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 Hwang\Desktop\"/>
    </mc:Choice>
  </mc:AlternateContent>
  <xr:revisionPtr revIDLastSave="0" documentId="8_{CA6DD2FE-37F6-49AF-B838-5E0B614FE517}" xr6:coauthVersionLast="47" xr6:coauthVersionMax="47" xr10:uidLastSave="{00000000-0000-0000-0000-000000000000}"/>
  <bookViews>
    <workbookView xWindow="-120" yWindow="-120" windowWidth="29040" windowHeight="15720" tabRatio="917" xr2:uid="{00000000-000D-0000-FFFF-FFFF00000000}"/>
  </bookViews>
  <sheets>
    <sheet name="Macro" sheetId="1" r:id="rId1"/>
    <sheet name="C" sheetId="21" state="hidden" r:id="rId2"/>
    <sheet name="R" sheetId="22" state="hidden" r:id="rId3"/>
    <sheet name="Raw Data" sheetId="11" r:id="rId4"/>
    <sheet name="Data Set" sheetId="12" r:id="rId5"/>
    <sheet name="Data Set(original)" sheetId="13" state="hidden" r:id="rId6"/>
    <sheet name="Temp." sheetId="10" r:id="rId7"/>
    <sheet name="KPIs" sheetId="359" r:id="rId8"/>
    <sheet name="Cons. P&amp;L" sheetId="23" r:id="rId9"/>
    <sheet name="1" sheetId="477" r:id="rId10"/>
    <sheet name="2" sheetId="478" r:id="rId11"/>
    <sheet name="3" sheetId="479" r:id="rId12"/>
    <sheet name="4" sheetId="480" r:id="rId13"/>
    <sheet name="5" sheetId="481" r:id="rId14"/>
    <sheet name="6" sheetId="482" r:id="rId15"/>
    <sheet name="7" sheetId="483" r:id="rId16"/>
    <sheet name="8" sheetId="484" r:id="rId17"/>
    <sheet name="9" sheetId="485" r:id="rId18"/>
    <sheet name="10" sheetId="486" r:id="rId19"/>
    <sheet name="11" sheetId="487" r:id="rId20"/>
    <sheet name="12" sheetId="488" r:id="rId21"/>
    <sheet name="13" sheetId="489" r:id="rId22"/>
    <sheet name="14" sheetId="490" r:id="rId23"/>
    <sheet name="15" sheetId="491" r:id="rId24"/>
    <sheet name="16" sheetId="492" r:id="rId25"/>
    <sheet name="17" sheetId="493" r:id="rId26"/>
    <sheet name="18" sheetId="494" r:id="rId27"/>
    <sheet name="19" sheetId="495" r:id="rId28"/>
    <sheet name="20" sheetId="496" r:id="rId29"/>
    <sheet name="21" sheetId="497" r:id="rId30"/>
    <sheet name="22" sheetId="498" r:id="rId31"/>
    <sheet name="23" sheetId="499" r:id="rId32"/>
    <sheet name="24" sheetId="500" r:id="rId33"/>
    <sheet name="25" sheetId="501" r:id="rId34"/>
    <sheet name="26" sheetId="502" r:id="rId35"/>
    <sheet name="27" sheetId="503" r:id="rId36"/>
    <sheet name="28" sheetId="504" r:id="rId37"/>
    <sheet name="29" sheetId="505" r:id="rId38"/>
    <sheet name="30" sheetId="506" r:id="rId39"/>
    <sheet name="31" sheetId="507" r:id="rId40"/>
    <sheet name="32" sheetId="508" r:id="rId41"/>
    <sheet name="33" sheetId="509" r:id="rId42"/>
    <sheet name="34" sheetId="510" r:id="rId43"/>
    <sheet name="35" sheetId="511" r:id="rId44"/>
    <sheet name="36" sheetId="512" r:id="rId45"/>
    <sheet name="37" sheetId="513" r:id="rId46"/>
    <sheet name="38" sheetId="514" r:id="rId47"/>
    <sheet name="39" sheetId="515" r:id="rId48"/>
    <sheet name="40" sheetId="516" r:id="rId49"/>
    <sheet name="41" sheetId="517" r:id="rId50"/>
    <sheet name="42" sheetId="518" r:id="rId51"/>
    <sheet name="43" sheetId="519" r:id="rId52"/>
    <sheet name="44" sheetId="520" r:id="rId53"/>
    <sheet name="45" sheetId="521" r:id="rId54"/>
    <sheet name="46" sheetId="522" r:id="rId55"/>
    <sheet name="47" sheetId="523" r:id="rId56"/>
    <sheet name="48" sheetId="524" r:id="rId57"/>
    <sheet name="49" sheetId="525" r:id="rId58"/>
    <sheet name="50" sheetId="526" r:id="rId59"/>
    <sheet name="51" sheetId="527" r:id="rId60"/>
    <sheet name="52" sheetId="528" r:id="rId61"/>
  </sheets>
  <externalReferences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</externalReferences>
  <definedNames>
    <definedName name="_______________________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______New1">{#N/A,#N/A,FALSE,"Aging Summary";#N/A,#N/A,FALSE,"Ratio Analysis";#N/A,#N/A,FALSE,"Test 120 Day Accts";#N/A,#N/A,FALSE,"Tickmarks"}</definedName>
    <definedName name="_____________________________New2">{#N/A,#N/A,FALSE,"Aging Summary";#N/A,#N/A,FALSE,"Ratio Analysis";#N/A,#N/A,FALSE,"Test 120 Day Accts";#N/A,#N/A,FALSE,"Tickmarks"}</definedName>
    <definedName name="_____________________________New3">{#N/A,#N/A,FALSE,"Aging Summary";#N/A,#N/A,FALSE,"Ratio Analysis";#N/A,#N/A,FALSE,"Test 120 Day Accts";#N/A,#N/A,FALSE,"Tickmarks"}</definedName>
    <definedName name="_____________________________New4">{#N/A,#N/A,FALSE,"Aging Summary";#N/A,#N/A,FALSE,"Ratio Analysis";#N/A,#N/A,FALSE,"Test 120 Day Accts";#N/A,#N/A,FALSE,"Tickmarks"}</definedName>
    <definedName name="_____________________________new5">{#N/A,#N/A,FALSE,"Aging Summary";#N/A,#N/A,FALSE,"Ratio Analysis";#N/A,#N/A,FALSE,"Test 120 Day Accts";#N/A,#N/A,FALSE,"Tickmarks"}</definedName>
    <definedName name="_____________________________ok2">{"ReportTop",#N/A,FALSE,"report top"}</definedName>
    <definedName name="_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_New1">{#N/A,#N/A,FALSE,"Aging Summary";#N/A,#N/A,FALSE,"Ratio Analysis";#N/A,#N/A,FALSE,"Test 120 Day Accts";#N/A,#N/A,FALSE,"Tickmarks"}</definedName>
    <definedName name="____________________________New2">{#N/A,#N/A,FALSE,"Aging Summary";#N/A,#N/A,FALSE,"Ratio Analysis";#N/A,#N/A,FALSE,"Test 120 Day Accts";#N/A,#N/A,FALSE,"Tickmarks"}</definedName>
    <definedName name="____________________________New3">{#N/A,#N/A,FALSE,"Aging Summary";#N/A,#N/A,FALSE,"Ratio Analysis";#N/A,#N/A,FALSE,"Test 120 Day Accts";#N/A,#N/A,FALSE,"Tickmarks"}</definedName>
    <definedName name="____________________________New4">{#N/A,#N/A,FALSE,"Aging Summary";#N/A,#N/A,FALSE,"Ratio Analysis";#N/A,#N/A,FALSE,"Test 120 Day Accts";#N/A,#N/A,FALSE,"Tickmarks"}</definedName>
    <definedName name="____________________________new5">{#N/A,#N/A,FALSE,"Aging Summary";#N/A,#N/A,FALSE,"Ratio Analysis";#N/A,#N/A,FALSE,"Test 120 Day Accts";#N/A,#N/A,FALSE,"Tickmarks"}</definedName>
    <definedName name="____________________________ok2">{"ReportTop",#N/A,FALSE,"report top"}</definedName>
    <definedName name="____________________________ww2">{#N/A,#N/A,FALSE,"Admin";#N/A,#N/A,FALSE,"Other"}</definedName>
    <definedName name="_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____New1">{#N/A,#N/A,FALSE,"Aging Summary";#N/A,#N/A,FALSE,"Ratio Analysis";#N/A,#N/A,FALSE,"Test 120 Day Accts";#N/A,#N/A,FALSE,"Tickmarks"}</definedName>
    <definedName name="___________________________New2">{#N/A,#N/A,FALSE,"Aging Summary";#N/A,#N/A,FALSE,"Ratio Analysis";#N/A,#N/A,FALSE,"Test 120 Day Accts";#N/A,#N/A,FALSE,"Tickmarks"}</definedName>
    <definedName name="___________________________New3">{#N/A,#N/A,FALSE,"Aging Summary";#N/A,#N/A,FALSE,"Ratio Analysis";#N/A,#N/A,FALSE,"Test 120 Day Accts";#N/A,#N/A,FALSE,"Tickmarks"}</definedName>
    <definedName name="___________________________New4">{#N/A,#N/A,FALSE,"Aging Summary";#N/A,#N/A,FALSE,"Ratio Analysis";#N/A,#N/A,FALSE,"Test 120 Day Accts";#N/A,#N/A,FALSE,"Tickmarks"}</definedName>
    <definedName name="___________________________new5">{#N/A,#N/A,FALSE,"Aging Summary";#N/A,#N/A,FALSE,"Ratio Analysis";#N/A,#N/A,FALSE,"Test 120 Day Accts";#N/A,#N/A,FALSE,"Tickmarks"}</definedName>
    <definedName name="___________________________ok2">{"ReportTop",#N/A,FALSE,"report top"}</definedName>
    <definedName name="_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___New1">{#N/A,#N/A,FALSE,"Aging Summary";#N/A,#N/A,FALSE,"Ratio Analysis";#N/A,#N/A,FALSE,"Test 120 Day Accts";#N/A,#N/A,FALSE,"Tickmarks"}</definedName>
    <definedName name="__________________________New2">{#N/A,#N/A,FALSE,"Aging Summary";#N/A,#N/A,FALSE,"Ratio Analysis";#N/A,#N/A,FALSE,"Test 120 Day Accts";#N/A,#N/A,FALSE,"Tickmarks"}</definedName>
    <definedName name="__________________________New3">{#N/A,#N/A,FALSE,"Aging Summary";#N/A,#N/A,FALSE,"Ratio Analysis";#N/A,#N/A,FALSE,"Test 120 Day Accts";#N/A,#N/A,FALSE,"Tickmarks"}</definedName>
    <definedName name="__________________________New4">{#N/A,#N/A,FALSE,"Aging Summary";#N/A,#N/A,FALSE,"Ratio Analysis";#N/A,#N/A,FALSE,"Test 120 Day Accts";#N/A,#N/A,FALSE,"Tickmarks"}</definedName>
    <definedName name="__________________________new5">{#N/A,#N/A,FALSE,"Aging Summary";#N/A,#N/A,FALSE,"Ratio Analysis";#N/A,#N/A,FALSE,"Test 120 Day Accts";#N/A,#N/A,FALSE,"Tickmarks"}</definedName>
    <definedName name="__________________________ok2">{"ReportTop",#N/A,FALSE,"report top"}</definedName>
    <definedName name="_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__New1">{#N/A,#N/A,FALSE,"Aging Summary";#N/A,#N/A,FALSE,"Ratio Analysis";#N/A,#N/A,FALSE,"Test 120 Day Accts";#N/A,#N/A,FALSE,"Tickmarks"}</definedName>
    <definedName name="_________________________New2">{#N/A,#N/A,FALSE,"Aging Summary";#N/A,#N/A,FALSE,"Ratio Analysis";#N/A,#N/A,FALSE,"Test 120 Day Accts";#N/A,#N/A,FALSE,"Tickmarks"}</definedName>
    <definedName name="_________________________New3">{#N/A,#N/A,FALSE,"Aging Summary";#N/A,#N/A,FALSE,"Ratio Analysis";#N/A,#N/A,FALSE,"Test 120 Day Accts";#N/A,#N/A,FALSE,"Tickmarks"}</definedName>
    <definedName name="_________________________New4">{#N/A,#N/A,FALSE,"Aging Summary";#N/A,#N/A,FALSE,"Ratio Analysis";#N/A,#N/A,FALSE,"Test 120 Day Accts";#N/A,#N/A,FALSE,"Tickmarks"}</definedName>
    <definedName name="_________________________new5">{#N/A,#N/A,FALSE,"Aging Summary";#N/A,#N/A,FALSE,"Ratio Analysis";#N/A,#N/A,FALSE,"Test 120 Day Accts";#N/A,#N/A,FALSE,"Tickmarks"}</definedName>
    <definedName name="_________________________ok2">{"ReportTop",#N/A,FALSE,"report top"}</definedName>
    <definedName name="_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_New1">{#N/A,#N/A,FALSE,"Aging Summary";#N/A,#N/A,FALSE,"Ratio Analysis";#N/A,#N/A,FALSE,"Test 120 Day Accts";#N/A,#N/A,FALSE,"Tickmarks"}</definedName>
    <definedName name="________________________New2">{#N/A,#N/A,FALSE,"Aging Summary";#N/A,#N/A,FALSE,"Ratio Analysis";#N/A,#N/A,FALSE,"Test 120 Day Accts";#N/A,#N/A,FALSE,"Tickmarks"}</definedName>
    <definedName name="________________________New3">{#N/A,#N/A,FALSE,"Aging Summary";#N/A,#N/A,FALSE,"Ratio Analysis";#N/A,#N/A,FALSE,"Test 120 Day Accts";#N/A,#N/A,FALSE,"Tickmarks"}</definedName>
    <definedName name="________________________New4">{#N/A,#N/A,FALSE,"Aging Summary";#N/A,#N/A,FALSE,"Ratio Analysis";#N/A,#N/A,FALSE,"Test 120 Day Accts";#N/A,#N/A,FALSE,"Tickmarks"}</definedName>
    <definedName name="________________________new5">{#N/A,#N/A,FALSE,"Aging Summary";#N/A,#N/A,FALSE,"Ratio Analysis";#N/A,#N/A,FALSE,"Test 120 Day Accts";#N/A,#N/A,FALSE,"Tickmarks"}</definedName>
    <definedName name="________________________ok2">{"ReportTop",#N/A,FALSE,"report top"}</definedName>
    <definedName name="_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DCF1">{#N/A,#N/A,FALSE,"DCF Summary";#N/A,#N/A,FALSE,"Casema";#N/A,#N/A,FALSE,"Casema NoTel";#N/A,#N/A,FALSE,"UK";#N/A,#N/A,FALSE,"RCF";#N/A,#N/A,FALSE,"Intercable CZ";#N/A,#N/A,FALSE,"Interkabel P"}</definedName>
    <definedName name="______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_New1">{#N/A,#N/A,FALSE,"Aging Summary";#N/A,#N/A,FALSE,"Ratio Analysis";#N/A,#N/A,FALSE,"Test 120 Day Accts";#N/A,#N/A,FALSE,"Tickmarks"}</definedName>
    <definedName name="_______________________New2">{#N/A,#N/A,FALSE,"Aging Summary";#N/A,#N/A,FALSE,"Ratio Analysis";#N/A,#N/A,FALSE,"Test 120 Day Accts";#N/A,#N/A,FALSE,"Tickmarks"}</definedName>
    <definedName name="_______________________New3">{#N/A,#N/A,FALSE,"Aging Summary";#N/A,#N/A,FALSE,"Ratio Analysis";#N/A,#N/A,FALSE,"Test 120 Day Accts";#N/A,#N/A,FALSE,"Tickmarks"}</definedName>
    <definedName name="_______________________New4">{#N/A,#N/A,FALSE,"Aging Summary";#N/A,#N/A,FALSE,"Ratio Analysis";#N/A,#N/A,FALSE,"Test 120 Day Accts";#N/A,#N/A,FALSE,"Tickmarks"}</definedName>
    <definedName name="_______________________new5">{#N/A,#N/A,FALSE,"Aging Summary";#N/A,#N/A,FALSE,"Ratio Analysis";#N/A,#N/A,FALSE,"Test 120 Day Accts";#N/A,#N/A,FALSE,"Tickmarks"}</definedName>
    <definedName name="_______________________ok2">{"ReportTop",#N/A,FALSE,"report top"}</definedName>
    <definedName name="_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_New1">{#N/A,#N/A,FALSE,"Aging Summary";#N/A,#N/A,FALSE,"Ratio Analysis";#N/A,#N/A,FALSE,"Test 120 Day Accts";#N/A,#N/A,FALSE,"Tickmarks"}</definedName>
    <definedName name="______________________New2">{#N/A,#N/A,FALSE,"Aging Summary";#N/A,#N/A,FALSE,"Ratio Analysis";#N/A,#N/A,FALSE,"Test 120 Day Accts";#N/A,#N/A,FALSE,"Tickmarks"}</definedName>
    <definedName name="______________________New3">{#N/A,#N/A,FALSE,"Aging Summary";#N/A,#N/A,FALSE,"Ratio Analysis";#N/A,#N/A,FALSE,"Test 120 Day Accts";#N/A,#N/A,FALSE,"Tickmarks"}</definedName>
    <definedName name="______________________New4">{#N/A,#N/A,FALSE,"Aging Summary";#N/A,#N/A,FALSE,"Ratio Analysis";#N/A,#N/A,FALSE,"Test 120 Day Accts";#N/A,#N/A,FALSE,"Tickmarks"}</definedName>
    <definedName name="______________________new5">{#N/A,#N/A,FALSE,"Aging Summary";#N/A,#N/A,FALSE,"Ratio Analysis";#N/A,#N/A,FALSE,"Test 120 Day Accts";#N/A,#N/A,FALSE,"Tickmarks"}</definedName>
    <definedName name="______________________ok2">{"ReportTop",#N/A,FALSE,"report top"}</definedName>
    <definedName name="_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_DCF1">{#N/A,#N/A,FALSE,"DCF Summary";#N/A,#N/A,FALSE,"Casema";#N/A,#N/A,FALSE,"Casema NoTel";#N/A,#N/A,FALSE,"UK";#N/A,#N/A,FALSE,"RCF";#N/A,#N/A,FALSE,"Intercable CZ";#N/A,#N/A,FALSE,"Interkabel P"}</definedName>
    <definedName name="_____________________PRN2">{"adj95mult",#N/A,FALSE,"COMPCO";"adj95est",#N/A,FALSE,"COMPCO"}</definedName>
    <definedName name="_____________________T123456">{"COUNT",#N/A,FALSE,"AB"}</definedName>
    <definedName name="_____________________T12347">{"COUNT",#N/A,FALSE,"AB"}</definedName>
    <definedName name="_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_DCF1">{#N/A,#N/A,FALSE,"DCF Summary";#N/A,#N/A,FALSE,"Casema";#N/A,#N/A,FALSE,"Casema NoTel";#N/A,#N/A,FALSE,"UK";#N/A,#N/A,FALSE,"RCF";#N/A,#N/A,FALSE,"Intercable CZ";#N/A,#N/A,FALSE,"Interkabel P"}</definedName>
    <definedName name="____________________New1">{#N/A,#N/A,FALSE,"Aging Summary";#N/A,#N/A,FALSE,"Ratio Analysis";#N/A,#N/A,FALSE,"Test 120 Day Accts";#N/A,#N/A,FALSE,"Tickmarks"}</definedName>
    <definedName name="____________________New2">{#N/A,#N/A,FALSE,"Aging Summary";#N/A,#N/A,FALSE,"Ratio Analysis";#N/A,#N/A,FALSE,"Test 120 Day Accts";#N/A,#N/A,FALSE,"Tickmarks"}</definedName>
    <definedName name="____________________New3">{#N/A,#N/A,FALSE,"Aging Summary";#N/A,#N/A,FALSE,"Ratio Analysis";#N/A,#N/A,FALSE,"Test 120 Day Accts";#N/A,#N/A,FALSE,"Tickmarks"}</definedName>
    <definedName name="____________________New4">{#N/A,#N/A,FALSE,"Aging Summary";#N/A,#N/A,FALSE,"Ratio Analysis";#N/A,#N/A,FALSE,"Test 120 Day Accts";#N/A,#N/A,FALSE,"Tickmarks"}</definedName>
    <definedName name="____________________new5">{#N/A,#N/A,FALSE,"Aging Summary";#N/A,#N/A,FALSE,"Ratio Analysis";#N/A,#N/A,FALSE,"Test 120 Day Accts";#N/A,#N/A,FALSE,"Tickmarks"}</definedName>
    <definedName name="____________________ok2">{"ReportTop",#N/A,FALSE,"report top"}</definedName>
    <definedName name="____________________PRN2">{"adj95mult",#N/A,FALSE,"COMPCO";"adj95est",#N/A,FALSE,"COMPCO"}</definedName>
    <definedName name="_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_New1">{#N/A,#N/A,FALSE,"Aging Summary";#N/A,#N/A,FALSE,"Ratio Analysis";#N/A,#N/A,FALSE,"Test 120 Day Accts";#N/A,#N/A,FALSE,"Tickmarks"}</definedName>
    <definedName name="___________________New2">{#N/A,#N/A,FALSE,"Aging Summary";#N/A,#N/A,FALSE,"Ratio Analysis";#N/A,#N/A,FALSE,"Test 120 Day Accts";#N/A,#N/A,FALSE,"Tickmarks"}</definedName>
    <definedName name="___________________New3">{#N/A,#N/A,FALSE,"Aging Summary";#N/A,#N/A,FALSE,"Ratio Analysis";#N/A,#N/A,FALSE,"Test 120 Day Accts";#N/A,#N/A,FALSE,"Tickmarks"}</definedName>
    <definedName name="___________________New4">{#N/A,#N/A,FALSE,"Aging Summary";#N/A,#N/A,FALSE,"Ratio Analysis";#N/A,#N/A,FALSE,"Test 120 Day Accts";#N/A,#N/A,FALSE,"Tickmarks"}</definedName>
    <definedName name="___________________new5">{#N/A,#N/A,FALSE,"Aging Summary";#N/A,#N/A,FALSE,"Ratio Analysis";#N/A,#N/A,FALSE,"Test 120 Day Accts";#N/A,#N/A,FALSE,"Tickmarks"}</definedName>
    <definedName name="___________________ok2">{"ReportTop",#N/A,FALSE,"report top"}</definedName>
    <definedName name="___________________PRN2">{"adj95mult",#N/A,FALSE,"COMPCO";"adj95est",#N/A,FALSE,"COMPCO"}</definedName>
    <definedName name="_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_DCF1">{#N/A,#N/A,FALSE,"DCF Summary";#N/A,#N/A,FALSE,"Casema";#N/A,#N/A,FALSE,"Casema NoTel";#N/A,#N/A,FALSE,"UK";#N/A,#N/A,FALSE,"RCF";#N/A,#N/A,FALSE,"Intercable CZ";#N/A,#N/A,FALSE,"Interkabel P"}</definedName>
    <definedName name="__________________New1">{#N/A,#N/A,FALSE,"Aging Summary";#N/A,#N/A,FALSE,"Ratio Analysis";#N/A,#N/A,FALSE,"Test 120 Day Accts";#N/A,#N/A,FALSE,"Tickmarks"}</definedName>
    <definedName name="__________________New2">{#N/A,#N/A,FALSE,"Aging Summary";#N/A,#N/A,FALSE,"Ratio Analysis";#N/A,#N/A,FALSE,"Test 120 Day Accts";#N/A,#N/A,FALSE,"Tickmarks"}</definedName>
    <definedName name="__________________New3">{#N/A,#N/A,FALSE,"Aging Summary";#N/A,#N/A,FALSE,"Ratio Analysis";#N/A,#N/A,FALSE,"Test 120 Day Accts";#N/A,#N/A,FALSE,"Tickmarks"}</definedName>
    <definedName name="__________________New4">{#N/A,#N/A,FALSE,"Aging Summary";#N/A,#N/A,FALSE,"Ratio Analysis";#N/A,#N/A,FALSE,"Test 120 Day Accts";#N/A,#N/A,FALSE,"Tickmarks"}</definedName>
    <definedName name="__________________new5">{#N/A,#N/A,FALSE,"Aging Summary";#N/A,#N/A,FALSE,"Ratio Analysis";#N/A,#N/A,FALSE,"Test 120 Day Accts";#N/A,#N/A,FALSE,"Tickmarks"}</definedName>
    <definedName name="__________________ok2">{"ReportTop",#N/A,FALSE,"report top"}</definedName>
    <definedName name="__________________PRN2">{"adj95mult",#N/A,FALSE,"COMPCO";"adj95est",#N/A,FALSE,"COMPCO"}</definedName>
    <definedName name="__________________T123456">{"COUNT",#N/A,FALSE,"AB"}</definedName>
    <definedName name="__________________T12347">{"COUNT",#N/A,FALSE,"AB"}</definedName>
    <definedName name="_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DCF1">{#N/A,#N/A,FALSE,"DCF Summary";#N/A,#N/A,FALSE,"Casema";#N/A,#N/A,FALSE,"Casema NoTel";#N/A,#N/A,FALSE,"UK";#N/A,#N/A,FALSE,"RCF";#N/A,#N/A,FALSE,"Intercable CZ";#N/A,#N/A,FALSE,"Interkabel P"}</definedName>
    <definedName name="_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_New1">{#N/A,#N/A,FALSE,"Aging Summary";#N/A,#N/A,FALSE,"Ratio Analysis";#N/A,#N/A,FALSE,"Test 120 Day Accts";#N/A,#N/A,FALSE,"Tickmarks"}</definedName>
    <definedName name="_________________New2">{#N/A,#N/A,FALSE,"Aging Summary";#N/A,#N/A,FALSE,"Ratio Analysis";#N/A,#N/A,FALSE,"Test 120 Day Accts";#N/A,#N/A,FALSE,"Tickmarks"}</definedName>
    <definedName name="_________________New3">{#N/A,#N/A,FALSE,"Aging Summary";#N/A,#N/A,FALSE,"Ratio Analysis";#N/A,#N/A,FALSE,"Test 120 Day Accts";#N/A,#N/A,FALSE,"Tickmarks"}</definedName>
    <definedName name="_________________New4">{#N/A,#N/A,FALSE,"Aging Summary";#N/A,#N/A,FALSE,"Ratio Analysis";#N/A,#N/A,FALSE,"Test 120 Day Accts";#N/A,#N/A,FALSE,"Tickmarks"}</definedName>
    <definedName name="_________________new5">{#N/A,#N/A,FALSE,"Aging Summary";#N/A,#N/A,FALSE,"Ratio Analysis";#N/A,#N/A,FALSE,"Test 120 Day Accts";#N/A,#N/A,FALSE,"Tickmarks"}</definedName>
    <definedName name="_________________ok2">{"ReportTop",#N/A,FALSE,"report top"}</definedName>
    <definedName name="_________________PRN2">{"adj95mult",#N/A,FALSE,"COMPCO";"adj95est",#N/A,FALSE,"COMPCO"}</definedName>
    <definedName name="_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DCF1">{#N/A,#N/A,FALSE,"DCF Summary";#N/A,#N/A,FALSE,"Casema";#N/A,#N/A,FALSE,"Casema NoTel";#N/A,#N/A,FALSE,"UK";#N/A,#N/A,FALSE,"RCF";#N/A,#N/A,FALSE,"Intercable CZ";#N/A,#N/A,FALSE,"Interkabel P"}</definedName>
    <definedName name="_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_New1">{#N/A,#N/A,FALSE,"Aging Summary";#N/A,#N/A,FALSE,"Ratio Analysis";#N/A,#N/A,FALSE,"Test 120 Day Accts";#N/A,#N/A,FALSE,"Tickmarks"}</definedName>
    <definedName name="________________New2">{#N/A,#N/A,FALSE,"Aging Summary";#N/A,#N/A,FALSE,"Ratio Analysis";#N/A,#N/A,FALSE,"Test 120 Day Accts";#N/A,#N/A,FALSE,"Tickmarks"}</definedName>
    <definedName name="________________New3">{#N/A,#N/A,FALSE,"Aging Summary";#N/A,#N/A,FALSE,"Ratio Analysis";#N/A,#N/A,FALSE,"Test 120 Day Accts";#N/A,#N/A,FALSE,"Tickmarks"}</definedName>
    <definedName name="________________New4">{#N/A,#N/A,FALSE,"Aging Summary";#N/A,#N/A,FALSE,"Ratio Analysis";#N/A,#N/A,FALSE,"Test 120 Day Accts";#N/A,#N/A,FALSE,"Tickmarks"}</definedName>
    <definedName name="________________new5">{#N/A,#N/A,FALSE,"Aging Summary";#N/A,#N/A,FALSE,"Ratio Analysis";#N/A,#N/A,FALSE,"Test 120 Day Accts";#N/A,#N/A,FALSE,"Tickmarks"}</definedName>
    <definedName name="________________ok2">{"ReportTop",#N/A,FALSE,"report top"}</definedName>
    <definedName name="________________PRN2">{"adj95mult",#N/A,FALSE,"COMPCO";"adj95est",#N/A,FALSE,"COMPCO"}</definedName>
    <definedName name="________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_MRG2">{"INCOME",#N/A,FALSE,"ProNet";"VALUE",#N/A,FALSE,"ProNet"}</definedName>
    <definedName name="_______________New1">{#N/A,#N/A,FALSE,"Aging Summary";#N/A,#N/A,FALSE,"Ratio Analysis";#N/A,#N/A,FALSE,"Test 120 Day Accts";#N/A,#N/A,FALSE,"Tickmarks"}</definedName>
    <definedName name="_______________New2">{#N/A,#N/A,FALSE,"Aging Summary";#N/A,#N/A,FALSE,"Ratio Analysis";#N/A,#N/A,FALSE,"Test 120 Day Accts";#N/A,#N/A,FALSE,"Tickmarks"}</definedName>
    <definedName name="_______________New3">{#N/A,#N/A,FALSE,"Aging Summary";#N/A,#N/A,FALSE,"Ratio Analysis";#N/A,#N/A,FALSE,"Test 120 Day Accts";#N/A,#N/A,FALSE,"Tickmarks"}</definedName>
    <definedName name="_______________New4">{#N/A,#N/A,FALSE,"Aging Summary";#N/A,#N/A,FALSE,"Ratio Analysis";#N/A,#N/A,FALSE,"Test 120 Day Accts";#N/A,#N/A,FALSE,"Tickmarks"}</definedName>
    <definedName name="_______________new5">{#N/A,#N/A,FALSE,"Aging Summary";#N/A,#N/A,FALSE,"Ratio Analysis";#N/A,#N/A,FALSE,"Test 120 Day Accts";#N/A,#N/A,FALSE,"Tickmarks"}</definedName>
    <definedName name="_______________ok2">{"ReportTop",#N/A,FALSE,"report top"}</definedName>
    <definedName name="_______________PRN2">{"adj95mult",#N/A,FALSE,"COMPCO";"adj95est",#N/A,FALSE,"COMPCO"}</definedName>
    <definedName name="_______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DCF1">{#N/A,#N/A,FALSE,"DCF Summary";#N/A,#N/A,FALSE,"Casema";#N/A,#N/A,FALSE,"Casema NoTel";#N/A,#N/A,FALSE,"UK";#N/A,#N/A,FALSE,"RCF";#N/A,#N/A,FALSE,"Intercable CZ";#N/A,#N/A,FALSE,"Interkabel P"}</definedName>
    <definedName name="_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_MRG2">{"INCOME",#N/A,FALSE,"ProNet";"VALUE",#N/A,FALSE,"ProNet"}</definedName>
    <definedName name="______________New1">{#N/A,#N/A,FALSE,"Aging Summary";#N/A,#N/A,FALSE,"Ratio Analysis";#N/A,#N/A,FALSE,"Test 120 Day Accts";#N/A,#N/A,FALSE,"Tickmarks"}</definedName>
    <definedName name="______________New2">{#N/A,#N/A,FALSE,"Aging Summary";#N/A,#N/A,FALSE,"Ratio Analysis";#N/A,#N/A,FALSE,"Test 120 Day Accts";#N/A,#N/A,FALSE,"Tickmarks"}</definedName>
    <definedName name="______________New3">{#N/A,#N/A,FALSE,"Aging Summary";#N/A,#N/A,FALSE,"Ratio Analysis";#N/A,#N/A,FALSE,"Test 120 Day Accts";#N/A,#N/A,FALSE,"Tickmarks"}</definedName>
    <definedName name="______________New4">{#N/A,#N/A,FALSE,"Aging Summary";#N/A,#N/A,FALSE,"Ratio Analysis";#N/A,#N/A,FALSE,"Test 120 Day Accts";#N/A,#N/A,FALSE,"Tickmarks"}</definedName>
    <definedName name="______________new5">{#N/A,#N/A,FALSE,"Aging Summary";#N/A,#N/A,FALSE,"Ratio Analysis";#N/A,#N/A,FALSE,"Test 120 Day Accts";#N/A,#N/A,FALSE,"Tickmarks"}</definedName>
    <definedName name="______________ok2">{"ReportTop",#N/A,FALSE,"report top"}</definedName>
    <definedName name="______________PRN2">{"adj95mult",#N/A,FALSE,"COMPCO";"adj95est",#N/A,FALSE,"COMPCO"}</definedName>
    <definedName name="______________T123456">{"COUNT",#N/A,FALSE,"AB"}</definedName>
    <definedName name="______________T12347">{"COUNT",#N/A,FALSE,"AB"}</definedName>
    <definedName name="______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ww2">{#N/A,#N/A,FALSE,"Admin";#N/A,#N/A,FALSE,"Other"}</definedName>
    <definedName name="_____________A11">{#N/A,#N/A,FALSE,"Umsatz 99";#N/A,#N/A,FALSE,"ER 99 "}</definedName>
    <definedName name="_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c">{"Fiesta Facer Page",#N/A,FALSE,"Q_C_S";"Fiesta Main Page",#N/A,FALSE,"V_L";"Fiesta 95BP Struct",#N/A,FALSE,"StructBP";"Fiesta Post 95BP Struct",#N/A,FALSE,"AdjStructBP"}</definedName>
    <definedName name="_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_MRG2">{"INCOME",#N/A,FALSE,"ProNet";"VALUE",#N/A,FALSE,"ProNet"}</definedName>
    <definedName name="_____________New1">{#N/A,#N/A,FALSE,"Aging Summary";#N/A,#N/A,FALSE,"Ratio Analysis";#N/A,#N/A,FALSE,"Test 120 Day Accts";#N/A,#N/A,FALSE,"Tickmarks"}</definedName>
    <definedName name="_____________New2">{#N/A,#N/A,FALSE,"Aging Summary";#N/A,#N/A,FALSE,"Ratio Analysis";#N/A,#N/A,FALSE,"Test 120 Day Accts";#N/A,#N/A,FALSE,"Tickmarks"}</definedName>
    <definedName name="_____________New3">{#N/A,#N/A,FALSE,"Aging Summary";#N/A,#N/A,FALSE,"Ratio Analysis";#N/A,#N/A,FALSE,"Test 120 Day Accts";#N/A,#N/A,FALSE,"Tickmarks"}</definedName>
    <definedName name="_____________New4">{#N/A,#N/A,FALSE,"Aging Summary";#N/A,#N/A,FALSE,"Ratio Analysis";#N/A,#N/A,FALSE,"Test 120 Day Accts";#N/A,#N/A,FALSE,"Tickmarks"}</definedName>
    <definedName name="_____________new5">{#N/A,#N/A,FALSE,"Aging Summary";#N/A,#N/A,FALSE,"Ratio Analysis";#N/A,#N/A,FALSE,"Test 120 Day Accts";#N/A,#N/A,FALSE,"Tickmarks"}</definedName>
    <definedName name="_____________ok2">{"ReportTop",#N/A,FALSE,"report top"}</definedName>
    <definedName name="_____________PRN2">{"adj95mult",#N/A,FALSE,"COMPCO";"adj95est",#N/A,FALSE,"COMPCO"}</definedName>
    <definedName name="_____________ww2">{#N/A,#N/A,FALSE,"Admin";#N/A,#N/A,FALSE,"Other"}</definedName>
    <definedName name="____________A11">{#N/A,#N/A,FALSE,"Umsatz 99";#N/A,#N/A,FALSE,"ER 99 "}</definedName>
    <definedName name="_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c">{"Fiesta Facer Page",#N/A,FALSE,"Q_C_S";"Fiesta Main Page",#N/A,FALSE,"V_L";"Fiesta 95BP Struct",#N/A,FALSE,"StructBP";"Fiesta Post 95BP Struct",#N/A,FALSE,"AdjStructBP"}</definedName>
    <definedName name="____________DCF1">{#N/A,#N/A,FALSE,"DCF Summary";#N/A,#N/A,FALSE,"Casema";#N/A,#N/A,FALSE,"Casema NoTel";#N/A,#N/A,FALSE,"UK";#N/A,#N/A,FALSE,"RCF";#N/A,#N/A,FALSE,"Intercable CZ";#N/A,#N/A,FALSE,"Interkabel P"}</definedName>
    <definedName name="_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_MRG2">{"INCOME",#N/A,FALSE,"ProNet";"VALUE",#N/A,FALSE,"ProNet"}</definedName>
    <definedName name="____________New1">{#N/A,#N/A,FALSE,"Aging Summary";#N/A,#N/A,FALSE,"Ratio Analysis";#N/A,#N/A,FALSE,"Test 120 Day Accts";#N/A,#N/A,FALSE,"Tickmarks"}</definedName>
    <definedName name="____________New2">{#N/A,#N/A,FALSE,"Aging Summary";#N/A,#N/A,FALSE,"Ratio Analysis";#N/A,#N/A,FALSE,"Test 120 Day Accts";#N/A,#N/A,FALSE,"Tickmarks"}</definedName>
    <definedName name="____________New3">{#N/A,#N/A,FALSE,"Aging Summary";#N/A,#N/A,FALSE,"Ratio Analysis";#N/A,#N/A,FALSE,"Test 120 Day Accts";#N/A,#N/A,FALSE,"Tickmarks"}</definedName>
    <definedName name="____________New4">{#N/A,#N/A,FALSE,"Aging Summary";#N/A,#N/A,FALSE,"Ratio Analysis";#N/A,#N/A,FALSE,"Test 120 Day Accts";#N/A,#N/A,FALSE,"Tickmarks"}</definedName>
    <definedName name="____________new5">{#N/A,#N/A,FALSE,"Aging Summary";#N/A,#N/A,FALSE,"Ratio Analysis";#N/A,#N/A,FALSE,"Test 120 Day Accts";#N/A,#N/A,FALSE,"Tickmarks"}</definedName>
    <definedName name="____________ok2">{"ReportTop",#N/A,FALSE,"report top"}</definedName>
    <definedName name="____________PRN2">{"adj95mult",#N/A,FALSE,"COMPCO";"adj95est",#N/A,FALSE,"COMPCO"}</definedName>
    <definedName name="____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ww2">{#N/A,#N/A,FALSE,"Admin";#N/A,#N/A,FALSE,"Other"}</definedName>
    <definedName name="_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DCF1">{#N/A,#N/A,FALSE,"DCF Summary";#N/A,#N/A,FALSE,"Casema";#N/A,#N/A,FALSE,"Casema NoTel";#N/A,#N/A,FALSE,"UK";#N/A,#N/A,FALSE,"RCF";#N/A,#N/A,FALSE,"Intercable CZ";#N/A,#N/A,FALSE,"Interkabel P"}</definedName>
    <definedName name="_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_MRG2">{"INCOME",#N/A,FALSE,"ProNet";"VALUE",#N/A,FALSE,"ProNet"}</definedName>
    <definedName name="___________New1">{#N/A,#N/A,FALSE,"Aging Summary";#N/A,#N/A,FALSE,"Ratio Analysis";#N/A,#N/A,FALSE,"Test 120 Day Accts";#N/A,#N/A,FALSE,"Tickmarks"}</definedName>
    <definedName name="___________New2">{#N/A,#N/A,FALSE,"Aging Summary";#N/A,#N/A,FALSE,"Ratio Analysis";#N/A,#N/A,FALSE,"Test 120 Day Accts";#N/A,#N/A,FALSE,"Tickmarks"}</definedName>
    <definedName name="___________New3">{#N/A,#N/A,FALSE,"Aging Summary";#N/A,#N/A,FALSE,"Ratio Analysis";#N/A,#N/A,FALSE,"Test 120 Day Accts";#N/A,#N/A,FALSE,"Tickmarks"}</definedName>
    <definedName name="___________New4">{#N/A,#N/A,FALSE,"Aging Summary";#N/A,#N/A,FALSE,"Ratio Analysis";#N/A,#N/A,FALSE,"Test 120 Day Accts";#N/A,#N/A,FALSE,"Tickmarks"}</definedName>
    <definedName name="___________new5">{#N/A,#N/A,FALSE,"Aging Summary";#N/A,#N/A,FALSE,"Ratio Analysis";#N/A,#N/A,FALSE,"Test 120 Day Accts";#N/A,#N/A,FALSE,"Tickmarks"}</definedName>
    <definedName name="___________ok2">{"ReportTop",#N/A,FALSE,"report top"}</definedName>
    <definedName name="___________PRN2">{"adj95mult",#N/A,FALSE,"COMPCO";"adj95est",#N/A,FALSE,"COMPCO"}</definedName>
    <definedName name="___________rod1">{#N/A,#N/A,FALSE,"Projections";#N/A,#N/A,FALSE,"Multiples Valuation";#N/A,#N/A,FALSE,"LBO";#N/A,#N/A,FALSE,"Multiples_Sensitivity";#N/A,#N/A,FALSE,"Summary"}</definedName>
    <definedName name="___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ww2">{#N/A,#N/A,FALSE,"Admin";#N/A,#N/A,FALSE,"Other"}</definedName>
    <definedName name="__________A11">{#N/A,#N/A,FALSE,"Umsatz 99";#N/A,#N/A,FALSE,"ER 99 "}</definedName>
    <definedName name="_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c">{"Fiesta Facer Page",#N/A,FALSE,"Q_C_S";"Fiesta Main Page",#N/A,FALSE,"V_L";"Fiesta 95BP Struct",#N/A,FALSE,"StructBP";"Fiesta Post 95BP Struct",#N/A,FALSE,"AdjStructBP"}</definedName>
    <definedName name="__________DCF1">{#N/A,#N/A,FALSE,"DCF Summary";#N/A,#N/A,FALSE,"Casema";#N/A,#N/A,FALSE,"Casema NoTel";#N/A,#N/A,FALSE,"UK";#N/A,#N/A,FALSE,"RCF";#N/A,#N/A,FALSE,"Intercable CZ";#N/A,#N/A,FALSE,"Interkabel P"}</definedName>
    <definedName name="_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__ibo2">{#N/A,#N/A,FALSE,"Summary";#N/A,#N/A,FALSE,"Projections";#N/A,#N/A,FALSE,"Mkt Mults";#N/A,#N/A,FALSE,"DCF";#N/A,#N/A,FALSE,"Accr Dil";#N/A,#N/A,FALSE,"PIC LBO";#N/A,#N/A,FALSE,"MULT10_4";#N/A,#N/A,FALSE,"CBI LBO"}</definedName>
    <definedName name="__________Key2">#REF!</definedName>
    <definedName name="__________MRG2">{"INCOME",#N/A,FALSE,"ProNet";"VALUE",#N/A,FALSE,"ProNet"}</definedName>
    <definedName name="__________New1">{#N/A,#N/A,FALSE,"Aging Summary";#N/A,#N/A,FALSE,"Ratio Analysis";#N/A,#N/A,FALSE,"Test 120 Day Accts";#N/A,#N/A,FALSE,"Tickmarks"}</definedName>
    <definedName name="__________New2">{#N/A,#N/A,FALSE,"Aging Summary";#N/A,#N/A,FALSE,"Ratio Analysis";#N/A,#N/A,FALSE,"Test 120 Day Accts";#N/A,#N/A,FALSE,"Tickmarks"}</definedName>
    <definedName name="__________New3">{#N/A,#N/A,FALSE,"Aging Summary";#N/A,#N/A,FALSE,"Ratio Analysis";#N/A,#N/A,FALSE,"Test 120 Day Accts";#N/A,#N/A,FALSE,"Tickmarks"}</definedName>
    <definedName name="__________New4">{#N/A,#N/A,FALSE,"Aging Summary";#N/A,#N/A,FALSE,"Ratio Analysis";#N/A,#N/A,FALSE,"Test 120 Day Accts";#N/A,#N/A,FALSE,"Tickmarks"}</definedName>
    <definedName name="__________new5">{#N/A,#N/A,FALSE,"Aging Summary";#N/A,#N/A,FALSE,"Ratio Analysis";#N/A,#N/A,FALSE,"Test 120 Day Accts";#N/A,#N/A,FALSE,"Tickmarks"}</definedName>
    <definedName name="__________ok2">{"ReportTop",#N/A,FALSE,"report top"}</definedName>
    <definedName name="__________PRN2">{"adj95mult",#N/A,FALSE,"COMPCO";"adj95est",#N/A,FALSE,"COMPCO"}</definedName>
    <definedName name="__________rod1">{#N/A,#N/A,FALSE,"Projections";#N/A,#N/A,FALSE,"Multiples Valuation";#N/A,#N/A,FALSE,"LBO";#N/A,#N/A,FALSE,"Multiples_Sensitivity";#N/A,#N/A,FALSE,"Summary"}</definedName>
    <definedName name="__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ww2">{#N/A,#N/A,FALSE,"Admin";#N/A,#N/A,FALSE,"Other"}</definedName>
    <definedName name="_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aaa1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aaa1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aaa1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DCF1">{#N/A,#N/A,FALSE,"DCF Summary";#N/A,#N/A,FALSE,"Casema";#N/A,#N/A,FALSE,"Casema NoTel";#N/A,#N/A,FALSE,"UK";#N/A,#N/A,FALSE,"RCF";#N/A,#N/A,FALSE,"Intercable CZ";#N/A,#N/A,FALSE,"Interkabel P"}</definedName>
    <definedName name="_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_ibo2">{#N/A,#N/A,FALSE,"Summary";#N/A,#N/A,FALSE,"Projections";#N/A,#N/A,FALSE,"Mkt Mults";#N/A,#N/A,FALSE,"DCF";#N/A,#N/A,FALSE,"Accr Dil";#N/A,#N/A,FALSE,"PIC LBO";#N/A,#N/A,FALSE,"MULT10_4";#N/A,#N/A,FALSE,"CBI LBO"}</definedName>
    <definedName name="_________Key2">#REF!</definedName>
    <definedName name="_________MRG2">{"INCOME",#N/A,FALSE,"ProNet";"VALUE",#N/A,FALSE,"ProNet"}</definedName>
    <definedName name="_________New1">{#N/A,#N/A,FALSE,"Aging Summary";#N/A,#N/A,FALSE,"Ratio Analysis";#N/A,#N/A,FALSE,"Test 120 Day Accts";#N/A,#N/A,FALSE,"Tickmarks"}</definedName>
    <definedName name="_________New2">{#N/A,#N/A,FALSE,"Aging Summary";#N/A,#N/A,FALSE,"Ratio Analysis";#N/A,#N/A,FALSE,"Test 120 Day Accts";#N/A,#N/A,FALSE,"Tickmarks"}</definedName>
    <definedName name="_________New3">{#N/A,#N/A,FALSE,"Aging Summary";#N/A,#N/A,FALSE,"Ratio Analysis";#N/A,#N/A,FALSE,"Test 120 Day Accts";#N/A,#N/A,FALSE,"Tickmarks"}</definedName>
    <definedName name="_________New4">{#N/A,#N/A,FALSE,"Aging Summary";#N/A,#N/A,FALSE,"Ratio Analysis";#N/A,#N/A,FALSE,"Test 120 Day Accts";#N/A,#N/A,FALSE,"Tickmarks"}</definedName>
    <definedName name="_________new5">{#N/A,#N/A,FALSE,"Aging Summary";#N/A,#N/A,FALSE,"Ratio Analysis";#N/A,#N/A,FALSE,"Test 120 Day Accts";#N/A,#N/A,FALSE,"Tickmarks"}</definedName>
    <definedName name="_________ok2">{"ReportTop",#N/A,FALSE,"report top"}</definedName>
    <definedName name="_________PRN2">{"adj95mult",#N/A,FALSE,"COMPCO";"adj95est",#N/A,FALSE,"COMPCO"}</definedName>
    <definedName name="_________rod1">{#N/A,#N/A,FALSE,"Projections";#N/A,#N/A,FALSE,"Multiples Valuation";#N/A,#N/A,FALSE,"LBO";#N/A,#N/A,FALSE,"Multiples_Sensitivity";#N/A,#N/A,FALSE,"Summary"}</definedName>
    <definedName name="_________wrn2">{#N/A,#N/A,FALSE,"ASSUMPTIONS";#N/A,#N/A,FALSE,"Valuation Summary";"page1",#N/A,FALSE,"PRESENTATION";"page2",#N/A,FALSE,"PRESENTATION";#N/A,#N/A,FALSE,"ORIGINAL_ROLLBACK"}</definedName>
    <definedName name="_________wrn3">{#N/A,#N/A,FALSE,"ASSUMPTIONS";#N/A,#N/A,FALSE,"Valuation Summary";"page1",#N/A,FALSE,"PRESENTATION";"page2",#N/A,FALSE,"PRESENTATION";#N/A,#N/A,FALSE,"ORIGINAL_ROLLBACK"}</definedName>
    <definedName name="_________ww2">{#N/A,#N/A,FALSE,"Admin";#N/A,#N/A,FALSE,"Other"}</definedName>
    <definedName name="_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DCF1">{#N/A,#N/A,FALSE,"DCF Summary";#N/A,#N/A,FALSE,"Casema";#N/A,#N/A,FALSE,"Casema NoTel";#N/A,#N/A,FALSE,"UK";#N/A,#N/A,FALSE,"RCF";#N/A,#N/A,FALSE,"Intercable CZ";#N/A,#N/A,FALSE,"Interkabel P"}</definedName>
    <definedName name="_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ibo2">{#N/A,#N/A,FALSE,"Summary";#N/A,#N/A,FALSE,"Projections";#N/A,#N/A,FALSE,"Mkt Mults";#N/A,#N/A,FALSE,"DCF";#N/A,#N/A,FALSE,"Accr Dil";#N/A,#N/A,FALSE,"PIC LBO";#N/A,#N/A,FALSE,"MULT10_4";#N/A,#N/A,FALSE,"CBI LBO"}</definedName>
    <definedName name="________Key2">#REF!</definedName>
    <definedName name="________li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_MRG2">{"INCOME",#N/A,FALSE,"ProNet";"VALUE",#N/A,FALSE,"ProNet"}</definedName>
    <definedName name="________New1">{#N/A,#N/A,FALSE,"Aging Summary";#N/A,#N/A,FALSE,"Ratio Analysis";#N/A,#N/A,FALSE,"Test 120 Day Accts";#N/A,#N/A,FALSE,"Tickmarks"}</definedName>
    <definedName name="________New2">{#N/A,#N/A,FALSE,"Aging Summary";#N/A,#N/A,FALSE,"Ratio Analysis";#N/A,#N/A,FALSE,"Test 120 Day Accts";#N/A,#N/A,FALSE,"Tickmarks"}</definedName>
    <definedName name="________New3">{#N/A,#N/A,FALSE,"Aging Summary";#N/A,#N/A,FALSE,"Ratio Analysis";#N/A,#N/A,FALSE,"Test 120 Day Accts";#N/A,#N/A,FALSE,"Tickmarks"}</definedName>
    <definedName name="________New4">{#N/A,#N/A,FALSE,"Aging Summary";#N/A,#N/A,FALSE,"Ratio Analysis";#N/A,#N/A,FALSE,"Test 120 Day Accts";#N/A,#N/A,FALSE,"Tickmarks"}</definedName>
    <definedName name="________new5">{#N/A,#N/A,FALSE,"Aging Summary";#N/A,#N/A,FALSE,"Ratio Analysis";#N/A,#N/A,FALSE,"Test 120 Day Accts";#N/A,#N/A,FALSE,"Tickmarks"}</definedName>
    <definedName name="________ok2">{"ReportTop",#N/A,FALSE,"report top"}</definedName>
    <definedName name="________PRN2">{"adj95mult",#N/A,FALSE,"COMPCO";"adj95est",#N/A,FALSE,"COMPCO"}</definedName>
    <definedName name="________rod1">{#N/A,#N/A,FALSE,"Projections";#N/A,#N/A,FALSE,"Multiples Valuation";#N/A,#N/A,FALSE,"LBO";#N/A,#N/A,FALSE,"Multiples_Sensitivity";#N/A,#N/A,FALSE,"Summary"}</definedName>
    <definedName name="__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wrn2">{#N/A,#N/A,FALSE,"ASSUMPTIONS";#N/A,#N/A,FALSE,"Valuation Summary";"page1",#N/A,FALSE,"PRESENTATION";"page2",#N/A,FALSE,"PRESENTATION";#N/A,#N/A,FALSE,"ORIGINAL_ROLLBACK"}</definedName>
    <definedName name="________wrn3">{#N/A,#N/A,FALSE,"ASSUMPTIONS";#N/A,#N/A,FALSE,"Valuation Summary";"page1",#N/A,FALSE,"PRESENTATION";"page2",#N/A,FALSE,"PRESENTATION";#N/A,#N/A,FALSE,"ORIGINAL_ROLLBACK"}</definedName>
    <definedName name="________ww2">{#N/A,#N/A,FALSE,"Admin";#N/A,#N/A,FALSE,"Other"}</definedName>
    <definedName name="_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ab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as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DCF1">{#N/A,#N/A,FALSE,"DCF Summary";#N/A,#N/A,FALSE,"Casema";#N/A,#N/A,FALSE,"Casema NoTel";#N/A,#N/A,FALSE,"UK";#N/A,#N/A,FALSE,"RCF";#N/A,#N/A,FALSE,"Intercable CZ";#N/A,#N/A,FALSE,"Interkabel P"}</definedName>
    <definedName name="_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_f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____g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__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ibo2">{#N/A,#N/A,FALSE,"Summary";#N/A,#N/A,FALSE,"Projections";#N/A,#N/A,FALSE,"Mkt Mults";#N/A,#N/A,FALSE,"DCF";#N/A,#N/A,FALSE,"Accr Dil";#N/A,#N/A,FALSE,"PIC LBO";#N/A,#N/A,FALSE,"MULT10_4";#N/A,#N/A,FALSE,"CBI LBO"}</definedName>
    <definedName name="_______jh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____Key2">#REF!</definedName>
    <definedName name="_______kk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lkl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____MRG2">{"INCOME",#N/A,FALSE,"ProNet";"VALUE",#N/A,FALSE,"ProNet"}</definedName>
    <definedName name="_______New1">{#N/A,#N/A,FALSE,"Aging Summary";#N/A,#N/A,FALSE,"Ratio Analysis";#N/A,#N/A,FALSE,"Test 120 Day Accts";#N/A,#N/A,FALSE,"Tickmarks"}</definedName>
    <definedName name="_______New2">{#N/A,#N/A,FALSE,"Aging Summary";#N/A,#N/A,FALSE,"Ratio Analysis";#N/A,#N/A,FALSE,"Test 120 Day Accts";#N/A,#N/A,FALSE,"Tickmarks"}</definedName>
    <definedName name="_______New3">{#N/A,#N/A,FALSE,"Aging Summary";#N/A,#N/A,FALSE,"Ratio Analysis";#N/A,#N/A,FALSE,"Test 120 Day Accts";#N/A,#N/A,FALSE,"Tickmarks"}</definedName>
    <definedName name="_______New4">{#N/A,#N/A,FALSE,"Aging Summary";#N/A,#N/A,FALSE,"Ratio Analysis";#N/A,#N/A,FALSE,"Test 120 Day Accts";#N/A,#N/A,FALSE,"Tickmarks"}</definedName>
    <definedName name="_______new5">{#N/A,#N/A,FALSE,"Aging Summary";#N/A,#N/A,FALSE,"Ratio Analysis";#N/A,#N/A,FALSE,"Test 120 Day Accts";#N/A,#N/A,FALSE,"Tickmarks"}</definedName>
    <definedName name="_______ok2">{"ReportTop",#N/A,FALSE,"report top"}</definedName>
    <definedName name="_______old3">{#N/A,#N/A,FALSE,"Summary";#N/A,#N/A,FALSE,"3TJ";#N/A,#N/A,FALSE,"3TN";#N/A,#N/A,FALSE,"3TP";#N/A,#N/A,FALSE,"3SJ";#N/A,#N/A,FALSE,"3CJ";#N/A,#N/A,FALSE,"3CN";#N/A,#N/A,FALSE,"3CP";#N/A,#N/A,FALSE,"3A"}</definedName>
    <definedName name="_______old5">{#N/A,#N/A,FALSE,"Summary";#N/A,#N/A,FALSE,"3TJ";#N/A,#N/A,FALSE,"3TN";#N/A,#N/A,FALSE,"3TP";#N/A,#N/A,FALSE,"3SJ";#N/A,#N/A,FALSE,"3CJ";#N/A,#N/A,FALSE,"3CN";#N/A,#N/A,FALSE,"3CP";#N/A,#N/A,FALSE,"3A"}</definedName>
    <definedName name="_______old7">{#N/A,#N/A,FALSE,"Summary";#N/A,#N/A,FALSE,"3TJ";#N/A,#N/A,FALSE,"3TN";#N/A,#N/A,FALSE,"3TP";#N/A,#N/A,FALSE,"3SJ";#N/A,#N/A,FALSE,"3CJ";#N/A,#N/A,FALSE,"3CN";#N/A,#N/A,FALSE,"3CP";#N/A,#N/A,FALSE,"3A"}</definedName>
    <definedName name="_______PRN2">{"adj95mult",#N/A,FALSE,"COMPCO";"adj95est",#N/A,FALSE,"COMPCO"}</definedName>
    <definedName name="_______qw2">{0,0,0,0;0,0,0,0;0,0,0,0;0,0,0,0;0,0,0,0;0,0,0,0}</definedName>
    <definedName name="_______rod1">{#N/A,#N/A,FALSE,"Projections";#N/A,#N/A,FALSE,"Multiples Valuation";#N/A,#N/A,FALSE,"LBO";#N/A,#N/A,FALSE,"Multiples_Sensitivity";#N/A,#N/A,FALSE,"Summary"}</definedName>
    <definedName name="_______T123456">{"COUNT",#N/A,FALSE,"AB"}</definedName>
    <definedName name="_______T12347">{"COUNT",#N/A,FALSE,"AB"}</definedName>
    <definedName name="_______ww2">{#N/A,#N/A,FALSE,"Admin";#N/A,#N/A,FALSE,"Other"}</definedName>
    <definedName name="_______X2002">{"Weekly",#N/A,FALSE,"Cash Projection";"Months",#N/A,FALSE,"Cash Projection"}</definedName>
    <definedName name="_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_DRE0700">{"'PXR_6500'!$A$1:$I$124"}</definedName>
    <definedName name="______FA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______fd4">#REF!</definedName>
    <definedName name="____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ibo2">{#N/A,#N/A,FALSE,"Summary";#N/A,#N/A,FALSE,"Projections";#N/A,#N/A,FALSE,"Mkt Mults";#N/A,#N/A,FALSE,"DCF";#N/A,#N/A,FALSE,"Accr Dil";#N/A,#N/A,FALSE,"PIC LBO";#N/A,#N/A,FALSE,"MULT10_4";#N/A,#N/A,FALSE,"CBI LBO"}</definedName>
    <definedName name="______jyr6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______KEY1">#REF!</definedName>
    <definedName name="______Key2">#REF!</definedName>
    <definedName name="______MRG2">{"INCOME",#N/A,FALSE,"ProNet";"VALUE",#N/A,FALSE,"ProNet"}</definedName>
    <definedName name="______New1">{#N/A,#N/A,FALSE,"Aging Summary";#N/A,#N/A,FALSE,"Ratio Analysis";#N/A,#N/A,FALSE,"Test 120 Day Accts";#N/A,#N/A,FALSE,"Tickmarks"}</definedName>
    <definedName name="______New2">{#N/A,#N/A,FALSE,"Aging Summary";#N/A,#N/A,FALSE,"Ratio Analysis";#N/A,#N/A,FALSE,"Test 120 Day Accts";#N/A,#N/A,FALSE,"Tickmarks"}</definedName>
    <definedName name="______New3">{#N/A,#N/A,FALSE,"Aging Summary";#N/A,#N/A,FALSE,"Ratio Analysis";#N/A,#N/A,FALSE,"Test 120 Day Accts";#N/A,#N/A,FALSE,"Tickmarks"}</definedName>
    <definedName name="______New4">{#N/A,#N/A,FALSE,"Aging Summary";#N/A,#N/A,FALSE,"Ratio Analysis";#N/A,#N/A,FALSE,"Test 120 Day Accts";#N/A,#N/A,FALSE,"Tickmarks"}</definedName>
    <definedName name="______new5">{#N/A,#N/A,FALSE,"Aging Summary";#N/A,#N/A,FALSE,"Ratio Analysis";#N/A,#N/A,FALSE,"Test 120 Day Accts";#N/A,#N/A,FALSE,"Tickmarks"}</definedName>
    <definedName name="______ok2">{"ReportTop",#N/A,FALSE,"report top"}</definedName>
    <definedName name="______PRN2">{"adj95mult",#N/A,FALSE,"COMPCO";"adj95est",#N/A,FALSE,"COMPCO"}</definedName>
    <definedName name="______rod1">{#N/A,#N/A,FALSE,"Projections";#N/A,#N/A,FALSE,"Multiples Valuation";#N/A,#N/A,FALSE,"LBO";#N/A,#N/A,FALSE,"Multiples_Sensitivity";#N/A,#N/A,FALSE,"Summary"}</definedName>
    <definedName name="__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wrn2">{#N/A,#N/A,FALSE,"ASSUMPTIONS";#N/A,#N/A,FALSE,"Valuation Summary";"page1",#N/A,FALSE,"PRESENTATION";"page2",#N/A,FALSE,"PRESENTATION";#N/A,#N/A,FALSE,"ORIGINAL_ROLLBACK"}</definedName>
    <definedName name="______wrn3">{#N/A,#N/A,FALSE,"ASSUMPTIONS";#N/A,#N/A,FALSE,"Valuation Summary";"page1",#N/A,FALSE,"PRESENTATION";"page2",#N/A,FALSE,"PRESENTATION";#N/A,#N/A,FALSE,"ORIGINAL_ROLLBACK"}</definedName>
    <definedName name="______ww2">{#N/A,#N/A,FALSE,"Admin";#N/A,#N/A,FALSE,"Other"}</definedName>
    <definedName name="______xlfn.RTD">#NAME?</definedName>
    <definedName name="_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ae2">{"'Inventory &amp; Anal-Cur Wkbk'!$A$7:$AP$71"}</definedName>
    <definedName name="_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DCF1">{#N/A,#N/A,FALSE,"DCF Summary";#N/A,#N/A,FALSE,"Casema";#N/A,#N/A,FALSE,"Casema NoTel";#N/A,#N/A,FALSE,"UK";#N/A,#N/A,FALSE,"RCF";#N/A,#N/A,FALSE,"Intercable CZ";#N/A,#N/A,FALSE,"Interkabel P"}</definedName>
    <definedName name="_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DRE0700">{"'PXR_6500'!$A$1:$I$124"}</definedName>
    <definedName name="_____FA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_____fd4">#REF!</definedName>
    <definedName name="_____I2">{"PVGraph2",#N/A,FALSE,"PV Data"}</definedName>
    <definedName name="_____I3">{"PVGraph2",#N/A,FALSE,"PV Data"}</definedName>
    <definedName name="_____jyr6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_____KEY1">#REF!</definedName>
    <definedName name="_____Key2">#REF!</definedName>
    <definedName name="_____key4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__li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_MRG2">{"INCOME",#N/A,FALSE,"ProNet";"VALUE",#N/A,FALSE,"ProNet"}</definedName>
    <definedName name="_____New1">{#N/A,#N/A,FALSE,"Aging Summary";#N/A,#N/A,FALSE,"Ratio Analysis";#N/A,#N/A,FALSE,"Test 120 Day Accts";#N/A,#N/A,FALSE,"Tickmarks"}</definedName>
    <definedName name="_____New2">{#N/A,#N/A,FALSE,"Aging Summary";#N/A,#N/A,FALSE,"Ratio Analysis";#N/A,#N/A,FALSE,"Test 120 Day Accts";#N/A,#N/A,FALSE,"Tickmarks"}</definedName>
    <definedName name="_____New3">{#N/A,#N/A,FALSE,"Aging Summary";#N/A,#N/A,FALSE,"Ratio Analysis";#N/A,#N/A,FALSE,"Test 120 Day Accts";#N/A,#N/A,FALSE,"Tickmarks"}</definedName>
    <definedName name="_____New4">{#N/A,#N/A,FALSE,"Aging Summary";#N/A,#N/A,FALSE,"Ratio Analysis";#N/A,#N/A,FALSE,"Test 120 Day Accts";#N/A,#N/A,FALSE,"Tickmarks"}</definedName>
    <definedName name="_____new5">{#N/A,#N/A,FALSE,"Aging Summary";#N/A,#N/A,FALSE,"Ratio Analysis";#N/A,#N/A,FALSE,"Test 120 Day Accts";#N/A,#N/A,FALSE,"Tickmarks"}</definedName>
    <definedName name="_____ok2">{"ReportTop",#N/A,FALSE,"report top"}</definedName>
    <definedName name="_____PRN2">{"adj95mult",#N/A,FALSE,"COMPCO";"adj95est",#N/A,FALSE,"COMPCO"}</definedName>
    <definedName name="_____qw2">{0,0,0,0;0,0,0,0;0,0,0,0;0,0,0,0;0,0,0,0;0,0,0,0}</definedName>
    <definedName name="_____R">{#N/A,#N/A,FALSE,"Minors";#N/A,#N/A,FALSE,"96CAPREV"}</definedName>
    <definedName name="_____rod1">{#N/A,#N/A,FALSE,"Projections";#N/A,#N/A,FALSE,"Multiples Valuation";#N/A,#N/A,FALSE,"LBO";#N/A,#N/A,FALSE,"Multiples_Sensitivity";#N/A,#N/A,FALSE,"Summary"}</definedName>
    <definedName name="_____T123456">{"COUNT",#N/A,FALSE,"AB"}</definedName>
    <definedName name="_____T12347">{"COUNT",#N/A,FALSE,"AB"}</definedName>
    <definedName name="_____w1">{"PVGraph2",#N/A,FALSE,"PV Data"}</definedName>
    <definedName name="_____w2">{"PVGraph2",#N/A,FALSE,"PV Data"}</definedName>
    <definedName name="_____w3">{"PVGraph2",#N/A,FALSE,"PV Data"}</definedName>
    <definedName name="_____ww2">{#N/A,#N/A,FALSE,"Admin";#N/A,#N/A,FALSE,"Other"}</definedName>
    <definedName name="_____xlfn.BAHTTEXT">#NAME?</definedName>
    <definedName name="_____xlfn.RTD">#NAME?</definedName>
    <definedName name="_____y2">{"PVGraph2",#N/A,FALSE,"PV Data"}</definedName>
    <definedName name="____a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ads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ae2">{"'Inventory &amp; Anal-Cur Wkbk'!$A$7:$AP$71"}</definedName>
    <definedName name="____age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as1">{"FCB_ALL",#N/A,FALSE,"FCB"}</definedName>
    <definedName name="____AS2">{"FCB_ALL",#N/A,FALSE,"FCB"}</definedName>
    <definedName name="____as3">{"FCB_ALL",#N/A,FALSE,"FCB"}</definedName>
    <definedName name="____AS4">{"FCB_ALL",#N/A,FALSE,"FCB"}</definedName>
    <definedName name="____as6">{"FCB_ALL",#N/A,FALSE,"FCB"}</definedName>
    <definedName name="____AS7">{"FCB_ALL",#N/A,FALSE,"FCB"}</definedName>
    <definedName name="____asd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DCF1">{#N/A,#N/A,FALSE,"DCF Summary";#N/A,#N/A,FALSE,"Casema";#N/A,#N/A,FALSE,"Casema NoTel";#N/A,#N/A,FALSE,"UK";#N/A,#N/A,FALSE,"RCF";#N/A,#N/A,FALSE,"Intercable CZ";#N/A,#N/A,FALSE,"Interkabel P"}</definedName>
    <definedName name="____DCF2">{#N/A,#N/A,TRUE,"DCF Summary (2)";#N/A,#N/A,TRUE,"DCF Summary";#N/A,"Middle Case Drivers",TRUE,"DCF"}</definedName>
    <definedName name="_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_dfk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jd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kj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RE0700">{"'PXR_6500'!$A$1:$I$124"}</definedName>
    <definedName name="____FA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____FA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fd4">#REF!</definedName>
    <definedName name="__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i2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ibo2">{#N/A,#N/A,FALSE,"Summary";#N/A,#N/A,FALSE,"Projections";#N/A,#N/A,FALSE,"Mkt Mults";#N/A,#N/A,FALSE,"DCF";#N/A,#N/A,FALSE,"Accr Dil";#N/A,#N/A,FALSE,"PIC LBO";#N/A,#N/A,FALSE,"MULT10_4";#N/A,#N/A,FALSE,"CBI LBO"}</definedName>
    <definedName name="____ii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jyr6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____KEY1">#REF!</definedName>
    <definedName name="____Key2">#REF!</definedName>
    <definedName name="____MRG2">{"INCOME",#N/A,FALSE,"ProNet";"VALUE",#N/A,FALSE,"ProNet"}</definedName>
    <definedName name="____New1">{#N/A,#N/A,FALSE,"Aging Summary";#N/A,#N/A,FALSE,"Ratio Analysis";#N/A,#N/A,FALSE,"Test 120 Day Accts";#N/A,#N/A,FALSE,"Tickmarks"}</definedName>
    <definedName name="____New2">{"TOTAL",#N/A,FALSE,"A";"FISCAL94",#N/A,FALSE,"A";"FISCAL95",#N/A,FALSE,"A";"FISCAL96",#N/A,FALSE,"A";"misc page",#N/A,FALSE,"A"}</definedName>
    <definedName name="____New3">{#N/A,#N/A,FALSE,"Aging Summary";#N/A,#N/A,FALSE,"Ratio Analysis";#N/A,#N/A,FALSE,"Test 120 Day Accts";#N/A,#N/A,FALSE,"Tickmarks"}</definedName>
    <definedName name="____New4">{#N/A,#N/A,FALSE,"Aging Summary";#N/A,#N/A,FALSE,"Ratio Analysis";#N/A,#N/A,FALSE,"Test 120 Day Accts";#N/A,#N/A,FALSE,"Tickmarks"}</definedName>
    <definedName name="____new5">{#N/A,#N/A,FALSE,"Aging Summary";#N/A,#N/A,FALSE,"Ratio Analysis";#N/A,#N/A,FALSE,"Test 120 Day Accts";#N/A,#N/A,FALSE,"Tickmarks"}</definedName>
    <definedName name="____o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__ok2">{"ReportTop",#N/A,FALSE,"report top"}</definedName>
    <definedName name="____PRN2">{"adj95mult",#N/A,FALSE,"COMPCO";"adj95est",#N/A,FALSE,"COMPCO"}</definedName>
    <definedName name="____ptc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qw2">{0,0,0,0;0,0,0,0;0,0,0,0;0,0,0,0;0,0,0,0;0,0,0,0}</definedName>
    <definedName name="____R">{#N/A,#N/A,FALSE,"Minors";#N/A,#N/A,FALSE,"96CAPREV"}</definedName>
    <definedName name="____T123456">{"COUNT",#N/A,FALSE,"AB"}</definedName>
    <definedName name="____T12347">{"COUNT",#N/A,FALSE,"AB"}</definedName>
    <definedName name="__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WF2">{"Total Assets",#N/A,FALSE,"HI Lexington";"Management Contracts",#N/A,FALSE,"HI Lexington";"Franchise Agreements",#N/A,FALSE,"HI Lexington";"Owned Hotel Total",#N/A,FALSE,"HI Lexington";"Total Revenue",#N/A,FALSE,"HI Lexington";"Operating Cost Breakdown",#N/A,FALSE,"HI Lexington";"Allocated Cost Breakdown",#N/A,FALSE,"HI Lexington";"Capex Breakdown",#N/A,FALSE,"HI Lexington";"D&amp;A Breakdown",#N/A,FALSE,"HI Lexington";"Overhead D&amp;A Allocation",#N/A,FALSE,"HI Lexington";"CTP Breakdown",#N/A,FALSE,"HI Lexington"}</definedName>
    <definedName name="____wrn2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___wrn3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___wrn4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___wrn6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___wtx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ww2">{#N/A,#N/A,FALSE,"Admin";#N/A,#N/A,FALSE,"Other"}</definedName>
    <definedName name="____xlfn.BAHTTEXT">#NAME?</definedName>
    <definedName name="____xlfn.RTD">#NAME?</definedName>
    <definedName name="___aaa1">{#N/A,#N/A,FALSE,"Model";#N/A,#N/A,FALSE,"Division"}</definedName>
    <definedName name="___ab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ds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ae2">{"'Inventory &amp; Anal-Cur Wkbk'!$A$7:$AP$71"}</definedName>
    <definedName name="___AF3">{"Supporting Schedules",#N/A,FALSE,"Results"}</definedName>
    <definedName name="___as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AS2">{"FCB_ALL",#N/A,FALSE,"FCB"}</definedName>
    <definedName name="___as3">{"FCB_ALL",#N/A,FALSE,"FCB"}</definedName>
    <definedName name="___AS4">{"FCB_ALL",#N/A,FALSE,"FCB"}</definedName>
    <definedName name="___as6">{"FCB_ALL",#N/A,FALSE,"FCB"}</definedName>
    <definedName name="___AS7">{"FCB_ALL",#N/A,FALSE,"FCB"}</definedName>
    <definedName name="___asd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c">{#N/A,#N/A,FALSE,"Layout Cash Flow"}</definedName>
    <definedName name="___DCF2">{#N/A,#N/A,TRUE,"DCF Summary (2)";#N/A,#N/A,TRUE,"DCF Summary";#N/A,"Middle Case Drivers",TRUE,"DCF"}</definedName>
    <definedName name="_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_DRE0700">{"'PXR_6500'!$A$1:$I$124"}</definedName>
    <definedName name="___FA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___FA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fd4">#REF!</definedName>
    <definedName name="___f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fy97">{#N/A,#N/A,FALSE,"FY97";#N/A,#N/A,FALSE,"FY98";#N/A,#N/A,FALSE,"FY99";#N/A,#N/A,FALSE,"FY00";#N/A,#N/A,FALSE,"FY01"}</definedName>
    <definedName name="___g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I2">{"PVGraph2",#N/A,FALSE,"PV Data"}</definedName>
    <definedName name="___I3">{"PVGraph2",#N/A,FALSE,"PV Data"}</definedName>
    <definedName name="___ii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jh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jyr6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___KEY1">#REF!</definedName>
    <definedName name="___Key2">#REF!</definedName>
    <definedName name="___key4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key6">#REF!</definedName>
    <definedName name="___KEY7">#REF!</definedName>
    <definedName name="___kk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lee2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__lee300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__lee6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__lkl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_MRG2">{"INCOME",#N/A,FALSE,"ProNet";"VALUE",#N/A,FALSE,"ProNet"}</definedName>
    <definedName name="___New1">{#N/A,#N/A,FALSE,"Aging Summary";#N/A,#N/A,FALSE,"Ratio Analysis";#N/A,#N/A,FALSE,"Test 120 Day Accts";#N/A,#N/A,FALSE,"Tickmarks"}</definedName>
    <definedName name="___New2">{#N/A,#N/A,FALSE,"Aging Summary";#N/A,#N/A,FALSE,"Ratio Analysis";#N/A,#N/A,FALSE,"Test 120 Day Accts";#N/A,#N/A,FALSE,"Tickmarks"}</definedName>
    <definedName name="___New3">{#N/A,#N/A,FALSE,"Aging Summary";#N/A,#N/A,FALSE,"Ratio Analysis";#N/A,#N/A,FALSE,"Test 120 Day Accts";#N/A,#N/A,FALSE,"Tickmarks"}</definedName>
    <definedName name="___New4">{#N/A,#N/A,FALSE,"Aging Summary";#N/A,#N/A,FALSE,"Ratio Analysis";#N/A,#N/A,FALSE,"Test 120 Day Accts";#N/A,#N/A,FALSE,"Tickmarks"}</definedName>
    <definedName name="___new5">{#N/A,#N/A,FALSE,"Aging Summary";#N/A,#N/A,FALSE,"Ratio Analysis";#N/A,#N/A,FALSE,"Test 120 Day Accts";#N/A,#N/A,FALSE,"Tickmarks"}</definedName>
    <definedName name="___o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_ok2">{"ReportTop",#N/A,FALSE,"report top"}</definedName>
    <definedName name="___old3">{#N/A,#N/A,FALSE,"Summary";#N/A,#N/A,FALSE,"3TJ";#N/A,#N/A,FALSE,"3TN";#N/A,#N/A,FALSE,"3TP";#N/A,#N/A,FALSE,"3SJ";#N/A,#N/A,FALSE,"3CJ";#N/A,#N/A,FALSE,"3CN";#N/A,#N/A,FALSE,"3CP";#N/A,#N/A,FALSE,"3A"}</definedName>
    <definedName name="___old5">{#N/A,#N/A,FALSE,"Summary";#N/A,#N/A,FALSE,"3TJ";#N/A,#N/A,FALSE,"3TN";#N/A,#N/A,FALSE,"3TP";#N/A,#N/A,FALSE,"3SJ";#N/A,#N/A,FALSE,"3CJ";#N/A,#N/A,FALSE,"3CN";#N/A,#N/A,FALSE,"3CP";#N/A,#N/A,FALSE,"3A"}</definedName>
    <definedName name="___old7">{#N/A,#N/A,FALSE,"Summary";#N/A,#N/A,FALSE,"3TJ";#N/A,#N/A,FALSE,"3TN";#N/A,#N/A,FALSE,"3TP";#N/A,#N/A,FALSE,"3SJ";#N/A,#N/A,FALSE,"3CJ";#N/A,#N/A,FALSE,"3CN";#N/A,#N/A,FALSE,"3CP";#N/A,#N/A,FALSE,"3A"}</definedName>
    <definedName name="___PRN2">{"adj95mult",#N/A,FALSE,"COMPCO";"adj95est",#N/A,FALSE,"COMPCO"}</definedName>
    <definedName name="___ptc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q3">'[1]1601 Detail information'!$H$97:$H$129</definedName>
    <definedName name="___qw2">{0,0,0,0;0,0,0,0;0,0,0,0;0,0,0,0;0,0,0,0;0,0,0,0}</definedName>
    <definedName name="___r">{"consolidated",#N/A,FALSE,"Sheet1";"cms",#N/A,FALSE,"Sheet1";"fse",#N/A,FALSE,"Sheet1"}</definedName>
    <definedName name="___re2">{"NOPCAPEVA",#N/A,FALSE,"Nopat";"FCFCSTAR",#N/A,FALSE,"FCFVAL";"EVAVL",#N/A,FALSE,"EVAVAL";"LEASE",#N/A,FALSE,"OpLease"}</definedName>
    <definedName name="___re3">{"NOPCAPEVA",#N/A,FALSE,"Nopat";"FCFCSTAR",#N/A,FALSE,"FCFVAL";"EVAVL",#N/A,FALSE,"EVAVAL";"LEASE",#N/A,FALSE,"OpLease"}</definedName>
    <definedName name="___re4">{"NOPCAPEVA",#N/A,FALSE,"Nopat";"FCFCSTAR",#N/A,FALSE,"FCFVAL";"EVAVL",#N/A,FALSE,"EVAVAL";"LEASE",#N/A,FALSE,"OpLease"}</definedName>
    <definedName name="___re5">{"NOPCAPEVA",#N/A,FALSE,"Nopat";"FCFCSTAR",#N/A,FALSE,"FCFVAL";"EVAVL",#N/A,FALSE,"EVAVAL";"LEASE",#N/A,FALSE,"OpLease"}</definedName>
    <definedName name="___re6">{"NOPCAPEVA",#N/A,FALSE,"Nopat";"FCFCSTAR",#N/A,FALSE,"FCFVAL";"EVAVL",#N/A,FALSE,"EVAVAL";"LEASE",#N/A,FALSE,"OpLease"}</definedName>
    <definedName name="___re7">{"NOPCAPEVA",#N/A,FALSE,"Nopat";"FCFCSTAR",#N/A,FALSE,"FCFVAL";"EVAVL",#N/A,FALSE,"EVAVAL";"LEASE",#N/A,FALSE,"OpLease"}</definedName>
    <definedName name="___re8">{"NOPCAPEVA",#N/A,FALSE,"Nopat";"FCFCSTAR",#N/A,FALSE,"FCFVAL";"EVAVL",#N/A,FALSE,"EVAVAL";"LEASE",#N/A,FALSE,"OpLease"}</definedName>
    <definedName name="___s1">'[2]sales vol.'!$J$34:$J$37</definedName>
    <definedName name="___s2">'[2]sales vol.'!$J$398:$J$401</definedName>
    <definedName name="___s3">'[2]sales vol.'!$J$211:$J$214</definedName>
    <definedName name="___s4">'[2]sales vol.'!$I$1121:$I$1122</definedName>
    <definedName name="___s5">'[2]sales vol.'!$I$1632:$I$1635</definedName>
    <definedName name="___s6">'[2]sales vol.'!$I$2248:$I$2251</definedName>
    <definedName name="___sf33">{"FCF",#N/A,FALSE,"Results"}</definedName>
    <definedName name="___sf34">{"Supporting Schedules",#N/A,FALSE,"Results"}</definedName>
    <definedName name="___thinkcellTd5eYXIcDUyiypf2cavt1w">'[3]LN Market Share and segment vol'!#REF!</definedName>
    <definedName name="___tst1">{"FCF",#N/A,FALSE,"Results"}</definedName>
    <definedName name="___w1">{"PVGraph2",#N/A,FALSE,"PV Data"}</definedName>
    <definedName name="___w2">{"PVGraph2",#N/A,FALSE,"PV Data"}</definedName>
    <definedName name="___w3">{"PVGraph2",#N/A,FALSE,"PV Data"}</definedName>
    <definedName name="___WF2">{"Total Assets",#N/A,FALSE,"HI Lexington";"Management Contracts",#N/A,FALSE,"HI Lexington";"Franchise Agreements",#N/A,FALSE,"HI Lexington";"Owned Hotel Total",#N/A,FALSE,"HI Lexington";"Total Revenue",#N/A,FALSE,"HI Lexington";"Operating Cost Breakdown",#N/A,FALSE,"HI Lexington";"Allocated Cost Breakdown",#N/A,FALSE,"HI Lexington";"Capex Breakdown",#N/A,FALSE,"HI Lexington";"D&amp;A Breakdown",#N/A,FALSE,"HI Lexington";"Overhead D&amp;A Allocation",#N/A,FALSE,"HI Lexington";"CTP Breakdown",#N/A,FALSE,"HI Lexington"}</definedName>
    <definedName name="___wrn1">{#N/A,#N/A,FALSE,"DCF";#N/A,#N/A,FALSE,"WACC";#N/A,#N/A,FALSE,"Sales_EBIT";#N/A,#N/A,FALSE,"Capex_Depreciation";#N/A,#N/A,FALSE,"WC";#N/A,#N/A,FALSE,"Interest";#N/A,#N/A,FALSE,"Assumptions"}</definedName>
    <definedName name="___wrn2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__wrn3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__wrn4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__wrn6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__wtx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ww2">{#N/A,#N/A,FALSE,"Admin";#N/A,#N/A,FALSE,"Other"}</definedName>
    <definedName name="___x2">{"summary",#N/A,FALSE,"2000 vs 1999";"detail",#N/A,FALSE,"2000 vs 1999"}</definedName>
    <definedName name="___x3">{"summary",#N/A,FALSE,"2000 vs 1999";"detail",#N/A,FALSE,"2000 vs 1999"}</definedName>
    <definedName name="___x4">{"summary",#N/A,FALSE,"2000 vs 1999";"detail",#N/A,FALSE,"2000 vs 1999"}</definedName>
    <definedName name="___x7">{"summary",#N/A,FALSE,"2000 vs 1999";"detail",#N/A,FALSE,"2000 vs 1999"}</definedName>
    <definedName name="___x9">{"summary",#N/A,FALSE,"2000 vs 1999";"detail",#N/A,FALSE,"2000 vs 1999"}</definedName>
    <definedName name="___xlfn.BAHTTEXT">#NAME?</definedName>
    <definedName name="___xlfn.RTD">#NAME?</definedName>
    <definedName name="___xz4">{0,0,0,0;0,0,0,0;0,0,0,0;0,0,0,0;0,0,0,0;0,0,0,0}</definedName>
    <definedName name="___y2">{"PVGraph2",#N/A,FALSE,"PV Data"}</definedName>
    <definedName name="__1__123Graph_ACHART_1">'[4]HIOS 93 thru 96'!$H$76:$K$76</definedName>
    <definedName name="__1__123Graph_BCHART_1">'[4]1999'!$C$27:$N$27</definedName>
    <definedName name="__1__123Graph_CCHART_1">'[4]DSO GRAPH'!#REF!</definedName>
    <definedName name="__1_0_Dist_Val">[5]OUTPUT!#REF!</definedName>
    <definedName name="__1_0_Dist_Val2">[5]OUTPUT!#REF!</definedName>
    <definedName name="__123Graph_A">[4]Assum!$B$12:$B$18</definedName>
    <definedName name="__123Graph_AAPPIP">#REF!</definedName>
    <definedName name="__123Graph_AB92DET">[6]Para!#REF!</definedName>
    <definedName name="__123Graph_AB92STEP">[6]Para!#REF!</definedName>
    <definedName name="__123Graph_AB93STEP">[6]Para!#REF!</definedName>
    <definedName name="__123Graph_AB94STEP">[6]Para!#REF!</definedName>
    <definedName name="__123Graph_ACANPIP">#REF!</definedName>
    <definedName name="__123Graph_ACHART">[4]DOH!#REF!</definedName>
    <definedName name="__123Graph_ACHART1">'[4]Power &amp; Fuel (S)'!#REF!</definedName>
    <definedName name="__123Graph_ACHART2">'[4]Power &amp; Fuel (S)'!#REF!</definedName>
    <definedName name="__123Graph_AClsCarr">[7]CLOSED!$B$38:$G$38</definedName>
    <definedName name="__123Graph_AClsCorr">[7]CLOSED!$C$22:$L$22</definedName>
    <definedName name="__123Graph_ACOMP">[8]Detail!$C$4:$C$15</definedName>
    <definedName name="__123Graph_ACURRENT">'[4]Power &amp; Fuel (S)'!#REF!</definedName>
    <definedName name="__123Graph_ADCF">[9]summary!#REF!</definedName>
    <definedName name="__123Graph_ADELCODET">[6]Para!#REF!</definedName>
    <definedName name="__123Graph_ADELCOSTE">[6]Para!#REF!</definedName>
    <definedName name="__123Graph_ADELDET">[6]Para!#REF!</definedName>
    <definedName name="__123Graph_ADETSTEP">[6]Para!#REF!</definedName>
    <definedName name="__123Graph_ADONAGRA">'[4]Donation Graph'!$D$34:$D$45</definedName>
    <definedName name="__123Graph_ADONATMO">'[4]Donation Graph'!$D$5:$D$16</definedName>
    <definedName name="__123Graph_AEPS">[9]summary!#REF!</definedName>
    <definedName name="__123Graph_AEURPIP">#REF!</definedName>
    <definedName name="__123Graph_AEXPPIP">#REF!</definedName>
    <definedName name="__123Graph_AGRAPH1">'[4]Inventory Turn'!#REF!</definedName>
    <definedName name="__123Graph_AGraph10">'[8]Old Volume'!$D$2:$D$32</definedName>
    <definedName name="__123Graph_AGraph11">'[8]Old Volume'!$D$2:$D$32</definedName>
    <definedName name="__123Graph_AGRAPH1A">[4]STFGRIE!$J$27:$J$30</definedName>
    <definedName name="__123Graph_AGRAPH1B">[4]STFGRIE!$J$33:$J$34</definedName>
    <definedName name="__123Graph_AGRAPH2">'[4]Inventory Turn'!#REF!</definedName>
    <definedName name="__123Graph_AGRAPH3">'[4]Données LMU'!$Z$18:$CH$18</definedName>
    <definedName name="__123Graph_AGRAPH4">'[4]Données LMU'!$Z$24:$CH$24</definedName>
    <definedName name="__123Graph_AGRAPH5">'[4]Données LMU'!$B$30:$BJ$30</definedName>
    <definedName name="__123Graph_AGRAPH6">'[4]Données LMU'!$B$41:$BJ$41</definedName>
    <definedName name="__123Graph_AGRAPH7">'[4]Données LMU'!$Z$47:$CH$47</definedName>
    <definedName name="__123Graph_AGRAPH8">'[4]Données LMU'!$Z$53:$CH$53</definedName>
    <definedName name="__123Graph_AGRAPH9">'[4]Données LMU'!$Z$59:$CH$59</definedName>
    <definedName name="__123Graph_AHISTORY">[8]Detail!$C$4:$C$63</definedName>
    <definedName name="__123Graph_AIRR">[9]summary!#REF!</definedName>
    <definedName name="__123Graph_AMEXPIP">#REF!</definedName>
    <definedName name="__123Graph_ANETINC">[9]summary!#REF!</definedName>
    <definedName name="__123Graph_ANTINCMO">'[4]Net Income Graph'!$D$6:$D$17</definedName>
    <definedName name="__123Graph_AOPNETGRA">'[4]Net Income Graph'!$D$28:$D$39</definedName>
    <definedName name="__123Graph_APLNACT">[4]Internal!#REF!</definedName>
    <definedName name="__123Graph_APRINCIPAL">'[4]Herramientas para análisis-VBA'!#REF!</definedName>
    <definedName name="__123Graph_APRINV">[4]Aluminum!#REF!</definedName>
    <definedName name="__123Graph_ASALES">'[4]Sales Graph'!$D$32:$D$43</definedName>
    <definedName name="__123Graph_ASALESMO">'[4]Sales Graph'!$D$5:$D$16</definedName>
    <definedName name="__123Graph_ASALESTREND">'[4]Historical IS'!#REF!</definedName>
    <definedName name="__123Graph_ASAPIP">#REF!</definedName>
    <definedName name="__123Graph_ASDI10">[10]DATA!$F$21:$I$21</definedName>
    <definedName name="__123Graph_ASDI12">[11]DATA!#REF!</definedName>
    <definedName name="__123Graph_ASDI13">[11]DATA!#REF!</definedName>
    <definedName name="__123Graph_ASDI14">[11]DATA!#REF!</definedName>
    <definedName name="__123Graph_ASDI15">[11]DATA!#REF!</definedName>
    <definedName name="__123Graph_ASDI16">[11]DATA!#REF!</definedName>
    <definedName name="__123Graph_ASDI17">[11]DATA!#REF!</definedName>
    <definedName name="__123Graph_AST92">[12]STV96!$AD$27:$AD$38</definedName>
    <definedName name="__123Graph_AST94">[12]STV96!$AD$27:$AD$38</definedName>
    <definedName name="__123Graph_ASTGLOBE">[12]STV96!$AR$27:$AR$62</definedName>
    <definedName name="__123Graph_ATOTPIP">#REF!</definedName>
    <definedName name="__123Graph_AUSPIP">#REF!</definedName>
    <definedName name="__123Graph_B">[4]Assum!$C$12:$C$18</definedName>
    <definedName name="__123Graph_BAPPIP">#REF!</definedName>
    <definedName name="__123Graph_BCANPIP">#REF!</definedName>
    <definedName name="__123Graph_BCHART">[4]DOH!#REF!</definedName>
    <definedName name="__123Graph_BCHART1">'[4]Power &amp; Fuel (S)'!#REF!</definedName>
    <definedName name="__123Graph_BCHART2">'[4]Power &amp; Fuel (S)'!#REF!</definedName>
    <definedName name="__123Graph_BCOMP">[8]Detail!$C$16:$C$27</definedName>
    <definedName name="__123Graph_BCURRENT">'[4]Power &amp; Fuel (S)'!#REF!</definedName>
    <definedName name="__123Graph_BDONAGRA">'[4]Donation Graph'!$C$34:$C$45</definedName>
    <definedName name="__123Graph_BDONATMO">'[4]Donation Graph'!$C$5:$C$16</definedName>
    <definedName name="__123Graph_BEPS">[9]summary!#REF!</definedName>
    <definedName name="__123Graph_BEURPIP">#REF!</definedName>
    <definedName name="__123Graph_BEXPPIP">#REF!</definedName>
    <definedName name="__123Graph_BFLATREV">#REF!</definedName>
    <definedName name="__123Graph_BGRAPH1">'[4]Inventory Turn'!#REF!</definedName>
    <definedName name="__123Graph_BGRAPH1A">[4]STFGRIE!$H$27:$H$30</definedName>
    <definedName name="__123Graph_BGRAPH1B">[4]STFGRIE!$H$33:$H$34</definedName>
    <definedName name="__123Graph_BGRAPH2">'[4]Inventory Turn'!#REF!</definedName>
    <definedName name="__123Graph_BGRAPH3">'[4]Données LMU'!$Z$19:$CH$19</definedName>
    <definedName name="__123Graph_BGRAPH4">'[4]Données LMU'!$Z$25:$CH$25</definedName>
    <definedName name="__123Graph_BGRAPH5">'[4]Données LMU'!$B$31:$BJ$31</definedName>
    <definedName name="__123Graph_BGRAPH6">'[4]Données LMU'!$B$42:$BJ$42</definedName>
    <definedName name="__123Graph_BGRAPH7">'[4]Données LMU'!$Z$48:$CH$48</definedName>
    <definedName name="__123Graph_BGRAPH8">'[4]Données LMU'!$Z$54:$CH$54</definedName>
    <definedName name="__123Graph_BGRAPH9">'[4]Données LMU'!$Z$60:$CH$60</definedName>
    <definedName name="__123Graph_BHOBKEN4H">'[13]EDISON-2'!#REF!</definedName>
    <definedName name="__123Graph_BHOBOKEN">'[13]EDISON-2'!#REF!</definedName>
    <definedName name="__123Graph_BMEXPIP">#REF!</definedName>
    <definedName name="__123Graph_BNETINC">[9]summary!#REF!</definedName>
    <definedName name="__123Graph_BNTINCMO">'[4]Net Income Graph'!$C$6:$C$17</definedName>
    <definedName name="__123Graph_BOPNETGRA">'[4]Net Income Graph'!$C$28:$C$39</definedName>
    <definedName name="__123Graph_BPLNACT">[4]Internal!#REF!</definedName>
    <definedName name="__123Graph_BSALES">'[4]Sales Graph'!$C$32:$C$43</definedName>
    <definedName name="__123Graph_BSALESMO">'[4]Sales Graph'!$C$5:$C$16</definedName>
    <definedName name="__123Graph_BSAPIP">#REF!</definedName>
    <definedName name="__123Graph_BSDI10">[11]DATA!#REF!</definedName>
    <definedName name="__123Graph_BSDI12">[11]DATA!#REF!</definedName>
    <definedName name="__123Graph_BSDI13">[11]DATA!#REF!</definedName>
    <definedName name="__123Graph_BSDI14">[11]DATA!#REF!</definedName>
    <definedName name="__123Graph_BSDI15">[11]DATA!#REF!</definedName>
    <definedName name="__123Graph_BSDI16">[11]DATA!#REF!</definedName>
    <definedName name="__123Graph_BSDI17">[11]DATA!#REF!</definedName>
    <definedName name="__123Graph_BST91">[12]STV96!$AH$27:$AH$40</definedName>
    <definedName name="__123Graph_BST92">[12]STV96!$AH$27:$AH$38</definedName>
    <definedName name="__123Graph_BST94">[12]STV96!$AH$27:$AH$38</definedName>
    <definedName name="__123Graph_BSTGLOBE">[12]STV96!$AS$27:$AS$62</definedName>
    <definedName name="__123Graph_BTOTPIP">#REF!</definedName>
    <definedName name="__123Graph_BUSPIP">#REF!</definedName>
    <definedName name="__123Graph_BVANREV">#REF!</definedName>
    <definedName name="__123Graph_C">[4]Assum!$D$12:$D$18</definedName>
    <definedName name="__123Graph_CAPDSO">#REF!</definedName>
    <definedName name="__123Graph_CCANDSO">#REF!</definedName>
    <definedName name="__123Graph_CCHART">[4]DOH!#REF!</definedName>
    <definedName name="__123Graph_CCHART1">'[4]Power &amp; Fuel (S)'!#REF!</definedName>
    <definedName name="__123Graph_CCHART2">'[4]Power &amp; Fuel (S)'!#REF!</definedName>
    <definedName name="__123Graph_CCOMP">[8]Detail!$C$28:$C$39</definedName>
    <definedName name="__123Graph_CCURRENT">'[4]Power &amp; Fuel (S)'!#REF!</definedName>
    <definedName name="__123Graph_CDONAGRA">'[4]Donation Graph'!$B$34:$B$45</definedName>
    <definedName name="__123Graph_CDONATMO">'[4]Donation Graph'!$E$5:$E$16</definedName>
    <definedName name="__123Graph_CEPS">[9]summary!#REF!</definedName>
    <definedName name="__123Graph_CEURDSO">#REF!</definedName>
    <definedName name="__123Graph_CEXPDSO">#REF!</definedName>
    <definedName name="__123Graph_CGRAPH1">'[4]Inventory Turn'!#REF!</definedName>
    <definedName name="__123Graph_CGRAPH1A">[4]STFGRIE!$G$27:$G$30</definedName>
    <definedName name="__123Graph_CGRAPH1B">[4]STFGRIE!$G$33:$G$34</definedName>
    <definedName name="__123Graph_CGRAPH2">'[4]Inventory Turn'!#REF!</definedName>
    <definedName name="__123Graph_CGraph8">'[8]Old Volume'!$G$2:$G$32</definedName>
    <definedName name="__123Graph_CMEXDSO">#REF!</definedName>
    <definedName name="__123Graph_CNETINC">[9]summary!#REF!</definedName>
    <definedName name="__123Graph_CNTINCMO">'[4]Net Income Graph'!$B$6:$B$17</definedName>
    <definedName name="__123Graph_COPNETGRA">'[4]Net Income Graph'!$B$28:$B$39</definedName>
    <definedName name="__123Graph_CSADSO">#REF!</definedName>
    <definedName name="__123Graph_CSALES">'[4]Sales Graph'!$B$32:$B$43</definedName>
    <definedName name="__123Graph_CSALESMO">'[4]Sales Graph'!$B$5:$B$16</definedName>
    <definedName name="__123Graph_CSDI10">[10]DATA!$F$22:$I$22</definedName>
    <definedName name="__123Graph_CSDI12">[10]DATA!$H$34:$J$34</definedName>
    <definedName name="__123Graph_CSDI13">[11]DATA!#REF!</definedName>
    <definedName name="__123Graph_CSDI14">[11]DATA!#REF!</definedName>
    <definedName name="__123Graph_CSDI15">[10]DATA!$F$38:$I$38</definedName>
    <definedName name="__123Graph_CSDI16">[11]DATA!#REF!</definedName>
    <definedName name="__123Graph_CSDI17">[10]DATA!$D$77:$H$77</definedName>
    <definedName name="__123Graph_CST91">[12]STV96!$AF$27:$AF$40</definedName>
    <definedName name="__123Graph_CST92">[12]STV96!$AF$27:$AF$38</definedName>
    <definedName name="__123Graph_CST94">[12]STV96!$AF$27:$AF$38</definedName>
    <definedName name="__123Graph_CSTGLOBE">[12]STV96!$AT$27:$AT$62</definedName>
    <definedName name="__123Graph_CTOTDSO">#REF!</definedName>
    <definedName name="__123Graph_CUSDSO">#REF!</definedName>
    <definedName name="__123Graph_D">'[4]CASES - LM YTD'!#REF!</definedName>
    <definedName name="__123Graph_DAPDSO">#REF!</definedName>
    <definedName name="__123Graph_DCANDSO">#REF!</definedName>
    <definedName name="__123Graph_DCHART">[4]DOH!#REF!</definedName>
    <definedName name="__123Graph_DCHART1">'[4]Power &amp; Fuel (S)'!#REF!</definedName>
    <definedName name="__123Graph_DCHART2">'[4]Power &amp; Fuel (S)'!#REF!</definedName>
    <definedName name="__123Graph_DCOMP">[8]Detail!$C$40:$C$51</definedName>
    <definedName name="__123Graph_DCURRENT">'[4]Power &amp; Fuel (S)'!#REF!</definedName>
    <definedName name="__123Graph_DEPS">[9]summary!#REF!</definedName>
    <definedName name="__123Graph_DEURDSO">#REF!</definedName>
    <definedName name="__123Graph_DEXPDSO">#REF!</definedName>
    <definedName name="__123Graph_DGraph7">'[14]GA Forc 04'!#REF!</definedName>
    <definedName name="__123Graph_DGraph8">'[8]Old Volume'!$D$2:$D$32</definedName>
    <definedName name="__123Graph_DMEXDSO">#REF!</definedName>
    <definedName name="__123Graph_DNETINC">[9]summary!#REF!</definedName>
    <definedName name="__123Graph_DSADSO">#REF!</definedName>
    <definedName name="__123Graph_DST91">[12]STV96!$AI$27:$AI$38</definedName>
    <definedName name="__123Graph_DST92">[12]STV96!$AI$27:$AI$38</definedName>
    <definedName name="__123Graph_DST94">[12]STV96!$AI$27:$AI$38</definedName>
    <definedName name="__123Graph_DTOTDSO">#REF!</definedName>
    <definedName name="__123Graph_DUSDSO">#REF!</definedName>
    <definedName name="__123Graph_E">'[4]CASES - LM YTD'!#REF!</definedName>
    <definedName name="__123Graph_ECHART">[4]DOH!#REF!</definedName>
    <definedName name="__123Graph_ECHART1">'[4]Power &amp; Fuel (S)'!#REF!</definedName>
    <definedName name="__123Graph_ECHART2">'[4]Power &amp; Fuel (S)'!#REF!</definedName>
    <definedName name="__123Graph_ECOMP">[8]Detail!$C$52:$C$63</definedName>
    <definedName name="__123Graph_ECURRENT">'[4]Power &amp; Fuel (S)'!#REF!</definedName>
    <definedName name="__123Graph_EST92">[12]STV96!$AJ$27:$AJ$38</definedName>
    <definedName name="__123Graph_EST94">[12]STV96!$AJ$27:$AJ$38</definedName>
    <definedName name="__123Graph_F">'[4]Power &amp; Fuel (S)'!#REF!</definedName>
    <definedName name="__123Graph_FCHART">[4]DOH!#REF!</definedName>
    <definedName name="__123Graph_FCHART1">'[4]Power &amp; Fuel (S)'!#REF!</definedName>
    <definedName name="__123Graph_FCHART2">'[4]Power &amp; Fuel (S)'!#REF!</definedName>
    <definedName name="__123Graph_FCURRENT">'[4]Power &amp; Fuel (S)'!#REF!</definedName>
    <definedName name="__123GRAPH_G">#REF!</definedName>
    <definedName name="__123Graph_LBL_A">'[4]Inventory Turn'!#REF!</definedName>
    <definedName name="__123Graph_LBL_AB94STEP">[6]Para!#REF!</definedName>
    <definedName name="__123Graph_LBL_ACOMP">[8]Detail!$A$4:$A$15</definedName>
    <definedName name="__123Graph_LBL_AHISTORY">[8]Detail!$E$4:$E$63</definedName>
    <definedName name="__123Graph_LBL_APRINCIPAL">'[4]Herramientas para análisis-VBA'!#REF!</definedName>
    <definedName name="__123Graph_LBL_ASALESTREND">'[4]Historical IS'!#REF!</definedName>
    <definedName name="__123Graph_LBL_B">'[4]Inventory Turn'!#REF!</definedName>
    <definedName name="__123Graph_LBL_BCOMP">[8]Detail!$A$16:$A$27</definedName>
    <definedName name="__123Graph_LBL_BGRAPH2">'[4]Données LMU'!$A$7:$A$7</definedName>
    <definedName name="__123Graph_LBL_BGRAPH3">'[4]Données LMU'!$A$7:$A$7</definedName>
    <definedName name="__123Graph_LBL_BGRAPH4">'[4]Données LMU'!$A$7:$A$7</definedName>
    <definedName name="__123Graph_LBL_C">'[4]Inventory Turn'!#REF!</definedName>
    <definedName name="__123Graph_LBL_CCOMP">[8]Detail!$A$28:$A$39</definedName>
    <definedName name="__123Graph_LBL_D">'[4]Inventory Turn'!#REF!</definedName>
    <definedName name="__123Graph_LBL_DCOMP">[8]Detail!$A$40:$A$51</definedName>
    <definedName name="__123Graph_LBL_DGraph7">'[14]GA Forc 04'!#REF!</definedName>
    <definedName name="__123Graph_LBL_ECOMP">[8]Detail!$A$52:$A$63</definedName>
    <definedName name="__123Graph_LBL_F">[4]capgraph!$B$49:$D$49</definedName>
    <definedName name="__123Graph_X">[4]Tonnage!#REF!</definedName>
    <definedName name="__123Graph_XAPDSO">#REF!</definedName>
    <definedName name="__123Graph_XAPPIP">#REF!</definedName>
    <definedName name="__123Graph_XB92DET">[6]Para!#REF!</definedName>
    <definedName name="__123Graph_XB92STEP">[6]Para!#REF!</definedName>
    <definedName name="__123Graph_XB93STEP">[6]Para!#REF!</definedName>
    <definedName name="__123Graph_XB94STEP">[6]Para!#REF!</definedName>
    <definedName name="__123Graph_XCANDSO">#REF!</definedName>
    <definedName name="__123Graph_XCANPIP">#REF!</definedName>
    <definedName name="__123Graph_XCHART1">'[4]Power &amp; Fuel (S)'!#REF!</definedName>
    <definedName name="__123Graph_XCHART2">'[4]Power &amp; Fuel (S)'!#REF!</definedName>
    <definedName name="__123Graph_XCOMP">[8]Detail!$B$4:$B$15</definedName>
    <definedName name="__123Graph_XCURRENT">'[4]Power &amp; Fuel (S)'!#REF!</definedName>
    <definedName name="__123Graph_XDCF">[9]summary!#REF!</definedName>
    <definedName name="__123Graph_XDELCODET">[6]Para!#REF!</definedName>
    <definedName name="__123Graph_XDELCOSTE">[6]Para!#REF!</definedName>
    <definedName name="__123Graph_XDELDET">[6]Para!#REF!</definedName>
    <definedName name="__123Graph_XDETSTEP">[6]Para!#REF!</definedName>
    <definedName name="__123Graph_XDONAGRA">'[4]Donation Graph'!$A$34:$A$45</definedName>
    <definedName name="__123Graph_XDONATMO">'[4]Donation Graph'!$A$5:$A$16</definedName>
    <definedName name="__123Graph_XEPS">[9]summary!#REF!</definedName>
    <definedName name="__123Graph_XEURDSO">#REF!</definedName>
    <definedName name="__123Graph_XEURPIP">#REF!</definedName>
    <definedName name="__123Graph_XEXPDSO">#REF!</definedName>
    <definedName name="__123Graph_XEXPPIP">#REF!</definedName>
    <definedName name="__123Graph_XGRAPH1">'[4]Inventory Turn'!#REF!</definedName>
    <definedName name="__123Graph_XGraph11">'[8]Old Volume'!$A$2:$A$32</definedName>
    <definedName name="__123Graph_XGRAPH1A">[4]STFGRIE!$A$27:$A$30</definedName>
    <definedName name="__123Graph_XGRAPH1B">[4]STFGRIE!$A$33:$A$34</definedName>
    <definedName name="__123Graph_XGRAPH2">'[4]Inventory Turn'!#REF!</definedName>
    <definedName name="__123Graph_XGRAPH3">'[4]Données LMU'!$Z$2:$CH$2</definedName>
    <definedName name="__123Graph_XGRAPH4">'[4]Données LMU'!$Z$2:$CH$2</definedName>
    <definedName name="__123Graph_XGRAPH5">'[4]Données LMU'!$B$2:$BJ$2</definedName>
    <definedName name="__123Graph_XGRAPH6">'[4]Données LMU'!$B$2:$BJ$2</definedName>
    <definedName name="__123Graph_XGRAPH7">'[4]Données LMU'!$Z$2:$CH$2</definedName>
    <definedName name="__123Graph_XGRAPH8">'[4]Données LMU'!$Z$2:$CH$2</definedName>
    <definedName name="__123Graph_XGRAPH9">'[4]Données LMU'!$Z$2:$CH$2</definedName>
    <definedName name="__123Graph_XHISTORY">[8]Detail!$B$4:$B$63</definedName>
    <definedName name="__123Graph_XIRR">[9]summary!#REF!</definedName>
    <definedName name="__123Graph_XMAIN">[4]AFTB!#REF!</definedName>
    <definedName name="__123Graph_XMEXDSO">#REF!</definedName>
    <definedName name="__123Graph_XMEXPIP">#REF!</definedName>
    <definedName name="__123Graph_XNETINC">[9]summary!#REF!</definedName>
    <definedName name="__123Graph_XNTINCMO">'[4]Net Income Graph'!$A$6:$A$17</definedName>
    <definedName name="__123Graph_XOPNETGRA">'[4]Net Income Graph'!$A$28:$A$39</definedName>
    <definedName name="__123Graph_XPLNACT">[4]Internal!#REF!</definedName>
    <definedName name="__123Graph_XSADSO">#REF!</definedName>
    <definedName name="__123Graph_XSALES">'[4]Sales Graph'!$A$32:$A$43</definedName>
    <definedName name="__123Graph_XSALESMO">'[4]Sales Graph'!$A$5:$A$16</definedName>
    <definedName name="__123Graph_XSALESTREND">'[4]Historical IS'!#REF!</definedName>
    <definedName name="__123Graph_XSAPIP">#REF!</definedName>
    <definedName name="__123Graph_XSDI10">[11]DATA!#REF!</definedName>
    <definedName name="__123Graph_XSDI12">[11]DATA!#REF!</definedName>
    <definedName name="__123Graph_XSDI13">[11]DATA!#REF!</definedName>
    <definedName name="__123Graph_XSDI14">[11]DATA!#REF!</definedName>
    <definedName name="__123Graph_XSDI15">[11]DATA!#REF!</definedName>
    <definedName name="__123Graph_XSDI16">[11]DATA!#REF!</definedName>
    <definedName name="__123Graph_XSDI17">[11]DATA!#REF!</definedName>
    <definedName name="__123Graph_XST91">[12]STV96!$B$27:$B$38</definedName>
    <definedName name="__123Graph_XST92">[12]STV96!$B$27:$B$38</definedName>
    <definedName name="__123Graph_XST94">[12]STV96!$B$27:$B$38</definedName>
    <definedName name="__123Graph_XSTGLOBE">[12]STV96!$AO$27:$AO$62</definedName>
    <definedName name="__123Graph_XTOTDSO">#REF!</definedName>
    <definedName name="__123Graph_XTOTPIP">#REF!</definedName>
    <definedName name="__123Graph_XUSDSO">#REF!</definedName>
    <definedName name="__123Graph_XUSPIP">#REF!</definedName>
    <definedName name="__2__123Graph_ACHART_2">'[4]C.O.S.S.'!$F$237:$I$237</definedName>
    <definedName name="__2__123Graph_CCHART_1">'[4]1999'!$C$28:$N$28</definedName>
    <definedName name="__2_0_Dist_Val">[5]OUTPUT!#REF!</definedName>
    <definedName name="__24__123Graph_XCHART_1">'[4]HIOS 93 thru 96'!$H$3:$K$3</definedName>
    <definedName name="__3__123Graph_DCHART_1">'[4]1999'!$C$29:$N$29</definedName>
    <definedName name="__3__123Graph_XCHART_1">'[4]C.O.S.S.'!$F$230:$J$230</definedName>
    <definedName name="__4__123Graph_ACHART_1">'[15]Sales 2003'!#REF!</definedName>
    <definedName name="__4__123Graph_BCHART_1">'[4]HIOS 93 thru 96'!$H$87:$K$87</definedName>
    <definedName name="__4__123Graph_CCHART_1">'[4]DSO GRAPH'!#REF!</definedName>
    <definedName name="__4__123Graph_XCHART_1">'[4]1999'!#REF!</definedName>
    <definedName name="__4__123Graph_XCHART_2">'[4]C.O.S.S.'!$F$236:$I$236</definedName>
    <definedName name="__4_0__123Grap">#REF!</definedName>
    <definedName name="__7__123Graph_ACHART_1">'[16]Sales 2003'!#REF!</definedName>
    <definedName name="__7__123Graph_CCHART_1">'[4]HIOS 93 thru 96'!$H$112:$K$112</definedName>
    <definedName name="__a1">{#N/A,#N/A,FALSE,"Pharm";#N/A,#N/A,FALSE,"WWCM"}</definedName>
    <definedName name="__A11">{#N/A,#N/A,FALSE,"Umsatz 99";#N/A,#N/A,FALSE,"ER 99 "}</definedName>
    <definedName name="__aaa1">{#N/A,#N/A,FALSE,"Model";#N/A,#N/A,FALSE,"Division"}</definedName>
    <definedName name="__aaa1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aaa1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aaa1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aas1">{#N/A,#N/A,FALSE,"REPORT"}</definedName>
    <definedName name="__ab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bc">'[17]13'!$D$35:$D$35</definedName>
    <definedName name="__ACS2000">{#N/A,#N/A,FALSE,"REPORT"}</definedName>
    <definedName name="__ae2">{"'Inventory &amp; Anal-Cur Wkbk'!$A$7:$AP$71"}</definedName>
    <definedName name="__AF3">{"Supporting Schedules",#N/A,FALSE,"Results"}</definedName>
    <definedName name="__APW_RESTORE_DATA0__">#REF!</definedName>
    <definedName name="__APW_RESTORE_DATA1__">#REF!</definedName>
    <definedName name="__APW_RESTORE_DATA10__">#REF!</definedName>
    <definedName name="__APW_RESTORE_DATA100__">#REF!</definedName>
    <definedName name="__APW_RESTORE_DATA1000__">#REF!</definedName>
    <definedName name="__APW_RESTORE_DATA1002__">#REF!</definedName>
    <definedName name="__APW_RESTORE_DATA1004__">#REF!</definedName>
    <definedName name="__APW_RESTORE_DATA1005__">#REF!</definedName>
    <definedName name="__APW_RESTORE_DATA1006__">#REF!</definedName>
    <definedName name="__APW_RESTORE_DATA1007__">#REF!</definedName>
    <definedName name="__APW_RESTORE_DATA1008__">#REF!</definedName>
    <definedName name="__APW_RESTORE_DATA1009__">#REF!</definedName>
    <definedName name="__APW_RESTORE_DATA101__">#REF!</definedName>
    <definedName name="__APW_RESTORE_DATA1010__">#REF!</definedName>
    <definedName name="__APW_RESTORE_DATA1011__">#REF!</definedName>
    <definedName name="__APW_RESTORE_DATA1012__">#REF!</definedName>
    <definedName name="__APW_RESTORE_DATA1013__">#REF!</definedName>
    <definedName name="__APW_RESTORE_DATA1014__">#REF!</definedName>
    <definedName name="__APW_RESTORE_DATA1015__">#REF!</definedName>
    <definedName name="__APW_RESTORE_DATA1016__">#REF!</definedName>
    <definedName name="__APW_RESTORE_DATA1017__">#REF!</definedName>
    <definedName name="__APW_RESTORE_DATA1019__">#REF!</definedName>
    <definedName name="__APW_RESTORE_DATA102__">#REF!</definedName>
    <definedName name="__APW_RESTORE_DATA1020__">#REF!</definedName>
    <definedName name="__APW_RESTORE_DATA1021__">#REF!</definedName>
    <definedName name="__APW_RESTORE_DATA1022__">#REF!</definedName>
    <definedName name="__APW_RESTORE_DATA1024__">#REF!</definedName>
    <definedName name="__APW_RESTORE_DATA1025__">#REF!</definedName>
    <definedName name="__APW_RESTORE_DATA1026__">#REF!</definedName>
    <definedName name="__APW_RESTORE_DATA1027__">#REF!</definedName>
    <definedName name="__APW_RESTORE_DATA1029__">#REF!</definedName>
    <definedName name="__APW_RESTORE_DATA1030__">#REF!</definedName>
    <definedName name="__APW_RESTORE_DATA1031__">#REF!</definedName>
    <definedName name="__APW_RESTORE_DATA1032__">#REF!</definedName>
    <definedName name="__APW_RESTORE_DATA1034__">#REF!</definedName>
    <definedName name="__APW_RESTORE_DATA1036__">#REF!</definedName>
    <definedName name="__APW_RESTORE_DATA1037__">#REF!</definedName>
    <definedName name="__APW_RESTORE_DATA1038__">#REF!</definedName>
    <definedName name="__APW_RESTORE_DATA1039__">#REF!</definedName>
    <definedName name="__APW_RESTORE_DATA104__">#REF!</definedName>
    <definedName name="__APW_RESTORE_DATA1040__">#REF!</definedName>
    <definedName name="__APW_RESTORE_DATA1041__">#REF!</definedName>
    <definedName name="__APW_RESTORE_DATA1042__">#REF!</definedName>
    <definedName name="__APW_RESTORE_DATA1043__">#REF!</definedName>
    <definedName name="__APW_RESTORE_DATA1044__">#REF!</definedName>
    <definedName name="__APW_RESTORE_DATA1045__">#REF!</definedName>
    <definedName name="__APW_RESTORE_DATA1046__">#REF!</definedName>
    <definedName name="__APW_RESTORE_DATA1047__">#REF!</definedName>
    <definedName name="__APW_RESTORE_DATA1048__">#REF!</definedName>
    <definedName name="__APW_RESTORE_DATA1049__">#REF!</definedName>
    <definedName name="__APW_RESTORE_DATA105__">#REF!</definedName>
    <definedName name="__APW_RESTORE_DATA1051__">#REF!</definedName>
    <definedName name="__APW_RESTORE_DATA1052__">#REF!</definedName>
    <definedName name="__APW_RESTORE_DATA1053__">#REF!</definedName>
    <definedName name="__APW_RESTORE_DATA1054__">#REF!</definedName>
    <definedName name="__APW_RESTORE_DATA1056__">#REF!</definedName>
    <definedName name="__APW_RESTORE_DATA1057__">#REF!</definedName>
    <definedName name="__APW_RESTORE_DATA1058__">#REF!</definedName>
    <definedName name="__APW_RESTORE_DATA1059__">#REF!</definedName>
    <definedName name="__APW_RESTORE_DATA106__">#REF!</definedName>
    <definedName name="__APW_RESTORE_DATA1061__">#REF!</definedName>
    <definedName name="__APW_RESTORE_DATA1062__">#REF!</definedName>
    <definedName name="__APW_RESTORE_DATA1063__">#REF!</definedName>
    <definedName name="__APW_RESTORE_DATA1064__">#REF!</definedName>
    <definedName name="__APW_RESTORE_DATA1066__">#REF!</definedName>
    <definedName name="__APW_RESTORE_DATA1068__">#REF!</definedName>
    <definedName name="__APW_RESTORE_DATA1069__">#REF!</definedName>
    <definedName name="__APW_RESTORE_DATA107__">#REF!</definedName>
    <definedName name="__APW_RESTORE_DATA1070__">#REF!</definedName>
    <definedName name="__APW_RESTORE_DATA1071__">#REF!</definedName>
    <definedName name="__APW_RESTORE_DATA1072__">#REF!</definedName>
    <definedName name="__APW_RESTORE_DATA1073__">#REF!</definedName>
    <definedName name="__APW_RESTORE_DATA1074__">#REF!</definedName>
    <definedName name="__APW_RESTORE_DATA1075__">#REF!</definedName>
    <definedName name="__APW_RESTORE_DATA1076__">#REF!</definedName>
    <definedName name="__APW_RESTORE_DATA1077__">#REF!</definedName>
    <definedName name="__APW_RESTORE_DATA1078__">#REF!</definedName>
    <definedName name="__APW_RESTORE_DATA1079__">#REF!</definedName>
    <definedName name="__APW_RESTORE_DATA1080__">#REF!</definedName>
    <definedName name="__APW_RESTORE_DATA1081__">#REF!</definedName>
    <definedName name="__APW_RESTORE_DATA1083__">#REF!</definedName>
    <definedName name="__APW_RESTORE_DATA1084__">#REF!</definedName>
    <definedName name="__APW_RESTORE_DATA1085__">#REF!</definedName>
    <definedName name="__APW_RESTORE_DATA1086__">#REF!</definedName>
    <definedName name="__APW_RESTORE_DATA1088__">#REF!</definedName>
    <definedName name="__APW_RESTORE_DATA1089__">#REF!</definedName>
    <definedName name="__APW_RESTORE_DATA109__">#REF!</definedName>
    <definedName name="__APW_RESTORE_DATA1090__">#REF!</definedName>
    <definedName name="__APW_RESTORE_DATA1091__">#REF!</definedName>
    <definedName name="__APW_RESTORE_DATA1093__">#REF!</definedName>
    <definedName name="__APW_RESTORE_DATA1094__">#REF!</definedName>
    <definedName name="__APW_RESTORE_DATA1095__">#REF!</definedName>
    <definedName name="__APW_RESTORE_DATA1096__">#REF!</definedName>
    <definedName name="__APW_RESTORE_DATA1098__">#REF!</definedName>
    <definedName name="__APW_RESTORE_DATA11__">#REF!</definedName>
    <definedName name="__APW_RESTORE_DATA110__">#REF!</definedName>
    <definedName name="__APW_RESTORE_DATA1100__">#REF!</definedName>
    <definedName name="__APW_RESTORE_DATA1101__">#REF!</definedName>
    <definedName name="__APW_RESTORE_DATA1102__">#REF!</definedName>
    <definedName name="__APW_RESTORE_DATA1103__">#REF!</definedName>
    <definedName name="__APW_RESTORE_DATA1104__">#REF!</definedName>
    <definedName name="__APW_RESTORE_DATA1105__">#REF!</definedName>
    <definedName name="__APW_RESTORE_DATA1106__">#REF!</definedName>
    <definedName name="__APW_RESTORE_DATA1107__">#REF!</definedName>
    <definedName name="__APW_RESTORE_DATA1108__">#REF!</definedName>
    <definedName name="__APW_RESTORE_DATA1109__">#REF!</definedName>
    <definedName name="__APW_RESTORE_DATA111__">#REF!</definedName>
    <definedName name="__APW_RESTORE_DATA1110__">#REF!</definedName>
    <definedName name="__APW_RESTORE_DATA1111__">#REF!</definedName>
    <definedName name="__APW_RESTORE_DATA1112__">#REF!</definedName>
    <definedName name="__APW_RESTORE_DATA1113__">#REF!</definedName>
    <definedName name="__APW_RESTORE_DATA1115__">#REF!</definedName>
    <definedName name="__APW_RESTORE_DATA1116__">#REF!</definedName>
    <definedName name="__APW_RESTORE_DATA1117__">#REF!</definedName>
    <definedName name="__APW_RESTORE_DATA1118__">#REF!</definedName>
    <definedName name="__APW_RESTORE_DATA112__">#REF!</definedName>
    <definedName name="__APW_RESTORE_DATA1120__">#REF!</definedName>
    <definedName name="__APW_RESTORE_DATA1121__">#REF!</definedName>
    <definedName name="__APW_RESTORE_DATA1122__">#REF!</definedName>
    <definedName name="__APW_RESTORE_DATA1123__">#REF!</definedName>
    <definedName name="__APW_RESTORE_DATA1125__">#REF!</definedName>
    <definedName name="__APW_RESTORE_DATA1126__">#REF!</definedName>
    <definedName name="__APW_RESTORE_DATA1127__">#REF!</definedName>
    <definedName name="__APW_RESTORE_DATA1128__">#REF!</definedName>
    <definedName name="__APW_RESTORE_DATA1130__">#REF!</definedName>
    <definedName name="__APW_RESTORE_DATA1131__">#REF!</definedName>
    <definedName name="__APW_RESTORE_DATA1132__">#REF!</definedName>
    <definedName name="__APW_RESTORE_DATA1133__">#REF!</definedName>
    <definedName name="__APW_RESTORE_DATA1134__">#REF!</definedName>
    <definedName name="__APW_RESTORE_DATA1135__">#REF!</definedName>
    <definedName name="__APW_RESTORE_DATA1136__">#REF!</definedName>
    <definedName name="__APW_RESTORE_DATA1137__">#REF!</definedName>
    <definedName name="__APW_RESTORE_DATA1138__">#REF!</definedName>
    <definedName name="__APW_RESTORE_DATA1139__">#REF!</definedName>
    <definedName name="__APW_RESTORE_DATA114__">#REF!</definedName>
    <definedName name="__APW_RESTORE_DATA1140__">#REF!</definedName>
    <definedName name="__APW_RESTORE_DATA1142__">#REF!</definedName>
    <definedName name="__APW_RESTORE_DATA1143__">#REF!</definedName>
    <definedName name="__APW_RESTORE_DATA1144__">#REF!</definedName>
    <definedName name="__APW_RESTORE_DATA1145__">#REF!</definedName>
    <definedName name="__APW_RESTORE_DATA1147__">#REF!</definedName>
    <definedName name="__APW_RESTORE_DATA1148__">#REF!</definedName>
    <definedName name="__APW_RESTORE_DATA1149__">#REF!</definedName>
    <definedName name="__APW_RESTORE_DATA115__">#REF!</definedName>
    <definedName name="__APW_RESTORE_DATA1150__">#REF!</definedName>
    <definedName name="__APW_RESTORE_DATA1152__">#REF!</definedName>
    <definedName name="__APW_RESTORE_DATA1153__">#REF!</definedName>
    <definedName name="__APW_RESTORE_DATA1154__">#REF!</definedName>
    <definedName name="__APW_RESTORE_DATA1155__">#REF!</definedName>
    <definedName name="__APW_RESTORE_DATA1157__">#REF!</definedName>
    <definedName name="__APW_RESTORE_DATA1158__">#REF!</definedName>
    <definedName name="__APW_RESTORE_DATA1159__">#REF!</definedName>
    <definedName name="__APW_RESTORE_DATA116__">#REF!</definedName>
    <definedName name="__APW_RESTORE_DATA1160__">#REF!</definedName>
    <definedName name="__APW_RESTORE_DATA1161__">#REF!</definedName>
    <definedName name="__APW_RESTORE_DATA1162__">#REF!</definedName>
    <definedName name="__APW_RESTORE_DATA1163__">#REF!</definedName>
    <definedName name="__APW_RESTORE_DATA1164__">#REF!</definedName>
    <definedName name="__APW_RESTORE_DATA1165__">#REF!</definedName>
    <definedName name="__APW_RESTORE_DATA1166__">#REF!</definedName>
    <definedName name="__APW_RESTORE_DATA1167__">#REF!</definedName>
    <definedName name="__APW_RESTORE_DATA1168__">#REF!</definedName>
    <definedName name="__APW_RESTORE_DATA1169__">#REF!</definedName>
    <definedName name="__APW_RESTORE_DATA117__">#REF!</definedName>
    <definedName name="__APW_RESTORE_DATA1170__">#REF!</definedName>
    <definedName name="__APW_RESTORE_DATA1171__">#REF!</definedName>
    <definedName name="__APW_RESTORE_DATA1172__">#REF!</definedName>
    <definedName name="__APW_RESTORE_DATA1173__">#REF!</definedName>
    <definedName name="__APW_RESTORE_DATA1174__">#REF!</definedName>
    <definedName name="__APW_RESTORE_DATA1175__">#REF!</definedName>
    <definedName name="__APW_RESTORE_DATA1176__">#REF!</definedName>
    <definedName name="__APW_RESTORE_DATA1177__">#REF!</definedName>
    <definedName name="__APW_RESTORE_DATA1178__">#REF!</definedName>
    <definedName name="__APW_RESTORE_DATA1179__">#REF!</definedName>
    <definedName name="__APW_RESTORE_DATA1180__">#REF!</definedName>
    <definedName name="__APW_RESTORE_DATA1181__">#REF!</definedName>
    <definedName name="__APW_RESTORE_DATA1182__">#REF!</definedName>
    <definedName name="__APW_RESTORE_DATA1183__">#REF!</definedName>
    <definedName name="__APW_RESTORE_DATA1184__">#REF!</definedName>
    <definedName name="__APW_RESTORE_DATA1185__">#REF!</definedName>
    <definedName name="__APW_RESTORE_DATA1186__">#REF!</definedName>
    <definedName name="__APW_RESTORE_DATA1187__">#REF!</definedName>
    <definedName name="__APW_RESTORE_DATA1188__">#REF!</definedName>
    <definedName name="__APW_RESTORE_DATA1189__">#REF!</definedName>
    <definedName name="__APW_RESTORE_DATA119__">#REF!</definedName>
    <definedName name="__APW_RESTORE_DATA1190__">#REF!</definedName>
    <definedName name="__APW_RESTORE_DATA1191__">#REF!</definedName>
    <definedName name="__APW_RESTORE_DATA1192__">#REF!</definedName>
    <definedName name="__APW_RESTORE_DATA1193__">#REF!</definedName>
    <definedName name="__APW_RESTORE_DATA1194__">#REF!</definedName>
    <definedName name="__APW_RESTORE_DATA1195__">#REF!</definedName>
    <definedName name="__APW_RESTORE_DATA1196__">#REF!</definedName>
    <definedName name="__APW_RESTORE_DATA1197__">#REF!</definedName>
    <definedName name="__APW_RESTORE_DATA1198__">#REF!</definedName>
    <definedName name="__APW_RESTORE_DATA1199__">#REF!</definedName>
    <definedName name="__APW_RESTORE_DATA12__">#REF!</definedName>
    <definedName name="__APW_RESTORE_DATA120__">#REF!</definedName>
    <definedName name="__APW_RESTORE_DATA1200__">#REF!</definedName>
    <definedName name="__APW_RESTORE_DATA1201__">#REF!</definedName>
    <definedName name="__APW_RESTORE_DATA1202__">#REF!</definedName>
    <definedName name="__APW_RESTORE_DATA1203__">#REF!</definedName>
    <definedName name="__APW_RESTORE_DATA1204__">#REF!</definedName>
    <definedName name="__APW_RESTORE_DATA1205__">#REF!</definedName>
    <definedName name="__APW_RESTORE_DATA1206__">#REF!</definedName>
    <definedName name="__APW_RESTORE_DATA1207__">#REF!</definedName>
    <definedName name="__APW_RESTORE_DATA1208__">#REF!</definedName>
    <definedName name="__APW_RESTORE_DATA1209__">#REF!</definedName>
    <definedName name="__APW_RESTORE_DATA121__">#REF!</definedName>
    <definedName name="__APW_RESTORE_DATA1210__">#REF!</definedName>
    <definedName name="__APW_RESTORE_DATA1211__">#REF!</definedName>
    <definedName name="__APW_RESTORE_DATA1212__">#REF!</definedName>
    <definedName name="__APW_RESTORE_DATA1213__">#REF!</definedName>
    <definedName name="__APW_RESTORE_DATA1214__">#REF!</definedName>
    <definedName name="__APW_RESTORE_DATA1215__">#REF!</definedName>
    <definedName name="__APW_RESTORE_DATA1216__">#REF!</definedName>
    <definedName name="__APW_RESTORE_DATA1217__">#REF!</definedName>
    <definedName name="__APW_RESTORE_DATA1218__">#REF!</definedName>
    <definedName name="__APW_RESTORE_DATA1219__">#REF!</definedName>
    <definedName name="__APW_RESTORE_DATA122__">#REF!</definedName>
    <definedName name="__APW_RESTORE_DATA1220__">#REF!</definedName>
    <definedName name="__APW_RESTORE_DATA1221__">#REF!</definedName>
    <definedName name="__APW_RESTORE_DATA1222__">#REF!</definedName>
    <definedName name="__APW_RESTORE_DATA1223__">#REF!</definedName>
    <definedName name="__APW_RESTORE_DATA1224__">#REF!</definedName>
    <definedName name="__APW_RESTORE_DATA1225__">#REF!</definedName>
    <definedName name="__APW_RESTORE_DATA1226__">#REF!</definedName>
    <definedName name="__APW_RESTORE_DATA1227__">#REF!</definedName>
    <definedName name="__APW_RESTORE_DATA1228__">#REF!</definedName>
    <definedName name="__APW_RESTORE_DATA1229__">#REF!</definedName>
    <definedName name="__APW_RESTORE_DATA123__">#REF!</definedName>
    <definedName name="__APW_RESTORE_DATA1230__">#REF!</definedName>
    <definedName name="__APW_RESTORE_DATA1231__">#REF!</definedName>
    <definedName name="__APW_RESTORE_DATA1232__">#REF!</definedName>
    <definedName name="__APW_RESTORE_DATA1233__">#REF!</definedName>
    <definedName name="__APW_RESTORE_DATA1234__">#REF!</definedName>
    <definedName name="__APW_RESTORE_DATA1235__">#REF!</definedName>
    <definedName name="__APW_RESTORE_DATA1236__">#REF!</definedName>
    <definedName name="__APW_RESTORE_DATA1237__">#REF!</definedName>
    <definedName name="__APW_RESTORE_DATA1238__">#REF!</definedName>
    <definedName name="__APW_RESTORE_DATA1239__">#REF!</definedName>
    <definedName name="__APW_RESTORE_DATA124__">#REF!</definedName>
    <definedName name="__APW_RESTORE_DATA1240__">#REF!</definedName>
    <definedName name="__APW_RESTORE_DATA1241__">#REF!</definedName>
    <definedName name="__APW_RESTORE_DATA1242__">#REF!</definedName>
    <definedName name="__APW_RESTORE_DATA1243__">#REF!</definedName>
    <definedName name="__APW_RESTORE_DATA1244__">#REF!</definedName>
    <definedName name="__APW_RESTORE_DATA1245__">#REF!</definedName>
    <definedName name="__APW_RESTORE_DATA1246__">#REF!</definedName>
    <definedName name="__APW_RESTORE_DATA1247__">#REF!</definedName>
    <definedName name="__APW_RESTORE_DATA1248__">#REF!</definedName>
    <definedName name="__APW_RESTORE_DATA1249__">#REF!</definedName>
    <definedName name="__APW_RESTORE_DATA125__">#REF!</definedName>
    <definedName name="__APW_RESTORE_DATA1250__">#REF!</definedName>
    <definedName name="__APW_RESTORE_DATA1251__">#REF!</definedName>
    <definedName name="__APW_RESTORE_DATA1252__">#REF!</definedName>
    <definedName name="__APW_RESTORE_DATA1253__">#REF!</definedName>
    <definedName name="__APW_RESTORE_DATA1254__">#REF!</definedName>
    <definedName name="__APW_RESTORE_DATA1255__">#REF!</definedName>
    <definedName name="__APW_RESTORE_DATA1256__">#REF!</definedName>
    <definedName name="__APW_RESTORE_DATA1257__">#REF!</definedName>
    <definedName name="__APW_RESTORE_DATA1258__">#REF!</definedName>
    <definedName name="__APW_RESTORE_DATA1259__">#REF!</definedName>
    <definedName name="__APW_RESTORE_DATA126__">#REF!</definedName>
    <definedName name="__APW_RESTORE_DATA1260__">#REF!</definedName>
    <definedName name="__APW_RESTORE_DATA1261__">#REF!</definedName>
    <definedName name="__APW_RESTORE_DATA1262__">#REF!</definedName>
    <definedName name="__APW_RESTORE_DATA1263__">#REF!</definedName>
    <definedName name="__APW_RESTORE_DATA1265__">#REF!</definedName>
    <definedName name="__APW_RESTORE_DATA1266__">#REF!</definedName>
    <definedName name="__APW_RESTORE_DATA1267__">#REF!</definedName>
    <definedName name="__APW_RESTORE_DATA1268__">#REF!</definedName>
    <definedName name="__APW_RESTORE_DATA127__">#REF!</definedName>
    <definedName name="__APW_RESTORE_DATA1270__">#REF!</definedName>
    <definedName name="__APW_RESTORE_DATA1271__">#REF!</definedName>
    <definedName name="__APW_RESTORE_DATA1272__">#REF!</definedName>
    <definedName name="__APW_RESTORE_DATA1273__">#REF!</definedName>
    <definedName name="__APW_RESTORE_DATA1275__">#REF!</definedName>
    <definedName name="__APW_RESTORE_DATA1276__">#REF!</definedName>
    <definedName name="__APW_RESTORE_DATA1277__">#REF!</definedName>
    <definedName name="__APW_RESTORE_DATA1278__">#REF!</definedName>
    <definedName name="__APW_RESTORE_DATA128__">#REF!</definedName>
    <definedName name="__APW_RESTORE_DATA1280__">#REF!</definedName>
    <definedName name="__APW_RESTORE_DATA1281__">#REF!</definedName>
    <definedName name="__APW_RESTORE_DATA1282__">#REF!</definedName>
    <definedName name="__APW_RESTORE_DATA1283__">#REF!</definedName>
    <definedName name="__APW_RESTORE_DATA1284__">#REF!</definedName>
    <definedName name="__APW_RESTORE_DATA1285__">#REF!</definedName>
    <definedName name="__APW_RESTORE_DATA1286__">#REF!</definedName>
    <definedName name="__APW_RESTORE_DATA1287__">#REF!</definedName>
    <definedName name="__APW_RESTORE_DATA1288__">#REF!</definedName>
    <definedName name="__APW_RESTORE_DATA1289__">#REF!</definedName>
    <definedName name="__APW_RESTORE_DATA129__">#REF!</definedName>
    <definedName name="__APW_RESTORE_DATA1290__">#REF!</definedName>
    <definedName name="__APW_RESTORE_DATA1291__">#REF!</definedName>
    <definedName name="__APW_RESTORE_DATA1292__">#REF!</definedName>
    <definedName name="__APW_RESTORE_DATA1293__">#REF!</definedName>
    <definedName name="__APW_RESTORE_DATA1294__">#REF!</definedName>
    <definedName name="__APW_RESTORE_DATA1296__">#REF!</definedName>
    <definedName name="__APW_RESTORE_DATA1297__">#REF!</definedName>
    <definedName name="__APW_RESTORE_DATA1298__">#REF!</definedName>
    <definedName name="__APW_RESTORE_DATA1299__">#REF!</definedName>
    <definedName name="__APW_RESTORE_DATA13__">#REF!</definedName>
    <definedName name="__APW_RESTORE_DATA130__">#REF!</definedName>
    <definedName name="__APW_RESTORE_DATA1301__">#REF!</definedName>
    <definedName name="__APW_RESTORE_DATA1302__">#REF!</definedName>
    <definedName name="__APW_RESTORE_DATA1303__">#REF!</definedName>
    <definedName name="__APW_RESTORE_DATA1304__">#REF!</definedName>
    <definedName name="__APW_RESTORE_DATA1306__">#REF!</definedName>
    <definedName name="__APW_RESTORE_DATA1307__">#REF!</definedName>
    <definedName name="__APW_RESTORE_DATA1308__">#REF!</definedName>
    <definedName name="__APW_RESTORE_DATA1309__">#REF!</definedName>
    <definedName name="__APW_RESTORE_DATA131__">#REF!</definedName>
    <definedName name="__APW_RESTORE_DATA1311__">#REF!</definedName>
    <definedName name="__APW_RESTORE_DATA1312__">#REF!</definedName>
    <definedName name="__APW_RESTORE_DATA1313__">#REF!</definedName>
    <definedName name="__APW_RESTORE_DATA1314__">#REF!</definedName>
    <definedName name="__APW_RESTORE_DATA1315__">#REF!</definedName>
    <definedName name="__APW_RESTORE_DATA1316__">#REF!</definedName>
    <definedName name="__APW_RESTORE_DATA1317__">#REF!</definedName>
    <definedName name="__APW_RESTORE_DATA1318__">#REF!</definedName>
    <definedName name="__APW_RESTORE_DATA1319__">#REF!</definedName>
    <definedName name="__APW_RESTORE_DATA132__">#REF!</definedName>
    <definedName name="__APW_RESTORE_DATA1320__">#REF!</definedName>
    <definedName name="__APW_RESTORE_DATA1321__">#REF!</definedName>
    <definedName name="__APW_RESTORE_DATA1323__">#REF!</definedName>
    <definedName name="__APW_RESTORE_DATA1324__">#REF!</definedName>
    <definedName name="__APW_RESTORE_DATA1325__">#REF!</definedName>
    <definedName name="__APW_RESTORE_DATA1326__">#REF!</definedName>
    <definedName name="__APW_RESTORE_DATA1328__">#REF!</definedName>
    <definedName name="__APW_RESTORE_DATA1329__">#REF!</definedName>
    <definedName name="__APW_RESTORE_DATA133__">#REF!</definedName>
    <definedName name="__APW_RESTORE_DATA1330__">#REF!</definedName>
    <definedName name="__APW_RESTORE_DATA1331__">#REF!</definedName>
    <definedName name="__APW_RESTORE_DATA1333__">#REF!</definedName>
    <definedName name="__APW_RESTORE_DATA1334__">#REF!</definedName>
    <definedName name="__APW_RESTORE_DATA1335__">#REF!</definedName>
    <definedName name="__APW_RESTORE_DATA1336__">#REF!</definedName>
    <definedName name="__APW_RESTORE_DATA1338__">#REF!</definedName>
    <definedName name="__APW_RESTORE_DATA1339__">#REF!</definedName>
    <definedName name="__APW_RESTORE_DATA1340__">#REF!</definedName>
    <definedName name="__APW_RESTORE_DATA1341__">#REF!</definedName>
    <definedName name="__APW_RESTORE_DATA1342__">#REF!</definedName>
    <definedName name="__APW_RESTORE_DATA1343__">#REF!</definedName>
    <definedName name="__APW_RESTORE_DATA1344__">#REF!</definedName>
    <definedName name="__APW_RESTORE_DATA1345__">#REF!</definedName>
    <definedName name="__APW_RESTORE_DATA1346__">#REF!</definedName>
    <definedName name="__APW_RESTORE_DATA1347__">#REF!</definedName>
    <definedName name="__APW_RESTORE_DATA1348__">#REF!</definedName>
    <definedName name="__APW_RESTORE_DATA1349__">#REF!</definedName>
    <definedName name="__APW_RESTORE_DATA135__">#REF!</definedName>
    <definedName name="__APW_RESTORE_DATA1350__">#REF!</definedName>
    <definedName name="__APW_RESTORE_DATA1351__">#REF!</definedName>
    <definedName name="__APW_RESTORE_DATA1352__">#REF!</definedName>
    <definedName name="__APW_RESTORE_DATA1354__">#REF!</definedName>
    <definedName name="__APW_RESTORE_DATA1355__">#REF!</definedName>
    <definedName name="__APW_RESTORE_DATA1356__">#REF!</definedName>
    <definedName name="__APW_RESTORE_DATA1357__">#REF!</definedName>
    <definedName name="__APW_RESTORE_DATA1359__">#REF!</definedName>
    <definedName name="__APW_RESTORE_DATA136__">#REF!</definedName>
    <definedName name="__APW_RESTORE_DATA1360__">#REF!</definedName>
    <definedName name="__APW_RESTORE_DATA1361__">#REF!</definedName>
    <definedName name="__APW_RESTORE_DATA1362__">#REF!</definedName>
    <definedName name="__APW_RESTORE_DATA1364__">#REF!</definedName>
    <definedName name="__APW_RESTORE_DATA1365__">#REF!</definedName>
    <definedName name="__APW_RESTORE_DATA1366__">#REF!</definedName>
    <definedName name="__APW_RESTORE_DATA1367__">#REF!</definedName>
    <definedName name="__APW_RESTORE_DATA1369__">#REF!</definedName>
    <definedName name="__APW_RESTORE_DATA137__">#REF!</definedName>
    <definedName name="__APW_RESTORE_DATA1370__">#REF!</definedName>
    <definedName name="__APW_RESTORE_DATA1371__">#REF!</definedName>
    <definedName name="__APW_RESTORE_DATA1372__">#REF!</definedName>
    <definedName name="__APW_RESTORE_DATA1373__">#REF!</definedName>
    <definedName name="__APW_RESTORE_DATA1374__">#REF!</definedName>
    <definedName name="__APW_RESTORE_DATA1375__">#REF!</definedName>
    <definedName name="__APW_RESTORE_DATA1376__">#REF!</definedName>
    <definedName name="__APW_RESTORE_DATA1377__">#REF!</definedName>
    <definedName name="__APW_RESTORE_DATA1378__">#REF!</definedName>
    <definedName name="__APW_RESTORE_DATA1379__">#REF!</definedName>
    <definedName name="__APW_RESTORE_DATA138__">#REF!</definedName>
    <definedName name="__APW_RESTORE_DATA1380__">#REF!</definedName>
    <definedName name="__APW_RESTORE_DATA1381__">#REF!</definedName>
    <definedName name="__APW_RESTORE_DATA1382__">#REF!</definedName>
    <definedName name="__APW_RESTORE_DATA1383__">#REF!</definedName>
    <definedName name="__APW_RESTORE_DATA1385__">#REF!</definedName>
    <definedName name="__APW_RESTORE_DATA1386__">#REF!</definedName>
    <definedName name="__APW_RESTORE_DATA1387__">#REF!</definedName>
    <definedName name="__APW_RESTORE_DATA1388__">#REF!</definedName>
    <definedName name="__APW_RESTORE_DATA1390__">#REF!</definedName>
    <definedName name="__APW_RESTORE_DATA1391__">#REF!</definedName>
    <definedName name="__APW_RESTORE_DATA1392__">#REF!</definedName>
    <definedName name="__APW_RESTORE_DATA1393__">#REF!</definedName>
    <definedName name="__APW_RESTORE_DATA1395__">#REF!</definedName>
    <definedName name="__APW_RESTORE_DATA1396__">#REF!</definedName>
    <definedName name="__APW_RESTORE_DATA1397__">#REF!</definedName>
    <definedName name="__APW_RESTORE_DATA1398__">#REF!</definedName>
    <definedName name="__APW_RESTORE_DATA140__">#REF!</definedName>
    <definedName name="__APW_RESTORE_DATA1400__">#REF!</definedName>
    <definedName name="__APW_RESTORE_DATA1401__">#REF!</definedName>
    <definedName name="__APW_RESTORE_DATA1402__">#REF!</definedName>
    <definedName name="__APW_RESTORE_DATA1403__">#REF!</definedName>
    <definedName name="__APW_RESTORE_DATA1404__">#REF!</definedName>
    <definedName name="__APW_RESTORE_DATA1405__">#REF!</definedName>
    <definedName name="__APW_RESTORE_DATA1406__">#REF!</definedName>
    <definedName name="__APW_RESTORE_DATA1407__">#REF!</definedName>
    <definedName name="__APW_RESTORE_DATA1408__">#REF!</definedName>
    <definedName name="__APW_RESTORE_DATA1409__">#REF!</definedName>
    <definedName name="__APW_RESTORE_DATA141__">#REF!</definedName>
    <definedName name="__APW_RESTORE_DATA1410__">#REF!</definedName>
    <definedName name="__APW_RESTORE_DATA1411__">#REF!</definedName>
    <definedName name="__APW_RESTORE_DATA1412__">#REF!</definedName>
    <definedName name="__APW_RESTORE_DATA1413__">#REF!</definedName>
    <definedName name="__APW_RESTORE_DATA1414__">#REF!</definedName>
    <definedName name="__APW_RESTORE_DATA1416__">#REF!</definedName>
    <definedName name="__APW_RESTORE_DATA1417__">#REF!</definedName>
    <definedName name="__APW_RESTORE_DATA1418__">#REF!</definedName>
    <definedName name="__APW_RESTORE_DATA1419__">#REF!</definedName>
    <definedName name="__APW_RESTORE_DATA142__">#REF!</definedName>
    <definedName name="__APW_RESTORE_DATA1421__">#REF!</definedName>
    <definedName name="__APW_RESTORE_DATA1422__">#REF!</definedName>
    <definedName name="__APW_RESTORE_DATA1423__">#REF!</definedName>
    <definedName name="__APW_RESTORE_DATA1424__">#REF!</definedName>
    <definedName name="__APW_RESTORE_DATA1426__">#REF!</definedName>
    <definedName name="__APW_RESTORE_DATA1427__">#REF!</definedName>
    <definedName name="__APW_RESTORE_DATA1428__">#REF!</definedName>
    <definedName name="__APW_RESTORE_DATA1429__">#REF!</definedName>
    <definedName name="__APW_RESTORE_DATA143__">#REF!</definedName>
    <definedName name="__APW_RESTORE_DATA1431__">#REF!</definedName>
    <definedName name="__APW_RESTORE_DATA1432__">#REF!</definedName>
    <definedName name="__APW_RESTORE_DATA1433__">#REF!</definedName>
    <definedName name="__APW_RESTORE_DATA1434__">#REF!</definedName>
    <definedName name="__APW_RESTORE_DATA1435__">#REF!</definedName>
    <definedName name="__APW_RESTORE_DATA1436__">#REF!</definedName>
    <definedName name="__APW_RESTORE_DATA1437__">#REF!</definedName>
    <definedName name="__APW_RESTORE_DATA1438__">#REF!</definedName>
    <definedName name="__APW_RESTORE_DATA1439__">#REF!</definedName>
    <definedName name="__APW_RESTORE_DATA1440__">#REF!</definedName>
    <definedName name="__APW_RESTORE_DATA1441__">#REF!</definedName>
    <definedName name="__APW_RESTORE_DATA1442__">#REF!</definedName>
    <definedName name="__APW_RESTORE_DATA1443__">#REF!</definedName>
    <definedName name="__APW_RESTORE_DATA1444__">#REF!</definedName>
    <definedName name="__APW_RESTORE_DATA1445__">#REF!</definedName>
    <definedName name="__APW_RESTORE_DATA1447__">#REF!</definedName>
    <definedName name="__APW_RESTORE_DATA1448__">#REF!</definedName>
    <definedName name="__APW_RESTORE_DATA1449__">#REF!</definedName>
    <definedName name="__APW_RESTORE_DATA145__">#REF!</definedName>
    <definedName name="__APW_RESTORE_DATA1450__">#REF!</definedName>
    <definedName name="__APW_RESTORE_DATA1452__">#REF!</definedName>
    <definedName name="__APW_RESTORE_DATA1453__">#REF!</definedName>
    <definedName name="__APW_RESTORE_DATA1454__">#REF!</definedName>
    <definedName name="__APW_RESTORE_DATA1455__">#REF!</definedName>
    <definedName name="__APW_RESTORE_DATA1457__">#REF!</definedName>
    <definedName name="__APW_RESTORE_DATA1458__">#REF!</definedName>
    <definedName name="__APW_RESTORE_DATA1459__">#REF!</definedName>
    <definedName name="__APW_RESTORE_DATA146__">#REF!</definedName>
    <definedName name="__APW_RESTORE_DATA1460__">#REF!</definedName>
    <definedName name="__APW_RESTORE_DATA1462__">#REF!</definedName>
    <definedName name="__APW_RESTORE_DATA1463__">#REF!</definedName>
    <definedName name="__APW_RESTORE_DATA1464__">#REF!</definedName>
    <definedName name="__APW_RESTORE_DATA1465__">#REF!</definedName>
    <definedName name="__APW_RESTORE_DATA1466__">#REF!</definedName>
    <definedName name="__APW_RESTORE_DATA1467__">#REF!</definedName>
    <definedName name="__APW_RESTORE_DATA1468__">#REF!</definedName>
    <definedName name="__APW_RESTORE_DATA1469__">#REF!</definedName>
    <definedName name="__APW_RESTORE_DATA147__">#REF!</definedName>
    <definedName name="__APW_RESTORE_DATA1470__">#REF!</definedName>
    <definedName name="__APW_RESTORE_DATA1471__">#REF!</definedName>
    <definedName name="__APW_RESTORE_DATA1472__">#REF!</definedName>
    <definedName name="__APW_RESTORE_DATA1473__">#REF!</definedName>
    <definedName name="__APW_RESTORE_DATA1474__">#REF!</definedName>
    <definedName name="__APW_RESTORE_DATA1475__">#REF!</definedName>
    <definedName name="__APW_RESTORE_DATA1476__">#REF!</definedName>
    <definedName name="__APW_RESTORE_DATA1478__">#REF!</definedName>
    <definedName name="__APW_RESTORE_DATA1479__">#REF!</definedName>
    <definedName name="__APW_RESTORE_DATA148__">#REF!</definedName>
    <definedName name="__APW_RESTORE_DATA1480__">#REF!</definedName>
    <definedName name="__APW_RESTORE_DATA1481__">#REF!</definedName>
    <definedName name="__APW_RESTORE_DATA1483__">#REF!</definedName>
    <definedName name="__APW_RESTORE_DATA1484__">#REF!</definedName>
    <definedName name="__APW_RESTORE_DATA1485__">#REF!</definedName>
    <definedName name="__APW_RESTORE_DATA1486__">#REF!</definedName>
    <definedName name="__APW_RESTORE_DATA1488__">#REF!</definedName>
    <definedName name="__APW_RESTORE_DATA1489__">#REF!</definedName>
    <definedName name="__APW_RESTORE_DATA1490__">#REF!</definedName>
    <definedName name="__APW_RESTORE_DATA1491__">#REF!</definedName>
    <definedName name="__APW_RESTORE_DATA1493__">#REF!</definedName>
    <definedName name="__APW_RESTORE_DATA1494__">#REF!</definedName>
    <definedName name="__APW_RESTORE_DATA1495__">#REF!</definedName>
    <definedName name="__APW_RESTORE_DATA1496__">#REF!</definedName>
    <definedName name="__APW_RESTORE_DATA1497__">#REF!</definedName>
    <definedName name="__APW_RESTORE_DATA1498__">#REF!</definedName>
    <definedName name="__APW_RESTORE_DATA1499__">#REF!</definedName>
    <definedName name="__APW_RESTORE_DATA15__">#REF!</definedName>
    <definedName name="__APW_RESTORE_DATA150__">#REF!</definedName>
    <definedName name="__APW_RESTORE_DATA1500__">#REF!</definedName>
    <definedName name="__APW_RESTORE_DATA1501__">#REF!</definedName>
    <definedName name="__APW_RESTORE_DATA1502__">#REF!</definedName>
    <definedName name="__APW_RESTORE_DATA1503__">#REF!</definedName>
    <definedName name="__APW_RESTORE_DATA1504__">#REF!</definedName>
    <definedName name="__APW_RESTORE_DATA1505__">#REF!</definedName>
    <definedName name="__APW_RESTORE_DATA1506__">#REF!</definedName>
    <definedName name="__APW_RESTORE_DATA1507__">#REF!</definedName>
    <definedName name="__APW_RESTORE_DATA1509__">#REF!</definedName>
    <definedName name="__APW_RESTORE_DATA151__">#REF!</definedName>
    <definedName name="__APW_RESTORE_DATA1510__">#REF!</definedName>
    <definedName name="__APW_RESTORE_DATA1511__">#REF!</definedName>
    <definedName name="__APW_RESTORE_DATA1512__">#REF!</definedName>
    <definedName name="__APW_RESTORE_DATA1514__">#REF!</definedName>
    <definedName name="__APW_RESTORE_DATA1515__">#REF!</definedName>
    <definedName name="__APW_RESTORE_DATA1516__">#REF!</definedName>
    <definedName name="__APW_RESTORE_DATA1517__">#REF!</definedName>
    <definedName name="__APW_RESTORE_DATA1519__">#REF!</definedName>
    <definedName name="__APW_RESTORE_DATA152__">#REF!</definedName>
    <definedName name="__APW_RESTORE_DATA1520__">#REF!</definedName>
    <definedName name="__APW_RESTORE_DATA1521__">#REF!</definedName>
    <definedName name="__APW_RESTORE_DATA1522__">#REF!</definedName>
    <definedName name="__APW_RESTORE_DATA1524__">#REF!</definedName>
    <definedName name="__APW_RESTORE_DATA1526__">#REF!</definedName>
    <definedName name="__APW_RESTORE_DATA1527__">#REF!</definedName>
    <definedName name="__APW_RESTORE_DATA1528__">#REF!</definedName>
    <definedName name="__APW_RESTORE_DATA153__">#REF!</definedName>
    <definedName name="__APW_RESTORE_DATA1530__">#REF!</definedName>
    <definedName name="__APW_RESTORE_DATA1532__">#REF!</definedName>
    <definedName name="__APW_RESTORE_DATA1533__">#REF!</definedName>
    <definedName name="__APW_RESTORE_DATA1534__">#REF!</definedName>
    <definedName name="__APW_RESTORE_DATA1535__">#REF!</definedName>
    <definedName name="__APW_RESTORE_DATA1536__">#REF!</definedName>
    <definedName name="__APW_RESTORE_DATA1537__">#REF!</definedName>
    <definedName name="__APW_RESTORE_DATA1538__">#REF!</definedName>
    <definedName name="__APW_RESTORE_DATA1539__">#REF!</definedName>
    <definedName name="__APW_RESTORE_DATA154__">#REF!</definedName>
    <definedName name="__APW_RESTORE_DATA1540__">#REF!</definedName>
    <definedName name="__APW_RESTORE_DATA1541__">#REF!</definedName>
    <definedName name="__APW_RESTORE_DATA1542__">#REF!</definedName>
    <definedName name="__APW_RESTORE_DATA1543__">#REF!</definedName>
    <definedName name="__APW_RESTORE_DATA1544__">#REF!</definedName>
    <definedName name="__APW_RESTORE_DATA1545__">#REF!</definedName>
    <definedName name="__APW_RESTORE_DATA1546__">#REF!</definedName>
    <definedName name="__APW_RESTORE_DATA1547__">#REF!</definedName>
    <definedName name="__APW_RESTORE_DATA1549__">#REF!</definedName>
    <definedName name="__APW_RESTORE_DATA155__">#REF!</definedName>
    <definedName name="__APW_RESTORE_DATA1550__">#REF!</definedName>
    <definedName name="__APW_RESTORE_DATA1551__">#REF!</definedName>
    <definedName name="__APW_RESTORE_DATA1552__">#REF!</definedName>
    <definedName name="__APW_RESTORE_DATA1554__">#REF!</definedName>
    <definedName name="__APW_RESTORE_DATA1555__">#REF!</definedName>
    <definedName name="__APW_RESTORE_DATA1556__">#REF!</definedName>
    <definedName name="__APW_RESTORE_DATA1557__">#REF!</definedName>
    <definedName name="__APW_RESTORE_DATA1559__">#REF!</definedName>
    <definedName name="__APW_RESTORE_DATA156__">#REF!</definedName>
    <definedName name="__APW_RESTORE_DATA1560__">#REF!</definedName>
    <definedName name="__APW_RESTORE_DATA1561__">#REF!</definedName>
    <definedName name="__APW_RESTORE_DATA1562__">#REF!</definedName>
    <definedName name="__APW_RESTORE_DATA1564__">#REF!</definedName>
    <definedName name="__APW_RESTORE_DATA1565__">#REF!</definedName>
    <definedName name="__APW_RESTORE_DATA1566__">#REF!</definedName>
    <definedName name="__APW_RESTORE_DATA1567__">#REF!</definedName>
    <definedName name="__APW_RESTORE_DATA1568__">#REF!</definedName>
    <definedName name="__APW_RESTORE_DATA1569__">#REF!</definedName>
    <definedName name="__APW_RESTORE_DATA157__">#REF!</definedName>
    <definedName name="__APW_RESTORE_DATA1570__">#REF!</definedName>
    <definedName name="__APW_RESTORE_DATA1571__">#REF!</definedName>
    <definedName name="__APW_RESTORE_DATA1572__">#REF!</definedName>
    <definedName name="__APW_RESTORE_DATA1573__">#REF!</definedName>
    <definedName name="__APW_RESTORE_DATA1574__">#REF!</definedName>
    <definedName name="__APW_RESTORE_DATA1575__">#REF!</definedName>
    <definedName name="__APW_RESTORE_DATA1576__">#REF!</definedName>
    <definedName name="__APW_RESTORE_DATA1577__">#REF!</definedName>
    <definedName name="__APW_RESTORE_DATA1578__">#REF!</definedName>
    <definedName name="__APW_RESTORE_DATA158__">#REF!</definedName>
    <definedName name="__APW_RESTORE_DATA1580__">#REF!</definedName>
    <definedName name="__APW_RESTORE_DATA1581__">#REF!</definedName>
    <definedName name="__APW_RESTORE_DATA1582__">#REF!</definedName>
    <definedName name="__APW_RESTORE_DATA1583__">#REF!</definedName>
    <definedName name="__APW_RESTORE_DATA1585__">#REF!</definedName>
    <definedName name="__APW_RESTORE_DATA1586__">#REF!</definedName>
    <definedName name="__APW_RESTORE_DATA1587__">#REF!</definedName>
    <definedName name="__APW_RESTORE_DATA1588__">#REF!</definedName>
    <definedName name="__APW_RESTORE_DATA159__">#REF!</definedName>
    <definedName name="__APW_RESTORE_DATA1590__">#REF!</definedName>
    <definedName name="__APW_RESTORE_DATA1591__">#REF!</definedName>
    <definedName name="__APW_RESTORE_DATA1592__">#REF!</definedName>
    <definedName name="__APW_RESTORE_DATA1593__">#REF!</definedName>
    <definedName name="__APW_RESTORE_DATA1595__">#REF!</definedName>
    <definedName name="__APW_RESTORE_DATA1597__">#REF!</definedName>
    <definedName name="__APW_RESTORE_DATA1598__">#REF!</definedName>
    <definedName name="__APW_RESTORE_DATA1599__">#REF!</definedName>
    <definedName name="__APW_RESTORE_DATA16__">#REF!</definedName>
    <definedName name="__APW_RESTORE_DATA160__">#REF!</definedName>
    <definedName name="__APW_RESTORE_DATA1600__">#REF!</definedName>
    <definedName name="__APW_RESTORE_DATA1601__">#REF!</definedName>
    <definedName name="__APW_RESTORE_DATA1602__">#REF!</definedName>
    <definedName name="__APW_RESTORE_DATA1603__">#REF!</definedName>
    <definedName name="__APW_RESTORE_DATA1604__">#REF!</definedName>
    <definedName name="__APW_RESTORE_DATA1605__">#REF!</definedName>
    <definedName name="__APW_RESTORE_DATA1606__">#REF!</definedName>
    <definedName name="__APW_RESTORE_DATA1607__">#REF!</definedName>
    <definedName name="__APW_RESTORE_DATA1608__">#REF!</definedName>
    <definedName name="__APW_RESTORE_DATA1609__">#REF!</definedName>
    <definedName name="__APW_RESTORE_DATA161__">#REF!</definedName>
    <definedName name="__APW_RESTORE_DATA1610__">#REF!</definedName>
    <definedName name="__APW_RESTORE_DATA1612__">#REF!</definedName>
    <definedName name="__APW_RESTORE_DATA1613__">#REF!</definedName>
    <definedName name="__APW_RESTORE_DATA1614__">#REF!</definedName>
    <definedName name="__APW_RESTORE_DATA1615__">#REF!</definedName>
    <definedName name="__APW_RESTORE_DATA1617__">#REF!</definedName>
    <definedName name="__APW_RESTORE_DATA1618__">#REF!</definedName>
    <definedName name="__APW_RESTORE_DATA1619__">#REF!</definedName>
    <definedName name="__APW_RESTORE_DATA162__">#REF!</definedName>
    <definedName name="__APW_RESTORE_DATA1620__">#REF!</definedName>
    <definedName name="__APW_RESTORE_DATA1622__">#REF!</definedName>
    <definedName name="__APW_RESTORE_DATA1623__">#REF!</definedName>
    <definedName name="__APW_RESTORE_DATA1624__">#REF!</definedName>
    <definedName name="__APW_RESTORE_DATA1625__">#REF!</definedName>
    <definedName name="__APW_RESTORE_DATA1627__">#REF!</definedName>
    <definedName name="__APW_RESTORE_DATA1629__">#REF!</definedName>
    <definedName name="__APW_RESTORE_DATA163__">#REF!</definedName>
    <definedName name="__APW_RESTORE_DATA1630__">#REF!</definedName>
    <definedName name="__APW_RESTORE_DATA1631__">#REF!</definedName>
    <definedName name="__APW_RESTORE_DATA1632__">#REF!</definedName>
    <definedName name="__APW_RESTORE_DATA1633__">#REF!</definedName>
    <definedName name="__APW_RESTORE_DATA1634__">#REF!</definedName>
    <definedName name="__APW_RESTORE_DATA1635__">#REF!</definedName>
    <definedName name="__APW_RESTORE_DATA1636__">#REF!</definedName>
    <definedName name="__APW_RESTORE_DATA1637__">#REF!</definedName>
    <definedName name="__APW_RESTORE_DATA1638__">#REF!</definedName>
    <definedName name="__APW_RESTORE_DATA1639__">#REF!</definedName>
    <definedName name="__APW_RESTORE_DATA164__">#REF!</definedName>
    <definedName name="__APW_RESTORE_DATA1640__">#REF!</definedName>
    <definedName name="__APW_RESTORE_DATA1641__">#REF!</definedName>
    <definedName name="__APW_RESTORE_DATA1642__">#REF!</definedName>
    <definedName name="__APW_RESTORE_DATA1644__">#REF!</definedName>
    <definedName name="__APW_RESTORE_DATA1645__">#REF!</definedName>
    <definedName name="__APW_RESTORE_DATA1646__">#REF!</definedName>
    <definedName name="__APW_RESTORE_DATA1647__">#REF!</definedName>
    <definedName name="__APW_RESTORE_DATA1649__">#REF!</definedName>
    <definedName name="__APW_RESTORE_DATA1650__">#REF!</definedName>
    <definedName name="__APW_RESTORE_DATA1651__">#REF!</definedName>
    <definedName name="__APW_RESTORE_DATA1652__">#REF!</definedName>
    <definedName name="__APW_RESTORE_DATA1654__">#REF!</definedName>
    <definedName name="__APW_RESTORE_DATA1655__">#REF!</definedName>
    <definedName name="__APW_RESTORE_DATA1656__">#REF!</definedName>
    <definedName name="__APW_RESTORE_DATA1657__">#REF!</definedName>
    <definedName name="__APW_RESTORE_DATA1659__">#REF!</definedName>
    <definedName name="__APW_RESTORE_DATA166__">#REF!</definedName>
    <definedName name="__APW_RESTORE_DATA1661__">#REF!</definedName>
    <definedName name="__APW_RESTORE_DATA1662__">#REF!</definedName>
    <definedName name="__APW_RESTORE_DATA1663__">#REF!</definedName>
    <definedName name="__APW_RESTORE_DATA1664__">#REF!</definedName>
    <definedName name="__APW_RESTORE_DATA1665__">#REF!</definedName>
    <definedName name="__APW_RESTORE_DATA1666__">#REF!</definedName>
    <definedName name="__APW_RESTORE_DATA1667__">#REF!</definedName>
    <definedName name="__APW_RESTORE_DATA1668__">#REF!</definedName>
    <definedName name="__APW_RESTORE_DATA1669__">#REF!</definedName>
    <definedName name="__APW_RESTORE_DATA167__">#REF!</definedName>
    <definedName name="__APW_RESTORE_DATA1670__">#REF!</definedName>
    <definedName name="__APW_RESTORE_DATA1671__">#REF!</definedName>
    <definedName name="__APW_RESTORE_DATA1672__">#REF!</definedName>
    <definedName name="__APW_RESTORE_DATA1673__">#REF!</definedName>
    <definedName name="__APW_RESTORE_DATA1674__">#REF!</definedName>
    <definedName name="__APW_RESTORE_DATA1676__">#REF!</definedName>
    <definedName name="__APW_RESTORE_DATA1677__">#REF!</definedName>
    <definedName name="__APW_RESTORE_DATA1678__">#REF!</definedName>
    <definedName name="__APW_RESTORE_DATA1679__">#REF!</definedName>
    <definedName name="__APW_RESTORE_DATA168__">#REF!</definedName>
    <definedName name="__APW_RESTORE_DATA1681__">#REF!</definedName>
    <definedName name="__APW_RESTORE_DATA1682__">#REF!</definedName>
    <definedName name="__APW_RESTORE_DATA1683__">#REF!</definedName>
    <definedName name="__APW_RESTORE_DATA1684__">#REF!</definedName>
    <definedName name="__APW_RESTORE_DATA1686__">#REF!</definedName>
    <definedName name="__APW_RESTORE_DATA1687__">#REF!</definedName>
    <definedName name="__APW_RESTORE_DATA1688__">#REF!</definedName>
    <definedName name="__APW_RESTORE_DATA1689__">#REF!</definedName>
    <definedName name="__APW_RESTORE_DATA169__">#REF!</definedName>
    <definedName name="__APW_RESTORE_DATA1691__">#REF!</definedName>
    <definedName name="__APW_RESTORE_DATA1693__">#REF!</definedName>
    <definedName name="__APW_RESTORE_DATA1694__">#REF!</definedName>
    <definedName name="__APW_RESTORE_DATA1695__">#REF!</definedName>
    <definedName name="__APW_RESTORE_DATA1696__">#REF!</definedName>
    <definedName name="__APW_RESTORE_DATA1697__">#REF!</definedName>
    <definedName name="__APW_RESTORE_DATA1698__">#REF!</definedName>
    <definedName name="__APW_RESTORE_DATA1699__">#REF!</definedName>
    <definedName name="__APW_RESTORE_DATA17__">#REF!</definedName>
    <definedName name="__APW_RESTORE_DATA1700__">#REF!</definedName>
    <definedName name="__APW_RESTORE_DATA1701__">#REF!</definedName>
    <definedName name="__APW_RESTORE_DATA1702__">#REF!</definedName>
    <definedName name="__APW_RESTORE_DATA1703__">#REF!</definedName>
    <definedName name="__APW_RESTORE_DATA1704__">#REF!</definedName>
    <definedName name="__APW_RESTORE_DATA1705__">#REF!</definedName>
    <definedName name="__APW_RESTORE_DATA1706__">#REF!</definedName>
    <definedName name="__APW_RESTORE_DATA1708__">#REF!</definedName>
    <definedName name="__APW_RESTORE_DATA1709__">#REF!</definedName>
    <definedName name="__APW_RESTORE_DATA171__">#REF!</definedName>
    <definedName name="__APW_RESTORE_DATA1710__">#REF!</definedName>
    <definedName name="__APW_RESTORE_DATA1711__">#REF!</definedName>
    <definedName name="__APW_RESTORE_DATA1713__">#REF!</definedName>
    <definedName name="__APW_RESTORE_DATA1714__">#REF!</definedName>
    <definedName name="__APW_RESTORE_DATA1715__">#REF!</definedName>
    <definedName name="__APW_RESTORE_DATA1716__">#REF!</definedName>
    <definedName name="__APW_RESTORE_DATA1718__">#REF!</definedName>
    <definedName name="__APW_RESTORE_DATA1719__">#REF!</definedName>
    <definedName name="__APW_RESTORE_DATA172__">#REF!</definedName>
    <definedName name="__APW_RESTORE_DATA1720__">#REF!</definedName>
    <definedName name="__APW_RESTORE_DATA1721__">#REF!</definedName>
    <definedName name="__APW_RESTORE_DATA1723__">#REF!</definedName>
    <definedName name="__APW_RESTORE_DATA1725__">#REF!</definedName>
    <definedName name="__APW_RESTORE_DATA1726__">#REF!</definedName>
    <definedName name="__APW_RESTORE_DATA1727__">#REF!</definedName>
    <definedName name="__APW_RESTORE_DATA1728__">#REF!</definedName>
    <definedName name="__APW_RESTORE_DATA1729__">#REF!</definedName>
    <definedName name="__APW_RESTORE_DATA173__">#REF!</definedName>
    <definedName name="__APW_RESTORE_DATA1730__">#REF!</definedName>
    <definedName name="__APW_RESTORE_DATA1731__">#REF!</definedName>
    <definedName name="__APW_RESTORE_DATA1732__">#REF!</definedName>
    <definedName name="__APW_RESTORE_DATA1733__">#REF!</definedName>
    <definedName name="__APW_RESTORE_DATA1734__">#REF!</definedName>
    <definedName name="__APW_RESTORE_DATA1735__">#REF!</definedName>
    <definedName name="__APW_RESTORE_DATA1736__">#REF!</definedName>
    <definedName name="__APW_RESTORE_DATA1737__">#REF!</definedName>
    <definedName name="__APW_RESTORE_DATA1738__">#REF!</definedName>
    <definedName name="__APW_RESTORE_DATA174__">#REF!</definedName>
    <definedName name="__APW_RESTORE_DATA1740__">#REF!</definedName>
    <definedName name="__APW_RESTORE_DATA1741__">#REF!</definedName>
    <definedName name="__APW_RESTORE_DATA1742__">#REF!</definedName>
    <definedName name="__APW_RESTORE_DATA1743__">#REF!</definedName>
    <definedName name="__APW_RESTORE_DATA1745__">#REF!</definedName>
    <definedName name="__APW_RESTORE_DATA1746__">#REF!</definedName>
    <definedName name="__APW_RESTORE_DATA1747__">#REF!</definedName>
    <definedName name="__APW_RESTORE_DATA1748__">#REF!</definedName>
    <definedName name="__APW_RESTORE_DATA1750__">#REF!</definedName>
    <definedName name="__APW_RESTORE_DATA1751__">#REF!</definedName>
    <definedName name="__APW_RESTORE_DATA1752__">#REF!</definedName>
    <definedName name="__APW_RESTORE_DATA1753__">#REF!</definedName>
    <definedName name="__APW_RESTORE_DATA1755__">#REF!</definedName>
    <definedName name="__APW_RESTORE_DATA1756__">#REF!</definedName>
    <definedName name="__APW_RESTORE_DATA1757__">#REF!</definedName>
    <definedName name="__APW_RESTORE_DATA1758__">#REF!</definedName>
    <definedName name="__APW_RESTORE_DATA1759__">#REF!</definedName>
    <definedName name="__APW_RESTORE_DATA176__">#REF!</definedName>
    <definedName name="__APW_RESTORE_DATA1760__">#REF!</definedName>
    <definedName name="__APW_RESTORE_DATA1761__">#REF!</definedName>
    <definedName name="__APW_RESTORE_DATA1762__">#REF!</definedName>
    <definedName name="__APW_RESTORE_DATA1763__">#REF!</definedName>
    <definedName name="__APW_RESTORE_DATA1764__">#REF!</definedName>
    <definedName name="__APW_RESTORE_DATA1765__">#REF!</definedName>
    <definedName name="__APW_RESTORE_DATA1767__">#REF!</definedName>
    <definedName name="__APW_RESTORE_DATA1768__">#REF!</definedName>
    <definedName name="__APW_RESTORE_DATA1769__">#REF!</definedName>
    <definedName name="__APW_RESTORE_DATA177__">#REF!</definedName>
    <definedName name="__APW_RESTORE_DATA1770__">#REF!</definedName>
    <definedName name="__APW_RESTORE_DATA1772__">#REF!</definedName>
    <definedName name="__APW_RESTORE_DATA1773__">#REF!</definedName>
    <definedName name="__APW_RESTORE_DATA1774__">#REF!</definedName>
    <definedName name="__APW_RESTORE_DATA1775__">#REF!</definedName>
    <definedName name="__APW_RESTORE_DATA1777__">#REF!</definedName>
    <definedName name="__APW_RESTORE_DATA1778__">#REF!</definedName>
    <definedName name="__APW_RESTORE_DATA1779__">#REF!</definedName>
    <definedName name="__APW_RESTORE_DATA178__">#REF!</definedName>
    <definedName name="__APW_RESTORE_DATA1780__">#REF!</definedName>
    <definedName name="__APW_RESTORE_DATA1782__">#REF!</definedName>
    <definedName name="__APW_RESTORE_DATA1783__">#REF!</definedName>
    <definedName name="__APW_RESTORE_DATA1784__">#REF!</definedName>
    <definedName name="__APW_RESTORE_DATA1785__">#REF!</definedName>
    <definedName name="__APW_RESTORE_DATA1786__">#REF!</definedName>
    <definedName name="__APW_RESTORE_DATA1787__">#REF!</definedName>
    <definedName name="__APW_RESTORE_DATA1788__">#REF!</definedName>
    <definedName name="__APW_RESTORE_DATA1789__">#REF!</definedName>
    <definedName name="__APW_RESTORE_DATA179__">#REF!</definedName>
    <definedName name="__APW_RESTORE_DATA1790__">#REF!</definedName>
    <definedName name="__APW_RESTORE_DATA1791__">#REF!</definedName>
    <definedName name="__APW_RESTORE_DATA1792__">#REF!</definedName>
    <definedName name="__APW_RESTORE_DATA1793__">#REF!</definedName>
    <definedName name="__APW_RESTORE_DATA1794__">#REF!</definedName>
    <definedName name="__APW_RESTORE_DATA1795__">#REF!</definedName>
    <definedName name="__APW_RESTORE_DATA1796__">#REF!</definedName>
    <definedName name="__APW_RESTORE_DATA1797__">#REF!</definedName>
    <definedName name="__APW_RESTORE_DATA1798__">#REF!</definedName>
    <definedName name="__APW_RESTORE_DATA1799__">#REF!</definedName>
    <definedName name="__APW_RESTORE_DATA18__">#REF!</definedName>
    <definedName name="__APW_RESTORE_DATA1800__">#REF!</definedName>
    <definedName name="__APW_RESTORE_DATA1801__">#REF!</definedName>
    <definedName name="__APW_RESTORE_DATA1802__">#REF!</definedName>
    <definedName name="__APW_RESTORE_DATA1803__">#REF!</definedName>
    <definedName name="__APW_RESTORE_DATA1804__">#REF!</definedName>
    <definedName name="__APW_RESTORE_DATA1805__">#REF!</definedName>
    <definedName name="__APW_RESTORE_DATA1806__">#REF!</definedName>
    <definedName name="__APW_RESTORE_DATA1807__">#REF!</definedName>
    <definedName name="__APW_RESTORE_DATA1808__">#REF!</definedName>
    <definedName name="__APW_RESTORE_DATA1809__">#REF!</definedName>
    <definedName name="__APW_RESTORE_DATA181__">#REF!</definedName>
    <definedName name="__APW_RESTORE_DATA1810__">#REF!</definedName>
    <definedName name="__APW_RESTORE_DATA1811__">#REF!</definedName>
    <definedName name="__APW_RESTORE_DATA1812__">#REF!</definedName>
    <definedName name="__APW_RESTORE_DATA1813__">#REF!</definedName>
    <definedName name="__APW_RESTORE_DATA1814__">#REF!</definedName>
    <definedName name="__APW_RESTORE_DATA1815__">#REF!</definedName>
    <definedName name="__APW_RESTORE_DATA1816__">#REF!</definedName>
    <definedName name="__APW_RESTORE_DATA1817__">#REF!</definedName>
    <definedName name="__APW_RESTORE_DATA1818__">#REF!</definedName>
    <definedName name="__APW_RESTORE_DATA1819__">#REF!</definedName>
    <definedName name="__APW_RESTORE_DATA182__">#REF!</definedName>
    <definedName name="__APW_RESTORE_DATA1820__">#REF!</definedName>
    <definedName name="__APW_RESTORE_DATA1821__">#REF!</definedName>
    <definedName name="__APW_RESTORE_DATA1822__">#REF!</definedName>
    <definedName name="__APW_RESTORE_DATA1823__">#REF!</definedName>
    <definedName name="__APW_RESTORE_DATA1824__">#REF!</definedName>
    <definedName name="__APW_RESTORE_DATA1825__">#REF!</definedName>
    <definedName name="__APW_RESTORE_DATA1826__">#REF!</definedName>
    <definedName name="__APW_RESTORE_DATA1827__">#REF!</definedName>
    <definedName name="__APW_RESTORE_DATA1828__">#REF!</definedName>
    <definedName name="__APW_RESTORE_DATA1829__">#REF!</definedName>
    <definedName name="__APW_RESTORE_DATA183__">#REF!</definedName>
    <definedName name="__APW_RESTORE_DATA1830__">#REF!</definedName>
    <definedName name="__APW_RESTORE_DATA1831__">#REF!</definedName>
    <definedName name="__APW_RESTORE_DATA1832__">#REF!</definedName>
    <definedName name="__APW_RESTORE_DATA1833__">#REF!</definedName>
    <definedName name="__APW_RESTORE_DATA1834__">#REF!</definedName>
    <definedName name="__APW_RESTORE_DATA1835__">#REF!</definedName>
    <definedName name="__APW_RESTORE_DATA1836__">#REF!</definedName>
    <definedName name="__APW_RESTORE_DATA1837__">#REF!</definedName>
    <definedName name="__APW_RESTORE_DATA1838__">#REF!</definedName>
    <definedName name="__APW_RESTORE_DATA1839__">#REF!</definedName>
    <definedName name="__APW_RESTORE_DATA184__">#REF!</definedName>
    <definedName name="__APW_RESTORE_DATA1840__">#REF!</definedName>
    <definedName name="__APW_RESTORE_DATA1841__">#REF!</definedName>
    <definedName name="__APW_RESTORE_DATA1842__">#REF!</definedName>
    <definedName name="__APW_RESTORE_DATA1843__">#REF!</definedName>
    <definedName name="__APW_RESTORE_DATA1844__">#REF!</definedName>
    <definedName name="__APW_RESTORE_DATA1845__">#REF!</definedName>
    <definedName name="__APW_RESTORE_DATA1846__">#REF!</definedName>
    <definedName name="__APW_RESTORE_DATA1847__">#REF!</definedName>
    <definedName name="__APW_RESTORE_DATA1848__">#REF!</definedName>
    <definedName name="__APW_RESTORE_DATA1849__">#REF!</definedName>
    <definedName name="__APW_RESTORE_DATA185__">#REF!</definedName>
    <definedName name="__APW_RESTORE_DATA1850__">#REF!</definedName>
    <definedName name="__APW_RESTORE_DATA1851__">#REF!</definedName>
    <definedName name="__APW_RESTORE_DATA1852__">#REF!</definedName>
    <definedName name="__APW_RESTORE_DATA1853__">#REF!</definedName>
    <definedName name="__APW_RESTORE_DATA1854__">#REF!</definedName>
    <definedName name="__APW_RESTORE_DATA1855__">#REF!</definedName>
    <definedName name="__APW_RESTORE_DATA1856__">#REF!</definedName>
    <definedName name="__APW_RESTORE_DATA1857__">#REF!</definedName>
    <definedName name="__APW_RESTORE_DATA1858__">#REF!</definedName>
    <definedName name="__APW_RESTORE_DATA1859__">#REF!</definedName>
    <definedName name="__APW_RESTORE_DATA186__">#REF!</definedName>
    <definedName name="__APW_RESTORE_DATA1860__">#REF!</definedName>
    <definedName name="__APW_RESTORE_DATA1861__">#REF!</definedName>
    <definedName name="__APW_RESTORE_DATA1862__">#REF!</definedName>
    <definedName name="__APW_RESTORE_DATA1863__">#REF!</definedName>
    <definedName name="__APW_RESTORE_DATA1864__">#REF!</definedName>
    <definedName name="__APW_RESTORE_DATA1865__">#REF!</definedName>
    <definedName name="__APW_RESTORE_DATA1866__">#REF!</definedName>
    <definedName name="__APW_RESTORE_DATA1867__">#REF!</definedName>
    <definedName name="__APW_RESTORE_DATA1868__">#REF!</definedName>
    <definedName name="__APW_RESTORE_DATA1869__">#REF!</definedName>
    <definedName name="__APW_RESTORE_DATA187__">#REF!</definedName>
    <definedName name="__APW_RESTORE_DATA1870__">#REF!</definedName>
    <definedName name="__APW_RESTORE_DATA1871__">#REF!</definedName>
    <definedName name="__APW_RESTORE_DATA1872__">#REF!</definedName>
    <definedName name="__APW_RESTORE_DATA1873__">#REF!</definedName>
    <definedName name="__APW_RESTORE_DATA1874__">#REF!</definedName>
    <definedName name="__APW_RESTORE_DATA1875__">#REF!</definedName>
    <definedName name="__APW_RESTORE_DATA1876__">#REF!</definedName>
    <definedName name="__APW_RESTORE_DATA1877__">#REF!</definedName>
    <definedName name="__APW_RESTORE_DATA1878__">#REF!</definedName>
    <definedName name="__APW_RESTORE_DATA1879__">#REF!</definedName>
    <definedName name="__APW_RESTORE_DATA188__">#REF!</definedName>
    <definedName name="__APW_RESTORE_DATA1880__">#REF!</definedName>
    <definedName name="__APW_RESTORE_DATA1881__">#REF!</definedName>
    <definedName name="__APW_RESTORE_DATA1882__">#REF!</definedName>
    <definedName name="__APW_RESTORE_DATA1883__">#REF!</definedName>
    <definedName name="__APW_RESTORE_DATA1884__">#REF!</definedName>
    <definedName name="__APW_RESTORE_DATA1885__">#REF!</definedName>
    <definedName name="__APW_RESTORE_DATA1886__">#REF!</definedName>
    <definedName name="__APW_RESTORE_DATA1887__">#REF!</definedName>
    <definedName name="__APW_RESTORE_DATA1888__">#REF!</definedName>
    <definedName name="__APW_RESTORE_DATA189__">#REF!</definedName>
    <definedName name="__APW_RESTORE_DATA1890__">#REF!</definedName>
    <definedName name="__APW_RESTORE_DATA1891__">#REF!</definedName>
    <definedName name="__APW_RESTORE_DATA1892__">#REF!</definedName>
    <definedName name="__APW_RESTORE_DATA1893__">#REF!</definedName>
    <definedName name="__APW_RESTORE_DATA1895__">#REF!</definedName>
    <definedName name="__APW_RESTORE_DATA1896__">#REF!</definedName>
    <definedName name="__APW_RESTORE_DATA1897__">#REF!</definedName>
    <definedName name="__APW_RESTORE_DATA1898__">#REF!</definedName>
    <definedName name="__APW_RESTORE_DATA190__">#REF!</definedName>
    <definedName name="__APW_RESTORE_DATA1900__">#REF!</definedName>
    <definedName name="__APW_RESTORE_DATA1901__">#REF!</definedName>
    <definedName name="__APW_RESTORE_DATA1902__">#REF!</definedName>
    <definedName name="__APW_RESTORE_DATA1903__">#REF!</definedName>
    <definedName name="__APW_RESTORE_DATA1905__">#REF!</definedName>
    <definedName name="__APW_RESTORE_DATA1906__">#REF!</definedName>
    <definedName name="__APW_RESTORE_DATA1907__">#REF!</definedName>
    <definedName name="__APW_RESTORE_DATA1908__">#REF!</definedName>
    <definedName name="__APW_RESTORE_DATA1909__">#REF!</definedName>
    <definedName name="__APW_RESTORE_DATA191__">#REF!</definedName>
    <definedName name="__APW_RESTORE_DATA1910__">#REF!</definedName>
    <definedName name="__APW_RESTORE_DATA1911__">#REF!</definedName>
    <definedName name="__APW_RESTORE_DATA1912__">#REF!</definedName>
    <definedName name="__APW_RESTORE_DATA1913__">#REF!</definedName>
    <definedName name="__APW_RESTORE_DATA1914__">#REF!</definedName>
    <definedName name="__APW_RESTORE_DATA1915__">#REF!</definedName>
    <definedName name="__APW_RESTORE_DATA1916__">#REF!</definedName>
    <definedName name="__APW_RESTORE_DATA1917__">#REF!</definedName>
    <definedName name="__APW_RESTORE_DATA1918__">#REF!</definedName>
    <definedName name="__APW_RESTORE_DATA1919__">#REF!</definedName>
    <definedName name="__APW_RESTORE_DATA192__">#REF!</definedName>
    <definedName name="__APW_RESTORE_DATA1921__">#REF!</definedName>
    <definedName name="__APW_RESTORE_DATA1922__">#REF!</definedName>
    <definedName name="__APW_RESTORE_DATA1923__">#REF!</definedName>
    <definedName name="__APW_RESTORE_DATA1924__">#REF!</definedName>
    <definedName name="__APW_RESTORE_DATA1926__">#REF!</definedName>
    <definedName name="__APW_RESTORE_DATA1927__">#REF!</definedName>
    <definedName name="__APW_RESTORE_DATA1928__">#REF!</definedName>
    <definedName name="__APW_RESTORE_DATA1929__">#REF!</definedName>
    <definedName name="__APW_RESTORE_DATA193__">#REF!</definedName>
    <definedName name="__APW_RESTORE_DATA1931__">#REF!</definedName>
    <definedName name="__APW_RESTORE_DATA1932__">#REF!</definedName>
    <definedName name="__APW_RESTORE_DATA1933__">#REF!</definedName>
    <definedName name="__APW_RESTORE_DATA1934__">#REF!</definedName>
    <definedName name="__APW_RESTORE_DATA1936__">#REF!</definedName>
    <definedName name="__APW_RESTORE_DATA1937__">#REF!</definedName>
    <definedName name="__APW_RESTORE_DATA1938__">#REF!</definedName>
    <definedName name="__APW_RESTORE_DATA1939__">#REF!</definedName>
    <definedName name="__APW_RESTORE_DATA194__">#REF!</definedName>
    <definedName name="__APW_RESTORE_DATA1940__">#REF!</definedName>
    <definedName name="__APW_RESTORE_DATA1941__">#REF!</definedName>
    <definedName name="__APW_RESTORE_DATA1942__">#REF!</definedName>
    <definedName name="__APW_RESTORE_DATA1943__">#REF!</definedName>
    <definedName name="__APW_RESTORE_DATA1944__">#REF!</definedName>
    <definedName name="__APW_RESTORE_DATA1945__">#REF!</definedName>
    <definedName name="__APW_RESTORE_DATA1946__">#REF!</definedName>
    <definedName name="__APW_RESTORE_DATA1948__">#REF!</definedName>
    <definedName name="__APW_RESTORE_DATA1949__">#REF!</definedName>
    <definedName name="__APW_RESTORE_DATA195__">#REF!</definedName>
    <definedName name="__APW_RESTORE_DATA1950__">#REF!</definedName>
    <definedName name="__APW_RESTORE_DATA1951__">#REF!</definedName>
    <definedName name="__APW_RESTORE_DATA1953__">#REF!</definedName>
    <definedName name="__APW_RESTORE_DATA1954__">#REF!</definedName>
    <definedName name="__APW_RESTORE_DATA1955__">#REF!</definedName>
    <definedName name="__APW_RESTORE_DATA1956__">#REF!</definedName>
    <definedName name="__APW_RESTORE_DATA1958__">#REF!</definedName>
    <definedName name="__APW_RESTORE_DATA1959__">#REF!</definedName>
    <definedName name="__APW_RESTORE_DATA1960__">#REF!</definedName>
    <definedName name="__APW_RESTORE_DATA1961__">#REF!</definedName>
    <definedName name="__APW_RESTORE_DATA1963__">#REF!</definedName>
    <definedName name="__APW_RESTORE_DATA1964__">#REF!</definedName>
    <definedName name="__APW_RESTORE_DATA1965__">#REF!</definedName>
    <definedName name="__APW_RESTORE_DATA1966__">#REF!</definedName>
    <definedName name="__APW_RESTORE_DATA1967__">#REF!</definedName>
    <definedName name="__APW_RESTORE_DATA1968__">#REF!</definedName>
    <definedName name="__APW_RESTORE_DATA1969__">#REF!</definedName>
    <definedName name="__APW_RESTORE_DATA197__">#REF!</definedName>
    <definedName name="__APW_RESTORE_DATA1970__">#REF!</definedName>
    <definedName name="__APW_RESTORE_DATA1971__">#REF!</definedName>
    <definedName name="__APW_RESTORE_DATA1972__">#REF!</definedName>
    <definedName name="__APW_RESTORE_DATA1973__">#REF!</definedName>
    <definedName name="__APW_RESTORE_DATA1974__">#REF!</definedName>
    <definedName name="__APW_RESTORE_DATA1975__">#REF!</definedName>
    <definedName name="__APW_RESTORE_DATA1976__">#REF!</definedName>
    <definedName name="__APW_RESTORE_DATA1977__">#REF!</definedName>
    <definedName name="__APW_RESTORE_DATA1979__">#REF!</definedName>
    <definedName name="__APW_RESTORE_DATA198__">#REF!</definedName>
    <definedName name="__APW_RESTORE_DATA1980__">#REF!</definedName>
    <definedName name="__APW_RESTORE_DATA1981__">#REF!</definedName>
    <definedName name="__APW_RESTORE_DATA1982__">#REF!</definedName>
    <definedName name="__APW_RESTORE_DATA1984__">#REF!</definedName>
    <definedName name="__APW_RESTORE_DATA1985__">#REF!</definedName>
    <definedName name="__APW_RESTORE_DATA1986__">#REF!</definedName>
    <definedName name="__APW_RESTORE_DATA1987__">#REF!</definedName>
    <definedName name="__APW_RESTORE_DATA1989__">#REF!</definedName>
    <definedName name="__APW_RESTORE_DATA199__">#REF!</definedName>
    <definedName name="__APW_RESTORE_DATA1990__">#REF!</definedName>
    <definedName name="__APW_RESTORE_DATA1991__">#REF!</definedName>
    <definedName name="__APW_RESTORE_DATA1992__">#REF!</definedName>
    <definedName name="__APW_RESTORE_DATA1994__">#REF!</definedName>
    <definedName name="__APW_RESTORE_DATA1995__">#REF!</definedName>
    <definedName name="__APW_RESTORE_DATA1996__">#REF!</definedName>
    <definedName name="__APW_RESTORE_DATA1997__">#REF!</definedName>
    <definedName name="__APW_RESTORE_DATA1998__">#REF!</definedName>
    <definedName name="__APW_RESTORE_DATA1999__">#REF!</definedName>
    <definedName name="__APW_RESTORE_DATA2__">#REF!</definedName>
    <definedName name="__APW_RESTORE_DATA20__">#REF!</definedName>
    <definedName name="__APW_RESTORE_DATA200__">#REF!</definedName>
    <definedName name="__APW_RESTORE_DATA2000__">#REF!</definedName>
    <definedName name="__APW_RESTORE_DATA2001__">#REF!</definedName>
    <definedName name="__APW_RESTORE_DATA2002__">#REF!</definedName>
    <definedName name="__APW_RESTORE_DATA2003__">#REF!</definedName>
    <definedName name="__APW_RESTORE_DATA2004__">#REF!</definedName>
    <definedName name="__APW_RESTORE_DATA2005__">#REF!</definedName>
    <definedName name="__APW_RESTORE_DATA2006__">#REF!</definedName>
    <definedName name="__APW_RESTORE_DATA2007__">#REF!</definedName>
    <definedName name="__APW_RESTORE_DATA2008__">#REF!</definedName>
    <definedName name="__APW_RESTORE_DATA2010__">#REF!</definedName>
    <definedName name="__APW_RESTORE_DATA2011__">#REF!</definedName>
    <definedName name="__APW_RESTORE_DATA2012__">#REF!</definedName>
    <definedName name="__APW_RESTORE_DATA2013__">#REF!</definedName>
    <definedName name="__APW_RESTORE_DATA2015__">#REF!</definedName>
    <definedName name="__APW_RESTORE_DATA2016__">#REF!</definedName>
    <definedName name="__APW_RESTORE_DATA2017__">#REF!</definedName>
    <definedName name="__APW_RESTORE_DATA2018__">#REF!</definedName>
    <definedName name="__APW_RESTORE_DATA202__">#REF!</definedName>
    <definedName name="__APW_RESTORE_DATA2020__">#REF!</definedName>
    <definedName name="__APW_RESTORE_DATA2021__">#REF!</definedName>
    <definedName name="__APW_RESTORE_DATA2022__">#REF!</definedName>
    <definedName name="__APW_RESTORE_DATA2023__">#REF!</definedName>
    <definedName name="__APW_RESTORE_DATA2025__">#REF!</definedName>
    <definedName name="__APW_RESTORE_DATA2026__">#REF!</definedName>
    <definedName name="__APW_RESTORE_DATA2027__">#REF!</definedName>
    <definedName name="__APW_RESTORE_DATA2028__">#REF!</definedName>
    <definedName name="__APW_RESTORE_DATA2029__">#REF!</definedName>
    <definedName name="__APW_RESTORE_DATA203__">#REF!</definedName>
    <definedName name="__APW_RESTORE_DATA2030__">#REF!</definedName>
    <definedName name="__APW_RESTORE_DATA2031__">#REF!</definedName>
    <definedName name="__APW_RESTORE_DATA2032__">#REF!</definedName>
    <definedName name="__APW_RESTORE_DATA2033__">#REF!</definedName>
    <definedName name="__APW_RESTORE_DATA2034__">#REF!</definedName>
    <definedName name="__APW_RESTORE_DATA2035__">#REF!</definedName>
    <definedName name="__APW_RESTORE_DATA2036__">#REF!</definedName>
    <definedName name="__APW_RESTORE_DATA2037__">#REF!</definedName>
    <definedName name="__APW_RESTORE_DATA2038__">#REF!</definedName>
    <definedName name="__APW_RESTORE_DATA2039__">#REF!</definedName>
    <definedName name="__APW_RESTORE_DATA204__">#REF!</definedName>
    <definedName name="__APW_RESTORE_DATA2041__">#REF!</definedName>
    <definedName name="__APW_RESTORE_DATA2042__">#REF!</definedName>
    <definedName name="__APW_RESTORE_DATA2043__">#REF!</definedName>
    <definedName name="__APW_RESTORE_DATA2044__">#REF!</definedName>
    <definedName name="__APW_RESTORE_DATA2046__">#REF!</definedName>
    <definedName name="__APW_RESTORE_DATA2047__">#REF!</definedName>
    <definedName name="__APW_RESTORE_DATA2048__">#REF!</definedName>
    <definedName name="__APW_RESTORE_DATA2049__">#REF!</definedName>
    <definedName name="__APW_RESTORE_DATA205__">#REF!</definedName>
    <definedName name="__APW_RESTORE_DATA2051__">#REF!</definedName>
    <definedName name="__APW_RESTORE_DATA2052__">#REF!</definedName>
    <definedName name="__APW_RESTORE_DATA2053__">#REF!</definedName>
    <definedName name="__APW_RESTORE_DATA2054__">#REF!</definedName>
    <definedName name="__APW_RESTORE_DATA2056__">#REF!</definedName>
    <definedName name="__APW_RESTORE_DATA2057__">#REF!</definedName>
    <definedName name="__APW_RESTORE_DATA2058__">#REF!</definedName>
    <definedName name="__APW_RESTORE_DATA2059__">#REF!</definedName>
    <definedName name="__APW_RESTORE_DATA2060__">#REF!</definedName>
    <definedName name="__APW_RESTORE_DATA2061__">#REF!</definedName>
    <definedName name="__APW_RESTORE_DATA2062__">#REF!</definedName>
    <definedName name="__APW_RESTORE_DATA2063__">#REF!</definedName>
    <definedName name="__APW_RESTORE_DATA2064__">#REF!</definedName>
    <definedName name="__APW_RESTORE_DATA2065__">#REF!</definedName>
    <definedName name="__APW_RESTORE_DATA2066__">#REF!</definedName>
    <definedName name="__APW_RESTORE_DATA2067__">#REF!</definedName>
    <definedName name="__APW_RESTORE_DATA2068__">#REF!</definedName>
    <definedName name="__APW_RESTORE_DATA2069__">#REF!</definedName>
    <definedName name="__APW_RESTORE_DATA207__">#REF!</definedName>
    <definedName name="__APW_RESTORE_DATA2070__">#REF!</definedName>
    <definedName name="__APW_RESTORE_DATA2072__">#REF!</definedName>
    <definedName name="__APW_RESTORE_DATA2073__">#REF!</definedName>
    <definedName name="__APW_RESTORE_DATA2074__">#REF!</definedName>
    <definedName name="__APW_RESTORE_DATA2075__">#REF!</definedName>
    <definedName name="__APW_RESTORE_DATA2077__">#REF!</definedName>
    <definedName name="__APW_RESTORE_DATA2078__">#REF!</definedName>
    <definedName name="__APW_RESTORE_DATA2079__">#REF!</definedName>
    <definedName name="__APW_RESTORE_DATA208__">#REF!</definedName>
    <definedName name="__APW_RESTORE_DATA2080__">#REF!</definedName>
    <definedName name="__APW_RESTORE_DATA2082__">#REF!</definedName>
    <definedName name="__APW_RESTORE_DATA2083__">#REF!</definedName>
    <definedName name="__APW_RESTORE_DATA2084__">#REF!</definedName>
    <definedName name="__APW_RESTORE_DATA2085__">#REF!</definedName>
    <definedName name="__APW_RESTORE_DATA2087__">#REF!</definedName>
    <definedName name="__APW_RESTORE_DATA2088__">#REF!</definedName>
    <definedName name="__APW_RESTORE_DATA2089__">#REF!</definedName>
    <definedName name="__APW_RESTORE_DATA209__">#REF!</definedName>
    <definedName name="__APW_RESTORE_DATA2090__">#REF!</definedName>
    <definedName name="__APW_RESTORE_DATA2091__">#REF!</definedName>
    <definedName name="__APW_RESTORE_DATA2092__">#REF!</definedName>
    <definedName name="__APW_RESTORE_DATA2093__">#REF!</definedName>
    <definedName name="__APW_RESTORE_DATA2094__">#REF!</definedName>
    <definedName name="__APW_RESTORE_DATA2095__">#REF!</definedName>
    <definedName name="__APW_RESTORE_DATA2096__">#REF!</definedName>
    <definedName name="__APW_RESTORE_DATA2097__">#REF!</definedName>
    <definedName name="__APW_RESTORE_DATA2098__">#REF!</definedName>
    <definedName name="__APW_RESTORE_DATA2099__">#REF!</definedName>
    <definedName name="__APW_RESTORE_DATA21__">#REF!</definedName>
    <definedName name="__APW_RESTORE_DATA210__">#REF!</definedName>
    <definedName name="__APW_RESTORE_DATA2100__">#REF!</definedName>
    <definedName name="__APW_RESTORE_DATA2101__">#REF!</definedName>
    <definedName name="__APW_RESTORE_DATA2103__">#REF!</definedName>
    <definedName name="__APW_RESTORE_DATA2104__">#REF!</definedName>
    <definedName name="__APW_RESTORE_DATA2105__">#REF!</definedName>
    <definedName name="__APW_RESTORE_DATA2106__">#REF!</definedName>
    <definedName name="__APW_RESTORE_DATA2108__">#REF!</definedName>
    <definedName name="__APW_RESTORE_DATA2109__">#REF!</definedName>
    <definedName name="__APW_RESTORE_DATA2110__">#REF!</definedName>
    <definedName name="__APW_RESTORE_DATA2111__">#REF!</definedName>
    <definedName name="__APW_RESTORE_DATA2113__">#REF!</definedName>
    <definedName name="__APW_RESTORE_DATA2114__">#REF!</definedName>
    <definedName name="__APW_RESTORE_DATA2115__">#REF!</definedName>
    <definedName name="__APW_RESTORE_DATA2116__">#REF!</definedName>
    <definedName name="__APW_RESTORE_DATA2118__">#REF!</definedName>
    <definedName name="__APW_RESTORE_DATA2119__">#REF!</definedName>
    <definedName name="__APW_RESTORE_DATA212__">#REF!</definedName>
    <definedName name="__APW_RESTORE_DATA2120__">#REF!</definedName>
    <definedName name="__APW_RESTORE_DATA2121__">#REF!</definedName>
    <definedName name="__APW_RESTORE_DATA2122__">#REF!</definedName>
    <definedName name="__APW_RESTORE_DATA2123__">#REF!</definedName>
    <definedName name="__APW_RESTORE_DATA2124__">#REF!</definedName>
    <definedName name="__APW_RESTORE_DATA2125__">#REF!</definedName>
    <definedName name="__APW_RESTORE_DATA2126__">#REF!</definedName>
    <definedName name="__APW_RESTORE_DATA2127__">#REF!</definedName>
    <definedName name="__APW_RESTORE_DATA2128__">#REF!</definedName>
    <definedName name="__APW_RESTORE_DATA2129__">#REF!</definedName>
    <definedName name="__APW_RESTORE_DATA213__">#REF!</definedName>
    <definedName name="__APW_RESTORE_DATA2130__">#REF!</definedName>
    <definedName name="__APW_RESTORE_DATA2131__">#REF!</definedName>
    <definedName name="__APW_RESTORE_DATA2132__">#REF!</definedName>
    <definedName name="__APW_RESTORE_DATA2134__">#REF!</definedName>
    <definedName name="__APW_RESTORE_DATA2135__">#REF!</definedName>
    <definedName name="__APW_RESTORE_DATA2136__">#REF!</definedName>
    <definedName name="__APW_RESTORE_DATA2137__">#REF!</definedName>
    <definedName name="__APW_RESTORE_DATA2139__">#REF!</definedName>
    <definedName name="__APW_RESTORE_DATA214__">#REF!</definedName>
    <definedName name="__APW_RESTORE_DATA2140__">#REF!</definedName>
    <definedName name="__APW_RESTORE_DATA2141__">#REF!</definedName>
    <definedName name="__APW_RESTORE_DATA2142__">#REF!</definedName>
    <definedName name="__APW_RESTORE_DATA2144__">#REF!</definedName>
    <definedName name="__APW_RESTORE_DATA2145__">#REF!</definedName>
    <definedName name="__APW_RESTORE_DATA2146__">#REF!</definedName>
    <definedName name="__APW_RESTORE_DATA2147__">#REF!</definedName>
    <definedName name="__APW_RESTORE_DATA2149__">#REF!</definedName>
    <definedName name="__APW_RESTORE_DATA215__">#REF!</definedName>
    <definedName name="__APW_RESTORE_DATA2151__">#REF!</definedName>
    <definedName name="__APW_RESTORE_DATA2152__">#REF!</definedName>
    <definedName name="__APW_RESTORE_DATA2153__">#REF!</definedName>
    <definedName name="__APW_RESTORE_DATA2155__">#REF!</definedName>
    <definedName name="__APW_RESTORE_DATA2157__">#REF!</definedName>
    <definedName name="__APW_RESTORE_DATA2158__">#REF!</definedName>
    <definedName name="__APW_RESTORE_DATA2159__">#REF!</definedName>
    <definedName name="__APW_RESTORE_DATA216__">#REF!</definedName>
    <definedName name="__APW_RESTORE_DATA2160__">#REF!</definedName>
    <definedName name="__APW_RESTORE_DATA2161__">#REF!</definedName>
    <definedName name="__APW_RESTORE_DATA2162__">#REF!</definedName>
    <definedName name="__APW_RESTORE_DATA2163__">#REF!</definedName>
    <definedName name="__APW_RESTORE_DATA2164__">#REF!</definedName>
    <definedName name="__APW_RESTORE_DATA2165__">#REF!</definedName>
    <definedName name="__APW_RESTORE_DATA2166__">#REF!</definedName>
    <definedName name="__APW_RESTORE_DATA2167__">#REF!</definedName>
    <definedName name="__APW_RESTORE_DATA2168__">#REF!</definedName>
    <definedName name="__APW_RESTORE_DATA2169__">#REF!</definedName>
    <definedName name="__APW_RESTORE_DATA217__">#REF!</definedName>
    <definedName name="__APW_RESTORE_DATA2170__">#REF!</definedName>
    <definedName name="__APW_RESTORE_DATA2171__">#REF!</definedName>
    <definedName name="__APW_RESTORE_DATA2172__">#REF!</definedName>
    <definedName name="__APW_RESTORE_DATA2174__">#REF!</definedName>
    <definedName name="__APW_RESTORE_DATA2175__">#REF!</definedName>
    <definedName name="__APW_RESTORE_DATA2176__">#REF!</definedName>
    <definedName name="__APW_RESTORE_DATA2177__">#REF!</definedName>
    <definedName name="__APW_RESTORE_DATA2179__">#REF!</definedName>
    <definedName name="__APW_RESTORE_DATA218__">#REF!</definedName>
    <definedName name="__APW_RESTORE_DATA2180__">#REF!</definedName>
    <definedName name="__APW_RESTORE_DATA2181__">#REF!</definedName>
    <definedName name="__APW_RESTORE_DATA2182__">#REF!</definedName>
    <definedName name="__APW_RESTORE_DATA2184__">#REF!</definedName>
    <definedName name="__APW_RESTORE_DATA2185__">#REF!</definedName>
    <definedName name="__APW_RESTORE_DATA2186__">#REF!</definedName>
    <definedName name="__APW_RESTORE_DATA2187__">#REF!</definedName>
    <definedName name="__APW_RESTORE_DATA2189__">#REF!</definedName>
    <definedName name="__APW_RESTORE_DATA219__">#REF!</definedName>
    <definedName name="__APW_RESTORE_DATA2190__">#REF!</definedName>
    <definedName name="__APW_RESTORE_DATA2191__">#REF!</definedName>
    <definedName name="__APW_RESTORE_DATA2192__">#REF!</definedName>
    <definedName name="__APW_RESTORE_DATA2193__">#REF!</definedName>
    <definedName name="__APW_RESTORE_DATA2194__">#REF!</definedName>
    <definedName name="__APW_RESTORE_DATA2195__">#REF!</definedName>
    <definedName name="__APW_RESTORE_DATA2196__">#REF!</definedName>
    <definedName name="__APW_RESTORE_DATA2197__">#REF!</definedName>
    <definedName name="__APW_RESTORE_DATA2198__">#REF!</definedName>
    <definedName name="__APW_RESTORE_DATA2199__">#REF!</definedName>
    <definedName name="__APW_RESTORE_DATA22__">#REF!</definedName>
    <definedName name="__APW_RESTORE_DATA220__">#REF!</definedName>
    <definedName name="__APW_RESTORE_DATA2200__">#REF!</definedName>
    <definedName name="__APW_RESTORE_DATA2201__">#REF!</definedName>
    <definedName name="__APW_RESTORE_DATA2202__">#REF!</definedName>
    <definedName name="__APW_RESTORE_DATA2203__">#REF!</definedName>
    <definedName name="__APW_RESTORE_DATA2205__">#REF!</definedName>
    <definedName name="__APW_RESTORE_DATA2206__">#REF!</definedName>
    <definedName name="__APW_RESTORE_DATA2207__">#REF!</definedName>
    <definedName name="__APW_RESTORE_DATA2208__">#REF!</definedName>
    <definedName name="__APW_RESTORE_DATA221__">#REF!</definedName>
    <definedName name="__APW_RESTORE_DATA2210__">#REF!</definedName>
    <definedName name="__APW_RESTORE_DATA2211__">#REF!</definedName>
    <definedName name="__APW_RESTORE_DATA2212__">#REF!</definedName>
    <definedName name="__APW_RESTORE_DATA2213__">#REF!</definedName>
    <definedName name="__APW_RESTORE_DATA2215__">#REF!</definedName>
    <definedName name="__APW_RESTORE_DATA2216__">#REF!</definedName>
    <definedName name="__APW_RESTORE_DATA2217__">#REF!</definedName>
    <definedName name="__APW_RESTORE_DATA2218__">#REF!</definedName>
    <definedName name="__APW_RESTORE_DATA222__">#REF!</definedName>
    <definedName name="__APW_RESTORE_DATA2220__">#REF!</definedName>
    <definedName name="__APW_RESTORE_DATA2222__">#REF!</definedName>
    <definedName name="__APW_RESTORE_DATA2223__">#REF!</definedName>
    <definedName name="__APW_RESTORE_DATA2224__">#REF!</definedName>
    <definedName name="__APW_RESTORE_DATA2225__">#REF!</definedName>
    <definedName name="__APW_RESTORE_DATA2226__">#REF!</definedName>
    <definedName name="__APW_RESTORE_DATA2227__">#REF!</definedName>
    <definedName name="__APW_RESTORE_DATA2228__">#REF!</definedName>
    <definedName name="__APW_RESTORE_DATA2229__">#REF!</definedName>
    <definedName name="__APW_RESTORE_DATA223__">#REF!</definedName>
    <definedName name="__APW_RESTORE_DATA2230__">#REF!</definedName>
    <definedName name="__APW_RESTORE_DATA2231__">#REF!</definedName>
    <definedName name="__APW_RESTORE_DATA2232__">#REF!</definedName>
    <definedName name="__APW_RESTORE_DATA2233__">#REF!</definedName>
    <definedName name="__APW_RESTORE_DATA2234__">#REF!</definedName>
    <definedName name="__APW_RESTORE_DATA2235__">#REF!</definedName>
    <definedName name="__APW_RESTORE_DATA2237__">#REF!</definedName>
    <definedName name="__APW_RESTORE_DATA2238__">#REF!</definedName>
    <definedName name="__APW_RESTORE_DATA2239__">#REF!</definedName>
    <definedName name="__APW_RESTORE_DATA224__">#REF!</definedName>
    <definedName name="__APW_RESTORE_DATA2240__">#REF!</definedName>
    <definedName name="__APW_RESTORE_DATA2242__">#REF!</definedName>
    <definedName name="__APW_RESTORE_DATA2243__">#REF!</definedName>
    <definedName name="__APW_RESTORE_DATA2244__">#REF!</definedName>
    <definedName name="__APW_RESTORE_DATA2245__">#REF!</definedName>
    <definedName name="__APW_RESTORE_DATA2247__">#REF!</definedName>
    <definedName name="__APW_RESTORE_DATA2248__">#REF!</definedName>
    <definedName name="__APW_RESTORE_DATA2249__">#REF!</definedName>
    <definedName name="__APW_RESTORE_DATA225__">#REF!</definedName>
    <definedName name="__APW_RESTORE_DATA2250__">#REF!</definedName>
    <definedName name="__APW_RESTORE_DATA2252__">#REF!</definedName>
    <definedName name="__APW_RESTORE_DATA2254__">#REF!</definedName>
    <definedName name="__APW_RESTORE_DATA2255__">#REF!</definedName>
    <definedName name="__APW_RESTORE_DATA2256__">#REF!</definedName>
    <definedName name="__APW_RESTORE_DATA2257__">#REF!</definedName>
    <definedName name="__APW_RESTORE_DATA2258__">#REF!</definedName>
    <definedName name="__APW_RESTORE_DATA2259__">#REF!</definedName>
    <definedName name="__APW_RESTORE_DATA226__">#REF!</definedName>
    <definedName name="__APW_RESTORE_DATA2260__">#REF!</definedName>
    <definedName name="__APW_RESTORE_DATA2261__">#REF!</definedName>
    <definedName name="__APW_RESTORE_DATA2262__">#REF!</definedName>
    <definedName name="__APW_RESTORE_DATA2263__">#REF!</definedName>
    <definedName name="__APW_RESTORE_DATA2264__">#REF!</definedName>
    <definedName name="__APW_RESTORE_DATA2265__">#REF!</definedName>
    <definedName name="__APW_RESTORE_DATA2266__">#REF!</definedName>
    <definedName name="__APW_RESTORE_DATA2267__">#REF!</definedName>
    <definedName name="__APW_RESTORE_DATA2269__">#REF!</definedName>
    <definedName name="__APW_RESTORE_DATA2270__">#REF!</definedName>
    <definedName name="__APW_RESTORE_DATA2271__">#REF!</definedName>
    <definedName name="__APW_RESTORE_DATA2272__">#REF!</definedName>
    <definedName name="__APW_RESTORE_DATA2274__">#REF!</definedName>
    <definedName name="__APW_RESTORE_DATA2275__">#REF!</definedName>
    <definedName name="__APW_RESTORE_DATA2276__">#REF!</definedName>
    <definedName name="__APW_RESTORE_DATA2277__">#REF!</definedName>
    <definedName name="__APW_RESTORE_DATA2279__">#REF!</definedName>
    <definedName name="__APW_RESTORE_DATA228__">#REF!</definedName>
    <definedName name="__APW_RESTORE_DATA2280__">#REF!</definedName>
    <definedName name="__APW_RESTORE_DATA2281__">#REF!</definedName>
    <definedName name="__APW_RESTORE_DATA2282__">#REF!</definedName>
    <definedName name="__APW_RESTORE_DATA2284__">#REF!</definedName>
    <definedName name="__APW_RESTORE_DATA2286__">#REF!</definedName>
    <definedName name="__APW_RESTORE_DATA2287__">#REF!</definedName>
    <definedName name="__APW_RESTORE_DATA2288__">#REF!</definedName>
    <definedName name="__APW_RESTORE_DATA2289__">#REF!</definedName>
    <definedName name="__APW_RESTORE_DATA229__">#REF!</definedName>
    <definedName name="__APW_RESTORE_DATA2290__">#REF!</definedName>
    <definedName name="__APW_RESTORE_DATA2291__">#REF!</definedName>
    <definedName name="__APW_RESTORE_DATA2292__">#REF!</definedName>
    <definedName name="__APW_RESTORE_DATA2293__">#REF!</definedName>
    <definedName name="__APW_RESTORE_DATA2294__">#REF!</definedName>
    <definedName name="__APW_RESTORE_DATA2295__">#REF!</definedName>
    <definedName name="__APW_RESTORE_DATA2296__">#REF!</definedName>
    <definedName name="__APW_RESTORE_DATA2297__">#REF!</definedName>
    <definedName name="__APW_RESTORE_DATA2298__">#REF!</definedName>
    <definedName name="__APW_RESTORE_DATA2299__">#REF!</definedName>
    <definedName name="__APW_RESTORE_DATA23__">#REF!</definedName>
    <definedName name="__APW_RESTORE_DATA230__">#REF!</definedName>
    <definedName name="__APW_RESTORE_DATA2301__">#REF!</definedName>
    <definedName name="__APW_RESTORE_DATA2302__">#REF!</definedName>
    <definedName name="__APW_RESTORE_DATA2303__">#REF!</definedName>
    <definedName name="__APW_RESTORE_DATA2304__">#REF!</definedName>
    <definedName name="__APW_RESTORE_DATA2306__">#REF!</definedName>
    <definedName name="__APW_RESTORE_DATA2307__">#REF!</definedName>
    <definedName name="__APW_RESTORE_DATA2308__">#REF!</definedName>
    <definedName name="__APW_RESTORE_DATA2309__">#REF!</definedName>
    <definedName name="__APW_RESTORE_DATA231__">#REF!</definedName>
    <definedName name="__APW_RESTORE_DATA2311__">#REF!</definedName>
    <definedName name="__APW_RESTORE_DATA2312__">#REF!</definedName>
    <definedName name="__APW_RESTORE_DATA2313__">#REF!</definedName>
    <definedName name="__APW_RESTORE_DATA2314__">#REF!</definedName>
    <definedName name="__APW_RESTORE_DATA2316__">#REF!</definedName>
    <definedName name="__APW_RESTORE_DATA2318__">#REF!</definedName>
    <definedName name="__APW_RESTORE_DATA2319__">#REF!</definedName>
    <definedName name="__APW_RESTORE_DATA2320__">#REF!</definedName>
    <definedName name="__APW_RESTORE_DATA2321__">#REF!</definedName>
    <definedName name="__APW_RESTORE_DATA2322__">#REF!</definedName>
    <definedName name="__APW_RESTORE_DATA2323__">#REF!</definedName>
    <definedName name="__APW_RESTORE_DATA2324__">#REF!</definedName>
    <definedName name="__APW_RESTORE_DATA2325__">#REF!</definedName>
    <definedName name="__APW_RESTORE_DATA2326__">#REF!</definedName>
    <definedName name="__APW_RESTORE_DATA2327__">#REF!</definedName>
    <definedName name="__APW_RESTORE_DATA2328__">#REF!</definedName>
    <definedName name="__APW_RESTORE_DATA2329__">#REF!</definedName>
    <definedName name="__APW_RESTORE_DATA233__">#REF!</definedName>
    <definedName name="__APW_RESTORE_DATA2330__">#REF!</definedName>
    <definedName name="__APW_RESTORE_DATA2331__">#REF!</definedName>
    <definedName name="__APW_RESTORE_DATA2333__">#REF!</definedName>
    <definedName name="__APW_RESTORE_DATA2334__">#REF!</definedName>
    <definedName name="__APW_RESTORE_DATA2335__">#REF!</definedName>
    <definedName name="__APW_RESTORE_DATA2336__">#REF!</definedName>
    <definedName name="__APW_RESTORE_DATA2338__">#REF!</definedName>
    <definedName name="__APW_RESTORE_DATA2339__">#REF!</definedName>
    <definedName name="__APW_RESTORE_DATA234__">#REF!</definedName>
    <definedName name="__APW_RESTORE_DATA2340__">#REF!</definedName>
    <definedName name="__APW_RESTORE_DATA2341__">#REF!</definedName>
    <definedName name="__APW_RESTORE_DATA2343__">#REF!</definedName>
    <definedName name="__APW_RESTORE_DATA2344__">#REF!</definedName>
    <definedName name="__APW_RESTORE_DATA2345__">#REF!</definedName>
    <definedName name="__APW_RESTORE_DATA2346__">#REF!</definedName>
    <definedName name="__APW_RESTORE_DATA2348__">#REF!</definedName>
    <definedName name="__APW_RESTORE_DATA235__">#REF!</definedName>
    <definedName name="__APW_RESTORE_DATA2350__">#REF!</definedName>
    <definedName name="__APW_RESTORE_DATA2351__">#REF!</definedName>
    <definedName name="__APW_RESTORE_DATA2352__">#REF!</definedName>
    <definedName name="__APW_RESTORE_DATA2353__">#REF!</definedName>
    <definedName name="__APW_RESTORE_DATA2354__">#REF!</definedName>
    <definedName name="__APW_RESTORE_DATA2355__">#REF!</definedName>
    <definedName name="__APW_RESTORE_DATA2356__">#REF!</definedName>
    <definedName name="__APW_RESTORE_DATA2357__">#REF!</definedName>
    <definedName name="__APW_RESTORE_DATA2358__">#REF!</definedName>
    <definedName name="__APW_RESTORE_DATA2359__">#REF!</definedName>
    <definedName name="__APW_RESTORE_DATA236__">#REF!</definedName>
    <definedName name="__APW_RESTORE_DATA2360__">#REF!</definedName>
    <definedName name="__APW_RESTORE_DATA2361__">#REF!</definedName>
    <definedName name="__APW_RESTORE_DATA2362__">#REF!</definedName>
    <definedName name="__APW_RESTORE_DATA2363__">#REF!</definedName>
    <definedName name="__APW_RESTORE_DATA2365__">#REF!</definedName>
    <definedName name="__APW_RESTORE_DATA2366__">#REF!</definedName>
    <definedName name="__APW_RESTORE_DATA2367__">#REF!</definedName>
    <definedName name="__APW_RESTORE_DATA2368__">#REF!</definedName>
    <definedName name="__APW_RESTORE_DATA2370__">#REF!</definedName>
    <definedName name="__APW_RESTORE_DATA2371__">#REF!</definedName>
    <definedName name="__APW_RESTORE_DATA2372__">#REF!</definedName>
    <definedName name="__APW_RESTORE_DATA2373__">#REF!</definedName>
    <definedName name="__APW_RESTORE_DATA2375__">#REF!</definedName>
    <definedName name="__APW_RESTORE_DATA2376__">#REF!</definedName>
    <definedName name="__APW_RESTORE_DATA2377__">#REF!</definedName>
    <definedName name="__APW_RESTORE_DATA2378__">#REF!</definedName>
    <definedName name="__APW_RESTORE_DATA238__">#REF!</definedName>
    <definedName name="__APW_RESTORE_DATA2380__">#REF!</definedName>
    <definedName name="__APW_RESTORE_DATA2381__">#REF!</definedName>
    <definedName name="__APW_RESTORE_DATA2382__">#REF!</definedName>
    <definedName name="__APW_RESTORE_DATA2383__">#REF!</definedName>
    <definedName name="__APW_RESTORE_DATA2384__">#REF!</definedName>
    <definedName name="__APW_RESTORE_DATA2385__">#REF!</definedName>
    <definedName name="__APW_RESTORE_DATA2386__">#REF!</definedName>
    <definedName name="__APW_RESTORE_DATA2387__">#REF!</definedName>
    <definedName name="__APW_RESTORE_DATA2388__">#REF!</definedName>
    <definedName name="__APW_RESTORE_DATA2389__">#REF!</definedName>
    <definedName name="__APW_RESTORE_DATA239__">#REF!</definedName>
    <definedName name="__APW_RESTORE_DATA2390__">#REF!</definedName>
    <definedName name="__APW_RESTORE_DATA2392__">#REF!</definedName>
    <definedName name="__APW_RESTORE_DATA2393__">#REF!</definedName>
    <definedName name="__APW_RESTORE_DATA2394__">#REF!</definedName>
    <definedName name="__APW_RESTORE_DATA2395__">#REF!</definedName>
    <definedName name="__APW_RESTORE_DATA2397__">#REF!</definedName>
    <definedName name="__APW_RESTORE_DATA2398__">#REF!</definedName>
    <definedName name="__APW_RESTORE_DATA2399__">#REF!</definedName>
    <definedName name="__APW_RESTORE_DATA240__">#REF!</definedName>
    <definedName name="__APW_RESTORE_DATA2400__">#REF!</definedName>
    <definedName name="__APW_RESTORE_DATA2402__">#REF!</definedName>
    <definedName name="__APW_RESTORE_DATA2403__">#REF!</definedName>
    <definedName name="__APW_RESTORE_DATA2404__">#REF!</definedName>
    <definedName name="__APW_RESTORE_DATA2405__">#REF!</definedName>
    <definedName name="__APW_RESTORE_DATA2407__">#REF!</definedName>
    <definedName name="__APW_RESTORE_DATA2408__">#REF!</definedName>
    <definedName name="__APW_RESTORE_DATA2409__">#REF!</definedName>
    <definedName name="__APW_RESTORE_DATA241__">#REF!</definedName>
    <definedName name="__APW_RESTORE_DATA2410__">#REF!</definedName>
    <definedName name="__APW_RESTORE_DATA2411__">#REF!</definedName>
    <definedName name="__APW_RESTORE_DATA2412__">#REF!</definedName>
    <definedName name="__APW_RESTORE_DATA2413__">#REF!</definedName>
    <definedName name="__APW_RESTORE_DATA2414__">#REF!</definedName>
    <definedName name="__APW_RESTORE_DATA2415__">#REF!</definedName>
    <definedName name="__APW_RESTORE_DATA2416__">#REF!</definedName>
    <definedName name="__APW_RESTORE_DATA2417__">#REF!</definedName>
    <definedName name="__APW_RESTORE_DATA2418__">#REF!</definedName>
    <definedName name="__APW_RESTORE_DATA2419__">#REF!</definedName>
    <definedName name="__APW_RESTORE_DATA2420__">#REF!</definedName>
    <definedName name="__APW_RESTORE_DATA2421__">#REF!</definedName>
    <definedName name="__APW_RESTORE_DATA2422__">#REF!</definedName>
    <definedName name="__APW_RESTORE_DATA2423__">#REF!</definedName>
    <definedName name="__APW_RESTORE_DATA2424__">#REF!</definedName>
    <definedName name="__APW_RESTORE_DATA2425__">#REF!</definedName>
    <definedName name="__APW_RESTORE_DATA2426__">#REF!</definedName>
    <definedName name="__APW_RESTORE_DATA2427__">#REF!</definedName>
    <definedName name="__APW_RESTORE_DATA2428__">#REF!</definedName>
    <definedName name="__APW_RESTORE_DATA2429__">#REF!</definedName>
    <definedName name="__APW_RESTORE_DATA243__">#REF!</definedName>
    <definedName name="__APW_RESTORE_DATA2430__">#REF!</definedName>
    <definedName name="__APW_RESTORE_DATA2431__">#REF!</definedName>
    <definedName name="__APW_RESTORE_DATA2432__">#REF!</definedName>
    <definedName name="__APW_RESTORE_DATA2433__">#REF!</definedName>
    <definedName name="__APW_RESTORE_DATA2434__">#REF!</definedName>
    <definedName name="__APW_RESTORE_DATA2435__">#REF!</definedName>
    <definedName name="__APW_RESTORE_DATA2436__">#REF!</definedName>
    <definedName name="__APW_RESTORE_DATA2437__">#REF!</definedName>
    <definedName name="__APW_RESTORE_DATA2438__">#REF!</definedName>
    <definedName name="__APW_RESTORE_DATA2439__">#REF!</definedName>
    <definedName name="__APW_RESTORE_DATA244__">#REF!</definedName>
    <definedName name="__APW_RESTORE_DATA2440__">#REF!</definedName>
    <definedName name="__APW_RESTORE_DATA2441__">#REF!</definedName>
    <definedName name="__APW_RESTORE_DATA2442__">#REF!</definedName>
    <definedName name="__APW_RESTORE_DATA2443__">#REF!</definedName>
    <definedName name="__APW_RESTORE_DATA2444__">#REF!</definedName>
    <definedName name="__APW_RESTORE_DATA2445__">#REF!</definedName>
    <definedName name="__APW_RESTORE_DATA2446__">#REF!</definedName>
    <definedName name="__APW_RESTORE_DATA2447__">#REF!</definedName>
    <definedName name="__APW_RESTORE_DATA2448__">#REF!</definedName>
    <definedName name="__APW_RESTORE_DATA2449__">#REF!</definedName>
    <definedName name="__APW_RESTORE_DATA245__">#REF!</definedName>
    <definedName name="__APW_RESTORE_DATA2450__">#REF!</definedName>
    <definedName name="__APW_RESTORE_DATA2451__">#REF!</definedName>
    <definedName name="__APW_RESTORE_DATA2452__">#REF!</definedName>
    <definedName name="__APW_RESTORE_DATA2453__">#REF!</definedName>
    <definedName name="__APW_RESTORE_DATA2454__">#REF!</definedName>
    <definedName name="__APW_RESTORE_DATA2455__">#REF!</definedName>
    <definedName name="__APW_RESTORE_DATA2456__">#REF!</definedName>
    <definedName name="__APW_RESTORE_DATA2457__">#REF!</definedName>
    <definedName name="__APW_RESTORE_DATA2458__">#REF!</definedName>
    <definedName name="__APW_RESTORE_DATA2459__">#REF!</definedName>
    <definedName name="__APW_RESTORE_DATA246__">#REF!</definedName>
    <definedName name="__APW_RESTORE_DATA2460__">#REF!</definedName>
    <definedName name="__APW_RESTORE_DATA2461__">#REF!</definedName>
    <definedName name="__APW_RESTORE_DATA2462__">#REF!</definedName>
    <definedName name="__APW_RESTORE_DATA2463__">#REF!</definedName>
    <definedName name="__APW_RESTORE_DATA2464__">#REF!</definedName>
    <definedName name="__APW_RESTORE_DATA2465__">#REF!</definedName>
    <definedName name="__APW_RESTORE_DATA2466__">#REF!</definedName>
    <definedName name="__APW_RESTORE_DATA2467__">#REF!</definedName>
    <definedName name="__APW_RESTORE_DATA2468__">#REF!</definedName>
    <definedName name="__APW_RESTORE_DATA2469__">#REF!</definedName>
    <definedName name="__APW_RESTORE_DATA247__">#REF!</definedName>
    <definedName name="__APW_RESTORE_DATA2470__">#REF!</definedName>
    <definedName name="__APW_RESTORE_DATA2471__">#REF!</definedName>
    <definedName name="__APW_RESTORE_DATA2472__">#REF!</definedName>
    <definedName name="__APW_RESTORE_DATA2473__">#REF!</definedName>
    <definedName name="__APW_RESTORE_DATA2474__">#REF!</definedName>
    <definedName name="__APW_RESTORE_DATA2475__">#REF!</definedName>
    <definedName name="__APW_RESTORE_DATA2476__">#REF!</definedName>
    <definedName name="__APW_RESTORE_DATA2477__">#REF!</definedName>
    <definedName name="__APW_RESTORE_DATA2478__">#REF!</definedName>
    <definedName name="__APW_RESTORE_DATA2479__">#REF!</definedName>
    <definedName name="__APW_RESTORE_DATA248__">#REF!</definedName>
    <definedName name="__APW_RESTORE_DATA2480__">#REF!</definedName>
    <definedName name="__APW_RESTORE_DATA2481__">#REF!</definedName>
    <definedName name="__APW_RESTORE_DATA2482__">#REF!</definedName>
    <definedName name="__APW_RESTORE_DATA2483__">#REF!</definedName>
    <definedName name="__APW_RESTORE_DATA2484__">#REF!</definedName>
    <definedName name="__APW_RESTORE_DATA2485__">#REF!</definedName>
    <definedName name="__APW_RESTORE_DATA2486__">#REF!</definedName>
    <definedName name="__APW_RESTORE_DATA2487__">#REF!</definedName>
    <definedName name="__APW_RESTORE_DATA2488__">#REF!</definedName>
    <definedName name="__APW_RESTORE_DATA2489__">#REF!</definedName>
    <definedName name="__APW_RESTORE_DATA249__">#REF!</definedName>
    <definedName name="__APW_RESTORE_DATA2490__">#REF!</definedName>
    <definedName name="__APW_RESTORE_DATA2491__">#REF!</definedName>
    <definedName name="__APW_RESTORE_DATA2492__">#REF!</definedName>
    <definedName name="__APW_RESTORE_DATA2493__">#REF!</definedName>
    <definedName name="__APW_RESTORE_DATA2494__">#REF!</definedName>
    <definedName name="__APW_RESTORE_DATA2495__">#REF!</definedName>
    <definedName name="__APW_RESTORE_DATA2496__">#REF!</definedName>
    <definedName name="__APW_RESTORE_DATA2497__">#REF!</definedName>
    <definedName name="__APW_RESTORE_DATA2498__">#REF!</definedName>
    <definedName name="__APW_RESTORE_DATA2499__">#REF!</definedName>
    <definedName name="__APW_RESTORE_DATA25__">#REF!</definedName>
    <definedName name="__APW_RESTORE_DATA250__">#REF!</definedName>
    <definedName name="__APW_RESTORE_DATA2500__">#REF!</definedName>
    <definedName name="__APW_RESTORE_DATA2501__">#REF!</definedName>
    <definedName name="__APW_RESTORE_DATA2502__">#REF!</definedName>
    <definedName name="__APW_RESTORE_DATA2503__">#REF!</definedName>
    <definedName name="__APW_RESTORE_DATA2504__">#REF!</definedName>
    <definedName name="__APW_RESTORE_DATA2505__">#REF!</definedName>
    <definedName name="__APW_RESTORE_DATA2506__">#REF!</definedName>
    <definedName name="__APW_RESTORE_DATA2507__">#REF!</definedName>
    <definedName name="__APW_RESTORE_DATA2508__">#REF!</definedName>
    <definedName name="__APW_RESTORE_DATA2509__">#REF!</definedName>
    <definedName name="__APW_RESTORE_DATA251__">#REF!</definedName>
    <definedName name="__APW_RESTORE_DATA2510__">#REF!</definedName>
    <definedName name="__APW_RESTORE_DATA2511__">#REF!</definedName>
    <definedName name="__APW_RESTORE_DATA2512__">#REF!</definedName>
    <definedName name="__APW_RESTORE_DATA2513__">#REF!</definedName>
    <definedName name="__APW_RESTORE_DATA2515__">#REF!</definedName>
    <definedName name="__APW_RESTORE_DATA2516__">#REF!</definedName>
    <definedName name="__APW_RESTORE_DATA2517__">#REF!</definedName>
    <definedName name="__APW_RESTORE_DATA2518__">#REF!</definedName>
    <definedName name="__APW_RESTORE_DATA252__">#REF!</definedName>
    <definedName name="__APW_RESTORE_DATA2520__">#REF!</definedName>
    <definedName name="__APW_RESTORE_DATA2521__">#REF!</definedName>
    <definedName name="__APW_RESTORE_DATA2522__">#REF!</definedName>
    <definedName name="__APW_RESTORE_DATA2523__">#REF!</definedName>
    <definedName name="__APW_RESTORE_DATA2525__">#REF!</definedName>
    <definedName name="__APW_RESTORE_DATA2526__">#REF!</definedName>
    <definedName name="__APW_RESTORE_DATA2527__">#REF!</definedName>
    <definedName name="__APW_RESTORE_DATA2528__">#REF!</definedName>
    <definedName name="__APW_RESTORE_DATA253__">#REF!</definedName>
    <definedName name="__APW_RESTORE_DATA2530__">#REF!</definedName>
    <definedName name="__APW_RESTORE_DATA2531__">#REF!</definedName>
    <definedName name="__APW_RESTORE_DATA2532__">#REF!</definedName>
    <definedName name="__APW_RESTORE_DATA2533__">#REF!</definedName>
    <definedName name="__APW_RESTORE_DATA2534__">#REF!</definedName>
    <definedName name="__APW_RESTORE_DATA2535__">#REF!</definedName>
    <definedName name="__APW_RESTORE_DATA2536__">#REF!</definedName>
    <definedName name="__APW_RESTORE_DATA2537__">#REF!</definedName>
    <definedName name="__APW_RESTORE_DATA2538__">#REF!</definedName>
    <definedName name="__APW_RESTORE_DATA2539__">#REF!</definedName>
    <definedName name="__APW_RESTORE_DATA254__">#REF!</definedName>
    <definedName name="__APW_RESTORE_DATA2540__">#REF!</definedName>
    <definedName name="__APW_RESTORE_DATA2541__">#REF!</definedName>
    <definedName name="__APW_RESTORE_DATA2542__">#REF!</definedName>
    <definedName name="__APW_RESTORE_DATA2543__">#REF!</definedName>
    <definedName name="__APW_RESTORE_DATA2544__">#REF!</definedName>
    <definedName name="__APW_RESTORE_DATA2546__">#REF!</definedName>
    <definedName name="__APW_RESTORE_DATA2547__">#REF!</definedName>
    <definedName name="__APW_RESTORE_DATA2548__">#REF!</definedName>
    <definedName name="__APW_RESTORE_DATA2549__">#REF!</definedName>
    <definedName name="__APW_RESTORE_DATA255__">#REF!</definedName>
    <definedName name="__APW_RESTORE_DATA2551__">#REF!</definedName>
    <definedName name="__APW_RESTORE_DATA2552__">#REF!</definedName>
    <definedName name="__APW_RESTORE_DATA2553__">#REF!</definedName>
    <definedName name="__APW_RESTORE_DATA2554__">#REF!</definedName>
    <definedName name="__APW_RESTORE_DATA2556__">#REF!</definedName>
    <definedName name="__APW_RESTORE_DATA2557__">#REF!</definedName>
    <definedName name="__APW_RESTORE_DATA2558__">#REF!</definedName>
    <definedName name="__APW_RESTORE_DATA2559__">#REF!</definedName>
    <definedName name="__APW_RESTORE_DATA256__">#REF!</definedName>
    <definedName name="__APW_RESTORE_DATA2561__">#REF!</definedName>
    <definedName name="__APW_RESTORE_DATA2562__">#REF!</definedName>
    <definedName name="__APW_RESTORE_DATA2563__">#REF!</definedName>
    <definedName name="__APW_RESTORE_DATA2564__">#REF!</definedName>
    <definedName name="__APW_RESTORE_DATA2565__">#REF!</definedName>
    <definedName name="__APW_RESTORE_DATA2566__">#REF!</definedName>
    <definedName name="__APW_RESTORE_DATA2567__">#REF!</definedName>
    <definedName name="__APW_RESTORE_DATA2568__">#REF!</definedName>
    <definedName name="__APW_RESTORE_DATA2569__">#REF!</definedName>
    <definedName name="__APW_RESTORE_DATA257__">#REF!</definedName>
    <definedName name="__APW_RESTORE_DATA2570__">#REF!</definedName>
    <definedName name="__APW_RESTORE_DATA2571__">#REF!</definedName>
    <definedName name="__APW_RESTORE_DATA2573__">#REF!</definedName>
    <definedName name="__APW_RESTORE_DATA2574__">#REF!</definedName>
    <definedName name="__APW_RESTORE_DATA2575__">#REF!</definedName>
    <definedName name="__APW_RESTORE_DATA2576__">#REF!</definedName>
    <definedName name="__APW_RESTORE_DATA2578__">#REF!</definedName>
    <definedName name="__APW_RESTORE_DATA2579__">#REF!</definedName>
    <definedName name="__APW_RESTORE_DATA2580__">#REF!</definedName>
    <definedName name="__APW_RESTORE_DATA2581__">#REF!</definedName>
    <definedName name="__APW_RESTORE_DATA2583__">#REF!</definedName>
    <definedName name="__APW_RESTORE_DATA2584__">#REF!</definedName>
    <definedName name="__APW_RESTORE_DATA2585__">#REF!</definedName>
    <definedName name="__APW_RESTORE_DATA2586__">#REF!</definedName>
    <definedName name="__APW_RESTORE_DATA2588__">#REF!</definedName>
    <definedName name="__APW_RESTORE_DATA2589__">#REF!</definedName>
    <definedName name="__APW_RESTORE_DATA259__">#REF!</definedName>
    <definedName name="__APW_RESTORE_DATA2590__">#REF!</definedName>
    <definedName name="__APW_RESTORE_DATA2591__">#REF!</definedName>
    <definedName name="__APW_RESTORE_DATA2592__">#REF!</definedName>
    <definedName name="__APW_RESTORE_DATA2593__">#REF!</definedName>
    <definedName name="__APW_RESTORE_DATA2594__">#REF!</definedName>
    <definedName name="__APW_RESTORE_DATA2595__">#REF!</definedName>
    <definedName name="__APW_RESTORE_DATA2596__">#REF!</definedName>
    <definedName name="__APW_RESTORE_DATA2597__">#REF!</definedName>
    <definedName name="__APW_RESTORE_DATA2598__">#REF!</definedName>
    <definedName name="__APW_RESTORE_DATA2599__">#REF!</definedName>
    <definedName name="__APW_RESTORE_DATA26__">#REF!</definedName>
    <definedName name="__APW_RESTORE_DATA260__">#REF!</definedName>
    <definedName name="__APW_RESTORE_DATA2600__">#REF!</definedName>
    <definedName name="__APW_RESTORE_DATA2601__">#REF!</definedName>
    <definedName name="__APW_RESTORE_DATA2602__">#REF!</definedName>
    <definedName name="__APW_RESTORE_DATA2604__">#REF!</definedName>
    <definedName name="__APW_RESTORE_DATA2605__">#REF!</definedName>
    <definedName name="__APW_RESTORE_DATA2606__">#REF!</definedName>
    <definedName name="__APW_RESTORE_DATA2607__">#REF!</definedName>
    <definedName name="__APW_RESTORE_DATA2609__">#REF!</definedName>
    <definedName name="__APW_RESTORE_DATA261__">#REF!</definedName>
    <definedName name="__APW_RESTORE_DATA2610__">#REF!</definedName>
    <definedName name="__APW_RESTORE_DATA2611__">#REF!</definedName>
    <definedName name="__APW_RESTORE_DATA2612__">#REF!</definedName>
    <definedName name="__APW_RESTORE_DATA2614__">#REF!</definedName>
    <definedName name="__APW_RESTORE_DATA2615__">#REF!</definedName>
    <definedName name="__APW_RESTORE_DATA2616__">#REF!</definedName>
    <definedName name="__APW_RESTORE_DATA2617__">#REF!</definedName>
    <definedName name="__APW_RESTORE_DATA2619__">#REF!</definedName>
    <definedName name="__APW_RESTORE_DATA262__">#REF!</definedName>
    <definedName name="__APW_RESTORE_DATA2620__">#REF!</definedName>
    <definedName name="__APW_RESTORE_DATA2621__">#REF!</definedName>
    <definedName name="__APW_RESTORE_DATA2622__">#REF!</definedName>
    <definedName name="__APW_RESTORE_DATA2623__">#REF!</definedName>
    <definedName name="__APW_RESTORE_DATA2624__">#REF!</definedName>
    <definedName name="__APW_RESTORE_DATA2625__">#REF!</definedName>
    <definedName name="__APW_RESTORE_DATA2626__">#REF!</definedName>
    <definedName name="__APW_RESTORE_DATA2627__">#REF!</definedName>
    <definedName name="__APW_RESTORE_DATA2628__">#REF!</definedName>
    <definedName name="__APW_RESTORE_DATA2629__">#REF!</definedName>
    <definedName name="__APW_RESTORE_DATA2630__">#REF!</definedName>
    <definedName name="__APW_RESTORE_DATA2631__">#REF!</definedName>
    <definedName name="__APW_RESTORE_DATA2632__">#REF!</definedName>
    <definedName name="__APW_RESTORE_DATA2633__">#REF!</definedName>
    <definedName name="__APW_RESTORE_DATA2635__">#REF!</definedName>
    <definedName name="__APW_RESTORE_DATA2636__">#REF!</definedName>
    <definedName name="__APW_RESTORE_DATA2637__">#REF!</definedName>
    <definedName name="__APW_RESTORE_DATA2638__">#REF!</definedName>
    <definedName name="__APW_RESTORE_DATA264__">#REF!</definedName>
    <definedName name="__APW_RESTORE_DATA2640__">#REF!</definedName>
    <definedName name="__APW_RESTORE_DATA2641__">#REF!</definedName>
    <definedName name="__APW_RESTORE_DATA2642__">#REF!</definedName>
    <definedName name="__APW_RESTORE_DATA2643__">#REF!</definedName>
    <definedName name="__APW_RESTORE_DATA2645__">#REF!</definedName>
    <definedName name="__APW_RESTORE_DATA2646__">#REF!</definedName>
    <definedName name="__APW_RESTORE_DATA2647__">#REF!</definedName>
    <definedName name="__APW_RESTORE_DATA2648__">#REF!</definedName>
    <definedName name="__APW_RESTORE_DATA265__">#REF!</definedName>
    <definedName name="__APW_RESTORE_DATA2650__">#REF!</definedName>
    <definedName name="__APW_RESTORE_DATA2651__">#REF!</definedName>
    <definedName name="__APW_RESTORE_DATA2652__">#REF!</definedName>
    <definedName name="__APW_RESTORE_DATA2653__">#REF!</definedName>
    <definedName name="__APW_RESTORE_DATA2654__">#REF!</definedName>
    <definedName name="__APW_RESTORE_DATA2655__">#REF!</definedName>
    <definedName name="__APW_RESTORE_DATA2656__">#REF!</definedName>
    <definedName name="__APW_RESTORE_DATA2657__">#REF!</definedName>
    <definedName name="__APW_RESTORE_DATA2658__">#REF!</definedName>
    <definedName name="__APW_RESTORE_DATA2659__">#REF!</definedName>
    <definedName name="__APW_RESTORE_DATA266__">#REF!</definedName>
    <definedName name="__APW_RESTORE_DATA2660__">#REF!</definedName>
    <definedName name="__APW_RESTORE_DATA2661__">#REF!</definedName>
    <definedName name="__APW_RESTORE_DATA2662__">#REF!</definedName>
    <definedName name="__APW_RESTORE_DATA2663__">#REF!</definedName>
    <definedName name="__APW_RESTORE_DATA2664__">#REF!</definedName>
    <definedName name="__APW_RESTORE_DATA2666__">#REF!</definedName>
    <definedName name="__APW_RESTORE_DATA2667__">#REF!</definedName>
    <definedName name="__APW_RESTORE_DATA2668__">#REF!</definedName>
    <definedName name="__APW_RESTORE_DATA2669__">#REF!</definedName>
    <definedName name="__APW_RESTORE_DATA267__">#REF!</definedName>
    <definedName name="__APW_RESTORE_DATA2671__">#REF!</definedName>
    <definedName name="__APW_RESTORE_DATA2672__">#REF!</definedName>
    <definedName name="__APW_RESTORE_DATA2673__">#REF!</definedName>
    <definedName name="__APW_RESTORE_DATA2674__">#REF!</definedName>
    <definedName name="__APW_RESTORE_DATA2676__">#REF!</definedName>
    <definedName name="__APW_RESTORE_DATA2677__">#REF!</definedName>
    <definedName name="__APW_RESTORE_DATA2678__">#REF!</definedName>
    <definedName name="__APW_RESTORE_DATA2679__">#REF!</definedName>
    <definedName name="__APW_RESTORE_DATA2681__">#REF!</definedName>
    <definedName name="__APW_RESTORE_DATA2682__">#REF!</definedName>
    <definedName name="__APW_RESTORE_DATA2683__">#REF!</definedName>
    <definedName name="__APW_RESTORE_DATA2684__">#REF!</definedName>
    <definedName name="__APW_RESTORE_DATA2685__">#REF!</definedName>
    <definedName name="__APW_RESTORE_DATA2686__">#REF!</definedName>
    <definedName name="__APW_RESTORE_DATA2687__">#REF!</definedName>
    <definedName name="__APW_RESTORE_DATA2688__">#REF!</definedName>
    <definedName name="__APW_RESTORE_DATA2689__">#REF!</definedName>
    <definedName name="__APW_RESTORE_DATA269__">#REF!</definedName>
    <definedName name="__APW_RESTORE_DATA2690__">#REF!</definedName>
    <definedName name="__APW_RESTORE_DATA2691__">#REF!</definedName>
    <definedName name="__APW_RESTORE_DATA2692__">#REF!</definedName>
    <definedName name="__APW_RESTORE_DATA2693__">#REF!</definedName>
    <definedName name="__APW_RESTORE_DATA2694__">#REF!</definedName>
    <definedName name="__APW_RESTORE_DATA2695__">#REF!</definedName>
    <definedName name="__APW_RESTORE_DATA2697__">#REF!</definedName>
    <definedName name="__APW_RESTORE_DATA2698__">#REF!</definedName>
    <definedName name="__APW_RESTORE_DATA2699__">#REF!</definedName>
    <definedName name="__APW_RESTORE_DATA27__">#REF!</definedName>
    <definedName name="__APW_RESTORE_DATA270__">#REF!</definedName>
    <definedName name="__APW_RESTORE_DATA2700__">#REF!</definedName>
    <definedName name="__APW_RESTORE_DATA2702__">#REF!</definedName>
    <definedName name="__APW_RESTORE_DATA2703__">#REF!</definedName>
    <definedName name="__APW_RESTORE_DATA2704__">#REF!</definedName>
    <definedName name="__APW_RESTORE_DATA2705__">#REF!</definedName>
    <definedName name="__APW_RESTORE_DATA2707__">#REF!</definedName>
    <definedName name="__APW_RESTORE_DATA2708__">#REF!</definedName>
    <definedName name="__APW_RESTORE_DATA2709__">#REF!</definedName>
    <definedName name="__APW_RESTORE_DATA271__">#REF!</definedName>
    <definedName name="__APW_RESTORE_DATA2710__">#REF!</definedName>
    <definedName name="__APW_RESTORE_DATA2712__">#REF!</definedName>
    <definedName name="__APW_RESTORE_DATA2713__">#REF!</definedName>
    <definedName name="__APW_RESTORE_DATA2714__">#REF!</definedName>
    <definedName name="__APW_RESTORE_DATA2715__">#REF!</definedName>
    <definedName name="__APW_RESTORE_DATA2716__">#REF!</definedName>
    <definedName name="__APW_RESTORE_DATA2717__">#REF!</definedName>
    <definedName name="__APW_RESTORE_DATA2718__">#REF!</definedName>
    <definedName name="__APW_RESTORE_DATA2719__">#REF!</definedName>
    <definedName name="__APW_RESTORE_DATA272__">#REF!</definedName>
    <definedName name="__APW_RESTORE_DATA2720__">#REF!</definedName>
    <definedName name="__APW_RESTORE_DATA2721__">#REF!</definedName>
    <definedName name="__APW_RESTORE_DATA2722__">#REF!</definedName>
    <definedName name="__APW_RESTORE_DATA2723__">#REF!</definedName>
    <definedName name="__APW_RESTORE_DATA2724__">#REF!</definedName>
    <definedName name="__APW_RESTORE_DATA2725__">#REF!</definedName>
    <definedName name="__APW_RESTORE_DATA2726__">#REF!</definedName>
    <definedName name="__APW_RESTORE_DATA2728__">#REF!</definedName>
    <definedName name="__APW_RESTORE_DATA2729__">#REF!</definedName>
    <definedName name="__APW_RESTORE_DATA2730__">#REF!</definedName>
    <definedName name="__APW_RESTORE_DATA2731__">#REF!</definedName>
    <definedName name="__APW_RESTORE_DATA2733__">#REF!</definedName>
    <definedName name="__APW_RESTORE_DATA2734__">#REF!</definedName>
    <definedName name="__APW_RESTORE_DATA2735__">#REF!</definedName>
    <definedName name="__APW_RESTORE_DATA2736__">#REF!</definedName>
    <definedName name="__APW_RESTORE_DATA2738__">#REF!</definedName>
    <definedName name="__APW_RESTORE_DATA2739__">#REF!</definedName>
    <definedName name="__APW_RESTORE_DATA274__">#REF!</definedName>
    <definedName name="__APW_RESTORE_DATA2740__">#REF!</definedName>
    <definedName name="__APW_RESTORE_DATA2741__">#REF!</definedName>
    <definedName name="__APW_RESTORE_DATA2743__">#REF!</definedName>
    <definedName name="__APW_RESTORE_DATA2744__">#REF!</definedName>
    <definedName name="__APW_RESTORE_DATA2745__">#REF!</definedName>
    <definedName name="__APW_RESTORE_DATA2746__">#REF!</definedName>
    <definedName name="__APW_RESTORE_DATA2747__">#REF!</definedName>
    <definedName name="__APW_RESTORE_DATA2748__">#REF!</definedName>
    <definedName name="__APW_RESTORE_DATA2749__">#REF!</definedName>
    <definedName name="__APW_RESTORE_DATA2750__">#REF!</definedName>
    <definedName name="__APW_RESTORE_DATA2751__">#REF!</definedName>
    <definedName name="__APW_RESTORE_DATA2752__">#REF!</definedName>
    <definedName name="__APW_RESTORE_DATA2753__">#REF!</definedName>
    <definedName name="__APW_RESTORE_DATA2754__">#REF!</definedName>
    <definedName name="__APW_RESTORE_DATA2755__">#REF!</definedName>
    <definedName name="__APW_RESTORE_DATA2756__">#REF!</definedName>
    <definedName name="__APW_RESTORE_DATA2757__">#REF!</definedName>
    <definedName name="__APW_RESTORE_DATA2759__">#REF!</definedName>
    <definedName name="__APW_RESTORE_DATA276__">#REF!</definedName>
    <definedName name="__APW_RESTORE_DATA2760__">#REF!</definedName>
    <definedName name="__APW_RESTORE_DATA2761__">#REF!</definedName>
    <definedName name="__APW_RESTORE_DATA2762__">#REF!</definedName>
    <definedName name="__APW_RESTORE_DATA2764__">#REF!</definedName>
    <definedName name="__APW_RESTORE_DATA2765__">#REF!</definedName>
    <definedName name="__APW_RESTORE_DATA2766__">#REF!</definedName>
    <definedName name="__APW_RESTORE_DATA2767__">#REF!</definedName>
    <definedName name="__APW_RESTORE_DATA2769__">#REF!</definedName>
    <definedName name="__APW_RESTORE_DATA277__">#REF!</definedName>
    <definedName name="__APW_RESTORE_DATA2770__">#REF!</definedName>
    <definedName name="__APW_RESTORE_DATA2771__">#REF!</definedName>
    <definedName name="__APW_RESTORE_DATA2772__">#REF!</definedName>
    <definedName name="__APW_RESTORE_DATA2774__">#REF!</definedName>
    <definedName name="__APW_RESTORE_DATA2776__">#REF!</definedName>
    <definedName name="__APW_RESTORE_DATA2777__">#REF!</definedName>
    <definedName name="__APW_RESTORE_DATA2778__">#REF!</definedName>
    <definedName name="__APW_RESTORE_DATA278__">#REF!</definedName>
    <definedName name="__APW_RESTORE_DATA2780__">#REF!</definedName>
    <definedName name="__APW_RESTORE_DATA2782__">#REF!</definedName>
    <definedName name="__APW_RESTORE_DATA2783__">#REF!</definedName>
    <definedName name="__APW_RESTORE_DATA2784__">#REF!</definedName>
    <definedName name="__APW_RESTORE_DATA2785__">#REF!</definedName>
    <definedName name="__APW_RESTORE_DATA2786__">#REF!</definedName>
    <definedName name="__APW_RESTORE_DATA2787__">#REF!</definedName>
    <definedName name="__APW_RESTORE_DATA2788__">#REF!</definedName>
    <definedName name="__APW_RESTORE_DATA2789__">#REF!</definedName>
    <definedName name="__APW_RESTORE_DATA279__">#REF!</definedName>
    <definedName name="__APW_RESTORE_DATA2790__">#REF!</definedName>
    <definedName name="__APW_RESTORE_DATA2791__">#REF!</definedName>
    <definedName name="__APW_RESTORE_DATA2792__">#REF!</definedName>
    <definedName name="__APW_RESTORE_DATA2793__">#REF!</definedName>
    <definedName name="__APW_RESTORE_DATA2794__">#REF!</definedName>
    <definedName name="__APW_RESTORE_DATA2795__">#REF!</definedName>
    <definedName name="__APW_RESTORE_DATA2796__">#REF!</definedName>
    <definedName name="__APW_RESTORE_DATA2797__">#REF!</definedName>
    <definedName name="__APW_RESTORE_DATA2799__">#REF!</definedName>
    <definedName name="__APW_RESTORE_DATA28__">#REF!</definedName>
    <definedName name="__APW_RESTORE_DATA280__">#REF!</definedName>
    <definedName name="__APW_RESTORE_DATA2800__">#REF!</definedName>
    <definedName name="__APW_RESTORE_DATA2801__">#REF!</definedName>
    <definedName name="__APW_RESTORE_DATA2802__">#REF!</definedName>
    <definedName name="__APW_RESTORE_DATA2804__">#REF!</definedName>
    <definedName name="__APW_RESTORE_DATA2805__">#REF!</definedName>
    <definedName name="__APW_RESTORE_DATA2806__">#REF!</definedName>
    <definedName name="__APW_RESTORE_DATA2807__">#REF!</definedName>
    <definedName name="__APW_RESTORE_DATA2809__">#REF!</definedName>
    <definedName name="__APW_RESTORE_DATA281__">#REF!</definedName>
    <definedName name="__APW_RESTORE_DATA2810__">#REF!</definedName>
    <definedName name="__APW_RESTORE_DATA2811__">#REF!</definedName>
    <definedName name="__APW_RESTORE_DATA2812__">#REF!</definedName>
    <definedName name="__APW_RESTORE_DATA2814__">#REF!</definedName>
    <definedName name="__APW_RESTORE_DATA2815__">#REF!</definedName>
    <definedName name="__APW_RESTORE_DATA2816__">#REF!</definedName>
    <definedName name="__APW_RESTORE_DATA2817__">#REF!</definedName>
    <definedName name="__APW_RESTORE_DATA2818__">#REF!</definedName>
    <definedName name="__APW_RESTORE_DATA2819__">#REF!</definedName>
    <definedName name="__APW_RESTORE_DATA282__">#REF!</definedName>
    <definedName name="__APW_RESTORE_DATA2820__">#REF!</definedName>
    <definedName name="__APW_RESTORE_DATA2821__">#REF!</definedName>
    <definedName name="__APW_RESTORE_DATA2822__">#REF!</definedName>
    <definedName name="__APW_RESTORE_DATA2823__">#REF!</definedName>
    <definedName name="__APW_RESTORE_DATA2824__">#REF!</definedName>
    <definedName name="__APW_RESTORE_DATA2825__">#REF!</definedName>
    <definedName name="__APW_RESTORE_DATA2826__">#REF!</definedName>
    <definedName name="__APW_RESTORE_DATA2827__">#REF!</definedName>
    <definedName name="__APW_RESTORE_DATA2828__">#REF!</definedName>
    <definedName name="__APW_RESTORE_DATA2829__">#REF!</definedName>
    <definedName name="__APW_RESTORE_DATA283__">#REF!</definedName>
    <definedName name="__APW_RESTORE_DATA2830__">#REF!</definedName>
    <definedName name="__APW_RESTORE_DATA2831__">#REF!</definedName>
    <definedName name="__APW_RESTORE_DATA2833__">#REF!</definedName>
    <definedName name="__APW_RESTORE_DATA2834__">#REF!</definedName>
    <definedName name="__APW_RESTORE_DATA2835__">#REF!</definedName>
    <definedName name="__APW_RESTORE_DATA2836__">#REF!</definedName>
    <definedName name="__APW_RESTORE_DATA2838__">#REF!</definedName>
    <definedName name="__APW_RESTORE_DATA2839__">#REF!</definedName>
    <definedName name="__APW_RESTORE_DATA284__">#REF!</definedName>
    <definedName name="__APW_RESTORE_DATA2840__">#REF!</definedName>
    <definedName name="__APW_RESTORE_DATA2841__">#REF!</definedName>
    <definedName name="__APW_RESTORE_DATA2843__">#REF!</definedName>
    <definedName name="__APW_RESTORE_DATA2844__">#REF!</definedName>
    <definedName name="__APW_RESTORE_DATA2845__">#REF!</definedName>
    <definedName name="__APW_RESTORE_DATA2846__">#REF!</definedName>
    <definedName name="__APW_RESTORE_DATA2848__">#REF!</definedName>
    <definedName name="__APW_RESTORE_DATA285__">#REF!</definedName>
    <definedName name="__APW_RESTORE_DATA2850__">#REF!</definedName>
    <definedName name="__APW_RESTORE_DATA2851__">#REF!</definedName>
    <definedName name="__APW_RESTORE_DATA2852__">#REF!</definedName>
    <definedName name="__APW_RESTORE_DATA2853__">#REF!</definedName>
    <definedName name="__APW_RESTORE_DATA2854__">#REF!</definedName>
    <definedName name="__APW_RESTORE_DATA2855__">#REF!</definedName>
    <definedName name="__APW_RESTORE_DATA2856__">#REF!</definedName>
    <definedName name="__APW_RESTORE_DATA2857__">#REF!</definedName>
    <definedName name="__APW_RESTORE_DATA2858__">#REF!</definedName>
    <definedName name="__APW_RESTORE_DATA2859__">#REF!</definedName>
    <definedName name="__APW_RESTORE_DATA286__">#REF!</definedName>
    <definedName name="__APW_RESTORE_DATA2860__">#REF!</definedName>
    <definedName name="__APW_RESTORE_DATA2861__">#REF!</definedName>
    <definedName name="__APW_RESTORE_DATA2862__">#REF!</definedName>
    <definedName name="__APW_RESTORE_DATA2863__">#REF!</definedName>
    <definedName name="__APW_RESTORE_DATA2865__">#REF!</definedName>
    <definedName name="__APW_RESTORE_DATA2866__">#REF!</definedName>
    <definedName name="__APW_RESTORE_DATA2867__">#REF!</definedName>
    <definedName name="__APW_RESTORE_DATA2868__">#REF!</definedName>
    <definedName name="__APW_RESTORE_DATA287__">#REF!</definedName>
    <definedName name="__APW_RESTORE_DATA2870__">#REF!</definedName>
    <definedName name="__APW_RESTORE_DATA2871__">#REF!</definedName>
    <definedName name="__APW_RESTORE_DATA2872__">#REF!</definedName>
    <definedName name="__APW_RESTORE_DATA2873__">#REF!</definedName>
    <definedName name="__APW_RESTORE_DATA2875__">#REF!</definedName>
    <definedName name="__APW_RESTORE_DATA2876__">#REF!</definedName>
    <definedName name="__APW_RESTORE_DATA2877__">#REF!</definedName>
    <definedName name="__APW_RESTORE_DATA2878__">#REF!</definedName>
    <definedName name="__APW_RESTORE_DATA288__">#REF!</definedName>
    <definedName name="__APW_RESTORE_DATA2880__">#REF!</definedName>
    <definedName name="__APW_RESTORE_DATA2882__">#REF!</definedName>
    <definedName name="__APW_RESTORE_DATA2883__">#REF!</definedName>
    <definedName name="__APW_RESTORE_DATA2884__">#REF!</definedName>
    <definedName name="__APW_RESTORE_DATA2885__">#REF!</definedName>
    <definedName name="__APW_RESTORE_DATA2886__">#REF!</definedName>
    <definedName name="__APW_RESTORE_DATA2887__">#REF!</definedName>
    <definedName name="__APW_RESTORE_DATA2888__">#REF!</definedName>
    <definedName name="__APW_RESTORE_DATA2889__">#REF!</definedName>
    <definedName name="__APW_RESTORE_DATA289__">#REF!</definedName>
    <definedName name="__APW_RESTORE_DATA2890__">#REF!</definedName>
    <definedName name="__APW_RESTORE_DATA2891__">#REF!</definedName>
    <definedName name="__APW_RESTORE_DATA2892__">#REF!</definedName>
    <definedName name="__APW_RESTORE_DATA2893__">#REF!</definedName>
    <definedName name="__APW_RESTORE_DATA2894__">#REF!</definedName>
    <definedName name="__APW_RESTORE_DATA2895__">#REF!</definedName>
    <definedName name="__APW_RESTORE_DATA2897__">#REF!</definedName>
    <definedName name="__APW_RESTORE_DATA2898__">#REF!</definedName>
    <definedName name="__APW_RESTORE_DATA2899__">#REF!</definedName>
    <definedName name="__APW_RESTORE_DATA2900__">#REF!</definedName>
    <definedName name="__APW_RESTORE_DATA2902__">#REF!</definedName>
    <definedName name="__APW_RESTORE_DATA2903__">#REF!</definedName>
    <definedName name="__APW_RESTORE_DATA2904__">#REF!</definedName>
    <definedName name="__APW_RESTORE_DATA2905__">#REF!</definedName>
    <definedName name="__APW_RESTORE_DATA2907__">#REF!</definedName>
    <definedName name="__APW_RESTORE_DATA2908__">#REF!</definedName>
    <definedName name="__APW_RESTORE_DATA2909__">#REF!</definedName>
    <definedName name="__APW_RESTORE_DATA291__">#REF!</definedName>
    <definedName name="__APW_RESTORE_DATA2910__">#REF!</definedName>
    <definedName name="__APW_RESTORE_DATA2912__">#REF!</definedName>
    <definedName name="__APW_RESTORE_DATA2914__">#REF!</definedName>
    <definedName name="__APW_RESTORE_DATA2915__">#REF!</definedName>
    <definedName name="__APW_RESTORE_DATA2916__">#REF!</definedName>
    <definedName name="__APW_RESTORE_DATA2917__">#REF!</definedName>
    <definedName name="__APW_RESTORE_DATA2918__">#REF!</definedName>
    <definedName name="__APW_RESTORE_DATA2919__">#REF!</definedName>
    <definedName name="__APW_RESTORE_DATA292__">#REF!</definedName>
    <definedName name="__APW_RESTORE_DATA2920__">#REF!</definedName>
    <definedName name="__APW_RESTORE_DATA2921__">#REF!</definedName>
    <definedName name="__APW_RESTORE_DATA2922__">#REF!</definedName>
    <definedName name="__APW_RESTORE_DATA2923__">#REF!</definedName>
    <definedName name="__APW_RESTORE_DATA2924__">#REF!</definedName>
    <definedName name="__APW_RESTORE_DATA2925__">#REF!</definedName>
    <definedName name="__APW_RESTORE_DATA2926__">#REF!</definedName>
    <definedName name="__APW_RESTORE_DATA2927__">#REF!</definedName>
    <definedName name="__APW_RESTORE_DATA2929__">#REF!</definedName>
    <definedName name="__APW_RESTORE_DATA293__">#REF!</definedName>
    <definedName name="__APW_RESTORE_DATA2930__">#REF!</definedName>
    <definedName name="__APW_RESTORE_DATA2931__">#REF!</definedName>
    <definedName name="__APW_RESTORE_DATA2932__">#REF!</definedName>
    <definedName name="__APW_RESTORE_DATA2934__">#REF!</definedName>
    <definedName name="__APW_RESTORE_DATA2935__">#REF!</definedName>
    <definedName name="__APW_RESTORE_DATA2936__">#REF!</definedName>
    <definedName name="__APW_RESTORE_DATA2937__">#REF!</definedName>
    <definedName name="__APW_RESTORE_DATA2939__">#REF!</definedName>
    <definedName name="__APW_RESTORE_DATA294__">#REF!</definedName>
    <definedName name="__APW_RESTORE_DATA2940__">#REF!</definedName>
    <definedName name="__APW_RESTORE_DATA2941__">#REF!</definedName>
    <definedName name="__APW_RESTORE_DATA2942__">#REF!</definedName>
    <definedName name="__APW_RESTORE_DATA2944__">#REF!</definedName>
    <definedName name="__APW_RESTORE_DATA2946__">#REF!</definedName>
    <definedName name="__APW_RESTORE_DATA2947__">#REF!</definedName>
    <definedName name="__APW_RESTORE_DATA2948__">#REF!</definedName>
    <definedName name="__APW_RESTORE_DATA2949__">#REF!</definedName>
    <definedName name="__APW_RESTORE_DATA2950__">#REF!</definedName>
    <definedName name="__APW_RESTORE_DATA2951__">#REF!</definedName>
    <definedName name="__APW_RESTORE_DATA2952__">#REF!</definedName>
    <definedName name="__APW_RESTORE_DATA2953__">#REF!</definedName>
    <definedName name="__APW_RESTORE_DATA2954__">#REF!</definedName>
    <definedName name="__APW_RESTORE_DATA2955__">#REF!</definedName>
    <definedName name="__APW_RESTORE_DATA2956__">#REF!</definedName>
    <definedName name="__APW_RESTORE_DATA2957__">#REF!</definedName>
    <definedName name="__APW_RESTORE_DATA2958__">#REF!</definedName>
    <definedName name="__APW_RESTORE_DATA2959__">#REF!</definedName>
    <definedName name="__APW_RESTORE_DATA296__">#REF!</definedName>
    <definedName name="__APW_RESTORE_DATA2961__">#REF!</definedName>
    <definedName name="__APW_RESTORE_DATA2962__">#REF!</definedName>
    <definedName name="__APW_RESTORE_DATA2963__">#REF!</definedName>
    <definedName name="__APW_RESTORE_DATA2964__">#REF!</definedName>
    <definedName name="__APW_RESTORE_DATA2966__">#REF!</definedName>
    <definedName name="__APW_RESTORE_DATA2967__">#REF!</definedName>
    <definedName name="__APW_RESTORE_DATA2968__">#REF!</definedName>
    <definedName name="__APW_RESTORE_DATA2969__">#REF!</definedName>
    <definedName name="__APW_RESTORE_DATA297__">#REF!</definedName>
    <definedName name="__APW_RESTORE_DATA2971__">#REF!</definedName>
    <definedName name="__APW_RESTORE_DATA2972__">#REF!</definedName>
    <definedName name="__APW_RESTORE_DATA2973__">#REF!</definedName>
    <definedName name="__APW_RESTORE_DATA2974__">#REF!</definedName>
    <definedName name="__APW_RESTORE_DATA2976__">#REF!</definedName>
    <definedName name="__APW_RESTORE_DATA2978__">#REF!</definedName>
    <definedName name="__APW_RESTORE_DATA2979__">#REF!</definedName>
    <definedName name="__APW_RESTORE_DATA298__">#REF!</definedName>
    <definedName name="__APW_RESTORE_DATA2980__">#REF!</definedName>
    <definedName name="__APW_RESTORE_DATA2981__">#REF!</definedName>
    <definedName name="__APW_RESTORE_DATA2982__">#REF!</definedName>
    <definedName name="__APW_RESTORE_DATA2983__">#REF!</definedName>
    <definedName name="__APW_RESTORE_DATA2984__">#REF!</definedName>
    <definedName name="__APW_RESTORE_DATA2985__">#REF!</definedName>
    <definedName name="__APW_RESTORE_DATA2986__">#REF!</definedName>
    <definedName name="__APW_RESTORE_DATA2987__">#REF!</definedName>
    <definedName name="__APW_RESTORE_DATA2988__">#REF!</definedName>
    <definedName name="__APW_RESTORE_DATA2989__">#REF!</definedName>
    <definedName name="__APW_RESTORE_DATA299__">#REF!</definedName>
    <definedName name="__APW_RESTORE_DATA2990__">#REF!</definedName>
    <definedName name="__APW_RESTORE_DATA2991__">#REF!</definedName>
    <definedName name="__APW_RESTORE_DATA2993__">#REF!</definedName>
    <definedName name="__APW_RESTORE_DATA2994__">#REF!</definedName>
    <definedName name="__APW_RESTORE_DATA2995__">#REF!</definedName>
    <definedName name="__APW_RESTORE_DATA2996__">#REF!</definedName>
    <definedName name="__APW_RESTORE_DATA2998__">#REF!</definedName>
    <definedName name="__APW_RESTORE_DATA2999__">#REF!</definedName>
    <definedName name="__APW_RESTORE_DATA3__">#REF!</definedName>
    <definedName name="__APW_RESTORE_DATA30__">#REF!</definedName>
    <definedName name="__APW_RESTORE_DATA3000__">#REF!</definedName>
    <definedName name="__APW_RESTORE_DATA3001__">#REF!</definedName>
    <definedName name="__APW_RESTORE_DATA3003__">#REF!</definedName>
    <definedName name="__APW_RESTORE_DATA3004__">#REF!</definedName>
    <definedName name="__APW_RESTORE_DATA3005__">#REF!</definedName>
    <definedName name="__APW_RESTORE_DATA3006__">#REF!</definedName>
    <definedName name="__APW_RESTORE_DATA3008__">#REF!</definedName>
    <definedName name="__APW_RESTORE_DATA3009__">#REF!</definedName>
    <definedName name="__APW_RESTORE_DATA301__">#REF!</definedName>
    <definedName name="__APW_RESTORE_DATA3010__">#REF!</definedName>
    <definedName name="__APW_RESTORE_DATA3011__">#REF!</definedName>
    <definedName name="__APW_RESTORE_DATA3012__">#REF!</definedName>
    <definedName name="__APW_RESTORE_DATA3013__">#REF!</definedName>
    <definedName name="__APW_RESTORE_DATA3014__">#REF!</definedName>
    <definedName name="__APW_RESTORE_DATA3015__">#REF!</definedName>
    <definedName name="__APW_RESTORE_DATA3016__">#REF!</definedName>
    <definedName name="__APW_RESTORE_DATA3017__">#REF!</definedName>
    <definedName name="__APW_RESTORE_DATA3018__">#REF!</definedName>
    <definedName name="__APW_RESTORE_DATA3019__">#REF!</definedName>
    <definedName name="__APW_RESTORE_DATA302__">#REF!</definedName>
    <definedName name="__APW_RESTORE_DATA3020__">#REF!</definedName>
    <definedName name="__APW_RESTORE_DATA3021__">#REF!</definedName>
    <definedName name="__APW_RESTORE_DATA3022__">#REF!</definedName>
    <definedName name="__APW_RESTORE_DATA3023__">#REF!</definedName>
    <definedName name="__APW_RESTORE_DATA3024__">#REF!</definedName>
    <definedName name="__APW_RESTORE_DATA3026__">#REF!</definedName>
    <definedName name="__APW_RESTORE_DATA3027__">#REF!</definedName>
    <definedName name="__APW_RESTORE_DATA3028__">#REF!</definedName>
    <definedName name="__APW_RESTORE_DATA3029__">#REF!</definedName>
    <definedName name="__APW_RESTORE_DATA303__">#REF!</definedName>
    <definedName name="__APW_RESTORE_DATA3031__">#REF!</definedName>
    <definedName name="__APW_RESTORE_DATA3032__">#REF!</definedName>
    <definedName name="__APW_RESTORE_DATA3033__">#REF!</definedName>
    <definedName name="__APW_RESTORE_DATA3034__">#REF!</definedName>
    <definedName name="__APW_RESTORE_DATA3036__">#REF!</definedName>
    <definedName name="__APW_RESTORE_DATA3037__">#REF!</definedName>
    <definedName name="__APW_RESTORE_DATA3038__">#REF!</definedName>
    <definedName name="__APW_RESTORE_DATA3039__">#REF!</definedName>
    <definedName name="__APW_RESTORE_DATA304__">#REF!</definedName>
    <definedName name="__APW_RESTORE_DATA3041__">#REF!</definedName>
    <definedName name="__APW_RESTORE_DATA3042__">#REF!</definedName>
    <definedName name="__APW_RESTORE_DATA3043__">#REF!</definedName>
    <definedName name="__APW_RESTORE_DATA3044__">#REF!</definedName>
    <definedName name="__APW_RESTORE_DATA3045__">#REF!</definedName>
    <definedName name="__APW_RESTORE_DATA3046__">#REF!</definedName>
    <definedName name="__APW_RESTORE_DATA3047__">#REF!</definedName>
    <definedName name="__APW_RESTORE_DATA3048__">#REF!</definedName>
    <definedName name="__APW_RESTORE_DATA3049__">#REF!</definedName>
    <definedName name="__APW_RESTORE_DATA3050__">#REF!</definedName>
    <definedName name="__APW_RESTORE_DATA3051__">#REF!</definedName>
    <definedName name="__APW_RESTORE_DATA3052__">#REF!</definedName>
    <definedName name="__APW_RESTORE_DATA3053__">#REF!</definedName>
    <definedName name="__APW_RESTORE_DATA3054__">#REF!</definedName>
    <definedName name="__APW_RESTORE_DATA3055__">#REF!</definedName>
    <definedName name="__APW_RESTORE_DATA3056__">#REF!</definedName>
    <definedName name="__APW_RESTORE_DATA3057__">#REF!</definedName>
    <definedName name="__APW_RESTORE_DATA3058__">#REF!</definedName>
    <definedName name="__APW_RESTORE_DATA3059__">#REF!</definedName>
    <definedName name="__APW_RESTORE_DATA306__">#REF!</definedName>
    <definedName name="__APW_RESTORE_DATA3060__">#REF!</definedName>
    <definedName name="__APW_RESTORE_DATA3061__">#REF!</definedName>
    <definedName name="__APW_RESTORE_DATA3062__">#REF!</definedName>
    <definedName name="__APW_RESTORE_DATA3063__">#REF!</definedName>
    <definedName name="__APW_RESTORE_DATA3064__">#REF!</definedName>
    <definedName name="__APW_RESTORE_DATA3065__">#REF!</definedName>
    <definedName name="__APW_RESTORE_DATA3066__">#REF!</definedName>
    <definedName name="__APW_RESTORE_DATA3067__">#REF!</definedName>
    <definedName name="__APW_RESTORE_DATA3068__">#REF!</definedName>
    <definedName name="__APW_RESTORE_DATA3069__">#REF!</definedName>
    <definedName name="__APW_RESTORE_DATA307__">#REF!</definedName>
    <definedName name="__APW_RESTORE_DATA3070__">#REF!</definedName>
    <definedName name="__APW_RESTORE_DATA3071__">#REF!</definedName>
    <definedName name="__APW_RESTORE_DATA3072__">#REF!</definedName>
    <definedName name="__APW_RESTORE_DATA3073__">#REF!</definedName>
    <definedName name="__APW_RESTORE_DATA3074__">#REF!</definedName>
    <definedName name="__APW_RESTORE_DATA3075__">#REF!</definedName>
    <definedName name="__APW_RESTORE_DATA3076__">#REF!</definedName>
    <definedName name="__APW_RESTORE_DATA3077__">#REF!</definedName>
    <definedName name="__APW_RESTORE_DATA3078__">#REF!</definedName>
    <definedName name="__APW_RESTORE_DATA3079__">#REF!</definedName>
    <definedName name="__APW_RESTORE_DATA308__">#REF!</definedName>
    <definedName name="__APW_RESTORE_DATA3080__">#REF!</definedName>
    <definedName name="__APW_RESTORE_DATA3081__">#REF!</definedName>
    <definedName name="__APW_RESTORE_DATA3082__">#REF!</definedName>
    <definedName name="__APW_RESTORE_DATA3083__">#REF!</definedName>
    <definedName name="__APW_RESTORE_DATA3084__">#REF!</definedName>
    <definedName name="__APW_RESTORE_DATA3085__">#REF!</definedName>
    <definedName name="__APW_RESTORE_DATA3086__">#REF!</definedName>
    <definedName name="__APW_RESTORE_DATA3087__">#REF!</definedName>
    <definedName name="__APW_RESTORE_DATA3088__">#REF!</definedName>
    <definedName name="__APW_RESTORE_DATA3089__">#REF!</definedName>
    <definedName name="__APW_RESTORE_DATA309__">#REF!</definedName>
    <definedName name="__APW_RESTORE_DATA3090__">#REF!</definedName>
    <definedName name="__APW_RESTORE_DATA3091__">#REF!</definedName>
    <definedName name="__APW_RESTORE_DATA3092__">#REF!</definedName>
    <definedName name="__APW_RESTORE_DATA3093__">#REF!</definedName>
    <definedName name="__APW_RESTORE_DATA3094__">#REF!</definedName>
    <definedName name="__APW_RESTORE_DATA3095__">#REF!</definedName>
    <definedName name="__APW_RESTORE_DATA3096__">#REF!</definedName>
    <definedName name="__APW_RESTORE_DATA3097__">#REF!</definedName>
    <definedName name="__APW_RESTORE_DATA3098__">#REF!</definedName>
    <definedName name="__APW_RESTORE_DATA3099__">#REF!</definedName>
    <definedName name="__APW_RESTORE_DATA31__">#REF!</definedName>
    <definedName name="__APW_RESTORE_DATA310__">#REF!</definedName>
    <definedName name="__APW_RESTORE_DATA3100__">#REF!</definedName>
    <definedName name="__APW_RESTORE_DATA3101__">#REF!</definedName>
    <definedName name="__APW_RESTORE_DATA3102__">#REF!</definedName>
    <definedName name="__APW_RESTORE_DATA3103__">#REF!</definedName>
    <definedName name="__APW_RESTORE_DATA3104__">#REF!</definedName>
    <definedName name="__APW_RESTORE_DATA3105__">#REF!</definedName>
    <definedName name="__APW_RESTORE_DATA3106__">#REF!</definedName>
    <definedName name="__APW_RESTORE_DATA3107__">#REF!</definedName>
    <definedName name="__APW_RESTORE_DATA3108__">#REF!</definedName>
    <definedName name="__APW_RESTORE_DATA3109__">#REF!</definedName>
    <definedName name="__APW_RESTORE_DATA311__">#REF!</definedName>
    <definedName name="__APW_RESTORE_DATA3110__">#REF!</definedName>
    <definedName name="__APW_RESTORE_DATA3111__">#REF!</definedName>
    <definedName name="__APW_RESTORE_DATA3112__">#REF!</definedName>
    <definedName name="__APW_RESTORE_DATA3113__">#REF!</definedName>
    <definedName name="__APW_RESTORE_DATA3114__">#REF!</definedName>
    <definedName name="__APW_RESTORE_DATA3115__">#REF!</definedName>
    <definedName name="__APW_RESTORE_DATA3116__">#REF!</definedName>
    <definedName name="__APW_RESTORE_DATA3117__">#REF!</definedName>
    <definedName name="__APW_RESTORE_DATA3118__">#REF!</definedName>
    <definedName name="__APW_RESTORE_DATA3119__">#REF!</definedName>
    <definedName name="__APW_RESTORE_DATA312__">#REF!</definedName>
    <definedName name="__APW_RESTORE_DATA3120__">#REF!</definedName>
    <definedName name="__APW_RESTORE_DATA3121__">#REF!</definedName>
    <definedName name="__APW_RESTORE_DATA3122__">#REF!</definedName>
    <definedName name="__APW_RESTORE_DATA3123__">#REF!</definedName>
    <definedName name="__APW_RESTORE_DATA3124__">#REF!</definedName>
    <definedName name="__APW_RESTORE_DATA3125__">#REF!</definedName>
    <definedName name="__APW_RESTORE_DATA3126__">#REF!</definedName>
    <definedName name="__APW_RESTORE_DATA3127__">#REF!</definedName>
    <definedName name="__APW_RESTORE_DATA3128__">#REF!</definedName>
    <definedName name="__APW_RESTORE_DATA3129__">#REF!</definedName>
    <definedName name="__APW_RESTORE_DATA313__">#REF!</definedName>
    <definedName name="__APW_RESTORE_DATA3130__">#REF!</definedName>
    <definedName name="__APW_RESTORE_DATA3131__">#REF!</definedName>
    <definedName name="__APW_RESTORE_DATA3132__">#REF!</definedName>
    <definedName name="__APW_RESTORE_DATA3133__">#REF!</definedName>
    <definedName name="__APW_RESTORE_DATA314__">#REF!</definedName>
    <definedName name="__APW_RESTORE_DATA315__">#REF!</definedName>
    <definedName name="__APW_RESTORE_DATA316__">#REF!</definedName>
    <definedName name="__APW_RESTORE_DATA317__">#REF!</definedName>
    <definedName name="__APW_RESTORE_DATA318__">#REF!</definedName>
    <definedName name="__APW_RESTORE_DATA319__">#REF!</definedName>
    <definedName name="__APW_RESTORE_DATA32__">#REF!</definedName>
    <definedName name="__APW_RESTORE_DATA320__">#REF!</definedName>
    <definedName name="__APW_RESTORE_DATA322__">#REF!</definedName>
    <definedName name="__APW_RESTORE_DATA323__">#REF!</definedName>
    <definedName name="__APW_RESTORE_DATA324__">#REF!</definedName>
    <definedName name="__APW_RESTORE_DATA325__">#REF!</definedName>
    <definedName name="__APW_RESTORE_DATA327__">#REF!</definedName>
    <definedName name="__APW_RESTORE_DATA328__">#REF!</definedName>
    <definedName name="__APW_RESTORE_DATA329__">#REF!</definedName>
    <definedName name="__APW_RESTORE_DATA33__">#REF!</definedName>
    <definedName name="__APW_RESTORE_DATA330__">#REF!</definedName>
    <definedName name="__APW_RESTORE_DATA332__">#REF!</definedName>
    <definedName name="__APW_RESTORE_DATA333__">#REF!</definedName>
    <definedName name="__APW_RESTORE_DATA334__">#REF!</definedName>
    <definedName name="__APW_RESTORE_DATA335__">#REF!</definedName>
    <definedName name="__APW_RESTORE_DATA337__">#REF!</definedName>
    <definedName name="__APW_RESTORE_DATA338__">#REF!</definedName>
    <definedName name="__APW_RESTORE_DATA339__">#REF!</definedName>
    <definedName name="__APW_RESTORE_DATA34__">#REF!</definedName>
    <definedName name="__APW_RESTORE_DATA340__">#REF!</definedName>
    <definedName name="__APW_RESTORE_DATA341__">#REF!</definedName>
    <definedName name="__APW_RESTORE_DATA342__">#REF!</definedName>
    <definedName name="__APW_RESTORE_DATA343__">#REF!</definedName>
    <definedName name="__APW_RESTORE_DATA344__">#REF!</definedName>
    <definedName name="__APW_RESTORE_DATA345__">#REF!</definedName>
    <definedName name="__APW_RESTORE_DATA346__">#REF!</definedName>
    <definedName name="__APW_RESTORE_DATA347__">#REF!</definedName>
    <definedName name="__APW_RESTORE_DATA348__">#REF!</definedName>
    <definedName name="__APW_RESTORE_DATA349__">#REF!</definedName>
    <definedName name="__APW_RESTORE_DATA35__">#REF!</definedName>
    <definedName name="__APW_RESTORE_DATA350__">#REF!</definedName>
    <definedName name="__APW_RESTORE_DATA351__">#REF!</definedName>
    <definedName name="__APW_RESTORE_DATA352__">#REF!</definedName>
    <definedName name="__APW_RESTORE_DATA353__">#REF!</definedName>
    <definedName name="__APW_RESTORE_DATA354__">#REF!</definedName>
    <definedName name="__APW_RESTORE_DATA356__">#REF!</definedName>
    <definedName name="__APW_RESTORE_DATA357__">#REF!</definedName>
    <definedName name="__APW_RESTORE_DATA358__">#REF!</definedName>
    <definedName name="__APW_RESTORE_DATA359__">#REF!</definedName>
    <definedName name="__APW_RESTORE_DATA36__">#REF!</definedName>
    <definedName name="__APW_RESTORE_DATA361__">#REF!</definedName>
    <definedName name="__APW_RESTORE_DATA362__">#REF!</definedName>
    <definedName name="__APW_RESTORE_DATA363__">#REF!</definedName>
    <definedName name="__APW_RESTORE_DATA364__">#REF!</definedName>
    <definedName name="__APW_RESTORE_DATA366__">#REF!</definedName>
    <definedName name="__APW_RESTORE_DATA367__">#REF!</definedName>
    <definedName name="__APW_RESTORE_DATA368__">#REF!</definedName>
    <definedName name="__APW_RESTORE_DATA369__">#REF!</definedName>
    <definedName name="__APW_RESTORE_DATA37__">#REF!</definedName>
    <definedName name="__APW_RESTORE_DATA371__">#REF!</definedName>
    <definedName name="__APW_RESTORE_DATA373__">#REF!</definedName>
    <definedName name="__APW_RESTORE_DATA374__">#REF!</definedName>
    <definedName name="__APW_RESTORE_DATA375__">#REF!</definedName>
    <definedName name="__APW_RESTORE_DATA376__">#REF!</definedName>
    <definedName name="__APW_RESTORE_DATA377__">#REF!</definedName>
    <definedName name="__APW_RESTORE_DATA378__">#REF!</definedName>
    <definedName name="__APW_RESTORE_DATA379__">#REF!</definedName>
    <definedName name="__APW_RESTORE_DATA38__">#REF!</definedName>
    <definedName name="__APW_RESTORE_DATA380__">#REF!</definedName>
    <definedName name="__APW_RESTORE_DATA381__">#REF!</definedName>
    <definedName name="__APW_RESTORE_DATA382__">#REF!</definedName>
    <definedName name="__APW_RESTORE_DATA383__">#REF!</definedName>
    <definedName name="__APW_RESTORE_DATA384__">#REF!</definedName>
    <definedName name="__APW_RESTORE_DATA385__">#REF!</definedName>
    <definedName name="__APW_RESTORE_DATA386__">#REF!</definedName>
    <definedName name="__APW_RESTORE_DATA388__">#REF!</definedName>
    <definedName name="__APW_RESTORE_DATA389__">#REF!</definedName>
    <definedName name="__APW_RESTORE_DATA39__">#REF!</definedName>
    <definedName name="__APW_RESTORE_DATA390__">#REF!</definedName>
    <definedName name="__APW_RESTORE_DATA391__">#REF!</definedName>
    <definedName name="__APW_RESTORE_DATA393__">#REF!</definedName>
    <definedName name="__APW_RESTORE_DATA394__">#REF!</definedName>
    <definedName name="__APW_RESTORE_DATA395__">#REF!</definedName>
    <definedName name="__APW_RESTORE_DATA396__">#REF!</definedName>
    <definedName name="__APW_RESTORE_DATA398__">#REF!</definedName>
    <definedName name="__APW_RESTORE_DATA399__">#REF!</definedName>
    <definedName name="__APW_RESTORE_DATA4__">#REF!</definedName>
    <definedName name="__APW_RESTORE_DATA40__">#REF!</definedName>
    <definedName name="__APW_RESTORE_DATA400__">#REF!</definedName>
    <definedName name="__APW_RESTORE_DATA401__">#REF!</definedName>
    <definedName name="__APW_RESTORE_DATA403__">#REF!</definedName>
    <definedName name="__APW_RESTORE_DATA405__">#REF!</definedName>
    <definedName name="__APW_RESTORE_DATA406__">#REF!</definedName>
    <definedName name="__APW_RESTORE_DATA407__">#REF!</definedName>
    <definedName name="__APW_RESTORE_DATA408__">#REF!</definedName>
    <definedName name="__APW_RESTORE_DATA409__">#REF!</definedName>
    <definedName name="__APW_RESTORE_DATA41__">#REF!</definedName>
    <definedName name="__APW_RESTORE_DATA410__">#REF!</definedName>
    <definedName name="__APW_RESTORE_DATA411__">#REF!</definedName>
    <definedName name="__APW_RESTORE_DATA412__">#REF!</definedName>
    <definedName name="__APW_RESTORE_DATA413__">#REF!</definedName>
    <definedName name="__APW_RESTORE_DATA414__">#REF!</definedName>
    <definedName name="__APW_RESTORE_DATA415__">#REF!</definedName>
    <definedName name="__APW_RESTORE_DATA416__">#REF!</definedName>
    <definedName name="__APW_RESTORE_DATA417__">#REF!</definedName>
    <definedName name="__APW_RESTORE_DATA418__">#REF!</definedName>
    <definedName name="__APW_RESTORE_DATA42__">#REF!</definedName>
    <definedName name="__APW_RESTORE_DATA420__">#REF!</definedName>
    <definedName name="__APW_RESTORE_DATA421__">#REF!</definedName>
    <definedName name="__APW_RESTORE_DATA422__">#REF!</definedName>
    <definedName name="__APW_RESTORE_DATA423__">#REF!</definedName>
    <definedName name="__APW_RESTORE_DATA425__">#REF!</definedName>
    <definedName name="__APW_RESTORE_DATA426__">#REF!</definedName>
    <definedName name="__APW_RESTORE_DATA427__">#REF!</definedName>
    <definedName name="__APW_RESTORE_DATA428__">#REF!</definedName>
    <definedName name="__APW_RESTORE_DATA43__">#REF!</definedName>
    <definedName name="__APW_RESTORE_DATA430__">#REF!</definedName>
    <definedName name="__APW_RESTORE_DATA431__">#REF!</definedName>
    <definedName name="__APW_RESTORE_DATA432__">#REF!</definedName>
    <definedName name="__APW_RESTORE_DATA433__">#REF!</definedName>
    <definedName name="__APW_RESTORE_DATA435__">#REF!</definedName>
    <definedName name="__APW_RESTORE_DATA437__">#REF!</definedName>
    <definedName name="__APW_RESTORE_DATA438__">#REF!</definedName>
    <definedName name="__APW_RESTORE_DATA439__">#REF!</definedName>
    <definedName name="__APW_RESTORE_DATA44__">#REF!</definedName>
    <definedName name="__APW_RESTORE_DATA440__">#REF!</definedName>
    <definedName name="__APW_RESTORE_DATA441__">#REF!</definedName>
    <definedName name="__APW_RESTORE_DATA442__">#REF!</definedName>
    <definedName name="__APW_RESTORE_DATA443__">#REF!</definedName>
    <definedName name="__APW_RESTORE_DATA444__">#REF!</definedName>
    <definedName name="__APW_RESTORE_DATA445__">#REF!</definedName>
    <definedName name="__APW_RESTORE_DATA446__">#REF!</definedName>
    <definedName name="__APW_RESTORE_DATA447__">#REF!</definedName>
    <definedName name="__APW_RESTORE_DATA448__">#REF!</definedName>
    <definedName name="__APW_RESTORE_DATA449__">#REF!</definedName>
    <definedName name="__APW_RESTORE_DATA450__">#REF!</definedName>
    <definedName name="__APW_RESTORE_DATA452__">#REF!</definedName>
    <definedName name="__APW_RESTORE_DATA453__">#REF!</definedName>
    <definedName name="__APW_RESTORE_DATA454__">#REF!</definedName>
    <definedName name="__APW_RESTORE_DATA455__">#REF!</definedName>
    <definedName name="__APW_RESTORE_DATA457__">#REF!</definedName>
    <definedName name="__APW_RESTORE_DATA458__">#REF!</definedName>
    <definedName name="__APW_RESTORE_DATA459__">#REF!</definedName>
    <definedName name="__APW_RESTORE_DATA46__">#REF!</definedName>
    <definedName name="__APW_RESTORE_DATA460__">#REF!</definedName>
    <definedName name="__APW_RESTORE_DATA462__">#REF!</definedName>
    <definedName name="__APW_RESTORE_DATA463__">#REF!</definedName>
    <definedName name="__APW_RESTORE_DATA464__">#REF!</definedName>
    <definedName name="__APW_RESTORE_DATA465__">#REF!</definedName>
    <definedName name="__APW_RESTORE_DATA467__">#REF!</definedName>
    <definedName name="__APW_RESTORE_DATA469__">#REF!</definedName>
    <definedName name="__APW_RESTORE_DATA47__">#REF!</definedName>
    <definedName name="__APW_RESTORE_DATA470__">#REF!</definedName>
    <definedName name="__APW_RESTORE_DATA471__">#REF!</definedName>
    <definedName name="__APW_RESTORE_DATA472__">#REF!</definedName>
    <definedName name="__APW_RESTORE_DATA473__">#REF!</definedName>
    <definedName name="__APW_RESTORE_DATA474__">#REF!</definedName>
    <definedName name="__APW_RESTORE_DATA475__">#REF!</definedName>
    <definedName name="__APW_RESTORE_DATA476__">#REF!</definedName>
    <definedName name="__APW_RESTORE_DATA477__">#REF!</definedName>
    <definedName name="__APW_RESTORE_DATA478__">#REF!</definedName>
    <definedName name="__APW_RESTORE_DATA479__">#REF!</definedName>
    <definedName name="__APW_RESTORE_DATA48__">#REF!</definedName>
    <definedName name="__APW_RESTORE_DATA480__">#REF!</definedName>
    <definedName name="__APW_RESTORE_DATA481__">#REF!</definedName>
    <definedName name="__APW_RESTORE_DATA482__">#REF!</definedName>
    <definedName name="__APW_RESTORE_DATA484__">#REF!</definedName>
    <definedName name="__APW_RESTORE_DATA485__">#REF!</definedName>
    <definedName name="__APW_RESTORE_DATA486__">#REF!</definedName>
    <definedName name="__APW_RESTORE_DATA487__">#REF!</definedName>
    <definedName name="__APW_RESTORE_DATA489__">#REF!</definedName>
    <definedName name="__APW_RESTORE_DATA49__">#REF!</definedName>
    <definedName name="__APW_RESTORE_DATA490__">#REF!</definedName>
    <definedName name="__APW_RESTORE_DATA491__">#REF!</definedName>
    <definedName name="__APW_RESTORE_DATA492__">#REF!</definedName>
    <definedName name="__APW_RESTORE_DATA494__">#REF!</definedName>
    <definedName name="__APW_RESTORE_DATA495__">#REF!</definedName>
    <definedName name="__APW_RESTORE_DATA496__">#REF!</definedName>
    <definedName name="__APW_RESTORE_DATA497__">#REF!</definedName>
    <definedName name="__APW_RESTORE_DATA499__">#REF!</definedName>
    <definedName name="__APW_RESTORE_DATA5__">#REF!</definedName>
    <definedName name="__APW_RESTORE_DATA501__">#REF!</definedName>
    <definedName name="__APW_RESTORE_DATA502__">#REF!</definedName>
    <definedName name="__APW_RESTORE_DATA503__">#REF!</definedName>
    <definedName name="__APW_RESTORE_DATA504__">#REF!</definedName>
    <definedName name="__APW_RESTORE_DATA505__">#REF!</definedName>
    <definedName name="__APW_RESTORE_DATA506__">#REF!</definedName>
    <definedName name="__APW_RESTORE_DATA507__">#REF!</definedName>
    <definedName name="__APW_RESTORE_DATA508__">#REF!</definedName>
    <definedName name="__APW_RESTORE_DATA509__">#REF!</definedName>
    <definedName name="__APW_RESTORE_DATA51__">#REF!</definedName>
    <definedName name="__APW_RESTORE_DATA510__">#REF!</definedName>
    <definedName name="__APW_RESTORE_DATA511__">#REF!</definedName>
    <definedName name="__APW_RESTORE_DATA512__">#REF!</definedName>
    <definedName name="__APW_RESTORE_DATA513__">#REF!</definedName>
    <definedName name="__APW_RESTORE_DATA514__">#REF!</definedName>
    <definedName name="__APW_RESTORE_DATA516__">#REF!</definedName>
    <definedName name="__APW_RESTORE_DATA517__">#REF!</definedName>
    <definedName name="__APW_RESTORE_DATA518__">#REF!</definedName>
    <definedName name="__APW_RESTORE_DATA519__">#REF!</definedName>
    <definedName name="__APW_RESTORE_DATA52__">#REF!</definedName>
    <definedName name="__APW_RESTORE_DATA521__">#REF!</definedName>
    <definedName name="__APW_RESTORE_DATA522__">#REF!</definedName>
    <definedName name="__APW_RESTORE_DATA523__">#REF!</definedName>
    <definedName name="__APW_RESTORE_DATA524__">#REF!</definedName>
    <definedName name="__APW_RESTORE_DATA526__">#REF!</definedName>
    <definedName name="__APW_RESTORE_DATA527__">#REF!</definedName>
    <definedName name="__APW_RESTORE_DATA528__">#REF!</definedName>
    <definedName name="__APW_RESTORE_DATA529__">#REF!</definedName>
    <definedName name="__APW_RESTORE_DATA53__">#REF!</definedName>
    <definedName name="__APW_RESTORE_DATA531__">#REF!</definedName>
    <definedName name="__APW_RESTORE_DATA532__">#REF!</definedName>
    <definedName name="__APW_RESTORE_DATA533__">#REF!</definedName>
    <definedName name="__APW_RESTORE_DATA534__">#REF!</definedName>
    <definedName name="__APW_RESTORE_DATA535__">#REF!</definedName>
    <definedName name="__APW_RESTORE_DATA536__">#REF!</definedName>
    <definedName name="__APW_RESTORE_DATA537__">#REF!</definedName>
    <definedName name="__APW_RESTORE_DATA538__">#REF!</definedName>
    <definedName name="__APW_RESTORE_DATA539__">#REF!</definedName>
    <definedName name="__APW_RESTORE_DATA54__">#REF!</definedName>
    <definedName name="__APW_RESTORE_DATA540__">#REF!</definedName>
    <definedName name="__APW_RESTORE_DATA541__">#REF!</definedName>
    <definedName name="__APW_RESTORE_DATA542__">#REF!</definedName>
    <definedName name="__APW_RESTORE_DATA543__">#REF!</definedName>
    <definedName name="__APW_RESTORE_DATA544__">#REF!</definedName>
    <definedName name="__APW_RESTORE_DATA545__">#REF!</definedName>
    <definedName name="__APW_RESTORE_DATA546__">#REF!</definedName>
    <definedName name="__APW_RESTORE_DATA547__">#REF!</definedName>
    <definedName name="__APW_RESTORE_DATA549__">#REF!</definedName>
    <definedName name="__APW_RESTORE_DATA550__">#REF!</definedName>
    <definedName name="__APW_RESTORE_DATA551__">#REF!</definedName>
    <definedName name="__APW_RESTORE_DATA552__">#REF!</definedName>
    <definedName name="__APW_RESTORE_DATA554__">#REF!</definedName>
    <definedName name="__APW_RESTORE_DATA555__">#REF!</definedName>
    <definedName name="__APW_RESTORE_DATA556__">#REF!</definedName>
    <definedName name="__APW_RESTORE_DATA557__">#REF!</definedName>
    <definedName name="__APW_RESTORE_DATA559__">#REF!</definedName>
    <definedName name="__APW_RESTORE_DATA56__">#REF!</definedName>
    <definedName name="__APW_RESTORE_DATA560__">#REF!</definedName>
    <definedName name="__APW_RESTORE_DATA561__">#REF!</definedName>
    <definedName name="__APW_RESTORE_DATA562__">#REF!</definedName>
    <definedName name="__APW_RESTORE_DATA564__">#REF!</definedName>
    <definedName name="__APW_RESTORE_DATA565__">#REF!</definedName>
    <definedName name="__APW_RESTORE_DATA566__">#REF!</definedName>
    <definedName name="__APW_RESTORE_DATA567__">#REF!</definedName>
    <definedName name="__APW_RESTORE_DATA568__">#REF!</definedName>
    <definedName name="__APW_RESTORE_DATA569__">#REF!</definedName>
    <definedName name="__APW_RESTORE_DATA57__">#REF!</definedName>
    <definedName name="__APW_RESTORE_DATA570__">#REF!</definedName>
    <definedName name="__APW_RESTORE_DATA571__">#REF!</definedName>
    <definedName name="__APW_RESTORE_DATA572__">#REF!</definedName>
    <definedName name="__APW_RESTORE_DATA573__">#REF!</definedName>
    <definedName name="__APW_RESTORE_DATA574__">#REF!</definedName>
    <definedName name="__APW_RESTORE_DATA575__">#REF!</definedName>
    <definedName name="__APW_RESTORE_DATA576__">#REF!</definedName>
    <definedName name="__APW_RESTORE_DATA577__">#REF!</definedName>
    <definedName name="__APW_RESTORE_DATA578__">#REF!</definedName>
    <definedName name="__APW_RESTORE_DATA579__">#REF!</definedName>
    <definedName name="__APW_RESTORE_DATA58__">#REF!</definedName>
    <definedName name="__APW_RESTORE_DATA580__">#REF!</definedName>
    <definedName name="__APW_RESTORE_DATA581__">#REF!</definedName>
    <definedName name="__APW_RESTORE_DATA582__">#REF!</definedName>
    <definedName name="__APW_RESTORE_DATA583__">#REF!</definedName>
    <definedName name="__APW_RESTORE_DATA584__">#REF!</definedName>
    <definedName name="__APW_RESTORE_DATA585__">#REF!</definedName>
    <definedName name="__APW_RESTORE_DATA586__">#REF!</definedName>
    <definedName name="__APW_RESTORE_DATA587__">#REF!</definedName>
    <definedName name="__APW_RESTORE_DATA588__">#REF!</definedName>
    <definedName name="__APW_RESTORE_DATA589__">#REF!</definedName>
    <definedName name="__APW_RESTORE_DATA59__">#REF!</definedName>
    <definedName name="__APW_RESTORE_DATA590__">#REF!</definedName>
    <definedName name="__APW_RESTORE_DATA591__">#REF!</definedName>
    <definedName name="__APW_RESTORE_DATA592__">#REF!</definedName>
    <definedName name="__APW_RESTORE_DATA593__">#REF!</definedName>
    <definedName name="__APW_RESTORE_DATA594__">#REF!</definedName>
    <definedName name="__APW_RESTORE_DATA595__">#REF!</definedName>
    <definedName name="__APW_RESTORE_DATA596__">#REF!</definedName>
    <definedName name="__APW_RESTORE_DATA597__">#REF!</definedName>
    <definedName name="__APW_RESTORE_DATA598__">#REF!</definedName>
    <definedName name="__APW_RESTORE_DATA599__">#REF!</definedName>
    <definedName name="__APW_RESTORE_DATA6__">#REF!</definedName>
    <definedName name="__APW_RESTORE_DATA600__">#REF!</definedName>
    <definedName name="__APW_RESTORE_DATA601__">#REF!</definedName>
    <definedName name="__APW_RESTORE_DATA602__">#REF!</definedName>
    <definedName name="__APW_RESTORE_DATA603__">#REF!</definedName>
    <definedName name="__APW_RESTORE_DATA604__">#REF!</definedName>
    <definedName name="__APW_RESTORE_DATA605__">#REF!</definedName>
    <definedName name="__APW_RESTORE_DATA606__">#REF!</definedName>
    <definedName name="__APW_RESTORE_DATA607__">#REF!</definedName>
    <definedName name="__APW_RESTORE_DATA608__">#REF!</definedName>
    <definedName name="__APW_RESTORE_DATA609__">#REF!</definedName>
    <definedName name="__APW_RESTORE_DATA61__">#REF!</definedName>
    <definedName name="__APW_RESTORE_DATA610__">#REF!</definedName>
    <definedName name="__APW_RESTORE_DATA611__">#REF!</definedName>
    <definedName name="__APW_RESTORE_DATA612__">#REF!</definedName>
    <definedName name="__APW_RESTORE_DATA613__">#REF!</definedName>
    <definedName name="__APW_RESTORE_DATA614__">#REF!</definedName>
    <definedName name="__APW_RESTORE_DATA615__">#REF!</definedName>
    <definedName name="__APW_RESTORE_DATA616__">#REF!</definedName>
    <definedName name="__APW_RESTORE_DATA617__">#REF!</definedName>
    <definedName name="__APW_RESTORE_DATA618__">#REF!</definedName>
    <definedName name="__APW_RESTORE_DATA619__">#REF!</definedName>
    <definedName name="__APW_RESTORE_DATA62__">#REF!</definedName>
    <definedName name="__APW_RESTORE_DATA620__">#REF!</definedName>
    <definedName name="__APW_RESTORE_DATA621__">#REF!</definedName>
    <definedName name="__APW_RESTORE_DATA622__">#REF!</definedName>
    <definedName name="__APW_RESTORE_DATA623__">#REF!</definedName>
    <definedName name="__APW_RESTORE_DATA624__">#REF!</definedName>
    <definedName name="__APW_RESTORE_DATA625__">#REF!</definedName>
    <definedName name="__APW_RESTORE_DATA626__">#REF!</definedName>
    <definedName name="__APW_RESTORE_DATA627__">#REF!</definedName>
    <definedName name="__APW_RESTORE_DATA628__">#REF!</definedName>
    <definedName name="__APW_RESTORE_DATA629__">#REF!</definedName>
    <definedName name="__APW_RESTORE_DATA63__">#REF!</definedName>
    <definedName name="__APW_RESTORE_DATA630__">#REF!</definedName>
    <definedName name="__APW_RESTORE_DATA631__">#REF!</definedName>
    <definedName name="__APW_RESTORE_DATA632__">#REF!</definedName>
    <definedName name="__APW_RESTORE_DATA633__">#REF!</definedName>
    <definedName name="__APW_RESTORE_DATA634__">#REF!</definedName>
    <definedName name="__APW_RESTORE_DATA635__">#REF!</definedName>
    <definedName name="__APW_RESTORE_DATA636__">#REF!</definedName>
    <definedName name="__APW_RESTORE_DATA637__">#REF!</definedName>
    <definedName name="__APW_RESTORE_DATA638__">#REF!</definedName>
    <definedName name="__APW_RESTORE_DATA639__">#REF!</definedName>
    <definedName name="__APW_RESTORE_DATA64__">#REF!</definedName>
    <definedName name="__APW_RESTORE_DATA640__">#REF!</definedName>
    <definedName name="__APW_RESTORE_DATA641__">#REF!</definedName>
    <definedName name="__APW_RESTORE_DATA642__">#REF!</definedName>
    <definedName name="__APW_RESTORE_DATA643__">#REF!</definedName>
    <definedName name="__APW_RESTORE_DATA644__">#REF!</definedName>
    <definedName name="__APW_RESTORE_DATA645__">#REF!</definedName>
    <definedName name="__APW_RESTORE_DATA646__">#REF!</definedName>
    <definedName name="__APW_RESTORE_DATA647__">#REF!</definedName>
    <definedName name="__APW_RESTORE_DATA648__">#REF!</definedName>
    <definedName name="__APW_RESTORE_DATA649__">#REF!</definedName>
    <definedName name="__APW_RESTORE_DATA65__">#REF!</definedName>
    <definedName name="__APW_RESTORE_DATA650__">#REF!</definedName>
    <definedName name="__APW_RESTORE_DATA651__">#REF!</definedName>
    <definedName name="__APW_RESTORE_DATA652__">#REF!</definedName>
    <definedName name="__APW_RESTORE_DATA653__">#REF!</definedName>
    <definedName name="__APW_RESTORE_DATA654__">#REF!</definedName>
    <definedName name="__APW_RESTORE_DATA655__">#REF!</definedName>
    <definedName name="__APW_RESTORE_DATA656__">#REF!</definedName>
    <definedName name="__APW_RESTORE_DATA657__">#REF!</definedName>
    <definedName name="__APW_RESTORE_DATA658__">#REF!</definedName>
    <definedName name="__APW_RESTORE_DATA659__">#REF!</definedName>
    <definedName name="__APW_RESTORE_DATA66__">#REF!</definedName>
    <definedName name="__APW_RESTORE_DATA660__">#REF!</definedName>
    <definedName name="__APW_RESTORE_DATA661__">#REF!</definedName>
    <definedName name="__APW_RESTORE_DATA662__">#REF!</definedName>
    <definedName name="__APW_RESTORE_DATA663__">#REF!</definedName>
    <definedName name="__APW_RESTORE_DATA664__">#REF!</definedName>
    <definedName name="__APW_RESTORE_DATA665__">#REF!</definedName>
    <definedName name="__APW_RESTORE_DATA666__">#REF!</definedName>
    <definedName name="__APW_RESTORE_DATA667__">#REF!</definedName>
    <definedName name="__APW_RESTORE_DATA668__">#REF!</definedName>
    <definedName name="__APW_RESTORE_DATA669__">#REF!</definedName>
    <definedName name="__APW_RESTORE_DATA67__">#REF!</definedName>
    <definedName name="__APW_RESTORE_DATA671__">#REF!</definedName>
    <definedName name="__APW_RESTORE_DATA672__">#REF!</definedName>
    <definedName name="__APW_RESTORE_DATA673__">#REF!</definedName>
    <definedName name="__APW_RESTORE_DATA674__">#REF!</definedName>
    <definedName name="__APW_RESTORE_DATA676__">#REF!</definedName>
    <definedName name="__APW_RESTORE_DATA677__">#REF!</definedName>
    <definedName name="__APW_RESTORE_DATA678__">#REF!</definedName>
    <definedName name="__APW_RESTORE_DATA679__">#REF!</definedName>
    <definedName name="__APW_RESTORE_DATA68__">#REF!</definedName>
    <definedName name="__APW_RESTORE_DATA681__">#REF!</definedName>
    <definedName name="__APW_RESTORE_DATA682__">#REF!</definedName>
    <definedName name="__APW_RESTORE_DATA683__">#REF!</definedName>
    <definedName name="__APW_RESTORE_DATA684__">#REF!</definedName>
    <definedName name="__APW_RESTORE_DATA686__">#REF!</definedName>
    <definedName name="__APW_RESTORE_DATA687__">#REF!</definedName>
    <definedName name="__APW_RESTORE_DATA688__">#REF!</definedName>
    <definedName name="__APW_RESTORE_DATA689__">#REF!</definedName>
    <definedName name="__APW_RESTORE_DATA69__">#REF!</definedName>
    <definedName name="__APW_RESTORE_DATA690__">#REF!</definedName>
    <definedName name="__APW_RESTORE_DATA691__">#REF!</definedName>
    <definedName name="__APW_RESTORE_DATA692__">#REF!</definedName>
    <definedName name="__APW_RESTORE_DATA693__">#REF!</definedName>
    <definedName name="__APW_RESTORE_DATA694__">#REF!</definedName>
    <definedName name="__APW_RESTORE_DATA695__">#REF!</definedName>
    <definedName name="__APW_RESTORE_DATA696__">#REF!</definedName>
    <definedName name="__APW_RESTORE_DATA698__">#REF!</definedName>
    <definedName name="__APW_RESTORE_DATA699__">#REF!</definedName>
    <definedName name="__APW_RESTORE_DATA7__">#REF!</definedName>
    <definedName name="__APW_RESTORE_DATA70__">#REF!</definedName>
    <definedName name="__APW_RESTORE_DATA700__">#REF!</definedName>
    <definedName name="__APW_RESTORE_DATA701__">#REF!</definedName>
    <definedName name="__APW_RESTORE_DATA703__">#REF!</definedName>
    <definedName name="__APW_RESTORE_DATA704__">#REF!</definedName>
    <definedName name="__APW_RESTORE_DATA705__">#REF!</definedName>
    <definedName name="__APW_RESTORE_DATA706__">#REF!</definedName>
    <definedName name="__APW_RESTORE_DATA708__">#REF!</definedName>
    <definedName name="__APW_RESTORE_DATA709__">#REF!</definedName>
    <definedName name="__APW_RESTORE_DATA71__">#REF!</definedName>
    <definedName name="__APW_RESTORE_DATA710__">#REF!</definedName>
    <definedName name="__APW_RESTORE_DATA711__">#REF!</definedName>
    <definedName name="__APW_RESTORE_DATA713__">#REF!</definedName>
    <definedName name="__APW_RESTORE_DATA714__">#REF!</definedName>
    <definedName name="__APW_RESTORE_DATA715__">#REF!</definedName>
    <definedName name="__APW_RESTORE_DATA716__">#REF!</definedName>
    <definedName name="__APW_RESTORE_DATA717__">#REF!</definedName>
    <definedName name="__APW_RESTORE_DATA718__">#REF!</definedName>
    <definedName name="__APW_RESTORE_DATA719__">#REF!</definedName>
    <definedName name="__APW_RESTORE_DATA720__">#REF!</definedName>
    <definedName name="__APW_RESTORE_DATA721__">#REF!</definedName>
    <definedName name="__APW_RESTORE_DATA722__">#REF!</definedName>
    <definedName name="__APW_RESTORE_DATA723__">#REF!</definedName>
    <definedName name="__APW_RESTORE_DATA724__">#REF!</definedName>
    <definedName name="__APW_RESTORE_DATA725__">#REF!</definedName>
    <definedName name="__APW_RESTORE_DATA726__">#REF!</definedName>
    <definedName name="__APW_RESTORE_DATA727__">#REF!</definedName>
    <definedName name="__APW_RESTORE_DATA729__">#REF!</definedName>
    <definedName name="__APW_RESTORE_DATA73__">#REF!</definedName>
    <definedName name="__APW_RESTORE_DATA730__">#REF!</definedName>
    <definedName name="__APW_RESTORE_DATA731__">#REF!</definedName>
    <definedName name="__APW_RESTORE_DATA732__">#REF!</definedName>
    <definedName name="__APW_RESTORE_DATA734__">#REF!</definedName>
    <definedName name="__APW_RESTORE_DATA735__">#REF!</definedName>
    <definedName name="__APW_RESTORE_DATA736__">#REF!</definedName>
    <definedName name="__APW_RESTORE_DATA737__">#REF!</definedName>
    <definedName name="__APW_RESTORE_DATA739__">#REF!</definedName>
    <definedName name="__APW_RESTORE_DATA74__">#REF!</definedName>
    <definedName name="__APW_RESTORE_DATA740__">#REF!</definedName>
    <definedName name="__APW_RESTORE_DATA741__">#REF!</definedName>
    <definedName name="__APW_RESTORE_DATA742__">#REF!</definedName>
    <definedName name="__APW_RESTORE_DATA744__">#REF!</definedName>
    <definedName name="__APW_RESTORE_DATA745__">#REF!</definedName>
    <definedName name="__APW_RESTORE_DATA746__">#REF!</definedName>
    <definedName name="__APW_RESTORE_DATA747__">#REF!</definedName>
    <definedName name="__APW_RESTORE_DATA748__">#REF!</definedName>
    <definedName name="__APW_RESTORE_DATA749__">#REF!</definedName>
    <definedName name="__APW_RESTORE_DATA75__">#REF!</definedName>
    <definedName name="__APW_RESTORE_DATA750__">#REF!</definedName>
    <definedName name="__APW_RESTORE_DATA751__">#REF!</definedName>
    <definedName name="__APW_RESTORE_DATA752__">#REF!</definedName>
    <definedName name="__APW_RESTORE_DATA753__">#REF!</definedName>
    <definedName name="__APW_RESTORE_DATA754__">#REF!</definedName>
    <definedName name="__APW_RESTORE_DATA755__">#REF!</definedName>
    <definedName name="__APW_RESTORE_DATA756__">#REF!</definedName>
    <definedName name="__APW_RESTORE_DATA757__">#REF!</definedName>
    <definedName name="__APW_RESTORE_DATA758__">#REF!</definedName>
    <definedName name="__APW_RESTORE_DATA76__">#REF!</definedName>
    <definedName name="__APW_RESTORE_DATA760__">#REF!</definedName>
    <definedName name="__APW_RESTORE_DATA761__">#REF!</definedName>
    <definedName name="__APW_RESTORE_DATA762__">#REF!</definedName>
    <definedName name="__APW_RESTORE_DATA763__">#REF!</definedName>
    <definedName name="__APW_RESTORE_DATA765__">#REF!</definedName>
    <definedName name="__APW_RESTORE_DATA766__">#REF!</definedName>
    <definedName name="__APW_RESTORE_DATA767__">#REF!</definedName>
    <definedName name="__APW_RESTORE_DATA768__">#REF!</definedName>
    <definedName name="__APW_RESTORE_DATA770__">#REF!</definedName>
    <definedName name="__APW_RESTORE_DATA771__">#REF!</definedName>
    <definedName name="__APW_RESTORE_DATA772__">#REF!</definedName>
    <definedName name="__APW_RESTORE_DATA773__">#REF!</definedName>
    <definedName name="__APW_RESTORE_DATA775__">#REF!</definedName>
    <definedName name="__APW_RESTORE_DATA776__">#REF!</definedName>
    <definedName name="__APW_RESTORE_DATA777__">#REF!</definedName>
    <definedName name="__APW_RESTORE_DATA778__">#REF!</definedName>
    <definedName name="__APW_RESTORE_DATA779__">#REF!</definedName>
    <definedName name="__APW_RESTORE_DATA78__">#REF!</definedName>
    <definedName name="__APW_RESTORE_DATA780__">#REF!</definedName>
    <definedName name="__APW_RESTORE_DATA781__">#REF!</definedName>
    <definedName name="__APW_RESTORE_DATA782__">#REF!</definedName>
    <definedName name="__APW_RESTORE_DATA783__">#REF!</definedName>
    <definedName name="__APW_RESTORE_DATA784__">#REF!</definedName>
    <definedName name="__APW_RESTORE_DATA785__">#REF!</definedName>
    <definedName name="__APW_RESTORE_DATA786__">#REF!</definedName>
    <definedName name="__APW_RESTORE_DATA787__">#REF!</definedName>
    <definedName name="__APW_RESTORE_DATA788__">#REF!</definedName>
    <definedName name="__APW_RESTORE_DATA789__">#REF!</definedName>
    <definedName name="__APW_RESTORE_DATA79__">#REF!</definedName>
    <definedName name="__APW_RESTORE_DATA791__">#REF!</definedName>
    <definedName name="__APW_RESTORE_DATA792__">#REF!</definedName>
    <definedName name="__APW_RESTORE_DATA793__">#REF!</definedName>
    <definedName name="__APW_RESTORE_DATA794__">#REF!</definedName>
    <definedName name="__APW_RESTORE_DATA796__">#REF!</definedName>
    <definedName name="__APW_RESTORE_DATA797__">#REF!</definedName>
    <definedName name="__APW_RESTORE_DATA798__">#REF!</definedName>
    <definedName name="__APW_RESTORE_DATA799__">#REF!</definedName>
    <definedName name="__APW_RESTORE_DATA8__">#REF!</definedName>
    <definedName name="__APW_RESTORE_DATA80__">#REF!</definedName>
    <definedName name="__APW_RESTORE_DATA801__">#REF!</definedName>
    <definedName name="__APW_RESTORE_DATA802__">#REF!</definedName>
    <definedName name="__APW_RESTORE_DATA803__">#REF!</definedName>
    <definedName name="__APW_RESTORE_DATA804__">#REF!</definedName>
    <definedName name="__APW_RESTORE_DATA806__">#REF!</definedName>
    <definedName name="__APW_RESTORE_DATA807__">#REF!</definedName>
    <definedName name="__APW_RESTORE_DATA808__">#REF!</definedName>
    <definedName name="__APW_RESTORE_DATA809__">#REF!</definedName>
    <definedName name="__APW_RESTORE_DATA81__">#REF!</definedName>
    <definedName name="__APW_RESTORE_DATA810__">#REF!</definedName>
    <definedName name="__APW_RESTORE_DATA811__">#REF!</definedName>
    <definedName name="__APW_RESTORE_DATA812__">#REF!</definedName>
    <definedName name="__APW_RESTORE_DATA813__">#REF!</definedName>
    <definedName name="__APW_RESTORE_DATA814__">#REF!</definedName>
    <definedName name="__APW_RESTORE_DATA815__">#REF!</definedName>
    <definedName name="__APW_RESTORE_DATA816__">#REF!</definedName>
    <definedName name="__APW_RESTORE_DATA817__">#REF!</definedName>
    <definedName name="__APW_RESTORE_DATA818__">#REF!</definedName>
    <definedName name="__APW_RESTORE_DATA819__">#REF!</definedName>
    <definedName name="__APW_RESTORE_DATA820__">#REF!</definedName>
    <definedName name="__APW_RESTORE_DATA822__">#REF!</definedName>
    <definedName name="__APW_RESTORE_DATA823__">#REF!</definedName>
    <definedName name="__APW_RESTORE_DATA824__">#REF!</definedName>
    <definedName name="__APW_RESTORE_DATA825__">#REF!</definedName>
    <definedName name="__APW_RESTORE_DATA827__">#REF!</definedName>
    <definedName name="__APW_RESTORE_DATA828__">#REF!</definedName>
    <definedName name="__APW_RESTORE_DATA829__">#REF!</definedName>
    <definedName name="__APW_RESTORE_DATA83__">#REF!</definedName>
    <definedName name="__APW_RESTORE_DATA830__">#REF!</definedName>
    <definedName name="__APW_RESTORE_DATA832__">#REF!</definedName>
    <definedName name="__APW_RESTORE_DATA833__">#REF!</definedName>
    <definedName name="__APW_RESTORE_DATA834__">#REF!</definedName>
    <definedName name="__APW_RESTORE_DATA835__">#REF!</definedName>
    <definedName name="__APW_RESTORE_DATA837__">#REF!</definedName>
    <definedName name="__APW_RESTORE_DATA838__">#REF!</definedName>
    <definedName name="__APW_RESTORE_DATA839__">#REF!</definedName>
    <definedName name="__APW_RESTORE_DATA84__">#REF!</definedName>
    <definedName name="__APW_RESTORE_DATA840__">#REF!</definedName>
    <definedName name="__APW_RESTORE_DATA841__">#REF!</definedName>
    <definedName name="__APW_RESTORE_DATA842__">#REF!</definedName>
    <definedName name="__APW_RESTORE_DATA843__">#REF!</definedName>
    <definedName name="__APW_RESTORE_DATA844__">#REF!</definedName>
    <definedName name="__APW_RESTORE_DATA845__">#REF!</definedName>
    <definedName name="__APW_RESTORE_DATA846__">#REF!</definedName>
    <definedName name="__APW_RESTORE_DATA847__">#REF!</definedName>
    <definedName name="__APW_RESTORE_DATA848__">#REF!</definedName>
    <definedName name="__APW_RESTORE_DATA849__">#REF!</definedName>
    <definedName name="__APW_RESTORE_DATA85__">#REF!</definedName>
    <definedName name="__APW_RESTORE_DATA850__">#REF!</definedName>
    <definedName name="__APW_RESTORE_DATA851__">#REF!</definedName>
    <definedName name="__APW_RESTORE_DATA853__">#REF!</definedName>
    <definedName name="__APW_RESTORE_DATA854__">#REF!</definedName>
    <definedName name="__APW_RESTORE_DATA855__">#REF!</definedName>
    <definedName name="__APW_RESTORE_DATA856__">#REF!</definedName>
    <definedName name="__APW_RESTORE_DATA858__">#REF!</definedName>
    <definedName name="__APW_RESTORE_DATA859__">#REF!</definedName>
    <definedName name="__APW_RESTORE_DATA86__">#REF!</definedName>
    <definedName name="__APW_RESTORE_DATA860__">#REF!</definedName>
    <definedName name="__APW_RESTORE_DATA861__">#REF!</definedName>
    <definedName name="__APW_RESTORE_DATA863__">#REF!</definedName>
    <definedName name="__APW_RESTORE_DATA864__">#REF!</definedName>
    <definedName name="__APW_RESTORE_DATA865__">#REF!</definedName>
    <definedName name="__APW_RESTORE_DATA866__">#REF!</definedName>
    <definedName name="__APW_RESTORE_DATA868__">#REF!</definedName>
    <definedName name="__APW_RESTORE_DATA869__">#REF!</definedName>
    <definedName name="__APW_RESTORE_DATA870__">#REF!</definedName>
    <definedName name="__APW_RESTORE_DATA871__">#REF!</definedName>
    <definedName name="__APW_RESTORE_DATA872__">#REF!</definedName>
    <definedName name="__APW_RESTORE_DATA873__">#REF!</definedName>
    <definedName name="__APW_RESTORE_DATA874__">#REF!</definedName>
    <definedName name="__APW_RESTORE_DATA875__">#REF!</definedName>
    <definedName name="__APW_RESTORE_DATA876__">#REF!</definedName>
    <definedName name="__APW_RESTORE_DATA877__">#REF!</definedName>
    <definedName name="__APW_RESTORE_DATA878__">#REF!</definedName>
    <definedName name="__APW_RESTORE_DATA879__">#REF!</definedName>
    <definedName name="__APW_RESTORE_DATA88__">#REF!</definedName>
    <definedName name="__APW_RESTORE_DATA880__">#REF!</definedName>
    <definedName name="__APW_RESTORE_DATA881__">#REF!</definedName>
    <definedName name="__APW_RESTORE_DATA882__">#REF!</definedName>
    <definedName name="__APW_RESTORE_DATA884__">#REF!</definedName>
    <definedName name="__APW_RESTORE_DATA885__">#REF!</definedName>
    <definedName name="__APW_RESTORE_DATA886__">#REF!</definedName>
    <definedName name="__APW_RESTORE_DATA887__">#REF!</definedName>
    <definedName name="__APW_RESTORE_DATA889__">#REF!</definedName>
    <definedName name="__APW_RESTORE_DATA89__">#REF!</definedName>
    <definedName name="__APW_RESTORE_DATA890__">#REF!</definedName>
    <definedName name="__APW_RESTORE_DATA891__">#REF!</definedName>
    <definedName name="__APW_RESTORE_DATA892__">#REF!</definedName>
    <definedName name="__APW_RESTORE_DATA894__">#REF!</definedName>
    <definedName name="__APW_RESTORE_DATA895__">#REF!</definedName>
    <definedName name="__APW_RESTORE_DATA896__">#REF!</definedName>
    <definedName name="__APW_RESTORE_DATA897__">#REF!</definedName>
    <definedName name="__APW_RESTORE_DATA899__">#REF!</definedName>
    <definedName name="__APW_RESTORE_DATA9__">#REF!</definedName>
    <definedName name="__APW_RESTORE_DATA90__">#REF!</definedName>
    <definedName name="__APW_RESTORE_DATA901__">#REF!</definedName>
    <definedName name="__APW_RESTORE_DATA902__">#REF!</definedName>
    <definedName name="__APW_RESTORE_DATA903__">#REF!</definedName>
    <definedName name="__APW_RESTORE_DATA905__">#REF!</definedName>
    <definedName name="__APW_RESTORE_DATA907__">#REF!</definedName>
    <definedName name="__APW_RESTORE_DATA908__">#REF!</definedName>
    <definedName name="__APW_RESTORE_DATA909__">#REF!</definedName>
    <definedName name="__APW_RESTORE_DATA91__">#REF!</definedName>
    <definedName name="__APW_RESTORE_DATA910__">#REF!</definedName>
    <definedName name="__APW_RESTORE_DATA911__">#REF!</definedName>
    <definedName name="__APW_RESTORE_DATA912__">#REF!</definedName>
    <definedName name="__APW_RESTORE_DATA913__">#REF!</definedName>
    <definedName name="__APW_RESTORE_DATA914__">#REF!</definedName>
    <definedName name="__APW_RESTORE_DATA915__">#REF!</definedName>
    <definedName name="__APW_RESTORE_DATA916__">#REF!</definedName>
    <definedName name="__APW_RESTORE_DATA917__">#REF!</definedName>
    <definedName name="__APW_RESTORE_DATA918__">#REF!</definedName>
    <definedName name="__APW_RESTORE_DATA919__">#REF!</definedName>
    <definedName name="__APW_RESTORE_DATA92__">#REF!</definedName>
    <definedName name="__APW_RESTORE_DATA920__">#REF!</definedName>
    <definedName name="__APW_RESTORE_DATA921__">#REF!</definedName>
    <definedName name="__APW_RESTORE_DATA922__">#REF!</definedName>
    <definedName name="__APW_RESTORE_DATA924__">#REF!</definedName>
    <definedName name="__APW_RESTORE_DATA925__">#REF!</definedName>
    <definedName name="__APW_RESTORE_DATA926__">#REF!</definedName>
    <definedName name="__APW_RESTORE_DATA927__">#REF!</definedName>
    <definedName name="__APW_RESTORE_DATA929__">#REF!</definedName>
    <definedName name="__APW_RESTORE_DATA93__">#REF!</definedName>
    <definedName name="__APW_RESTORE_DATA930__">#REF!</definedName>
    <definedName name="__APW_RESTORE_DATA931__">#REF!</definedName>
    <definedName name="__APW_RESTORE_DATA932__">#REF!</definedName>
    <definedName name="__APW_RESTORE_DATA934__">#REF!</definedName>
    <definedName name="__APW_RESTORE_DATA935__">#REF!</definedName>
    <definedName name="__APW_RESTORE_DATA936__">#REF!</definedName>
    <definedName name="__APW_RESTORE_DATA937__">#REF!</definedName>
    <definedName name="__APW_RESTORE_DATA939__">#REF!</definedName>
    <definedName name="__APW_RESTORE_DATA94__">#REF!</definedName>
    <definedName name="__APW_RESTORE_DATA940__">#REF!</definedName>
    <definedName name="__APW_RESTORE_DATA941__">#REF!</definedName>
    <definedName name="__APW_RESTORE_DATA942__">#REF!</definedName>
    <definedName name="__APW_RESTORE_DATA943__">#REF!</definedName>
    <definedName name="__APW_RESTORE_DATA944__">#REF!</definedName>
    <definedName name="__APW_RESTORE_DATA945__">#REF!</definedName>
    <definedName name="__APW_RESTORE_DATA946__">#REF!</definedName>
    <definedName name="__APW_RESTORE_DATA947__">#REF!</definedName>
    <definedName name="__APW_RESTORE_DATA948__">#REF!</definedName>
    <definedName name="__APW_RESTORE_DATA949__">#REF!</definedName>
    <definedName name="__APW_RESTORE_DATA95__">#REF!</definedName>
    <definedName name="__APW_RESTORE_DATA950__">#REF!</definedName>
    <definedName name="__APW_RESTORE_DATA951__">#REF!</definedName>
    <definedName name="__APW_RESTORE_DATA952__">#REF!</definedName>
    <definedName name="__APW_RESTORE_DATA953__">#REF!</definedName>
    <definedName name="__APW_RESTORE_DATA955__">#REF!</definedName>
    <definedName name="__APW_RESTORE_DATA956__">#REF!</definedName>
    <definedName name="__APW_RESTORE_DATA957__">#REF!</definedName>
    <definedName name="__APW_RESTORE_DATA958__">#REF!</definedName>
    <definedName name="__APW_RESTORE_DATA96__">#REF!</definedName>
    <definedName name="__APW_RESTORE_DATA960__">#REF!</definedName>
    <definedName name="__APW_RESTORE_DATA961__">#REF!</definedName>
    <definedName name="__APW_RESTORE_DATA962__">#REF!</definedName>
    <definedName name="__APW_RESTORE_DATA963__">#REF!</definedName>
    <definedName name="__APW_RESTORE_DATA965__">#REF!</definedName>
    <definedName name="__APW_RESTORE_DATA966__">#REF!</definedName>
    <definedName name="__APW_RESTORE_DATA967__">#REF!</definedName>
    <definedName name="__APW_RESTORE_DATA968__">#REF!</definedName>
    <definedName name="__APW_RESTORE_DATA97__">#REF!</definedName>
    <definedName name="__APW_RESTORE_DATA970__">#REF!</definedName>
    <definedName name="__APW_RESTORE_DATA972__">#REF!</definedName>
    <definedName name="__APW_RESTORE_DATA973__">#REF!</definedName>
    <definedName name="__APW_RESTORE_DATA974__">#REF!</definedName>
    <definedName name="__APW_RESTORE_DATA975__">#REF!</definedName>
    <definedName name="__APW_RESTORE_DATA976__">#REF!</definedName>
    <definedName name="__APW_RESTORE_DATA977__">#REF!</definedName>
    <definedName name="__APW_RESTORE_DATA978__">#REF!</definedName>
    <definedName name="__APW_RESTORE_DATA979__">#REF!</definedName>
    <definedName name="__APW_RESTORE_DATA98__">#REF!</definedName>
    <definedName name="__APW_RESTORE_DATA980__">#REF!</definedName>
    <definedName name="__APW_RESTORE_DATA981__">#REF!</definedName>
    <definedName name="__APW_RESTORE_DATA982__">#REF!</definedName>
    <definedName name="__APW_RESTORE_DATA983__">#REF!</definedName>
    <definedName name="__APW_RESTORE_DATA984__">#REF!</definedName>
    <definedName name="__APW_RESTORE_DATA985__">#REF!</definedName>
    <definedName name="__APW_RESTORE_DATA987__">#REF!</definedName>
    <definedName name="__APW_RESTORE_DATA988__">#REF!</definedName>
    <definedName name="__APW_RESTORE_DATA989__">#REF!</definedName>
    <definedName name="__APW_RESTORE_DATA99__">#REF!</definedName>
    <definedName name="__APW_RESTORE_DATA990__">#REF!</definedName>
    <definedName name="__APW_RESTORE_DATA992__">#REF!</definedName>
    <definedName name="__APW_RESTORE_DATA993__">#REF!</definedName>
    <definedName name="__APW_RESTORE_DATA994__">#REF!</definedName>
    <definedName name="__APW_RESTORE_DATA995__">#REF!</definedName>
    <definedName name="__APW_RESTORE_DATA997__">#REF!</definedName>
    <definedName name="__APW_RESTORE_DATA998__">#REF!</definedName>
    <definedName name="__APW_RESTORE_DATA999__">#REF!</definedName>
    <definedName name="__as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b111">{#N/A,#N/A,FALSE,"Pharm";#N/A,#N/A,FALSE,"WWCM"}</definedName>
    <definedName name="_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c">{#N/A,#N/A,FALSE,"Layout Cash Flow"}</definedName>
    <definedName name="__cap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CF2">{#N/A,#N/A,FALSE,"Aging Summary";#N/A,#N/A,FALSE,"Ratio Analysis";#N/A,#N/A,FALSE,"Test 120 Day Accts";#N/A,#N/A,FALSE,"Tickmarks"}</definedName>
    <definedName name="__DCF1">{#N/A,#N/A,FALSE,"DCF Summary";#N/A,#N/A,FALSE,"Casema";#N/A,#N/A,FALSE,"Casema NoTel";#N/A,#N/A,FALSE,"UK";#N/A,#N/A,FALSE,"RCF";#N/A,#N/A,FALSE,"Intercable CZ";#N/A,#N/A,FALSE,"Interkabel P"}</definedName>
    <definedName name="__DCF2">{#N/A,#N/A,TRUE,"DCF Summary (2)";#N/A,#N/A,TRUE,"DCF Summary";#N/A,"Middle Case Drivers",TRUE,"DCF"}</definedName>
    <definedName name="__Dec0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dff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__DRE0700">{"'PXR_6500'!$A$1:$I$124"}</definedName>
    <definedName name="__EdFJsKAA" localSheetId="9">[4]!print_full_report</definedName>
    <definedName name="__EdFJsKAA" localSheetId="18">[4]!print_full_report</definedName>
    <definedName name="__EdFJsKAA" localSheetId="19">[4]!print_full_report</definedName>
    <definedName name="__EdFJsKAA" localSheetId="20">[4]!print_full_report</definedName>
    <definedName name="__EdFJsKAA" localSheetId="21">[4]!print_full_report</definedName>
    <definedName name="__EdFJsKAA" localSheetId="22">[4]!print_full_report</definedName>
    <definedName name="__EdFJsKAA" localSheetId="23">[4]!print_full_report</definedName>
    <definedName name="__EdFJsKAA" localSheetId="24">[4]!print_full_report</definedName>
    <definedName name="__EdFJsKAA" localSheetId="25">[4]!print_full_report</definedName>
    <definedName name="__EdFJsKAA" localSheetId="26">[4]!print_full_report</definedName>
    <definedName name="__EdFJsKAA" localSheetId="27">[4]!print_full_report</definedName>
    <definedName name="__EdFJsKAA" localSheetId="10">[4]!print_full_report</definedName>
    <definedName name="__EdFJsKAA" localSheetId="28">[4]!print_full_report</definedName>
    <definedName name="__EdFJsKAA" localSheetId="29">[4]!print_full_report</definedName>
    <definedName name="__EdFJsKAA" localSheetId="30">[4]!print_full_report</definedName>
    <definedName name="__EdFJsKAA" localSheetId="31">[4]!print_full_report</definedName>
    <definedName name="__EdFJsKAA" localSheetId="32">[4]!print_full_report</definedName>
    <definedName name="__EdFJsKAA" localSheetId="33">[4]!print_full_report</definedName>
    <definedName name="__EdFJsKAA" localSheetId="34">[4]!print_full_report</definedName>
    <definedName name="__EdFJsKAA" localSheetId="35">[4]!print_full_report</definedName>
    <definedName name="__EdFJsKAA" localSheetId="36">[4]!print_full_report</definedName>
    <definedName name="__EdFJsKAA" localSheetId="37">[4]!print_full_report</definedName>
    <definedName name="__EdFJsKAA" localSheetId="11">[4]!print_full_report</definedName>
    <definedName name="__EdFJsKAA" localSheetId="38">[4]!print_full_report</definedName>
    <definedName name="__EdFJsKAA" localSheetId="39">[4]!print_full_report</definedName>
    <definedName name="__EdFJsKAA" localSheetId="40">[4]!print_full_report</definedName>
    <definedName name="__EdFJsKAA" localSheetId="41">[4]!print_full_report</definedName>
    <definedName name="__EdFJsKAA" localSheetId="42">[4]!print_full_report</definedName>
    <definedName name="__EdFJsKAA" localSheetId="43">[4]!print_full_report</definedName>
    <definedName name="__EdFJsKAA" localSheetId="44">[4]!print_full_report</definedName>
    <definedName name="__EdFJsKAA" localSheetId="45">[4]!print_full_report</definedName>
    <definedName name="__EdFJsKAA" localSheetId="46">[4]!print_full_report</definedName>
    <definedName name="__EdFJsKAA" localSheetId="47">[4]!print_full_report</definedName>
    <definedName name="__EdFJsKAA" localSheetId="12">[4]!print_full_report</definedName>
    <definedName name="__EdFJsKAA" localSheetId="48">[4]!print_full_report</definedName>
    <definedName name="__EdFJsKAA" localSheetId="49">[4]!print_full_report</definedName>
    <definedName name="__EdFJsKAA" localSheetId="50">[4]!print_full_report</definedName>
    <definedName name="__EdFJsKAA" localSheetId="51">[4]!print_full_report</definedName>
    <definedName name="__EdFJsKAA" localSheetId="52">[4]!print_full_report</definedName>
    <definedName name="__EdFJsKAA" localSheetId="53">[4]!print_full_report</definedName>
    <definedName name="__EdFJsKAA" localSheetId="54">[4]!print_full_report</definedName>
    <definedName name="__EdFJsKAA" localSheetId="55">[4]!print_full_report</definedName>
    <definedName name="__EdFJsKAA" localSheetId="56">[4]!print_full_report</definedName>
    <definedName name="__EdFJsKAA" localSheetId="57">[4]!print_full_report</definedName>
    <definedName name="__EdFJsKAA" localSheetId="13">[4]!print_full_report</definedName>
    <definedName name="__EdFJsKAA" localSheetId="58">[4]!print_full_report</definedName>
    <definedName name="__EdFJsKAA" localSheetId="59">[4]!print_full_report</definedName>
    <definedName name="__EdFJsKAA" localSheetId="60">[4]!print_full_report</definedName>
    <definedName name="__EdFJsKAA" localSheetId="14">[4]!print_full_report</definedName>
    <definedName name="__EdFJsKAA" localSheetId="15">[4]!print_full_report</definedName>
    <definedName name="__EdFJsKAA" localSheetId="16">[4]!print_full_report</definedName>
    <definedName name="__EdFJsKAA" localSheetId="17">[4]!print_full_report</definedName>
    <definedName name="__EdFJsKAA" localSheetId="1">[4]!print_full_report</definedName>
    <definedName name="__EdFJsKAA" localSheetId="8">[4]!print_full_report</definedName>
    <definedName name="__EdFJsKAA" localSheetId="2">[4]!print_full_report</definedName>
    <definedName name="__EdFJsKAA">[4]!print_full_report</definedName>
    <definedName name="__EX137">{#N/A,"1",FALSE,"FORM";#N/A,"2",FALSE,"FORM";#N/A,"3",FALSE,"FORM"}</definedName>
    <definedName name="__fd4">#REF!</definedName>
    <definedName name="__fdf1">{"incomemth",#N/A,TRUE,"forecast00";"incomepercentmth",#N/A,TRUE,"forecast00";"balancemth",#N/A,TRUE,"forecast00";"cashmth",#N/A,TRUE,"forecast00";"covenantmth",#N/A,TRUE,"forecast00"}</definedName>
    <definedName name="__fdg1">{"incomemth",#N/A,TRUE,"forecast00";"incomepercentmth",#N/A,TRUE,"forecast00";"balancemth",#N/A,TRUE,"forecast00";"cashmth",#N/A,TRUE,"forecast00";"covenantmth",#N/A,TRUE,"forecast00"}</definedName>
    <definedName name="__FDS_HYPERLINK_TOGGLE_STATE__">"ON"</definedName>
    <definedName name="__FDS_UNIQUE_RANGE_ID_GENERATOR_COUNTER">1</definedName>
    <definedName name="__FDS_USED_FOR_REUSING_RANGE_IDS_RECYCLE">{152,168,338,189,173,195,158,390,7,11,232,378,159,175,261,183,177,129,8,155,265,394,57}</definedName>
    <definedName name="__fds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__f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fy97">{#N/A,#N/A,FALSE,"FY97";#N/A,#N/A,FALSE,"FY98";#N/A,#N/A,FALSE,"FY99";#N/A,#N/A,FALSE,"FY00";#N/A,#N/A,FALSE,"FY01"}</definedName>
    <definedName name="__gf1">{"incomemth",#N/A,TRUE,"forecast00";"incomepercentmth",#N/A,TRUE,"forecast00";"balancemth",#N/A,TRUE,"forecast00";"cashmth",#N/A,TRUE,"forecast00";"covenantmth",#N/A,TRUE,"forecast00"}</definedName>
    <definedName name="__g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huh3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__ibo2">{#N/A,#N/A,FALSE,"Summary";#N/A,#N/A,FALSE,"Projections";#N/A,#N/A,FALSE,"Mkt Mults";#N/A,#N/A,FALSE,"DCF";#N/A,#N/A,FALSE,"Accr Dil";#N/A,#N/A,FALSE,"PIC LBO";#N/A,#N/A,FALSE,"MULT10_4";#N/A,#N/A,FALSE,"CBI LBO"}</definedName>
    <definedName name="__IntlFixup">TRUE</definedName>
    <definedName name="__IntlFixupTable">#REF!</definedName>
    <definedName name="__jh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KEY1">#REF!</definedName>
    <definedName name="__Key2">#REF!</definedName>
    <definedName name="__key3">'[4]0012SSA'!#REF!</definedName>
    <definedName name="__kk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lee2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_lee300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_lee6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_li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_lkl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_LTD0504">{#N/A,#N/A,FALSE,"Aging Summary";#N/A,#N/A,FALSE,"Ratio Analysis";#N/A,#N/A,FALSE,"Test 120 Day Accts";#N/A,#N/A,FALSE,"Tickmarks"}</definedName>
    <definedName name="__MRG2">{"INCOME",#N/A,FALSE,"ProNet";"VALUE",#N/A,FALSE,"ProNet"}</definedName>
    <definedName name="__na2">"100"</definedName>
    <definedName name="__na3">"50"</definedName>
    <definedName name="__na4">"IQ_LTM_DATE"</definedName>
    <definedName name="__new0600">[18]RACC0100!#REF!</definedName>
    <definedName name="__new1">{#N/A,#N/A,FALSE,"Pharm";#N/A,#N/A,FALSE,"WWCM"}</definedName>
    <definedName name="__New2">{#N/A,#N/A,FALSE,"Aging Summary";#N/A,#N/A,FALSE,"Ratio Analysis";#N/A,#N/A,FALSE,"Test 120 Day Accts";#N/A,#N/A,FALSE,"Tickmarks"}</definedName>
    <definedName name="__New3">{#N/A,#N/A,FALSE,"Aging Summary";#N/A,#N/A,FALSE,"Ratio Analysis";#N/A,#N/A,FALSE,"Test 120 Day Accts";#N/A,#N/A,FALSE,"Tickmarks"}</definedName>
    <definedName name="__New4">{#N/A,#N/A,FALSE,"Aging Summary";#N/A,#N/A,FALSE,"Ratio Analysis";#N/A,#N/A,FALSE,"Test 120 Day Accts";#N/A,#N/A,FALSE,"Tickmarks"}</definedName>
    <definedName name="__new5">{#N/A,#N/A,FALSE,"Aging Summary";#N/A,#N/A,FALSE,"Ratio Analysis";#N/A,#N/A,FALSE,"Test 120 Day Accts";#N/A,#N/A,FALSE,"Tickmarks"}</definedName>
    <definedName name="__o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ok2">{"ReportTop",#N/A,FALSE,"report top"}</definedName>
    <definedName name="__old3">{#N/A,#N/A,FALSE,"Summary";#N/A,#N/A,FALSE,"3TJ";#N/A,#N/A,FALSE,"3TN";#N/A,#N/A,FALSE,"3TP";#N/A,#N/A,FALSE,"3SJ";#N/A,#N/A,FALSE,"3CJ";#N/A,#N/A,FALSE,"3CN";#N/A,#N/A,FALSE,"3CP";#N/A,#N/A,FALSE,"3A"}</definedName>
    <definedName name="__old5">{#N/A,#N/A,FALSE,"Summary";#N/A,#N/A,FALSE,"3TJ";#N/A,#N/A,FALSE,"3TN";#N/A,#N/A,FALSE,"3TP";#N/A,#N/A,FALSE,"3SJ";#N/A,#N/A,FALSE,"3CJ";#N/A,#N/A,FALSE,"3CN";#N/A,#N/A,FALSE,"3CP";#N/A,#N/A,FALSE,"3A"}</definedName>
    <definedName name="__old7">{#N/A,#N/A,FALSE,"Summary";#N/A,#N/A,FALSE,"3TJ";#N/A,#N/A,FALSE,"3TN";#N/A,#N/A,FALSE,"3TP";#N/A,#N/A,FALSE,"3SJ";#N/A,#N/A,FALSE,"3CJ";#N/A,#N/A,FALSE,"3CN";#N/A,#N/A,FALSE,"3CP";#N/A,#N/A,FALSE,"3A"}</definedName>
    <definedName name="__PRN2">{"adj95mult",#N/A,FALSE,"COMPCO";"adj95est",#N/A,FALSE,"COMPCO"}</definedName>
    <definedName name="__q3">'[4]1601 Detail information'!$H$97:$H$129</definedName>
    <definedName name="__qq1">#REF!</definedName>
    <definedName name="__qq11">#REF!</definedName>
    <definedName name="__qq12">#REF!</definedName>
    <definedName name="__qq13">#REF!</definedName>
    <definedName name="__qq14">#REF!</definedName>
    <definedName name="__qq15">#REF!</definedName>
    <definedName name="__qq16">#REF!</definedName>
    <definedName name="__qq2">#REF!</definedName>
    <definedName name="__qq21">#REF!</definedName>
    <definedName name="__qq22">#REF!</definedName>
    <definedName name="__qq23">#REF!</definedName>
    <definedName name="__qq24">#REF!</definedName>
    <definedName name="__qq25">#REF!</definedName>
    <definedName name="__qq26">#REF!</definedName>
    <definedName name="__qq27">#REF!</definedName>
    <definedName name="__qq3">#REF!</definedName>
    <definedName name="__qq4">#REF!</definedName>
    <definedName name="__qq5">#REF!</definedName>
    <definedName name="__qq6">#REF!</definedName>
    <definedName name="__qq7">#REF!</definedName>
    <definedName name="__qq8">#REF!</definedName>
    <definedName name="__qq9">#REF!</definedName>
    <definedName name="__qw2">{0,0,0,0;0,0,0,0;0,0,0,0;0,0,0,0;0,0,0,0;0,0,0,0}</definedName>
    <definedName name="__r">{"consolidated",#N/A,FALSE,"Sheet1";"cms",#N/A,FALSE,"Sheet1";"fse",#N/A,FALSE,"Sheet1"}</definedName>
    <definedName name="__re2">{"NOPCAPEVA",#N/A,FALSE,"Nopat";"FCFCSTAR",#N/A,FALSE,"FCFVAL";"EVAVL",#N/A,FALSE,"EVAVAL";"LEASE",#N/A,FALSE,"OpLease"}</definedName>
    <definedName name="__re3">{"NOPCAPEVA",#N/A,FALSE,"Nopat";"FCFCSTAR",#N/A,FALSE,"FCFVAL";"EVAVL",#N/A,FALSE,"EVAVAL";"LEASE",#N/A,FALSE,"OpLease"}</definedName>
    <definedName name="__re4">{"NOPCAPEVA",#N/A,FALSE,"Nopat";"FCFCSTAR",#N/A,FALSE,"FCFVAL";"EVAVL",#N/A,FALSE,"EVAVAL";"LEASE",#N/A,FALSE,"OpLease"}</definedName>
    <definedName name="__re5">{"NOPCAPEVA",#N/A,FALSE,"Nopat";"FCFCSTAR",#N/A,FALSE,"FCFVAL";"EVAVL",#N/A,FALSE,"EVAVAL";"LEASE",#N/A,FALSE,"OpLease"}</definedName>
    <definedName name="__re6">{"NOPCAPEVA",#N/A,FALSE,"Nopat";"FCFCSTAR",#N/A,FALSE,"FCFVAL";"EVAVL",#N/A,FALSE,"EVAVAL";"LEASE",#N/A,FALSE,"OpLease"}</definedName>
    <definedName name="__re7">{"NOPCAPEVA",#N/A,FALSE,"Nopat";"FCFCSTAR",#N/A,FALSE,"FCFVAL";"EVAVL",#N/A,FALSE,"EVAVAL";"LEASE",#N/A,FALSE,"OpLease"}</definedName>
    <definedName name="__re8">{"NOPCAPEVA",#N/A,FALSE,"Nopat";"FCFCSTAR",#N/A,FALSE,"FCFVAL";"EVAVL",#N/A,FALSE,"EVAVAL";"LEASE",#N/A,FALSE,"OpLease"}</definedName>
    <definedName name="__rjb1">#REF!</definedName>
    <definedName name="__rjb10">#REF!</definedName>
    <definedName name="__rjb11">#REF!</definedName>
    <definedName name="__rjb12">#REF!</definedName>
    <definedName name="__rjb13">#REF!</definedName>
    <definedName name="__rjb14">#REF!</definedName>
    <definedName name="__rjb15">#REF!</definedName>
    <definedName name="__rjb16">#REF!</definedName>
    <definedName name="__rjb17">#REF!</definedName>
    <definedName name="__rjb18">#REF!</definedName>
    <definedName name="__rjb19">#REF!</definedName>
    <definedName name="__rjb2">#REF!</definedName>
    <definedName name="__rjb20">#REF!</definedName>
    <definedName name="__rjb21">#REF!</definedName>
    <definedName name="__rjb22">#REF!</definedName>
    <definedName name="__rjb3">#REF!</definedName>
    <definedName name="__rjb4">#REF!</definedName>
    <definedName name="__rjb5">#REF!</definedName>
    <definedName name="__rjb6">#REF!</definedName>
    <definedName name="__rjb7">#REF!</definedName>
    <definedName name="__rjb8">#REF!</definedName>
    <definedName name="__rjb9">#REF!</definedName>
    <definedName name="__rod1">{#N/A,#N/A,FALSE,"Projections";#N/A,#N/A,FALSE,"Multiples Valuation";#N/A,#N/A,FALSE,"LBO";#N/A,#N/A,FALSE,"Multiples_Sensitivity";#N/A,#N/A,FALSE,"Summary"}</definedName>
    <definedName name="__s1">'[2]sales vol.'!$J$34:$J$37</definedName>
    <definedName name="__s2">'[2]sales vol.'!$J$398:$J$401</definedName>
    <definedName name="__s3">'[2]sales vol.'!$J$211:$J$214</definedName>
    <definedName name="__s4">'[2]sales vol.'!$I$1121:$I$1122</definedName>
    <definedName name="__s5">'[2]sales vol.'!$I$1632:$I$1635</definedName>
    <definedName name="__s6">'[2]sales vol.'!$I$2248:$I$2251</definedName>
    <definedName name="__sf33">{"FCF",#N/A,FALSE,"Results"}</definedName>
    <definedName name="__sf34">{"Supporting Schedules",#N/A,FALSE,"Results"}</definedName>
    <definedName name="__T123456">{"COUNT",#N/A,FALSE,"AB"}</definedName>
    <definedName name="__T12347">{"COUNT",#N/A,FALSE,"AB"}</definedName>
    <definedName name="__t9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_tm1">{#N/A,#N/A,FALSE,"Pharm";#N/A,#N/A,FALSE,"WWCM"}</definedName>
    <definedName name="__tst1">{"FCF",#N/A,FALSE,"Results"}</definedName>
    <definedName name="_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v1">{"Month End Performance",#N/A,FALSE,"Report";"Site Talk Times",#N/A,FALSE,"Report"}</definedName>
    <definedName name="__v2">{"Budget by Month",#N/A,FALSE,"VA Departments Roll-up";"Budget by Month",#N/A,FALSE,"220";"Budget by Month",#N/A,FALSE,"300";"Budget by Month",#N/A,FALSE,"302";"Budget by Month",#N/A,FALSE,"305";"Budget by Month",#N/A,FALSE,"310"}</definedName>
    <definedName name="__WF2">{"Total Assets",#N/A,FALSE,"HI Lexington";"Management Contracts",#N/A,FALSE,"HI Lexington";"Franchise Agreements",#N/A,FALSE,"HI Lexington";"Owned Hotel Total",#N/A,FALSE,"HI Lexington";"Total Revenue",#N/A,FALSE,"HI Lexington";"Operating Cost Breakdown",#N/A,FALSE,"HI Lexington";"Allocated Cost Breakdown",#N/A,FALSE,"HI Lexington";"Capex Breakdown",#N/A,FALSE,"HI Lexington";"D&amp;A Breakdown",#N/A,FALSE,"HI Lexington";"Overhead D&amp;A Allocation",#N/A,FALSE,"HI Lexington";"CTP Breakdown",#N/A,FALSE,"HI Lexington"}</definedName>
    <definedName name="__wrn1">{#N/A,#N/A,FALSE,"DCF";#N/A,#N/A,FALSE,"WACC";#N/A,#N/A,FALSE,"Sales_EBIT";#N/A,#N/A,FALSE,"Capex_Depreciation";#N/A,#N/A,FALSE,"WC";#N/A,#N/A,FALSE,"Interest";#N/A,#N/A,FALSE,"Assumptions"}</definedName>
    <definedName name="__wrn2">{#N/A,#N/A,FALSE,"ASSUMPTIONS";#N/A,#N/A,FALSE,"Valuation Summary";"page1",#N/A,FALSE,"PRESENTATION";"page2",#N/A,FALSE,"PRESENTATION";#N/A,#N/A,FALSE,"ORIGINAL_ROLLBACK"}</definedName>
    <definedName name="__wrn3">{#N/A,#N/A,FALSE,"ASSUMPTIONS";#N/A,#N/A,FALSE,"Valuation Summary";"page1",#N/A,FALSE,"PRESENTATION";"page2",#N/A,FALSE,"PRESENTATION";#N/A,#N/A,FALSE,"ORIGINAL_ROLLBACK"}</definedName>
    <definedName name="__ww2">{#N/A,#N/A,FALSE,"Admin";#N/A,#N/A,FALSE,"Other"}</definedName>
    <definedName name="__X2">{#N/A,#N/A,FALSE,"Other";#N/A,#N/A,FALSE,"Ace";#N/A,#N/A,FALSE,"Derm"}</definedName>
    <definedName name="__xlchart.v1.0">'[19]1. OTD%'!#REF!</definedName>
    <definedName name="__xlchart.v1.1">#REF!</definedName>
    <definedName name="__xlchart.v1.2">#REF!</definedName>
    <definedName name="__xlchart.v1.3">#REF!</definedName>
    <definedName name="__xlchart.v1.4">#REF!</definedName>
    <definedName name="__xlchart.v1.5">#REF!</definedName>
    <definedName name="__xlcn.WorksheetConnection_AccountMappingA2I4559">#REF!</definedName>
    <definedName name="__xlfn.BAHTTEXT">#NAME?</definedName>
    <definedName name="__xlfn.IFERROR">#NAME?</definedName>
    <definedName name="__xlfn.RTD">#NAME?</definedName>
    <definedName name="__xz4">{0,0,0,0;0,0,0,0;0,0,0,0;0,0,0,0;0,0,0,0;0,0,0,0}</definedName>
    <definedName name="_1____123Graph_ACHART_1A">[4]Internal!#REF!</definedName>
    <definedName name="_1___123Graph_AChart_1A">'[4]Graph 1'!$C$61:$C$112</definedName>
    <definedName name="_1___123Graph_CCHART_1">'[4]DSO GRAPH'!#REF!</definedName>
    <definedName name="_1__123Graph_AADV_GDP">[4]ADVOL!$C$97:$C$128</definedName>
    <definedName name="_1__123Graph_ACHART_1">'[4]Historical IS'!#REF!</definedName>
    <definedName name="_1__123Graph_ACHART_10">[20]CapitalExp!$D$36:$D$36</definedName>
    <definedName name="_1__123Graph_AChart_1A">'[4]Graph 1'!$C$61:$C$112</definedName>
    <definedName name="_1__123Graph_ACHART_2">[4]France!$B$41:$M$41</definedName>
    <definedName name="_1__123Graph_ACHART_4">[21]dontuse!#REF!</definedName>
    <definedName name="_1__123Graph_ACHART_4H">'[4]graph info'!#REF!</definedName>
    <definedName name="_1__123Graph_BCHART_1">'[4]1999'!$C$27:$N$27</definedName>
    <definedName name="_1__123Graph_CCHART_1">'[4]DSO GRAPH'!#REF!</definedName>
    <definedName name="_1__123Graph_CCHART_12">[4]Operating!#REF!</definedName>
    <definedName name="_1__123Graph_ECHART_6">#REF!</definedName>
    <definedName name="_1__FDSAUDITLINK__">{"fdsup://directions/FAT Viewer?action=UPDATE&amp;creator=factset&amp;DYN_ARGS=TRUE&amp;DOC_NAME=FAT:FQL_AUDITING_CLIENT_TEMPLATE.FAT&amp;display_string=Audit&amp;VAR:KEY=FYLSDIFIHM&amp;VAR:QUERY=RkZfQlBTX1RBTkcoQU5OLDQwMzI2KQ==&amp;WINDOW=FIRST_POPUP&amp;HEIGHT=450&amp;WIDTH=450&amp;START_MAXIMI","ZED=FALSE&amp;VAR:CALENDAR=US&amp;VAR:SYMBOL=IRF&amp;VAR:INDEX=0"}</definedName>
    <definedName name="_1_0__123Grap">#REF!</definedName>
    <definedName name="_1_0_Dist_Val">[5]OUTPUT!#REF!</definedName>
    <definedName name="_10__123Graph_ACHART_1">'[4]HIOS 93 thru 96'!$H$76:$K$76</definedName>
    <definedName name="_10__123Graph_ACHART_2">'[22]Variance Sum '!#REF!</definedName>
    <definedName name="_10__123Graph_ACHART_9">[20]CapitalExp!$D$36:$D$36</definedName>
    <definedName name="_10__123Graph_BADV_GDPR">[4]ADVOL!$A$97:$A$132</definedName>
    <definedName name="_10__123Graph_BCHART_2">[4]France!$B$42:$M$42</definedName>
    <definedName name="_10__123Graph_BCHART_3">#REF!</definedName>
    <definedName name="_10__123Graph_BChart_58B">'[4]Graph 1'!$C$9:$C$60</definedName>
    <definedName name="_10__123Graph_BCHART_8">'[4]Historical IS'!#REF!</definedName>
    <definedName name="_10__123Graph_BCHART_9">#REF!</definedName>
    <definedName name="_10__123Graph_CChart_1A">[23]Cntmrs!$B$22:$M$22</definedName>
    <definedName name="_10__123Graph_CCHART_3">'[4]Historical IS'!#REF!</definedName>
    <definedName name="_10__123Graph_DCHART_1">[4]A!$U$14:$U$50</definedName>
    <definedName name="_10__FDSAUDITLINK__">{"fdsup://IBCentral/FAT Viewer?action=UPDATE&amp;creator=factset&amp;DOC_NAME=fat:reuters_qtrly_source_window.fat&amp;display_string=Audit&amp;DYN_ARGS=TRUE&amp;VAR:ID1=90329340&amp;VAR:RCODE=STLD&amp;VAR:SDATE=20091299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_0__123Graph_ACHAR">'[24]YTD Totals'!#REF!</definedName>
    <definedName name="_10_123Graph_LB">#REF!</definedName>
    <definedName name="_100__123Graph_DCHART_6">[25]Quarters!$L$39:$O$39</definedName>
    <definedName name="_1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1__123Graph_XChart_58B">'[4]Graph 1'!$A$61:$A$112</definedName>
    <definedName name="_10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__123Graph_DCHART_7">[25]Quarters!$L$60:$O$60</definedName>
    <definedName name="_101__123Graph_XCHART_1">'[26]Historical IS'!#REF!</definedName>
    <definedName name="_1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__123Graph_DCHART_8">[25]Quarters!$L$40:$O$40</definedName>
    <definedName name="_1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__123Graph_DCHART_9">[25]Quarters!$L$61:$O$61</definedName>
    <definedName name="_1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__123Graph_E_Chart_1A">'[27]Stock Price'!$F$4:$F$265</definedName>
    <definedName name="_1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__123Graph_ECHART_10">[25]Quarters!$H$41:$K$41</definedName>
    <definedName name="_1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__123Graph_ECHART_11">[25]Quarters!$H$62:$K$62</definedName>
    <definedName name="_106__123Graph_XCHART_3">'[26]Historical IS'!#REF!</definedName>
    <definedName name="_1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__123Graph_ECHART_12">[25]Quarters!$H$25:$K$25</definedName>
    <definedName name="_1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__123Graph_ECHART_13">[25]Quarters!$H$26:$K$26</definedName>
    <definedName name="_1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__123Graph_ACHART_8">'[22]Variance Sum '!#REF!</definedName>
    <definedName name="_109__123Graph_ECHART_14">[25]Quarters!$H$27:$K$27</definedName>
    <definedName name="_1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0__FDSAUDITLINK__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2__FDSAUDITLINK__">{"fdsup://directions/News HTML Viewer?action=OPEN&amp;on_error=off&amp;window=popup_no_button&amp;start_maximized=false&amp;creator=factset&amp;display_string=Click to view document&amp;width=640&amp;height=480&amp;address=ZQFNwSDmku6rDwWeYa5yQ%2FKRbenbPGqukXCZ%2BBMlCjsq%2FJJnnQegQ07oux%2","FUIUeNkUCypIu2sB%2Bgtjsbm7z3PV810eBN169wcf36pKt%2FIXNCaQipt3%2F%2FqjElrMtH1HEP0mXMTBfTHQYpmmBL5ofba1pkqOJLRCDfw%2FPdG%2FOakwuIS1JwILu5eVknu%2FaaepX2cCCBeEmrMn86GQ8%2FZ0StkfuRqe2%2BfjkxhsEbCzAp6t1LVXmbZTsCYGdQJgv1y%2Bk7zIQ0zI4owjabmgWkFeU10ZFkUwtbW6q0FUJ4n","S77V7MVNF1Pt7Rg"}</definedName>
    <definedName name="_1093__FDSAUDITLINK__">{"fdsup://directions/News HTML Viewer?action=OPEN&amp;on_error=off&amp;window=popup_no_button&amp;start_maximized=false&amp;creator=factset&amp;display_string=Click to view document&amp;width=640&amp;height=480&amp;address=ZQFNwZznkp6rDKX0%2FQapNQ0XLrzCrffQlhdq5g05gt%2Fbvbrcjqou5Le4qTKnAD","NK0fNPGGtQKWJPTravxPjCSp3DwidU2jTA8PKIVlcMoAswDTbDHL%2F7Drtdzv1kQMcPI9TZeTzaiWk62%2Bt5Bl6ts%2FiMNtMixjb%2FgQac0s9bCDAIo56Lq8UjXZLmRQLt2JgRmLoyM5QC3Uy6UjJezJ8J3mY4PISioNC%2B2ltStAAybY487gzPoAA5YF69vIEAqWWrgPcgUZMo2ynUml%2FD8I2seSpBfwAXeSHT1UQcTvG%2BgKX8DXT","XAp%2Bu"}</definedName>
    <definedName name="_1094__FDSAUDITLINK__">{"fdsup://directions/News HTML Viewer?action=OPEN&amp;on_error=off&amp;window=popup_no_button&amp;start_maximized=false&amp;creator=factset&amp;display_string=Click to view document&amp;width=640&amp;height=480&amp;address=ZQFNwaznkp6vD6X0vQep9bfU%2FAl110caLmKVmm7xTDqb%2BamtrpX2sPYS1S%2F9","bzEVNwDbCsPVTVvqqH3RnF0je%2BhoU3NmQTdv2t9V8HlmYDpq3OXWeOSdoYHr9tNm9C2PXNlclXD%2F7BMZfXdd0YX60Jcsf3d4pHo0VLEoXbcqnkWuddl5ILYKIpF%2FuMNEU0yTgTXXK8IDeDm3p41ENwe%2FtfsG9yq08rzLM2VEr0Vf1uPsx0sa%2FIKKB8kal0J3hd%2BS%2F1LjrcZXv9JonsOOal742tivI3JwXipJSRlgPSK17HuXD","%2FQ%3D"}</definedName>
    <definedName name="_1095__FDSAUDITLINK__">{"fdsup://directions/News HTML Viewer?action=OPEN&amp;on_error=off&amp;window=popup_no_button&amp;start_maximized=false&amp;creator=factset&amp;display_string=Click to view document&amp;width=640&amp;height=480&amp;address=ZQFNwZLnkp6rDeX0%2FTap%2BYADY1q0T9agPR4ni0TurIg7yTBOZmSQdagYnaHvTm","R0DbB18RdCwfP0%2FArs9fP0yG6bHH%2FgvRfK8ugVoe6lWjehVR30jWOu4oaKXiILSzB0TjlW2iePNFbmcHKhmd8ZyNRFdgyrAmVtwXubSQo0wHnMOnitH6AzvS42GrnNJSoBL1iUAWNxl5vau2NBKEnJwJtC4oC%2FU%2F5Kv7rkQ1SnzmqyPVpZKQiauShks4iku9kmqNzDTVTAybd22Uk4Zen6rBUAExah%2FWHJ7txRaKfGbEvWjrPuvjF","v"}</definedName>
    <definedName name="_1096__FDSAUDITLINK__">{"fdsup://directions/News HTML Viewer?action=OPEN&amp;on_error=off&amp;window=popup_no_button&amp;start_maximized=false&amp;creator=factset&amp;display_string=Click to view document&amp;width=640&amp;height=480&amp;address=ZQFNwZLnku63TOX0oTapNdA0XrEFxO4mljgrfaCVBSgeANNisT1cYFxgiy05S1PiKU","ftvBJiLy9KV9HYxLypPkxYZ5V%2BF4uYgGbCoulto8g%2BCc0DSJldHgoYEa5oR6tvqvFpyz2wRZJnwZ2x2FE8SFzjsA6fNXg8QzM6j5WzsiEw4uSlyIuGGpH5wyT%2FULQ26TgAUo%2BFGidTxnlZ5wGkITiKGGVpVznZ51w1Kn%2FDzTxRSd1tUblJlXXLJhHWshHNTuegSkHjGE7la3nZj%2FM6dVL6DKDAYaaZf%2B6XSUn3RNb2ssop%2B","YA%3D"}</definedName>
    <definedName name="_1097__FDSAUDITLINK__">{"fdsup://directions/News HTML Viewer?action=OPEN&amp;on_error=off&amp;window=popup_no_button&amp;start_maximized=false&amp;creator=factset&amp;display_string=Click to view document&amp;width=640&amp;height=480&amp;address=ZQFNwabn0p63D6X0N24qL83k9ZBlvfyj5PK4mljR4Uy6D%2Bui5Zxy4zO%2FMYHLd3","8GlKHmV%2F5LdLDm9vpY8PuZhiXBYSTqRJMLdcrI43vIWiRKwwNIeL9MHOBPUEFVt88yxStGKr1ypfxpd8QQUBSxyhSGrJXfFCAhGkxwhyvX7Cr2a4t%2FDt2KT%2B8YfsqUS8K2CuBSmrKmKOPID%2BJ5UFS0RAZxIqJ22o4IQUIVsfJmjqT%2FlAf2DfXlr7nn6atMoHAPyhOUsOeEz5i%2FoadIPu1JCP1lmvnUZLEu0FixMn3Wu7npeB%2F","fYw%3D%3D"}</definedName>
    <definedName name="_1098__FDSAUDITLINK__">{"fdsup://directions/News HTML Viewer?action=OPEN&amp;on_error=off&amp;window=popup_no_button&amp;start_maximized=false&amp;creator=factset&amp;display_string=Click to view document&amp;width=640&amp;height=480&amp;address=ZQFNASDmkp6j98PGa4Kip%2BlRPhvrvcx05SS44P%2Beh5Cu8PvP2CNGmc3XFEO5Eb","XchIEnzG1YvqEdLHN5Os5GXKN3K8eDqtw5ds%2B%2FEk5Wv79WnEXKIqRfrUf8jz6ATSUNMiU1dsScc87V9Ag3%2F4EnKFUKf%2BAqoOa3FBxJsgxXQX9ydZfuVt02yMO5dQA3YrFfjAwMGPzHgKIhPbuX0N2htmVZNh2wIOwflvPbCFNRwzuS0eD4oweZyCiD42E1SGZzUwYhbP6H6JZsSGtVcybVb0Y6sSwe8CaKd%2FmtMojt7g%3D%3D"}</definedName>
    <definedName name="_1099__FDSAUDITLINK__">{"fdsup://directions/News HTML Viewer?action=OPEN&amp;on_error=off&amp;window=popup_no_button&amp;start_maximized=false&amp;creator=factset&amp;display_string=Click to view document&amp;width=640&amp;height=480&amp;address=ZQFNwRznkp6rT6UhjGdSxNyOn46ERIFIqTKkmqyhyAE%2BBE%2Bn05hJHSz%2F%2Bz","yjcUDat6SkYp%2Bc%2BysRlNPJMprK3EzsJet%2FilXxlsCEZFyhRV7AQU%2F25ukBdE7gg%2Brn8M%2BmV40OHpLPYFoMRA5X1EDvUFu9nqSPgFCw%2BStH74Ei%2BPMIFCYohVokLbD2Gl0iD5WW%2BFJqsGuyNd9gkbxgXgCzRDRPZeJZHgOjIZ47%2B9jV1p7zfgWP8BcTCJ4fbn%2Bti0ahbkkhgRRujYyqoLaJQxPT2Q0ZkFH%2Be8z5y","EXprAtEIArFgIaI1HU%3D"}</definedName>
    <definedName name="_10IQ_FHLB_DUE_CY">"c2082"</definedName>
    <definedName name="_11__123Graph_ACHART_1">'[26]Historical IS'!#REF!</definedName>
    <definedName name="_11__123Graph_BADV_PCE">[4]ADVOL!$G$170:$G$202</definedName>
    <definedName name="_11__123Graph_BCHART_10">[20]CapitalExp!$G$34:$G$34</definedName>
    <definedName name="_11__123Graph_BChart_1A">'[4]Graph 1'!$C$9:$C$60</definedName>
    <definedName name="_11__123Graph_BCHART_4">'[28]Historical IS'!#REF!</definedName>
    <definedName name="_11__123Graph_CCHART_1">'[4]Historical IS'!#REF!</definedName>
    <definedName name="_11__123Graph_CCHART_2">[29]A!$L$4:$L$15</definedName>
    <definedName name="_11__123Graph_CCHART_4">[4]UK!$B$43:$M$43</definedName>
    <definedName name="_11__123Graph_CCHART_8">'[4]Historical IS'!#REF!</definedName>
    <definedName name="_11__123Graph_DCHART_1">[4]synthgraph!#REF!</definedName>
    <definedName name="_11__123Graph_XCHART_1">[4]A!$Q$14:$Q$53</definedName>
    <definedName name="_11__123Graph_XChart_1A">'[4]Graph 1'!$A$61:$A$112</definedName>
    <definedName name="_11__FDSAUDITLINK__">{"fdsup://IBCentral/FAT Viewer?action=UPDATE&amp;creator=factset&amp;DOC_NAME=fat:reuters_qtrly_source_window.fat&amp;display_string=Audit&amp;DYN_ARGS=TRUE&amp;VAR:ID1=90329340&amp;VAR:RCODE=FDSPFDSTKTOTAL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11_123Graph_LBL_AB94S">#REF!</definedName>
    <definedName name="_110__123Graph_ECHART_15">[25]Quarters!$H$28:$K$28</definedName>
    <definedName name="_1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00__FDSAUDITLINK__">{"fdsup://directions/News HTML Viewer?action=OPEN&amp;on_error=off&amp;window=popup_no_button&amp;start_maximized=false&amp;creator=factset&amp;display_string=Click to view document&amp;width=640&amp;height=480&amp;address=ZQFNwTDikp6rDgWeOYK8AboQSKJ4scnIaw631d0ZwURmSx3Zo2tt80ST%2FYsGXErl","4zlyAz0EFNwgdbXlWNk%2FwYgx%2BumxQppcu50O5KHr9J3%2BWI3HpcE0b1CODjCuYKyDtKI91g7yXXeTiJGXpEAPULDDEl0qHa7SieNClYPOvibS%2BMFPl%2F3%2BVhsFFtl3n0drpNWSxRS%2Bj2DfwaVYbf8MOIChfYQ2HfkVi2x%2FPJlooupd78tKBAk73vTbOqLVTqLoSsmlZhK%2Bkks1FPJ9dp3QKymrToILSYFjCpzAt6d9RJObC","iE6dg%3D%3D"}</definedName>
    <definedName name="_1101__FDSAUDITLINK__">{"fdsup://directions/News HTML Viewer?action=OPEN&amp;on_error=off&amp;window=popup_no_button&amp;start_maximized=false&amp;creator=factset&amp;display_string=Click to view document&amp;width=640&amp;height=480&amp;address=ZQFNwTbikp6rzyWeMYS82p0IaidZZUTwvl4g6ll1tGv9wuFjHdzps1S6UA%2BbCd35","vIZEkeB7SCqsXqbL7d7x6M6HqnMIBjtVlFf9oiye8gDdcI7etLTZO8gnFLK8Wtj7ivd2VhaoBLPNXqU%2F%2ByMV0xjsSIsduWTQsWBB5BDk%2FPBzoHdZPJlNcNBw0TcTMdU4m1UBXmDcfFHIv6Nrmo88G7eY8TpaGduKoqmsUF%2FMMkwX4BXETbo1cDBtk5GksCQ5W%2B0DxECnbsNLJ8obxXU%2FdTTtMJMS2JNemJoCIl9UIcnKZnwU"}</definedName>
    <definedName name="_1102__FDSAUDITLINK__">{"fdsup://directions/News HTML Viewer?action=OPEN&amp;on_error=off&amp;window=popup_no_button&amp;start_maximized=false&amp;creator=factset&amp;display_string=Click to view document&amp;width=640&amp;height=480&amp;address=ZQFNAZznkp6rd2kFroJiCELqeqzKhdeapszYEk2P%2B%2BeK2I54K3ww24fDGLqBze","9UVbcNhQ6jZy8iG1sdA4G%2B1ULO3W%2BVmzvG2tqUB9yrkrG2Zmq3ixwzSH2hCBJP0gULaO%2FYwXZoK5MX44Vqi9eKXqsOooadUUCy0PiCRgejTOASaAsVm6WgVIVFvbuPqa3Xq%2BZamt2cZzo24w3s43HxQ8xNCyq9hH9mnC0rtZP0OId0k1xXsYVJYocNHStaq1To8inBw3wFW%2FTAhn36F2C7uHfFLx0zilPL8tCmV14lZu2gX5VxR%2","BjK"}</definedName>
    <definedName name="_1103__FDSAUDITLINK__">{"fdsup://directions/News HTML Viewer?action=OPEN&amp;on_error=off&amp;window=popup_no_button&amp;start_maximized=false&amp;creator=factset&amp;display_string=Click to view document&amp;width=640&amp;height=480&amp;address=ZQFNwRDnkp6rTKUhjGdS3O9TthCWbhRv8QV9E0EEADoc5mbB7OJkQRUp3pKEAmpkqF","WbKxdgIjO2YigCvMdKvmzjif1rfVXwYUoJhmv%2FnromGDuuZMty6Np9IcmRl37ob2%2FX2A24NdECUW8FcdMrceDB5FMDRcOJ3AOO%2B7Veok4n1M5A6nHcUBs%2FkZ7%2ByU2Lx4hxOg65Rgc5ev3oUxahcDNNzmeQBXceKxC9adFYzrO%2Fngud7EPJJA2YqskAAXgLCwBuEIeJ4jeWaI6fIE57KkrFyZtA%2BTls5EP9KOwaqo9bqIeWUX5","hMw%3D%3D"}</definedName>
    <definedName name="_1104__FDSAUDITLINK__">{"fdsup://directions/News HTML Viewer?action=OPEN&amp;on_error=off&amp;window=popup_no_button&amp;start_maximized=false&amp;creator=factset&amp;display_string=Click to view document&amp;width=640&amp;height=480&amp;address=ZQFNwazDkp6vD6V0vAajlfjZ9KrjaB258A3KPhDVoNE8v6FRsKOWR1RNYN3QHBwO2d","n6QMTb7DWLIXN18bW2K%2BsIn0uTf0pbEo4a3oLu%2F1i3jLxdCXL2F6wEfg1BSuNvYTCBP27%2Far5dW6lvAON53w8BA%2FWjPhpRN6uoskRl4v6W54U85nRDV2Sj%2BH63BW3HEl1CorTRugAKvotmL3MeKr43MFLSVaiBUjEPgatzn9IqjcIObRdXsebNk5sADNEyaBfuPcHjHKBXnlk6njbkv03txvf7ycqqeO1Q4RGxUo8kF9ONZ8g3rw%","3D%3D"}</definedName>
    <definedName name="_1105__FDSAUDITLINK__">{"fdsup://directions/News HTML Viewer?action=OPEN&amp;on_error=off&amp;window=popup_no_button&amp;start_maximized=false&amp;creator=factset&amp;display_string=Click to view document&amp;width=640&amp;height=480&amp;address=ZQFNwSDikp63DwUeHARlB%2BbaZTMoFXMp%2B3aecKAAWvqCBE2CdfwWsyrNlMldUY","j%2BnRbqIG6bdeqe0mF5wD%2FuV2TN4xz54kQrw3bqbkpQjcv5RAnB7eW0pSzOkvi%2B7WhGc0bFWuQFTgfSotWl6eTzFglS3kIW02PsG6eqcFvCuZPh4Y3K7Bevkgu98dVhU55WI%2BlJvjK9PqE%2Fjvama2f491vDW6Os%2BX9xffX%2FDfoQh%2FhGwmnb8TwYmaS08D8uA9kKS1YKU5YtHmAbb0qh1KqgXAC0ob2lDDQq74ULxgAiDp8DJ","k1dtZvL"}</definedName>
    <definedName name="_1106__FDSAUDITLINK__">{"fdsup://directions/News HTML Viewer?action=OPEN&amp;on_error=off&amp;window=popup_no_button&amp;start_maximized=false&amp;creator=factset&amp;display_string=Click to view document&amp;width=640&amp;height=480&amp;address=ZQFNwSDmku6rDwWeYa5yVPBhoHEd2bEVxWXSaNIQkf84QKy%2BIOSKhomH%2FkJFsJ","3CJXRqDMqwzorYcADab7s1wVq54WCRDYHnT%2FJ33WgEc%2FKYJ7ekWQhkIIikkh4%2BTaDq2drvlqvVAE5UNEkkZ34Z2Dd8hVnetirFIqcYTX2DnUeTbSu%2FmjBpFhq020DeYOX0I%2FPHlZBxR%2BnkREYyjfoxG8VHHtrqC%2FNumH%2Br3ZvhIh8W%2BcAnowmI7cYfRzguZdkbhSV4ytp5CJclmf0qUfy8TSB4Bu9Gz6IITD5CLh8%2BA","u9ZIruFmg%3D%3D"}</definedName>
    <definedName name="_1107__FDSAUDITLINK__">{"fdsup://IBCentral/FAT Viewer?action=UPDATE&amp;creator=factset&amp;DOC_NAME=fat:reuters_annual_source_window.fat&amp;display_string=Audit&amp;DYN_ARGS=TRUE&amp;VAR:ID1=82966U10&amp;VAR:RCODE=LMIN&amp;VAR:SDATE=20071299&amp;VAR:FREQ=Y&amp;VAR:RELITEM=RP&amp;VAR:CURRENCY=USD&amp;VAR:CURRSOURCE=EXSHAR","E&amp;VAR:NATFREQ=ANNUAL&amp;VAR:RFIELD=FINALIZED&amp;VAR:DB_TYPE=&amp;VAR:UNITS=MONTHLY&amp;window=popup&amp;width=450&amp;height=300&amp;START_MAXIMIZED=FALSE"}</definedName>
    <definedName name="_1108__FDSAUDITLINK__">{"fdsup://IBCentral/FAT Viewer?action=UPDATE&amp;creator=factset&amp;DOC_NAME=fat:reuters_annual_source_window.fat&amp;display_string=Audit&amp;DYN_ARGS=TRUE&amp;VAR:ID1=82966U10&amp;VAR:RCODE=FDSPFDSTKTOTAL&amp;VAR:SDATE=20071299&amp;VAR:FREQ=Y&amp;VAR:RELITEM=RP&amp;VAR:CURRENCY=USD&amp;VAR:CURRSOU","RCE=EXSHARE&amp;VAR:NATFREQ=ANNUAL&amp;VAR:RFIELD=FINALIZED&amp;VAR:DB_TYPE=&amp;VAR:UNITS=MONTHLY&amp;window=popup&amp;width=450&amp;height=300&amp;START_MAXIMIZED=FALSE"}</definedName>
    <definedName name="_1109__FDSAUDITLINK__">{"fdsup://IBCentral/FAT Viewer?action=UPDATE&amp;creator=factset&amp;DOC_NAME=fat:reuters_qtrly_source_window.fat&amp;display_string=Audit&amp;DYN_ARGS=TRUE&amp;VAR:ID1=82966U10&amp;VAR:RCODE=STLD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111__123Graph_ECHART_16">[25]Quarters!$H$29:$K$29</definedName>
    <definedName name="_111__123Graph_XCHART_4">'[26]Historical IS'!#REF!</definedName>
    <definedName name="_1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0__FDSAUDITLINK__">{"fdsup://IBCentral/FAT Viewer?action=UPDATE&amp;creator=factset&amp;DOC_NAME=fat:reuters_qtrly_source_window.fat&amp;display_string=Audit&amp;DYN_ARGS=TRUE&amp;VAR:ID1=82966U10&amp;VAR:RCODE=SCS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1111__FDSAUDITLINK__">{"fdsup://IBCentral/FAT Viewer?action=UPDATE&amp;creator=factset&amp;DOC_NAME=fat:reuters_qtrly_shs_src_window.fat&amp;display_string=Audit&amp;DYN_ARGS=TRUE&amp;VAR:ID1=82966U10&amp;VAR:RCODE=FDSSHSOUTDEPS&amp;VAR:SDATE=20071299&amp;VAR:FREQ=Quarterly&amp;VAR:RELITEM=RP&amp;VAR:CURRENCY=&amp;VAR:CUR","RSOURCE=EXSHARE&amp;VAR:NATFREQ=QUARTERLY&amp;VAR:RFIELD=FINALIZED&amp;VAR:DB_TYPE=&amp;VAR:UNITS=MONTHLY&amp;window=popup&amp;width=450&amp;height=300&amp;START_MAXIMIZED=FALSE"}</definedName>
    <definedName name="_1112__FDSAUDITLINK__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3__FDSAUDITLINK__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4__FDSAUDITLINK__">{"fdsup:app=SCRIPT&amp;creator=factset&amp;CMD=INSTRUCTION&amp;WINDOW=NEW&amp;TARGET_APP=EDGAR\Search by Symbol&amp;INSTRUCTION_NAME=VIEW_DOCUMENT&amp;display_string=View Table&amp;IDENTIFIER=GM&amp;START_DATE=20070315&amp;END_DATE=20070315&amp;FILING=10-K&amp;TITLE=Debt Schedule"}</definedName>
    <definedName name="_1115__FDSAUDITLINK__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6__FDSAUDITLINK__">{"fdsup://directions/News HTML Viewer?action=OPEN&amp;on_error=off&amp;window=popup_no_button&amp;start_maximized=false&amp;creator=factset&amp;display_string=Click to view document&amp;width=640&amp;height=480&amp;address=ZQFNAaDDkp6vd2kDr6rHRJY0s8eYIEgd0DE3HaNSIO4NeQ9WcKXzzRXmFJd1TiwEy2","kLxvCjl7mriZIxk5zTLCyO6ESRF1eqBgltsbzls1Ys0%2FPkpB75sXkkt%2FDXDLN6m0hd2cEYwNQrPTwDvJ1C2PPsFEVJNZa%2BhCyXDMDRbZzis5QpYXX6aAHoeJ0Ct1%2B9Wz%2FKJvDR5bovh6hdkeVMQ6T9eijnBDTV63wHDo5B2BI6bXip33TCcIjXdrSRuJ8NNCKhLrp9oV%2BqdU%2FZG%2BaDaWjQbgeJA5GK1DU3ujSwYeaorqAEz","Q%3D%3D"}</definedName>
    <definedName name="_1117__FDSAUDITLINK__">{"fdsup://directions/News HTML Viewer?action=OPEN&amp;on_error=off&amp;window=popup_no_button&amp;start_maximized=false&amp;creator=factset&amp;display_string=Click to view document&amp;width=640&amp;height=480&amp;address=ZQFNwazDkp6jz6V0bGfGiiHZg8FhV0zQj9PSfRmGjHx%2FsPbtfpQmmd%2F3j%2B1f","8eaZbIimEPQssJRZy0gaLn97o36U%2BOwTmGTWkw0rE0TN3DS9rrW5z7SclmzzhpoHL7qkE3%2FSI1rsd8HKbPaxb29prwgPPIaufK77IspQquPABVwM75jkPqMcunQEM6oVcIyAQuXXO04Y8%2Bhl%2BdhEKAoBoMqrUqdtlQtyL5R%2FQg9d7%2BCrItqebNvseiTl5VqzK1NkE6ncQS3R3mv1%2FzHEO61RaeLdMwXFjBpOJ1tiiZPdBdw1y","HjU4mUgE8M%3D"}</definedName>
    <definedName name="_1118__FDSAUDITLINK__">{"fdsup://directions/News HTML Viewer?action=OPEN&amp;on_error=off&amp;window=popup_no_button&amp;start_maximized=false&amp;creator=factset&amp;display_string=Click to view document&amp;width=640&amp;height=480&amp;address=ZQFNwTDikp6rDgWeOYK80Dwz%2FRH6JvmCSMdj91YsKb%2F%2B5W5QFPFNVIe8BM%2","FrK7fe3UBBSYez5fMG2zfzfy7o4OsVEozPmwYBYvY1Qu%2FPE8rncJY2BMmcyMSrxJ2YMwx4WXWodY8J5Cbv7ciZ3rUe47So6drV5%2BTqdpZ7tQJ84ZqYBem3FF9HVWRJQtBCIO8e%2B6%2BV4qoD7vvBTh2OMOF1s5C9Id0q%2FLj0ldUPAeSJ5U2l0KHYbTS%2BVp8SdqLopi6ALg4Sw5zsMkeeidHERHXbE7IRZm0%2BVZZBpHIPJM2Zl2C","hMuRDKHqb3Q%3D%3D"}</definedName>
    <definedName name="_1119__FDSAUDITLINK__">{"fdsup://directions/News HTML Viewer?action=OPEN&amp;on_error=off&amp;window=popup_no_button&amp;start_maximized=false&amp;creator=factset&amp;display_string=Click to view document&amp;width=640&amp;height=480&amp;address=ZQFNwazDkp6vD6V0vAbj8fxBJJxvCF37DiWkisSE2xRD3Bg5ffUWev9kx7k5epPFa4","dvxn6U%2BKjbY2RuPH4IQg%2BDJWi1%2Bv6uqmI3s3zfGToT8rwbz%2BFDSpNLPb%2FdVVmQxewZy7x3WiSlg4QQGv6yPRE%2Bju9P%2BcbYG7eCUxzYyhCwpWk482ga8qDLTLRpRQT4TIti8U%2FidS%2BKFWQEMBj1cWG%2Bfphyvwbty4OgaXNV2Alay%2FvEghJM4AVcPaVa7%2FNhHhTvNF%2FwBJC0NuehD4wVrgLcHq9xI7slBRgc0Sq","%2FvnTyDg0FP5TqNw%3D%3D"}</definedName>
    <definedName name="_112__123Graph_ECHART_17">[25]Quarters!$H$30:$K$30</definedName>
    <definedName name="_112__FDSAUDITLINK__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0__FDSAUDITLINK__">{"fdsup://directions/News HTML Viewer?action=OPEN&amp;on_error=off&amp;window=popup_no_button&amp;start_maximized=false&amp;creator=factset&amp;display_string=Click to view document&amp;width=640&amp;height=480&amp;address=ZQFNwTbikp6rzyWeMYS8s65uefqC%2BKlzuZ%2FOx2XpwpSR%2BNuu0TkKeZ8n4xxj","uYrBn7UK6YfFoqeGCpWFUjs%2FyQZmphglA18YSZJmMCG%2BS456567UXSNaps6XscjKj%2FOxrTQ56kT26rxASTOlHO1ReAXXiihp1dj3nhU9GGHK2T8b5HUtvKxCjCsnnlAfMat1IXuGNYZAvTWibiclI1xMBo4uy5mFYfIE%2FMtPwjdhAEN7zhzGCt8x%2FsKpx8cXN7bDK5OQFkLfeCvvR3K5Net%2FI0qCKV%2B1itlaZXx1biVGbqT%2","FbP1LrMrzkXtbQJg%3D"}</definedName>
    <definedName name="_1121__FDSAUDITLINK__">{"fdsup://directions/News HTML Viewer?action=OPEN&amp;on_error=off&amp;window=popup_no_button&amp;start_maximized=false&amp;creator=factset&amp;display_string=Click to view document&amp;width=640&amp;height=480&amp;address=ZQFNwaznku6rDqX0JAflQ05%2BDrYYxVyCHS1JIllXIqjBqJ18pqfq6ZRU6awqNRgz","aB3GRQ6xJBk90iDhhgH9QCJVAm%2F0k4fF32qjPkHsf6ACnob9YIgpV1umzumbGmBCvy5sBJTNYogmc%2BQcMt6jHs%2FYVrT%2FqU7iIeC3A7eYxkJsyJVCv2HbxU%2B64PBMsFN9md%2BUtyqhMq%2B80mqHCFoutfVUIaeec1kSJy9vrJ7ij4k%2FMOq3j74lhW6qNS9%2BOSkb4tDof%2FQMosUVQqxEfoScQim%2BgODeYkgIH99ffBzjl","cSyeIw8IULsCa0%3D"}</definedName>
    <definedName name="_1122__FDSAUDITLINK__">{"fdsup://directions/News HTML Viewer?action=OPEN&amp;on_error=off&amp;window=popup_no_button&amp;start_maximized=false&amp;creator=factset&amp;display_string=Click to view document&amp;width=640&amp;height=480&amp;address=ZQFNwazDkp6vD6V0vAajDwM4acu%2FF610l713KB65WX6cFuoDdFOmicECjkh7q4Qu","NTdCZneycX2kCzVslgABm%2FWJTD8eya1zM6v7ArQK7PjjZlATBR0y6%2FBNAzdjp1NxETFQP483PULVfFAKvW1XmXf2ywhlx1WX7OETfpokxKdRz8ZXY1Zo2i2X06e5dzDnQMx2DZX%2F0SQBWrgSQkSCzTfBWVI1dTwveUnCo07QDh07lmULjQSC72CK3rhJGq8gtgphtiuUdns5%2BkiFeaanZtvGLLAVp4x39a7SlYuZnsnzP9aZbQ%3D%3","D"}</definedName>
    <definedName name="_1123__FDSAUDITLINK__">{"fdsup://directions/News HTML Viewer?action=OPEN&amp;on_error=off&amp;window=popup_no_button&amp;start_maximized=false&amp;creator=factset&amp;display_string=Click to view document&amp;width=640&amp;height=480&amp;address=ZQFNwTDikp6rDgWeOYJ8gNhyDfWvo1f69near8Fnu75aJ5VXLLPLxJTKR4idRAei3Y","VX5pfw6WKzPDnsavguSHZ67JPEdpHV9OuZax7jxyU6tUImBG7IyS8XCu6VA0NMrG0gGkzeJ7974ZJc4FLP%2BRuY8gY5egaqC88faq8Xpopv5kjIorIb64VIKFQZYAELDVczJ4ON6A%2B0%2FKVz2%2FRC1YpDiPHNjMYkExJis0IjXmojx0FQfHU7H2ag660CWEcY7e1b7hUMF3mamdZVtlUI5T4%2BKgDVBoP5HFcZ8zwooPJNZR9xtg%3D%3","D"}</definedName>
    <definedName name="_1124__FDSAUDITLINK__">{"fdsup://directions/News HTML Viewer?action=OPEN&amp;on_error=off&amp;window=popup_no_button&amp;start_maximized=false&amp;creator=factset&amp;display_string=Click to view document&amp;width=640&amp;height=480&amp;address=ZQFNwZDnkp6vD6X0vWdSRC%2FXMMwSbzAvQ4pui9Dk92fH82fN9C3zUZUW1%2BL8i4","M6h1pLiQkVxOhA7Zg9urPnxEFhtIiKYL%2FSCiAd6ADw1%2BW6gHI2S56saL5HawyCJQDI3BcCN4PhMB%2BFeHqf3GvGWnccP%2BBleZpy09CBo4O0rdeVVsRbSLypNwe7DWfPhVODzyxOBvrBRtawV39RFngbHOmFmok3LL7zzp2%2F15Nw%2FEUo%2FAQXLGSDkEVxDQM%2B67plVIkq9hQAPZ6wmyMc9sTb1CDKybE0wua%2BbGMb4a1z2mg","7n3x26PA%3D"}</definedName>
    <definedName name="_1125__FDSAUDITLINK__">{"fdsup://directions/News HTML Viewer?action=OPEN&amp;on_error=off&amp;window=popup_no_button&amp;start_maximized=false&amp;creator=factset&amp;display_string=Click to view document&amp;width=640&amp;height=480&amp;address=ZQFNwaLjk56vT%2BU0Zbbs9rSpi%2FlDZScJNjWKSUzDijiCOuCcO%2Fr4v4rN8I47","PtVsh0QUvXm8Qs6D7VVzVOhoRofGsc5bah%2F5RNZgyu6sIKJMgrDAU4HJ9wirMZ%2BVqaM4rjUtElqYdYRE9%2B1jHrEGBNwGk1UzF8OiRa8D7EofqMOIHx5WOzntVB%2BPqAkjgiwmzvuD7CHmFWkWFUi8DiwyyheaEl0Sg3RgDO6FKyz3KKUzhjhmLSdvgM87U5zB3vTT%2B7aRRsEzFpDvO85XfruvI2YoeNzlg3STjW2UrBrOvsANpyhdn","2A%3D"}</definedName>
    <definedName name="_1126__FDSAUDITLINK__">{"fdsup://directions/News HTML Viewer?action=OPEN&amp;on_error=off&amp;window=popup_no_button&amp;start_maximized=false&amp;creator=factset&amp;display_string=Click to view document&amp;width=640&amp;height=480&amp;address=ZQFNwaznkp6vD6X0vQepQ7Zr6ElE%2FO2tdUGE2QPXuaKwEhWxCf6AR%2FXzSmFFM9","hl1CoBlDKE3Ru0qNUyP8AFuLkWkDZUh3uv%2BKd4fDTMQS%2BDz%2FSwwXbX1AXRttdlDiPazXVe7%2Be6t6Kz%2BotU7bHc8MbLqd8ug%2FCnUneTfRCxJYmtVVpn2oHALSTOEdn2fXUNzgZgunJ%2F79y4bU3%2FTKegb2sVXodqXgt6hKY%2B41X4VXx6LOlZ4am9DTcQhWL1OSQ2ioq00%2FHxY3aXgOR4SMI9BBAKuX2nsGxi639dgEq3z","IpXV0xkQnKL"}</definedName>
    <definedName name="_1127__FDSAUDITLINK__">{"fdsup://directions/News HTML Viewer?action=OPEN&amp;on_error=off&amp;window=popup_no_button&amp;start_maximized=false&amp;creator=factset&amp;display_string=Click to view document&amp;width=640&amp;height=480&amp;address=ZQFNwSDCku6rDwUeYa7pE8059rAAYxL9THMu6t2lgGhQHWCc%2FYOA0WZ0GaNFDE2s","CFiyyycwRMo5oeXnipp6H3gpAiiTMI8vElHfnM73nToK%2B6d6p5Uonqi0mdP20qHEo9djdEP%2Bjcwvpnw%2FsaaGt1yc5FBQC4xb6hqKwp6qz631oW7wL4elgVJOIeZX2byXf%2FejcLDJ%2B3OKJBL9w64yvahKFe8vF4gaItZ%2BYK7JWBeYP0OlYTKzcUIZCDjMGUHiz3JgPZlKGDoat%2FYku50vkVVZbrDXIHEd69gzTdUJAbrrdmfWD","BoleA%3D%3D"}</definedName>
    <definedName name="_1128__FDSAUDITLINK__">{"fdsup://directions/News HTML Viewer?action=OPEN&amp;on_error=off&amp;window=popup_no_button&amp;start_maximized=false&amp;creator=factset&amp;display_string=Click to view document&amp;width=640&amp;height=480&amp;address=ZQFNwaznkp6vD6X0vQep%2BwmLe7%2BS8GOZ4izRwkw%2BKSvkSl10pXP%2F%2Bm82","XCVg%2B9gvwNLVFFqZmNkhRvpu8yEo5TPnKa5XFbPsRICNVYuFgh%2BmU1YE7Fwr3Nh4htSejzAJU7t9HBB0QRlyKND5C7KePlTkD4xu26mI7sPbJx12sGblbvFSIbj8RBr1onhhIHUDt6ggengi8CKPNn7Fp3iBImjdcXxZJvsz%2B5qUNBjW2vnwcfQ6I6BGflzhLQO%2FWuTgQp7Yp2RUp9NgmQucCex3PS0i7TckJQwIcLGV%2BFOVxb94M","agplRMvIykk"}</definedName>
    <definedName name="_1129__FDSAUDITLINK__">{"fdsup://directions/News HTML Viewer?action=OPEN&amp;on_error=off&amp;window=popup_no_button&amp;start_maximized=false&amp;creator=factset&amp;display_string=Click to view document&amp;width=640&amp;height=480&amp;address=ZQFNwazDkp6vD6V0vAbjiwPNM3LeTY4PYMfJN1I9UjXitVbRRsoFMvUk29X%2FXgAT","QTZGCfoAS2GpgoyZTIMoLmBqj8CzoQ0bUfexni4%2FD97LFV0l0zjVNxAyN4HglNYCX7w9DyBZvTKkSbOp0hzCUIcBnvSYX7cCz8Qm3Fkgvx%2BfVbTxhnIXmRpFgEItpmUNWFT7sCulbBTQUV9FFYp6Xq41aFcBdW%2F0rkZSvI8wC2HWU4c5l9Pt5TA3JuI6W2G%2BbYEXNYhyeWSkpGr%2BLZfhRdixGuO6ncBKWiAnOqe5lDEipqz1s7l62","w%3D%3D"}</definedName>
    <definedName name="_113__123Graph_ECHART_18">[25]Quarters!$H$31:$K$31</definedName>
    <definedName name="_1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30__FDSAUDITLINK__">{"fdsup://directions/News HTML Viewer?action=OPEN&amp;on_error=off&amp;window=popup_no_button&amp;start_maximized=false&amp;creator=factset&amp;display_string=Click to view document&amp;width=640&amp;height=480&amp;address=ZQFNwazDkp6vD6V0vAajodHv74D88tsFCwqfs3ZTjRqBRHCdeUnhoqv8TrZuZlg%2B","qHZ9pqX7P8yfJGLvHqo8RYrKYdxNGeYvR6%2BEv8figon3H7YdSy652fP4rd6FwcknqPtk4lSGHtCHr1wKVLHLdkj3mOZ7NiFww5PO7QndGY%2BWVmursk3CTQuSJT9iledOWt2YAPy1PTjhfwSOrDxReyOOTFhPa2tSjCHpNO516UbOdbUBPqrvVpzNRihZAMpLGT0bppmsRKMHCy1Of4axGP3Woj7og3kwP7ehW%2FvxMCc9BPI%3D"}</definedName>
    <definedName name="_1131__FDSAUDITLINK__">{"fdsup://directions/News HTML Viewer?action=OPEN&amp;on_error=off&amp;window=popup_no_button&amp;start_maximized=false&amp;creator=factset&amp;display_string=Click to view document&amp;width=640&amp;height=480&amp;address=ZQFNwaDH0u6rz6X0tQaT%2FsBTw%2FSGduRHD9pe7hW5dxSS20s4wh8knJ%2B5l1Co","VQEK03xRYQAcV06yaXPe9c4CL8SkEwQlTLvKqENp3yi0bBUagdn9Wi2ANVgwfNKPkUF2d%2FrjuuPMjmEXNvOcD0CsexwNsKAdO%2FExXdkwUDzA%2Ft1VmgMSfmRkT7CtMP8ai4lB4JH6Mrl83gIrvc0R7Av6nlj32EXVDQJrTF%2F70ATUrt5M2RI7lFiFsoGF9XfgIG%2F1uYzc02x%2FsuDTxMgxLS5AQsQSHQ33z1QeTl0Dol225NN3tzx","bj0GFuuEZIw%3D%3D"}</definedName>
    <definedName name="_1132__FDSAUDITLINK__">{"fdsup://directions/News HTML Viewer?action=OPEN&amp;on_error=off&amp;window=popup_no_button&amp;start_maximized=false&amp;creator=factset&amp;display_string=Click to view document&amp;width=640&amp;height=480&amp;address=ZQFNwaDDkp6vDKV0nDbjkAHX5Xv9OwFPgCuVhz8iAeY2Lb4dryKEOJTKipUQnNIw4A","4uu5Pk4F%2F7xQ1eW8jezAVt6xm21amuSHl20gHVdJlsEa39uYfpyNROljnAHQgCnNY471JWlyC4SdFxReH6F2M1odtsGHU48sR9jksmDzRIvgbZCSrU5t1SRsd7lSCTa%2Bp08W5Sgcy3aKZ%2F3hsAu82XRkRckE1VUiZTU0rZU%2Bpm3LL3RUxzWJQeezEfW6WrhRl%2FTE%2FKPla%2FYCsRiVlyYGL354mFNhXaHP5%2FpncrK1u8fw%3D","%3D"}</definedName>
    <definedName name="_1133__FDSAUDITLINK__">{"fdsup://directions/News HTML Viewer?action=OPEN&amp;on_error=off&amp;window=popup_no_button&amp;start_maximized=false&amp;creator=factset&amp;display_string=Click to view document&amp;width=640&amp;height=480&amp;address=ZQFNwazDkp6vD6V0vAajlzMm9lKx25FY6iwvxERMH3m7zh7VU98A1McL%2BlI44wWY","9yiIVngYRSor%2BuiKH9%2BR0D2ZALxH4AZ3GTn7A3b3SNyv88VHEp14BHdGU98hyIGv%2FHRj3Te9UlUnotwoL1PyqElqTUgy0omfEd9Ylx8xV0r1UZCeIhqcRlNV4x%2BZKk2TP1L05JPTL7r8mrNVE5kPd4JK28i2HZID62vmEqutVqxz49lTRGPwpwQbjF7BbeLLvnTtGNF63Z823L3Vh9%2B1vnwPF0QEzXNY8CLZrFvIwkHiVV%2BrrgA","%3D"}</definedName>
    <definedName name="_1134__FDSAUDITLINK__">{"fdsup://directions/News HTML Viewer?action=OPEN&amp;on_error=off&amp;window=popup_no_button&amp;start_maximized=false&amp;creator=factset&amp;display_string=Click to view document&amp;width=640&amp;height=480&amp;address=ZQFNAaDDkp6vd2kDr6qbZvQCIrnmNa2Ux7ZL8b9SBX5lghExLciYmMQX10WoTdEAp5","NsuScV%2BSDz6KJ5MABjPVCv0J2DMtOAmzQKMFBykjXGObkpxYKNQChDak6%2B3zrm0gnL3Cy3vpVv7J1fMQhY6PbqR2TEyfi0nBNPNIsLvuP2q1fceiP7T%2Fpk4TsOP46lnRdimiwHRA1iX4SwVieWnp4%2FHky4sXLmxQStNeGUZ0o6bGMJ1%2BuEKBxQXJY%2BFPaNLOHDcl0ef%2F4M3uVrWYuqzJAzGyuCPxHgC9uYAxHDotG0Y7mjrTy","E"}</definedName>
    <definedName name="_1135__FDSAUDITLINK__">{"fdsup://directions/News HTML Viewer?action=OPEN&amp;on_error=off&amp;window=popup_no_button&amp;start_maximized=false&amp;creator=factset&amp;display_string=Click to view document&amp;width=640&amp;height=480&amp;address=ZQFNwaDnku6rz6X0tAZl36v9dKSRr4ObNrPpw0hehBbM%2F7Et%2Fdd2%2FpP4xP%2","BOJwYKGQSflHxfxHq3fTYCouZFZpntY4jUD3khg79gTtTYL%2BjT5BW%2F%2BiypnIHb6Rb0FCIOXCbjtWIFIVLS7KjnMbKvECtwOUkW%2F%2BUYQlN0Z3Ysd6OTV6CrymNxJHqFbbGn8Yvg8758VDqatIAA9ma5aNGrDGTPYKSwxqvfTHI2bDXZa3onoLlzDVR%2Bl5WoSr1PM7p9EKd%2FGVoqsZreg5G4mrgnbT86TLjKvNpkaKmFW53fKj3","A0R297uiZ"}</definedName>
    <definedName name="_1136__FDSAUDITLINK__">{"fdsup://IBCentral/FAT Viewer?action=UPDATE&amp;creator=factset&amp;DOC_NAME=fat:reuters_qtrly_source_window.fat&amp;display_string=Audit&amp;DYN_ARGS=TRUE&amp;VAR:ID1=37044210&amp;VAR:RCODE=LMIN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1137__FDSAUDITLINK__">{"fdsup://IBCentral/FAT Viewer?action=UPDATE&amp;creator=factset&amp;DOC_NAME=fat:reuters_qtrly_source_window.fat&amp;display_string=Audit&amp;DYN_ARGS=TRUE&amp;VAR:ID1=37044210&amp;VAR:RCODE=AEQ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1138__FDSAUDITLINK__">{"fdsup://IBCentral/FAT Viewer?action=UPDATE&amp;creator=factset&amp;DOC_NAME=fat:reuters_annual_source_window.fat&amp;display_string=Audit&amp;DYN_ARGS=TRUE&amp;VAR:ID1=37044210&amp;VAR:RCODE=FDSPFDSTKTOTAL&amp;VAR:SDATE=20071299&amp;VAR:FREQ=Y&amp;VAR:RELITEM=RP&amp;VAR:CURRENCY=USD&amp;VAR:CURRSOU","RCE=EXSHARE&amp;VAR:NATFREQ=ANNUAL&amp;VAR:RFIELD=FINALIZED&amp;VAR:DB_TYPE=&amp;VAR:UNITS=MONTHLY&amp;window=popup&amp;width=450&amp;height=300&amp;START_MAXIMIZED=FALSE"}</definedName>
    <definedName name="_1139__FDSAUDITLINK__">{"fdsup://IBCentral/FAT Viewer?action=UPDATE&amp;creator=factset&amp;DOC_NAME=fat:reuters_qtrly_source_window.fat&amp;display_string=Audit&amp;DYN_ARGS=TRUE&amp;VAR:ID1=37044210&amp;VAR:RCODE=STLD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114__123Graph_ECHART_4">[25]Quarters!$H$24:$K$24</definedName>
    <definedName name="_1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40__FDSAUDITLINK__">{"fdsup://IBCentral/FAT Viewer?action=UPDATE&amp;creator=factset&amp;DOC_NAME=fat:reuters_qtrly_source_window.fat&amp;display_string=Audit&amp;DYN_ARGS=TRUE&amp;VAR:ID1=37044210&amp;VAR:RCODE=SCS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1141__FDSAUDITLINK__">{"fdsup://IBCentral/FAT Viewer?action=UPDATE&amp;creator=factset&amp;DOC_NAME=fat:reuters_qtrly_shs_src_window.fat&amp;display_string=Audit&amp;DYN_ARGS=TRUE&amp;VAR:ID1=37044210&amp;VAR:RCODE=FDSSHSOUTDEPS&amp;VAR:SDATE=20071299&amp;VAR:FREQ=Quarterly&amp;VAR:RELITEM=RP&amp;VAR:CURRENCY=&amp;VAR:CUR","RSOURCE=EXSHARE&amp;VAR:NATFREQ=QUARTERLY&amp;VAR:RFIELD=FINALIZED&amp;VAR:DB_TYPE=&amp;VAR:UNITS=MONTHLY&amp;window=popup&amp;width=450&amp;height=300&amp;START_MAXIMIZED=FALSE"}</definedName>
    <definedName name="_115__123Graph_ECHART_6">[25]Quarters!$H$39:$K$39</definedName>
    <definedName name="_1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6__123Graph_ECHART_7">[25]Quarters!$H$60:$K$60</definedName>
    <definedName name="_116__123Graph_XCHART_8">'[26]Historical IS'!#REF!</definedName>
    <definedName name="_1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6IQ_CURRENCY_GAIN_INS">"c238"</definedName>
    <definedName name="_117__123Graph_ECHART_8">[25]Quarters!$H$40:$K$40</definedName>
    <definedName name="_1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8__123Graph_ECHART_9">[25]Quarters!$H$61:$K$61</definedName>
    <definedName name="_1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9__123Graph_F_Chart_1A">'[27]Stock Price'!$G$4:$G$265</definedName>
    <definedName name="_1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IQ_CURRENCY_GAIN_INS">"c238"</definedName>
    <definedName name="_12__123Graph_ACHART_10">'[22]Variance Sum '!#REF!</definedName>
    <definedName name="_12__123Graph_ACHART_4">'[4]Inventory Turn'!#REF!</definedName>
    <definedName name="_12__123Graph_BADV_PCGD">[4]ADVOL!$E$170:$E$202</definedName>
    <definedName name="_12__123Graph_BCHART_11">[20]CapitalExp!$G$34:$G$34</definedName>
    <definedName name="_12__123Graph_BCHART_3">[4]Italy!$B$42:$M$42</definedName>
    <definedName name="_12__123Graph_BChart_58B">'[4]Graph 1'!$C$9:$C$60</definedName>
    <definedName name="_12__123Graph_BCHART_8">'[28]Historical IS'!#REF!</definedName>
    <definedName name="_12__123Graph_CChart_1A">'[30]19'!#REF!</definedName>
    <definedName name="_12__123Graph_CCHART_3">'[4]Historical IS'!#REF!</definedName>
    <definedName name="_12__123Graph_CCHART_5">[4]netherlands!$B$43:$M$43</definedName>
    <definedName name="_12__123Graph_DCHART_1">'[4]Historical IS'!#REF!</definedName>
    <definedName name="_12__123Graph_LBL_ACHART_1">[4]synthgraph!#REF!</definedName>
    <definedName name="_12__123Graph_XCHART_10">#REF!</definedName>
    <definedName name="_12__123Graph_XCHART_1A">[4]Internal!#REF!</definedName>
    <definedName name="_12__123Graph_XChart_58B">'[4]Graph 1'!$A$61:$A$112</definedName>
    <definedName name="_12__FDSAUDITLINK__">{"fdsup://IBCentral/FAT Viewer?action=UPDATE&amp;creator=factset&amp;DOC_NAME=fat:reuters_qtrly_source_window.fat&amp;display_string=Audit&amp;DYN_ARGS=TRUE&amp;VAR:ID1=90329340&amp;VAR:RCODE=SCSI&amp;VAR:SDATE=20091299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2_0__123Graph_BCHAR">'[24]YTD Totals'!#REF!</definedName>
    <definedName name="_12_123Graph_XB92">#REF!</definedName>
    <definedName name="_120__123Graph_FCHART_10">[25]Quarters!$D$41:$G$41</definedName>
    <definedName name="_120__FDSAUDITLINK__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1__123Graph_ACHART_9">'[22]Variance Sum '!#REF!</definedName>
    <definedName name="_121__123Graph_FCHART_11">[25]Quarters!$D$62:$G$62</definedName>
    <definedName name="_1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2__123Graph_FCHART_12">[25]Quarters!$D$25:$G$25</definedName>
    <definedName name="_1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3">'[14]GA Forc 04'!#REF!</definedName>
    <definedName name="_123__123Graph_FCHART_13">[25]Quarters!$D$26:$G$26</definedName>
    <definedName name="_1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345">'[26]Historical IS'!#REF!</definedName>
    <definedName name="_123Graph_A">[4]Fillform!$B$9:$B$17</definedName>
    <definedName name="_123Graph_b">'[31]SPP 2004 plan by TOS'!$Q$10:$Q$43</definedName>
    <definedName name="_123Graph_BCD">'[31]SPP 2004 plan by TOS'!$B$10:$B$43</definedName>
    <definedName name="_123Graph_D1">[4]LIGHTMEAT!#REF!</definedName>
    <definedName name="_123Graph_E1">[4]LIGHTMEAT!#REF!</definedName>
    <definedName name="_123Graph_Q">[4]PRODTEST!#REF!</definedName>
    <definedName name="_124__123Graph_FCHART_14">[25]Quarters!$D$27:$G$27</definedName>
    <definedName name="_1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5__123Graph_FCHART_15">[25]Quarters!$D$28:$G$28</definedName>
    <definedName name="_1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6__123Graph_FCHART_16">[25]Quarters!$D$29:$G$29</definedName>
    <definedName name="_1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7__123Graph_FCHART_4">[25]Quarters!$D$24:$G$24</definedName>
    <definedName name="_1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8__123Graph_FCHART_6">[25]Quarters!$D$39:$G$39</definedName>
    <definedName name="_1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9__123Graph_FCHART_7">[25]Quarters!$D$60:$G$60</definedName>
    <definedName name="_1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__123Graph_ACHART_1">'[32]Sales 2003'!#REF!</definedName>
    <definedName name="_13__123Graph_ACHART_3">'[22]Variance Sum '!#REF!</definedName>
    <definedName name="_13__123Graph_BCHART_12">[20]CapitalExp!$G$34:$G$34</definedName>
    <definedName name="_13__123Graph_BMAG_PCE">[4]ADVOL!$A$171:$A$204</definedName>
    <definedName name="_13__123Graph_CCHART_1">[33]ANNUAL!#REF!</definedName>
    <definedName name="_13__123Graph_CCHART_8">'[4]Historical IS'!#REF!</definedName>
    <definedName name="_13__123Graph_DCHART_2">[4]France!$B$44:$M$44</definedName>
    <definedName name="_13__123Graph_DCHART_8">'[4]Historical IS'!#REF!</definedName>
    <definedName name="_13__123Graph_LBL_ACHART_10">'[22]Variance Sum '!#REF!</definedName>
    <definedName name="_13__123Graph_LBL_ACHART_2">[34]A!$B$66:$D$66</definedName>
    <definedName name="_13__123Graph_LBL_ACHART_3">#REF!</definedName>
    <definedName name="_13__123Graph_XCHART_11">#REF!</definedName>
    <definedName name="_13__FDSAUDITLINK__">{"fdsup://IBCentral/FAT Viewer?action=UPDATE&amp;creator=factset&amp;DOC_NAME=fat:reuters_qtrly_source_window.fat&amp;display_string=Audit&amp;DYN_ARGS=TRUE&amp;VAR:ID1=90329340&amp;VAR:RCODE=LMIN&amp;VAR:SDATE=20091299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3_123Graph_XB92S">#REF!</definedName>
    <definedName name="_130__123Graph_FCHART_8">[25]Quarters!$D$40:$G$40</definedName>
    <definedName name="_1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1__123Graph_FCHART_9">[25]Quarters!$D$61:$G$61</definedName>
    <definedName name="_1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2__123Graph_X_Chart_1A">'[27]Stock Price'!$A$4:$A$265</definedName>
    <definedName name="_1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3__123Graph_XChart_1">[35]Total!$C$322:$C$325</definedName>
    <definedName name="_1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4__123Graph_BChart_1A">'[30]19'!#REF!</definedName>
    <definedName name="_134__123Graph_XCHART_2">[25]Quarters!$B$17:$B$20</definedName>
    <definedName name="_1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5__123Graph_XCHART_20">[25]oldSEG!$AD$11:$AD$14</definedName>
    <definedName name="_1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6__123Graph_XCHART_23">[25]Quarters!$B$17:$B$20</definedName>
    <definedName name="_1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7__123Graph_XCHART_3">[25]Quarters!$G$16:$AA$16</definedName>
    <definedName name="_1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8__123Graph_XChart_4">'[2]sales vol.'!$I$1121:$I$1122</definedName>
    <definedName name="_1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9__123Graph_XCHART_5">[25]Quarters!$D$16:$AA$16</definedName>
    <definedName name="_1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__123Graph_ACHART_1">[36]BSS!#REF!</definedName>
    <definedName name="_14__123Graph_BCHART_1">[36]BSS!#REF!</definedName>
    <definedName name="_14__123Graph_BCHART_13">[20]CapitalExp!$G$34:$G$34</definedName>
    <definedName name="_14__123Graph_BCHART_4">[4]UK!$B$42:$M$42</definedName>
    <definedName name="_14__123Graph_BNRET_PCE">[4]ADVOL!$A$171:$A$206</definedName>
    <definedName name="_14__123Graph_CCHART_2">[33]ANNUAL!#REF!</definedName>
    <definedName name="_14__123Graph_DCHART_1">'[4]Historical IS'!#REF!</definedName>
    <definedName name="_14__123Graph_DCHART_3">[4]Italy!$B$44:$M$44</definedName>
    <definedName name="_14__123Graph_LBL_ACHART_3">'[4]Historical IS'!#REF!</definedName>
    <definedName name="_14__123Graph_LBL_BCHART_1">[34]A!$C$63:$N$63</definedName>
    <definedName name="_14__123Graph_LBL_DCHART_1">[4]synthgraph!#REF!</definedName>
    <definedName name="_14__123Graph_XCHART_10">'[22]Variance Sum '!#REF!</definedName>
    <definedName name="_14__123Graph_XChart_1A">'[4]Graph 1'!$A$61:$A$112</definedName>
    <definedName name="_14__123Graph_XCHART_8">#REF!</definedName>
    <definedName name="_14__FDSAUDITLINK__">{"fdsup://IBCentral/FAT Viewer?action=UPDATE&amp;creator=factset&amp;DOC_NAME=fat:reuters_qtrly_shs_src_window.fat&amp;display_string=Audit&amp;DYN_ARGS=TRUE&amp;VAR:ID1=90329340&amp;VAR:RCODE=FDSSHSOUTDEPS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14_0__123Graph_CCHAR">'[24]YTD Totals'!#REF!</definedName>
    <definedName name="_14_123Graph_XB93S">#REF!</definedName>
    <definedName name="_140__123Graph_XChart_6">'[2]sales vol.'!$I$2248:$I$2251</definedName>
    <definedName name="_1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4__123Graph_XCHART_1">'[4]HIOS 93 thru 96'!$H$3:$K$3</definedName>
    <definedName name="_144__FDSAUDITLINK__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7__123Graph_CChart_1A">'[30]19'!#REF!</definedName>
    <definedName name="_1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IQ_CURRENCY_GAIN_INS">"c238"</definedName>
    <definedName name="_15__123Graph_ACHART_5">'[4]Inventory Turn'!#REF!</definedName>
    <definedName name="_15__123Graph_BCHART_14">[20]CapitalExp!$G$34:$G$34</definedName>
    <definedName name="_15__123Graph_BNRT_PCE">[4]ADVOL!$A$171:$A$206</definedName>
    <definedName name="_15__123Graph_CCHART_1">[36]BSS!#REF!</definedName>
    <definedName name="_15__123Graph_CCHART_3">'[28]Historical IS'!#REF!</definedName>
    <definedName name="_15__123Graph_DCHART_4">[4]UK!$B$44:$M$44</definedName>
    <definedName name="_15__123Graph_DCHART_8">'[4]Historical IS'!#REF!</definedName>
    <definedName name="_15__123Graph_LBL_ACHART_4">'[4]Historical IS'!#REF!</definedName>
    <definedName name="_15__123Graph_LBL_ECHART_1">[34]A!$B$90:$H$90</definedName>
    <definedName name="_15__123Graph_XChart_1A">'[30]19'!#REF!</definedName>
    <definedName name="_15__123Graph_XChart_58B">'[4]Graph 1'!$A$61:$A$112</definedName>
    <definedName name="_15__123Graph_XCHART_9">#REF!</definedName>
    <definedName name="_15__FDSAUDITLINK__">{"fdsup://IBCentral/FAT Viewer?action=UPDATE&amp;creator=factset&amp;DOC_NAME=fat:reuters_qtrly_source_window.fat&amp;display_string=Audit&amp;DYN_ARGS=TRUE&amp;VAR:ID1=85461610&amp;VAR:RCODE=FDSPFDSTKTOTAL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15_0__123Grap">#REF!</definedName>
    <definedName name="_15_123Graph_XB94S">#REF!</definedName>
    <definedName name="_1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3_0_S">#REF!</definedName>
    <definedName name="_1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9__123Graph_LBL_ACHART_10">'[22]Variance Sum '!#REF!</definedName>
    <definedName name="_1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IQ_CURRENCY_GAIN_INS">"c238"</definedName>
    <definedName name="_16__123Graph_ACHART_3">'[26]Historical IS'!#REF!</definedName>
    <definedName name="_16__123Graph_ACHART_4">'[22]Variance Sum '!#REF!</definedName>
    <definedName name="_16__123Graph_BCHART_1">[36]BSS!#REF!</definedName>
    <definedName name="_16__123Graph_BCHART_15">[20]CapitalExp!$G$34:$G$34</definedName>
    <definedName name="_16__123Graph_BCHART_5">[4]netherlands!$B$42:$M$42</definedName>
    <definedName name="_16__123Graph_CADV_PCE">[4]ADVOL!$H$170:$H$202</definedName>
    <definedName name="_16__123Graph_CCHART_8">'[28]Historical IS'!#REF!</definedName>
    <definedName name="_16__123Graph_DCHART_5">[4]netherlands!$B$44:$M$44</definedName>
    <definedName name="_16__123Graph_LBL_ACHART_1">[4]synthgraph!#REF!</definedName>
    <definedName name="_16__123Graph_LBL_BCHART_3">'[4]Historical IS'!#REF!</definedName>
    <definedName name="_16__123Graph_XCHART_1">[37]Sheet1!$A$1:$A$6</definedName>
    <definedName name="_16__123Graph_XCHART_2">'[22]Variance Sum '!#REF!</definedName>
    <definedName name="_16__FDSAUDITLINK__">{"fdsup://IBCentral/FAT Viewer?action=UPDATE&amp;creator=factset&amp;DOC_NAME=fat:reuters_qtrly_source_window.fat&amp;display_string=Audit&amp;DYN_ARGS=TRUE&amp;VAR:ID1=60819010&amp;VAR:RCODE=LMIN&amp;VAR:SDATE=20090999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6_0__123Graph_LBL_ACHAR">'[24]YTD Totals'!#REF!</definedName>
    <definedName name="_16_123Graph_XDEL">#REF!</definedName>
    <definedName name="_160__FDSAUDITLINK__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IQ_CURRENCY_GAIN_INS">"c238"</definedName>
    <definedName name="_17__123Graph_BCHART_16">[20]CapitalExp!$G$34:$G$34</definedName>
    <definedName name="_17__123Graph_DCHART_1">'[28]Historical IS'!#REF!</definedName>
    <definedName name="_17__123Graph_ECHART_2">[4]France!$B$45:$M$45</definedName>
    <definedName name="_17__123Graph_LBL_ACHART_3">'[4]Historical IS'!#REF!</definedName>
    <definedName name="_17__123Graph_LBL_BCHART_4">'[4]Historical IS'!#REF!</definedName>
    <definedName name="_17__123Graph_XADV_GDP">[4]ADVOL!$A$23:$A$54</definedName>
    <definedName name="_17__123Graph_XChart_1A">[23]Cntmrs!$B$19:$M$19</definedName>
    <definedName name="_17__123Graph_XCHART_3">'[22]Variance Sum '!#REF!</definedName>
    <definedName name="_17__FDSAUDITLINK__">{"fdsup://IBCentral/FAT Viewer?action=UPDATE&amp;creator=factset&amp;DOC_NAME=fat:reuters_qtrly_source_window.fat&amp;display_string=Audit&amp;DYN_ARGS=TRUE&amp;VAR:ID1=60819010&amp;VAR:RCODE=STLD&amp;VAR:SDATE=20090999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7_0_0Cwvu.GREY_A">[4]TargIS!#REF!</definedName>
    <definedName name="_17_123Graph_XDELCO">#REF!</definedName>
    <definedName name="_1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1__123Graph_XCHART_10">'[22]Variance Sum '!#REF!</definedName>
    <definedName name="_1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IQ_CURRENCY_GAIN_INS">"c238"</definedName>
    <definedName name="_18__123Graph_ACHART_6">'[4]Inventory Turn'!#REF!</definedName>
    <definedName name="_18__123Graph_ACHART_7">'[38]Prix marché, shipments'!#REF!</definedName>
    <definedName name="_18__123Graph_BCHART_17">[20]CapitalExp!$G$34:$G$34</definedName>
    <definedName name="_18__123Graph_CCHART_1">[36]BSS!#REF!</definedName>
    <definedName name="_18__123Graph_CCHART_2">[4]France!$B$43:$M$43</definedName>
    <definedName name="_18__123Graph_DCHART_2">[33]ANNUAL!#REF!</definedName>
    <definedName name="_18__123Graph_ECHART_3">[4]Italy!$B$45:$M$45</definedName>
    <definedName name="_18__123Graph_LBL_ACHART_4">'[4]Historical IS'!#REF!</definedName>
    <definedName name="_18__123Graph_LBL_CCHART_3">'[4]Historical IS'!#REF!</definedName>
    <definedName name="_18__123Graph_XADV_GDPR">[4]ADVOL!$A$23:$A$58</definedName>
    <definedName name="_18__123Graph_XCHART_2">[34]A!$B$65:$D$65</definedName>
    <definedName name="_18__123Graph_XCHART_4">'[22]Variance Sum '!#REF!</definedName>
    <definedName name="_18__FDSAUDITLINK__">{"fdsup://IBCentral/FAT Viewer?action=UPDATE&amp;creator=factset&amp;DOC_NAME=fat:reuters_qtrly_source_window.fat&amp;display_string=Audit&amp;DYN_ARGS=TRUE&amp;VAR:ID1=60819010&amp;VAR:RCODE=SCSI&amp;VAR:SDATE=20090999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8_0__123Graph_ACHAR">'[24]YTD Totals'!#REF!</definedName>
    <definedName name="_18_123Graph_XDETS">#REF!</definedName>
    <definedName name="_1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4__123Graph_XChart_1A">'[30]19'!#REF!</definedName>
    <definedName name="_1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__123Graph_ACHART_1">'[39]Sales 2003'!#REF!</definedName>
    <definedName name="_19__123Graph_ACHART_5">'[22]Variance Sum '!#REF!</definedName>
    <definedName name="_19__123Graph_BCHART_18">[20]CapitalExp!$G$34:$G$34</definedName>
    <definedName name="_19__123Graph_DCHART_8">'[28]Historical IS'!#REF!</definedName>
    <definedName name="_19__123Graph_ECHART_4">[4]UK!$B$45:$M$45</definedName>
    <definedName name="_19__123Graph_LBL_BCHART_3">'[4]Historical IS'!#REF!</definedName>
    <definedName name="_19__123Graph_XADV_PCE">[4]ADVOL!$A$22:$A$54</definedName>
    <definedName name="_19__123Graph_XCHART_1">'[4]Historical IS'!#REF!</definedName>
    <definedName name="_19__123Graph_XChart_2A">[23]Cntmrs!$P$19:$S$19</definedName>
    <definedName name="_19__123Graph_XCHART_5">'[22]Variance Sum '!#REF!</definedName>
    <definedName name="_19__FDSAUDITLINK__">{"fdsup://IBCentral/FAT Viewer?action=UPDATE&amp;creator=factset&amp;DOC_NAME=fat:reuters_qtrly_shs_src_window.fat&amp;display_string=Audit&amp;DYN_ARGS=TRUE&amp;VAR:ID1=60819010&amp;VAR:RCODE=FDSSHSOUTDEPS&amp;VAR:SDATE=20090999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19_0__123Graph_ACHAR">'[24]YTD Totals'!#REF!</definedName>
    <definedName name="_19_0__123Graph_BCHAR">'[24]YTD Totals'!#REF!</definedName>
    <definedName name="_1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6__123Graph_XCHART_2">'[22]Variance Sum '!#REF!</definedName>
    <definedName name="_1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6_0Rwvu.Pag">'[40]#REF'!#REF!</definedName>
    <definedName name="_1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">#REF!</definedName>
    <definedName name="_2____123Graph_BCHART_1A">[4]Internal!#REF!</definedName>
    <definedName name="_2___123Graph_AChart_58B">'[4]Graph 1'!$C$61:$C$112</definedName>
    <definedName name="_2__123Graph_AADV_GDPR">[4]ADVOL!$C$97:$C$131</definedName>
    <definedName name="_2__123Graph_ACHART_1">'[4]GREEN MONTHLY AVG'!#REF!</definedName>
    <definedName name="_2__123Graph_ACHART_10">#REF!</definedName>
    <definedName name="_2__123Graph_ACHART_11">[20]CapitalExp!$D$36:$D$36</definedName>
    <definedName name="_2__123Graph_AChart_1A">'[4]Graph 1'!$C$61:$C$112</definedName>
    <definedName name="_2__123Graph_ACHART_2">[4]France!$B$41:$M$41</definedName>
    <definedName name="_2__123Graph_ACHART_3">'[4]Historical IS'!#REF!</definedName>
    <definedName name="_2__123Graph_AChart_58B">'[4]Graph 1'!$C$61:$C$112</definedName>
    <definedName name="_2__123Graph_BCHART_1">'[4]HOSPICE OPSUM'!#REF!</definedName>
    <definedName name="_2__123Graph_BCHART_4H">'[4]graph info'!#REF!</definedName>
    <definedName name="_2__123Graph_CCHART_1">'[4]1999'!$C$28:$N$28</definedName>
    <definedName name="_2__123Graph_CCHART_12">[4]Operating!#REF!</definedName>
    <definedName name="_2__123Graph_CCHART_8">[4]Operating!#REF!</definedName>
    <definedName name="_2__123Graph_ECHART_6">#REF!</definedName>
    <definedName name="_2__FDSAUDITLINK__">{"fdsup://directions/FAT Viewer?action=UPDATE&amp;creator=factset&amp;DYN_ARGS=TRUE&amp;DOC_NAME=FAT:FQL_AUDITING_CLIENT_TEMPLATE.FAT&amp;display_string=Audit&amp;VAR:KEY=JIPAJGJMLO&amp;VAR:QUERY=RkZfQlBTX1RBTkcoQU5OLDQwMzI2KQ==&amp;WINDOW=FIRST_POPUP&amp;HEIGHT=450&amp;WIDTH=450&amp;START_MAXIMI","ZED=FALSE&amp;VAR:CALENDAR=US&amp;VAR:SYMBOL=DIOD&amp;VAR:INDEX=0"}</definedName>
    <definedName name="_2_0__123Graph_XCHAR">'[41]Annual-Fiscal'!#REF!</definedName>
    <definedName name="_2_0_Dist_Val">[5]OUTPUT!#REF!</definedName>
    <definedName name="_2_123Grap">#REF!</definedName>
    <definedName name="_20__123Graph_ACHART_8">'[38]Prix marché, shipments'!#REF!</definedName>
    <definedName name="_20__123Graph_BCHART_8">[20]CapitalExp!$G$34:$G$34</definedName>
    <definedName name="_20__123Graph_CCHART_3">[4]Italy!$B$43:$M$43</definedName>
    <definedName name="_20__123Graph_ECHART_5">[4]netherlands!$B$45:$M$45</definedName>
    <definedName name="_20__123Graph_LBL_ACHART_1">[36]BSS!#REF!</definedName>
    <definedName name="_20__123Graph_LBL_ACHART_3">'[28]Historical IS'!#REF!</definedName>
    <definedName name="_20__123Graph_LBL_BCHART_4">'[4]Historical IS'!#REF!</definedName>
    <definedName name="_20__123Graph_XADV_PCGD">[4]ADVOL!$A$22:$A$54</definedName>
    <definedName name="_20__123Graph_XCHART_3">'[4]Historical IS'!#REF!</definedName>
    <definedName name="_20__123Graph_XCHART_6">'[22]Variance Sum '!#REF!</definedName>
    <definedName name="_20__FDSAUDITLINK__">{"fdsup://IBCentral/FAT Viewer?action=UPDATE&amp;creator=factset&amp;DOC_NAME=fat:reuters_qtrly_source_window.fat&amp;display_string=Audit&amp;DYN_ARGS=TRUE&amp;VAR:ID1=82434810&amp;VAR:RCODE=LMIN&amp;VAR:SDATE=20091299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0_0__123Graph_BCHAR">'[24]YTD Totals'!#REF!</definedName>
    <definedName name="_20_0__123Graph_CCHAR">'[24]YTD Totals'!#REF!</definedName>
    <definedName name="_2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6__FDSAUDITLINK__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8__123Graph_XCHART_3">'[22]Variance Sum '!#REF!</definedName>
    <definedName name="_2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9__123Graph_AChart_58B">'[4]Graph 1'!$C$61:$C$112</definedName>
    <definedName name="_2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__123Graph_ACHART_4">'[26]Historical IS'!#REF!</definedName>
    <definedName name="_21__123Graph_BCHART_1">#REF!</definedName>
    <definedName name="_21__123Graph_BCHART_3">'[4]Inventory Turn'!#REF!</definedName>
    <definedName name="_21__123Graph_BCHART_9">[20]CapitalExp!$G$34:$G$34</definedName>
    <definedName name="_21__123Graph_ECHART_6">#REF!</definedName>
    <definedName name="_21__123Graph_LBL_ACHART_4">'[28]Historical IS'!#REF!</definedName>
    <definedName name="_21__123Graph_LBL_CCHART_3">'[4]Historical IS'!#REF!</definedName>
    <definedName name="_21__123Graph_XCHART_4">'[4]Historical IS'!#REF!</definedName>
    <definedName name="_21__123Graph_XCHART_7">'[22]Variance Sum '!#REF!</definedName>
    <definedName name="_21__123Graph_XMAG_PCE">[4]ADVOL!$A$23:$A$56</definedName>
    <definedName name="_21__FDSAUDITLINK__">{"fdsup://IBCentral/FAT Viewer?action=UPDATE&amp;creator=factset&amp;DOC_NAME=fat:reuters_qtrly_source_window.fat&amp;display_string=Audit&amp;DYN_ARGS=TRUE&amp;VAR:ID1=82434810&amp;VAR:RCODE=FDSPFDSTKTOTAL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1_0__123Graph_CCHAR">'[24]YTD Totals'!#REF!</definedName>
    <definedName name="_21_0__123Graph_LBL_ACHAR">'[24]YTD Totals'!#REF!</definedName>
    <definedName name="_2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__123Graph_ACHART_6">'[22]Variance Sum '!#REF!</definedName>
    <definedName name="_22__123Graph_ACHART_9">'[38]Prix marché, shipments'!#REF!</definedName>
    <definedName name="_22__123Graph_CCHART_10">[20]CapitalExp!$H$34:$H$34</definedName>
    <definedName name="_22__123Graph_CCHART_4">[4]UK!$B$43:$M$43</definedName>
    <definedName name="_22__123Graph_FCHART_2">[4]France!$B$46:$M$46</definedName>
    <definedName name="_22__123Graph_LBL_BCHART_3">'[28]Historical IS'!#REF!</definedName>
    <definedName name="_22__123Graph_LBL_DCHART_1">[4]synthgraph!#REF!</definedName>
    <definedName name="_22__123Graph_XCHART_8">'[4]Historical IS'!#REF!</definedName>
    <definedName name="_22__123Graph_XNRET_PCE">[4]ADVOL!$A$23:$A$58</definedName>
    <definedName name="_22__FDSAUDITLINK__">{"fdsup://IBCentral/FAT Viewer?action=UPDATE&amp;creator=factset&amp;DOC_NAME=fat:reuters_qtrly_shs_src_window.fat&amp;display_string=Audit&amp;DYN_ARGS=TRUE&amp;VAR:ID1=82434810&amp;VAR:RCODE=FDSSHSOUTDEPS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2_0__123Graph_LBL_ACHAR">'[24]YTD Totals'!#REF!</definedName>
    <definedName name="_220__123Graph_XCHART_4">'[22]Variance Sum '!#REF!</definedName>
    <definedName name="_2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IQ_CURRENCY_GAIN_INS">"c238"</definedName>
    <definedName name="_23__123Graph_CCHART_11">[20]CapitalExp!$H$34:$H$34</definedName>
    <definedName name="_23__123Graph_FCHART_3">[4]Italy!$B$46:$M$46</definedName>
    <definedName name="_23__123Graph_LBL_BCHART_4">'[28]Historical IS'!#REF!</definedName>
    <definedName name="_23__123Graph_XCHART_1">'[4]Historical IS'!#REF!</definedName>
    <definedName name="_23__123Graph_XCHART_9">'[22]Variance Sum '!#REF!</definedName>
    <definedName name="_23__123Graph_XNRET_RS">[4]ADVOL!$A$30:$A$58</definedName>
    <definedName name="_23__FDSAUDITLINK__">{"fdsup://IBCentral/FAT Viewer?action=UPDATE&amp;creator=factset&amp;DOC_NAME=fat:reuters_qtrly_source_window.fat&amp;display_string=Audit&amp;DYN_ARGS=TRUE&amp;VAR:ID1=57459910&amp;VAR:RCODE=LMIN&amp;VAR:SDATE=20091299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2__123Graph_XCHART_5">'[22]Variance Sum '!#REF!</definedName>
    <definedName name="_2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4_x">'[42]OPERATING EXPS.'!#REF!</definedName>
    <definedName name="_2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__123Graph_BCHART_1">'[4]HIOS 93 thru 96'!$H$87:$K$87</definedName>
    <definedName name="_24__123Graph_BCHART_11">'[38]Prix marché, shipments'!#REF!</definedName>
    <definedName name="_24__123Graph_CCHART_12">[20]CapitalExp!$H$34:$H$34</definedName>
    <definedName name="_24__123Graph_CCHART_3">'[4]Inventory Turn'!#REF!</definedName>
    <definedName name="_24__123Graph_CCHART_5">[4]netherlands!$B$43:$M$43</definedName>
    <definedName name="_24__123Graph_FCHART_4">[4]UK!$B$46:$M$46</definedName>
    <definedName name="_24__123Graph_LBL_CCHART_3">'[28]Historical IS'!#REF!</definedName>
    <definedName name="_24__123Graph_XCHART_1">'[4]HIOS 93 thru 96'!$H$3:$K$3</definedName>
    <definedName name="_24__123Graph_XCHART_3">'[4]Historical IS'!#REF!</definedName>
    <definedName name="_24__123Graph_XNRT_PCE">[4]ADVOL!$A$23:$A$58</definedName>
    <definedName name="_24__FDSAUDITLINK__">{"fdsup://IBCentral/FAT Viewer?action=UPDATE&amp;creator=factset&amp;DOC_NAME=fat:reuters_qtrly_source_window.fat&amp;display_string=Audit&amp;DYN_ARGS=TRUE&amp;VAR:ID1=57459910&amp;VAR:RCODE=FDSPFDSTKTOTAL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4_0__123Graph_ACHAR">'[24]YTD Totals'!#REF!</definedName>
    <definedName name="_240__123Graph_XCHART_1">'[4]HIOS 93 thru 96'!$H$3:$K$3</definedName>
    <definedName name="_2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4__123Graph_XCHART_6">'[22]Variance Sum '!#REF!</definedName>
    <definedName name="_2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__123Graph_AChart_1A">'[30]19'!#REF!</definedName>
    <definedName name="_25__123Graph_ACHART_7">'[22]Variance Sum '!#REF!</definedName>
    <definedName name="_25__123Graph_CCHART_13">[20]CapitalExp!$H$34:$H$34</definedName>
    <definedName name="_25__123Graph_FCHART_5">[4]netherlands!$B$46:$M$46</definedName>
    <definedName name="_25__123Graph_XCHART_1">'[28]Historical IS'!#REF!</definedName>
    <definedName name="_25__123Graph_XCHART_4">'[4]Historical IS'!#REF!</definedName>
    <definedName name="_25__FDSAUDITLINK__">{"fdsup://IBCentral/FAT Viewer?action=UPDATE&amp;creator=factset&amp;DOC_NAME=fat:reuters_qtrly_source_window.fat&amp;display_string=Audit&amp;DYN_ARGS=TRUE&amp;VAR:ID1=57459910&amp;VAR:RCODE=STLD&amp;VAR:SDATE=20091299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_0_0__123Grap">#REF!</definedName>
    <definedName name="_2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6__123Graph_XCHART_7">'[22]Variance Sum '!#REF!</definedName>
    <definedName name="_2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IQ_CURRENCY_GAIN_INS">"c238"</definedName>
    <definedName name="_26__123Graph_ACHART_1">[36]BSS!#REF!</definedName>
    <definedName name="_26__123Graph_ACHART_8">'[26]Historical IS'!#REF!</definedName>
    <definedName name="_26__123Graph_CCHART_11">'[38]Prix marché, shipments'!#REF!</definedName>
    <definedName name="_26__123Graph_CCHART_14">[20]CapitalExp!$H$34:$H$34</definedName>
    <definedName name="_26__123Graph_DCHART_2">[4]France!$B$44:$M$44</definedName>
    <definedName name="_26__123Graph_XCHART_2">[33]ANNUAL!#REF!</definedName>
    <definedName name="_26__123Graph_XCHART_8">'[4]Historical IS'!#REF!</definedName>
    <definedName name="_26__FDSAUDITLINK__">{"fdsup://IBCentral/FAT Viewer?action=UPDATE&amp;creator=factset&amp;DOC_NAME=fat:reuters_qtrly_source_window.fat&amp;display_string=Audit&amp;DYN_ARGS=TRUE&amp;VAR:ID1=57459910&amp;VAR:RCODE=SCSI&amp;VAR:SDATE=20091299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6_0__123Graph_BCHAR">'[24]YTD Totals'!#REF!</definedName>
    <definedName name="_26_0_0__123Graph_AB92">#REF!</definedName>
    <definedName name="_2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8__123Graph_XCHART_8">'[22]Variance Sum '!#REF!</definedName>
    <definedName name="_2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__123Graph_CCHART_15">[20]CapitalExp!$H$34:$H$34</definedName>
    <definedName name="_27__123Graph_DCHART_3">'[4]Inventory Turn'!#REF!</definedName>
    <definedName name="_27__123Graph_XCHART_3">'[28]Historical IS'!#REF!</definedName>
    <definedName name="_27__FDSAUDITLINK__">{"fdsup://IBCentral/FAT Viewer?action=UPDATE&amp;creator=factset&amp;DOC_NAME=fat:reuters_qtrly_shs_src_window.fat&amp;display_string=Audit&amp;DYN_ARGS=TRUE&amp;VAR:ID1=57459910&amp;VAR:RCODE=FDSSHSOUTDEPS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7_0_0__123Graph_AB92S">#REF!</definedName>
    <definedName name="_2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IQ_CURRENCY_GAIN_INS">"c238"</definedName>
    <definedName name="_28__123Graph_ACHART_8">'[22]Variance Sum '!#REF!</definedName>
    <definedName name="_28__123Graph_BCHART_1">[36]BSS!#REF!</definedName>
    <definedName name="_28__123Graph_CCHART_16">[20]CapitalExp!$H$34:$H$34</definedName>
    <definedName name="_28__123Graph_DCHART_3">[4]Italy!$B$44:$M$44</definedName>
    <definedName name="_28__123Graph_XCHART_4">'[28]Historical IS'!#REF!</definedName>
    <definedName name="_28__FDSAUDITLINK__">{"fdsup://directions/News HTML Viewer?action=OPEN&amp;on_error=off&amp;window=popup_no_button&amp;start_maximized=false&amp;creator=factset&amp;display_string=Click to view document&amp;width=640&amp;height=480&amp;address=ZQFNwZLnkp6rDeX0%2FTap%2BYADY1q0T9agPR4ni0TurIg7yTBOZmSQdagYnaHvTm","R0DbB18RdCwfP0%2FArs9fP0yG6bHH%2FgvRfK8ugVoe6lWjehVR30jWOu4oaKXiILSzB0TjlW2iePNFbmcHKhmd8ZyNRFdgyrAmVtwXubSQo0wHnMOnitH6AzvS42GrnNJSoBL1iUAWNxl5vau2NBKEnJwJtC4oC%2FU%2F5Kv7rkQ1SnzmqyPVpZKQiauShks4iku9kmqNzDTVTAybd22Uk4Zen6rBUAExah%2FWHJ7txRaKfGbEvWjrPuvjF","v"}</definedName>
    <definedName name="_28_0__123Graph_CCHAR">'[24]YTD Totals'!#REF!</definedName>
    <definedName name="_28_0_0__123Graph_AB93S">#REF!</definedName>
    <definedName name="_280__123Graph_XCHART_9">'[22]Variance Sum '!#REF!</definedName>
    <definedName name="_2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IQ_CURRENCY_GAIN_INS">"c238"</definedName>
    <definedName name="_29__123Graph_CCHART_17">[20]CapitalExp!$H$34:$H$34</definedName>
    <definedName name="_29__123Graph_XCHART_8">'[28]Historical IS'!#REF!</definedName>
    <definedName name="_29__FDSAUDITLINK__">{"fdsup://directions/News HTML Viewer?action=OPEN&amp;on_error=off&amp;window=popup_no_button&amp;start_maximized=false&amp;creator=factset&amp;display_string=Click to view document&amp;width=640&amp;height=480&amp;address=ZQFNwZLnku63TOX0oTapNdA0XrEFxO4mljgrfaCVBSgeANNisT1cYFxgiy05S1PiKU","ftvBJiLy9KV9HYxLypPkxYZ5V%2BF4uYgGbCoulto8g%2BCc0DSJldHgoYEa5oR6tvqvFpyz2wRZJnwZ2x2FE8SFzjsA6fNXg8QzM6j5WzsiEw4uSlyIuGGpH5wyT%2FULQ26TgAUo%2BFGidTxnlZ5wGkITiKGGVpVznZ51w1Kn%2FDzTxRSd1tUblJlXXLJhHWshHNTuegSkHjGE7la3nZj%2FM6dVL6DKDAYaaZf%2B6XSUn3RNb2ssop%2B","YA%3D"}</definedName>
    <definedName name="_29_0_0__123Graph_AB94S">#REF!</definedName>
    <definedName name="_2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1__123Graph_BChart_1A">'[4]Graph 1'!$C$9:$C$60</definedName>
    <definedName name="_2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IQ_CURRENCY_GAIN_INS">"c238"</definedName>
    <definedName name="_3____123Graph_XCHART_1A">[4]Internal!#REF!</definedName>
    <definedName name="_3___123Graph_BChart_1A">'[4]Graph 1'!$C$9:$C$60</definedName>
    <definedName name="_3__123Graph_AADV_PCE">[4]ADVOL!$F$170:$F$202</definedName>
    <definedName name="_3__123Graph_ACHART_1">'[4]Historical IS'!#REF!</definedName>
    <definedName name="_3__123Graph_ACHART_10">'[22]Variance Sum '!#REF!</definedName>
    <definedName name="_3__123Graph_ACHART_11">#REF!</definedName>
    <definedName name="_3__123Graph_ACHART_12">[20]CapitalExp!$D$36:$D$36</definedName>
    <definedName name="_3__123Graph_ACHART_2">'[22]Variance Sum '!#REF!</definedName>
    <definedName name="_3__123Graph_ACHART_4">'[4]Historical IS'!#REF!</definedName>
    <definedName name="_3__123Graph_AChart_58B">'[4]Graph 1'!$C$61:$C$112</definedName>
    <definedName name="_3__123Graph_ACK_DMAND">'[4]A-TOTCOK'!#REF!</definedName>
    <definedName name="_3__123Graph_BCHART_1">[4]A!$S$14:$S$50</definedName>
    <definedName name="_3__123Graph_BChart_1A">'[4]Graph 1'!$C$9:$C$60</definedName>
    <definedName name="_3__123Graph_BCHART_2">'[4]SALES &amp; UNITS'!#REF!</definedName>
    <definedName name="_3__123Graph_CCHART_1">'[4]DSO GRAPH'!#REF!</definedName>
    <definedName name="_3__123Graph_CCHART_4H">'[4]graph info'!#REF!</definedName>
    <definedName name="_3__123Graph_DCHART_1">'[4]1999'!$C$29:$N$29</definedName>
    <definedName name="_3__123Graph_ECHART_6">#REF!</definedName>
    <definedName name="_3__123Graph_XCHART_1">'[4]C.O.S.S.'!$F$230:$J$230</definedName>
    <definedName name="_3__FDSAUDITLINK__">{"fdsup://directions/FAT Viewer?action=UPDATE&amp;creator=factset&amp;DYN_ARGS=TRUE&amp;DOC_NAME=FAT:FQL_AUDITING_CLIENT_TEMPLATE.FAT&amp;display_string=Audit&amp;VAR:KEY=XATOPYVAVM&amp;VAR:QUERY=RkZfQlBTX1RBTkcoQU5OLDQwMzI2KQ==&amp;WINDOW=FIRST_POPUP&amp;HEIGHT=450&amp;WIDTH=450&amp;START_MAXIMI","ZED=FALSE&amp;VAR:CALENDAR=US&amp;VAR:SYMBOL=VSH&amp;VAR:INDEX=0"}</definedName>
    <definedName name="_3_123Graph_AB92">#REF!</definedName>
    <definedName name="_30__123Graph_CCHART_1">[36]BSS!#REF!</definedName>
    <definedName name="_30__123Graph_CCHART_18">[20]CapitalExp!$H$34:$H$34</definedName>
    <definedName name="_30__123Graph_DCHART_4">[4]UK!$B$44:$M$44</definedName>
    <definedName name="_30__123Graph_ECHART_3">'[4]Inventory Turn'!#REF!</definedName>
    <definedName name="_30__123Graph_XCHART_10">'[38]Prix marché, shipments'!#REF!</definedName>
    <definedName name="_30__FDSAUDITLINK__">{"fdsup://directions/News HTML Viewer?action=OPEN&amp;on_error=off&amp;window=popup_no_button&amp;start_maximized=false&amp;creator=factset&amp;display_string=Click to view document&amp;width=640&amp;height=480&amp;address=ZQFNwabn0p63D6X0N24qL83k9ZBlvfyj5PK4mljR4Uy6D%2Bui5Zxy4zO%2FMYHLd3","8GlKHmV%2F5LdLDm9vpY8PuZhiXBYSTqRJMLdcrI43vIWiRKwwNIeL9MHOBPUEFVt88yxStGKr1ypfxpd8QQUBSxyhSGrJXfFCAhGkxwhyvX7Cr2a4t%2FDt2KT%2B8YfsqUS8K2CuBSmrKmKOPID%2BJ5UFS0RAZxIqJ22o4IQUIVsfJmjqT%2FlAf2DfXlr7nn6atMoHAPyhOUsOeEz5i%2FoadIPu1JCP1lmvnUZLEu0FixMn3Wu7npeB%2F","fYw%3D%3D"}</definedName>
    <definedName name="_30_0__123Graph_ACHAR">'[41]Annual-Fiscal'!#REF!</definedName>
    <definedName name="_30_0__123Graph_LBL_ACHAR">'[24]YTD Totals'!#REF!</definedName>
    <definedName name="_30_0_0__123Graph_ADEL">#REF!</definedName>
    <definedName name="_3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__123Graph_ACHART_1">#REF!</definedName>
    <definedName name="_31__123Graph_ACHART_9">'[22]Variance Sum '!#REF!</definedName>
    <definedName name="_31__123Graph_BCHART_1">'[26]Historical IS'!#REF!</definedName>
    <definedName name="_31__123Graph_CCHART_8">[20]CapitalExp!$H$34:$H$34</definedName>
    <definedName name="_31__FDSAUDITLINK__">{"fdsup://directions/News HTML Viewer?action=OPEN&amp;on_error=off&amp;window=popup_no_button&amp;start_maximized=false&amp;creator=factset&amp;display_string=Click to view document&amp;width=640&amp;height=480&amp;address=ZQFNASDmkp6j98PGa4Kip%2BlRPhvrvcx05SS44P%2Beh5Cu8PvP2CNGmc3XFEO5Eb","XchIEnzG1YvqEdLHN5Os5GXKN3K8eDqtw5ds%2B%2FEk5Wv79WnEXKIqRfrUf8jz6ATSUNMiU1dsScc87V9Ag3%2F4EnKFUKf%2BAqoOa3FBxJsgxXQX9ydZfuVt02yMO5dQA3YrFfjAwMGPzHgKIhPbuX0N2htmVZNh2wIOwflvPbCFNRwzuS0eD4oweZyCiD42E1SGZzUwYhbP6H6JZsSGtVcybVb0Y6sSwe8CaKd%2FmtMojt7g%3D%3D"}</definedName>
    <definedName name="_31_0_0__123Graph_ADELCO">#REF!</definedName>
    <definedName name="_3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IQ_CURRENCY_GAIN_INS">"c238"</definedName>
    <definedName name="_32__123Graph_ACHART_10">#REF!</definedName>
    <definedName name="_32__123Graph_CCHART_9">[20]CapitalExp!$H$34:$H$34</definedName>
    <definedName name="_32__123Graph_DCHART_5">[4]netherlands!$B$44:$M$44</definedName>
    <definedName name="_32__123Graph_LBL_ACHART_1">[36]BSS!#REF!</definedName>
    <definedName name="_32__FDSAUDITLINK__">{"fdsup://directions/News HTML Viewer?action=OPEN&amp;on_error=off&amp;window=popup_no_button&amp;start_maximized=false&amp;creator=factset&amp;display_string=Click to view document&amp;width=640&amp;height=480&amp;address=ZQFNwRznkp6rT6UhjGdSxNyOn46ERIFIqTKkmqyhyAE%2BBE%2Bn05hJHSz%2F%2Bz","yjcUDat6SkYp%2Bc%2BysRlNPJMprK3EzsJet%2FilXxlsCEZFyhRV7AQU%2F25ukBdE7gg%2Brn8M%2BmV40OHpLPYFoMRA5X1EDvUFu9nqSPgFCw%2BStH74Ei%2BPMIFCYohVokLbD2Gl0iD5WW%2BFJqsGuyNd9gkbxgXgCzRDRPZeJZHgOjIZ47%2B9jV1p7zfgWP8BcTCJ4fbn%2Bti0ahbkkhgRRujYyqoLaJQxPT2Q0ZkFH%2Be8z5y","EXprAtEIArFgIaI1HU%3D"}</definedName>
    <definedName name="_32_0_0__123Graph_ADETS">#REF!</definedName>
    <definedName name="_3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__123Graph_ACHART_11">#REF!</definedName>
    <definedName name="_33__123Graph_FCHART_3">'[4]Inventory Turn'!#REF!</definedName>
    <definedName name="_33__123Graph_LBL_ACHART_10">[20]CapitalExp!$D$27:$D$27</definedName>
    <definedName name="_33__FDSAUDITLINK__">{"fdsup://directions/News HTML Viewer?action=OPEN&amp;on_error=off&amp;window=popup_no_button&amp;start_maximized=false&amp;creator=factset&amp;display_string=Click to view document&amp;width=640&amp;height=480&amp;address=ZQFNwTDikp6rDgWeOYK8AboQSKJ4scnIaw631d0ZwURmSx3Zo2tt80ST%2FYsGXErl","4zlyAz0EFNwgdbXlWNk%2FwYgx%2BumxQppcu50O5KHr9J3%2BWI3HpcE0b1CODjCuYKyDtKI91g7yXXeTiJGXpEAPULDDEl0qHa7SieNClYPOvibS%2BMFPl%2F3%2BVhsFFtl3n0drpNWSxRS%2Bj2DfwaVYbf8MOIChfYQ2HfkVi2x%2FPJlooupd78tKBAk73vTbOqLVTqLoSsmlZhK%2Bkks1FPJ9dp3QKymrToILSYFjCpzAt6d9RJObC","iE6dg%3D%3D"}</definedName>
    <definedName name="_33_0_0__123Graph_LB">#REF!</definedName>
    <definedName name="_3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__123Graph_ACHART_8">#REF!</definedName>
    <definedName name="_34__123Graph_CCHART_1">'[4]DSO GRAPH'!#REF!</definedName>
    <definedName name="_34__123Graph_ECHART_2">[4]France!$B$45:$M$45</definedName>
    <definedName name="_34__123Graph_LBL_ACHART_11">[20]CapitalExp!$D$27:$D$27</definedName>
    <definedName name="_34__FDSAUDITLINK__">{"fdsup://directions/News HTML Viewer?action=OPEN&amp;on_error=off&amp;window=popup_no_button&amp;start_maximized=false&amp;creator=factset&amp;display_string=Click to view document&amp;width=640&amp;height=480&amp;address=ZQFNwTbikp6rzyWeMYS82p0IaidZZUTwvl4g6ll1tGv9wuFjHdzps1S6UA%2BbCd35","vIZEkeB7SCqsXqbL7d7x6M6HqnMIBjtVlFf9oiye8gDdcI7etLTZO8gnFLK8Wtj7ivd2VhaoBLPNXqU%2F%2ByMV0xjsSIsduWTQsWBB5BDk%2FPBzoHdZPJlNcNBw0TcTMdU4m1UBXmDcfFHIv6Nrmo88G7eY8TpaGduKoqmsUF%2FMMkwX4BXETbo1cDBtk5GksCQ5W%2B0DxECnbsNLJ8obxXU%2FdTTtMJMS2JNemJoCIl9UIcnKZnwU"}</definedName>
    <definedName name="_34_0_0__123Graph_LBL_AB94S">#REF!</definedName>
    <definedName name="_3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__123Graph_ACHART_9">#REF!</definedName>
    <definedName name="_35__123Graph_BChart_1A">'[30]19'!#REF!</definedName>
    <definedName name="_35__123Graph_LBL_ACHART_12">[20]CapitalExp!$D$27:$D$27</definedName>
    <definedName name="_35__FDSAUDITLINK__">{"fdsup://directions/News HTML Viewer?action=OPEN&amp;on_error=off&amp;window=popup_no_button&amp;start_maximized=false&amp;creator=factset&amp;display_string=Click to view document&amp;width=640&amp;height=480&amp;address=ZQFNAZznkp6rd2kFroJiCELqeqzKhdeapszYEk2P%2B%2BeK2I54K3ww24fDGLqBze","9UVbcNhQ6jZy8iG1sdA4G%2B1ULO3W%2BVmzvG2tqUB9yrkrG2Zmq3ixwzSH2hCBJP0gULaO%2FYwXZoK5MX44Vqi9eKXqsOooadUUCy0PiCRgejTOASaAsVm6WgVIVFvbuPqa3Xq%2BZamt2cZzo24w3s43HxQ8xNCyq9hH9mnC0rtZP0OId0k1xXsYVJYocNHStaq1To8inBw3wFW%2FTAhn36F2C7uHfFLx0zilPL8tCmV14lZu2gX5VxR%2","BjK"}</definedName>
    <definedName name="_35_0_0__123Graph_XB92">#REF!</definedName>
    <definedName name="_3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3__FDSAUDITLINK__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__123Graph_AChart_1A">'[4]Graph 1'!$C$61:$C$112</definedName>
    <definedName name="_36__123Graph_BCHART_1">#REF!</definedName>
    <definedName name="_36__123Graph_BCHART_3">'[26]Historical IS'!#REF!</definedName>
    <definedName name="_36__123Graph_ECHART_3">[4]Italy!$B$45:$M$45</definedName>
    <definedName name="_36__123Graph_LBL_ACHART_13">[20]CapitalExp!$D$27:$D$27</definedName>
    <definedName name="_36__123Graph_XCHART_1">'[4]Inventory Turn'!#REF!</definedName>
    <definedName name="_36__FDSAUDITLINK__">{"fdsup://directions/News HTML Viewer?action=OPEN&amp;on_error=off&amp;window=popup_no_button&amp;start_maximized=false&amp;creator=factset&amp;display_string=Click to view document&amp;width=640&amp;height=480&amp;address=ZQFNwRDnkp6rTKUhjGdS3O9TthCWbhRv8QV9E0EEADoc5mbB7OJkQRUp3pKEAmpkqF","WbKxdgIjO2YigCvMdKvmzjif1rfVXwYUoJhmv%2FnromGDuuZMty6Np9IcmRl37ob2%2FX2A24NdECUW8FcdMrceDB5FMDRcOJ3AOO%2B7Veok4n1M5A6nHcUBs%2FkZ7%2ByU2Lx4hxOg65Rgc5ev3oUxahcDNNzmeQBXceKxC9adFYzrO%2Fngud7EPJJA2YqskAAXgLCwBuEIeJ4jeWaI6fIE57KkrFyZtA%2BTls5EP9KOwaqo9bqIeWUX5","hMw%3D%3D"}</definedName>
    <definedName name="_36_0__123Graph_ACHAR">'[24]YTD Totals'!#REF!</definedName>
    <definedName name="_36_0_0__123Graph_XB92S">#REF!</definedName>
    <definedName name="_3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__123Graph_ACHART_2">'[22]Variance Sum '!#REF!</definedName>
    <definedName name="_37__123Graph_AChart_58B">'[4]Graph 1'!$C$61:$C$112</definedName>
    <definedName name="_37__123Graph_BCHART_10">#REF!</definedName>
    <definedName name="_37__123Graph_LBL_ACHART_14">[20]CapitalExp!$D$27:$D$27</definedName>
    <definedName name="_37__FDSAUDITLINK__">{"fdsup://directions/News HTML Viewer?action=OPEN&amp;on_error=off&amp;window=popup_no_button&amp;start_maximized=false&amp;creator=factset&amp;display_string=Click to view document&amp;width=640&amp;height=480&amp;address=ZQFNwazDkp6vD6V0vAajlfjZ9KrjaB258A3KPhDVoNE8v6FRsKOWR1RNYN3QHBwO2d","n6QMTb7DWLIXN18bW2K%2BsIn0uTf0pbEo4a3oLu%2F1i3jLxdCXL2F6wEfg1BSuNvYTCBP27%2Far5dW6lvAON53w8BA%2FWjPhpRN6uoskRl4v6W54U85nRDV2Sj%2BH63BW3HEl1CorTRugAKvotmL3MeKr43MFLSVaiBUjEPgatzn9IqjcIObRdXsebNk5sADNEyaBfuPcHjHKBXnlk6njbkv03txvf7ycqqeO1Q4RGxUo8kF9ONZ8g3rw%","3D%3D"}</definedName>
    <definedName name="_37_0_0__123Graph_XB93S">#REF!</definedName>
    <definedName name="_3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1__FDSAUDITLINK__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__123Graph_BCHART_11">#REF!</definedName>
    <definedName name="_38__123Graph_ECHART_4">[4]UK!$B$45:$M$45</definedName>
    <definedName name="_38__123Graph_LBL_ACHART_15">[20]CapitalExp!$D$27:$D$27</definedName>
    <definedName name="_38__FDSAUDITLINK__">{"fdsup://directions/News HTML Viewer?action=OPEN&amp;on_error=off&amp;window=popup_no_button&amp;start_maximized=false&amp;creator=factset&amp;display_string=Click to view document&amp;width=640&amp;height=480&amp;address=ZQFNwSDikp63DwUeHARlB%2BbaZTMoFXMp%2B3aecKAAWvqCBE2CdfwWsyrNlMldUY","j%2BnRbqIG6bdeqe0mF5wD%2FuV2TN4xz54kQrw3bqbkpQjcv5RAnB7eW0pSzOkvi%2B7WhGc0bFWuQFTgfSotWl6eTzFglS3kIW02PsG6eqcFvCuZPh4Y3K7Bevkgu98dVhU55WI%2BlJvjK9PqE%2Fjvama2f491vDW6Os%2BX9xffX%2FDfoQh%2FhGwmnb8TwYmaS08D8uA9kKS1YKU5YtHmAbb0qh1KqgXAC0ob2lDDQq74ULxgAiDp8DJ","k1dtZvL"}</definedName>
    <definedName name="_38_0__123Graph_BCHAR">'[24]YTD Totals'!#REF!</definedName>
    <definedName name="_38_0_0__123Graph_XB94S">#REF!</definedName>
    <definedName name="_3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__123Graph_BCHART_8">#REF!</definedName>
    <definedName name="_39__123Graph_CChart_1A">'[30]19'!#REF!</definedName>
    <definedName name="_39__123Graph_LBL_ACHART_16">[20]CapitalExp!$D$27:$D$27</definedName>
    <definedName name="_39__123Graph_XCHART_2">'[4]Inventory Turn'!#REF!</definedName>
    <definedName name="_39__FDSAUDITLINK__">{"fdsup://directions/News HTML Viewer?action=OPEN&amp;on_error=off&amp;window=popup_no_button&amp;start_maximized=false&amp;creator=factset&amp;display_string=Click to view document&amp;width=640&amp;height=480&amp;address=ZQFNwSDmku6rDwWeYa5yVPBhoHEd2bEVxWXSaNIQkf84QKy%2BIOSKhomH%2FkJFsJ","3CJXRqDMqwzorYcADab7s1wVq54WCRDYHnT%2FJ33WgEc%2FKYJ7ekWQhkIIikkh4%2BTaDq2drvlqvVAE5UNEkkZ34Z2Dd8hVnetirFIqcYTX2DnUeTbSu%2FmjBpFhq020DeYOX0I%2FPHlZBxR%2BnkREYyjfoxG8VHHtrqC%2FNumH%2Br3ZvhIh8W%2BcAnowmI7cYfRzguZdkbhSV4ytp5CJclmf0qUfy8TSB4Bu9Gz6IITD5CLh8%2BA","u9ZIruFmg%3D%3D"}</definedName>
    <definedName name="_39_0_0__123Graph_XDEL">#REF!</definedName>
    <definedName name="_3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IQ_CURRENCY_GAIN_INS">"c238"</definedName>
    <definedName name="_4___123Graph_BChart_58B">'[4]Graph 1'!$C$9:$C$60</definedName>
    <definedName name="_4__123Graph_AADV_PCGD">[4]ADVOL!$F$170:$F$202</definedName>
    <definedName name="_4__123Graph_ACHART_1">'[4]HIOS 93 thru 96'!$H$76:$K$76</definedName>
    <definedName name="_4__123Graph_ACHART_13">[20]CapitalExp!$D$36:$D$36</definedName>
    <definedName name="_4__123Graph_ACHART_1A">[4]Internal!#REF!</definedName>
    <definedName name="_4__123Graph_ACHART_2">[33]ANNUAL!#REF!</definedName>
    <definedName name="_4__123Graph_AChart_2A">[23]Cntmrs!$P$20:$S$20</definedName>
    <definedName name="_4__123Graph_ACHART_3">'[4]Historical IS'!#REF!</definedName>
    <definedName name="_4__123Graph_ACHART_5">[4]netherlands!$B$41:$M$41</definedName>
    <definedName name="_4__123Graph_ACHART_8">'[4]Historical IS'!#REF!</definedName>
    <definedName name="_4__123Graph_BCHART_1">'[4]GREEN MONTHLY AVG'!#REF!</definedName>
    <definedName name="_4__123Graph_BChart_1A">'[4]Graph 1'!$C$9:$C$60</definedName>
    <definedName name="_4__123Graph_BChart_58B">'[4]Graph 1'!$C$9:$C$60</definedName>
    <definedName name="_4__123Graph_CCHART_1">'[4]DSO GRAPH'!#REF!</definedName>
    <definedName name="_4__123Graph_CCHART_8">[4]Operating!#REF!</definedName>
    <definedName name="_4__123Graph_DCHART_1">#REF!</definedName>
    <definedName name="_4__123Graph_XCHART_1">'[4]1999'!#REF!</definedName>
    <definedName name="_4__123Graph_XCHART_2">'[4]C.O.S.S.'!$F$236:$I$236</definedName>
    <definedName name="_4__123Graph_XCHART_4H">'[4]graph info'!#REF!</definedName>
    <definedName name="_4__FDSAUDITLINK__">{"fdsup://directions/FAT Viewer?action=UPDATE&amp;creator=factset&amp;DYN_ARGS=TRUE&amp;DOC_NAME=FAT:FQL_AUDITING_CLIENT_TEMPLATE.FAT&amp;display_string=Audit&amp;VAR:KEY=JGHEXUJOBO&amp;VAR:QUERY=RkZfQlBTX1RBTkcoQU5OLDQwMzI2KQ==&amp;WINDOW=FIRST_POPUP&amp;HEIGHT=450&amp;WIDTH=450&amp;START_MAXIMI","ZED=FALSE&amp;VAR:CALENDAR=US&amp;VAR:SYMBOL=ONNN&amp;VAR:INDEX=0"}</definedName>
    <definedName name="_4_0__123Grap">#REF!</definedName>
    <definedName name="_4_123Graph_AB92S">#REF!</definedName>
    <definedName name="_40__123Graph_BCHART_1">'[4]HIOS 93 thru 96'!$H$87:$K$87</definedName>
    <definedName name="_40__123Graph_BCHART_9">#REF!</definedName>
    <definedName name="_40__123Graph_ECHART_5">[4]netherlands!$B$45:$M$45</definedName>
    <definedName name="_40__123Graph_LBL_ACHART_17">[20]CapitalExp!$D$27:$D$27</definedName>
    <definedName name="_40__FDSAUDITLINK__">{"fdsup://IBCentral/FAT Viewer?action=UPDATE&amp;creator=factset&amp;DOC_NAME=fat:reuters_annual_source_window.fat&amp;display_string=Audit&amp;DYN_ARGS=TRUE&amp;VAR:ID1=82966U10&amp;VAR:RCODE=LMIN&amp;VAR:SDATE=20071299&amp;VAR:FREQ=Y&amp;VAR:RELITEM=RP&amp;VAR:CURRENCY=USD&amp;VAR:CURRSOURCE=EXSHAR","E&amp;VAR:NATFREQ=ANNUAL&amp;VAR:RFIELD=FINALIZED&amp;VAR:DB_TYPE=&amp;VAR:UNITS=MONTHLY&amp;window=popup&amp;width=450&amp;height=300&amp;START_MAXIMIZED=FALSE"}</definedName>
    <definedName name="_40_0__123Graph_CCHAR">'[24]YTD Totals'!#REF!</definedName>
    <definedName name="_40_0_0__123Graph_XDELCO">#REF!</definedName>
    <definedName name="_4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__123Graph_BCHART_4">'[26]Historical IS'!#REF!</definedName>
    <definedName name="_41__123Graph_LBL_ACHART_18">[20]CapitalExp!$D$27:$D$27</definedName>
    <definedName name="_41__123Graph_XCHART_1">#REF!</definedName>
    <definedName name="_41__FDSAUDITLINK__">{"fdsup://IBCentral/FAT Viewer?action=UPDATE&amp;creator=factset&amp;DOC_NAME=fat:reuters_annual_source_window.fat&amp;display_string=Audit&amp;DYN_ARGS=TRUE&amp;VAR:ID1=82966U10&amp;VAR:RCODE=FDSPFDSTKTOTAL&amp;VAR:SDATE=20071299&amp;VAR:FREQ=Y&amp;VAR:RELITEM=RP&amp;VAR:CURRENCY=USD&amp;VAR:CURRSOU","RCE=EXSHARE&amp;VAR:NATFREQ=ANNUAL&amp;VAR:RFIELD=FINALIZED&amp;VAR:DB_TYPE=&amp;VAR:UNITS=MONTHLY&amp;window=popup&amp;width=450&amp;height=300&amp;START_MAXIMIZED=FALSE"}</definedName>
    <definedName name="_41_0_0__123Graph_XDETS">#REF!</definedName>
    <definedName name="_4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a_0__123Graph_BCHAR">'[41]Annual-Fiscal'!#REF!</definedName>
    <definedName name="_42__123Graph_CCHART_1">'[4]HIOS 93 thru 96'!$H$112:$K$112</definedName>
    <definedName name="_42__123Graph_LBL_ACHART_10">'[22]Variance Sum '!#REF!</definedName>
    <definedName name="_42__123Graph_LBL_ACHART_8">[20]CapitalExp!$D$27:$D$27</definedName>
    <definedName name="_42__123Graph_XCHART_10">#REF!</definedName>
    <definedName name="_42__123Graph_XCHART_4">'[4]Inventory Turn'!#REF!</definedName>
    <definedName name="_42__FDSAUDITLINK__">{"fdsup://IBCentral/FAT Viewer?action=UPDATE&amp;creator=factset&amp;DOC_NAME=fat:reuters_qtrly_source_window.fat&amp;display_string=Audit&amp;DYN_ARGS=TRUE&amp;VAR:ID1=82966U10&amp;VAR:RCODE=STLD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42_0__123Graph_LBL_ACHAR">'[24]YTD Totals'!#REF!</definedName>
    <definedName name="_4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b_0__123Graph_CCHAR">'[41]Annual-Fiscal'!#REF!</definedName>
    <definedName name="_43__123Graph_BChart_1A">'[4]Graph 1'!$C$9:$C$60</definedName>
    <definedName name="_43__123Graph_ECHART_6">#REF!</definedName>
    <definedName name="_43__123Graph_LBL_ACHART_9">[20]CapitalExp!$D$27:$D$27</definedName>
    <definedName name="_43__123Graph_XCHART_11">#REF!</definedName>
    <definedName name="_43__FDSAUDITLINK__">{"fdsup://IBCentral/FAT Viewer?action=UPDATE&amp;creator=factset&amp;DOC_NAME=fat:reuters_qtrly_source_window.fat&amp;display_string=Audit&amp;DYN_ARGS=TRUE&amp;VAR:ID1=82966U10&amp;VAR:RCODE=SCS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4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c_0__123Graph_DCHAR">'[41]Annual-Fiscal'!#REF!</definedName>
    <definedName name="_44__123Graph_BChart_58B">'[4]Graph 1'!$C$9:$C$60</definedName>
    <definedName name="_44__123Graph_LBL_BCHART_10">[20]CapitalExp!$E$26:$E$26</definedName>
    <definedName name="_44__123Graph_XCHART_8">#REF!</definedName>
    <definedName name="_44__FDSAUDITLINK__">{"fdsup://IBCentral/FAT Viewer?action=UPDATE&amp;creator=factset&amp;DOC_NAME=fat:reuters_qtrly_shs_src_window.fat&amp;display_string=Audit&amp;DYN_ARGS=TRUE&amp;VAR:ID1=82966U10&amp;VAR:RCODE=FDSSHSOUTDEPS&amp;VAR:SDATE=20071299&amp;VAR:FREQ=Quarterly&amp;VAR:RELITEM=RP&amp;VAR:CURRENCY=&amp;VAR:CUR","RSOURCE=EXSHARE&amp;VAR:NATFREQ=QUARTERLY&amp;VAR:RFIELD=FINALIZED&amp;VAR:DB_TYPE=&amp;VAR:UNITS=MONTHLY&amp;window=popup&amp;width=450&amp;height=300&amp;START_MAXIMIZED=FALSE"}</definedName>
    <definedName name="_4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__123Graph_FCHART_2">[4]France!$B$46:$M$46</definedName>
    <definedName name="_45__123Graph_LBL_BCHART_11">[20]CapitalExp!$E$26:$E$26</definedName>
    <definedName name="_45__123Graph_XCHART_10">'[22]Variance Sum '!#REF!</definedName>
    <definedName name="_45__123Graph_XCHART_5">'[4]Inventory Turn'!#REF!</definedName>
    <definedName name="_45__123Graph_XCHART_9">#REF!</definedName>
    <definedName name="_45__FDSAUDITLINK__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4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7__123Graph_BChart_58B">'[4]Graph 1'!$C$9:$C$60</definedName>
    <definedName name="_4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__123Graph_BCHART_8">'[26]Historical IS'!#REF!</definedName>
    <definedName name="_46__123Graph_LBL_BCHART_12">[20]CapitalExp!$E$26:$E$26</definedName>
    <definedName name="_46__123Graph_XCHART_7">'[38]Prix marché, shipments'!#REF!</definedName>
    <definedName name="_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__123Graph_FCHART_3">[4]Italy!$B$46:$M$46</definedName>
    <definedName name="_47__123Graph_LBL_BCHART_13">[20]CapitalExp!$E$26:$E$26</definedName>
    <definedName name="_47__FDSAUDITLINK__">{"fdsup://directions/News HTML Viewer?action=OPEN&amp;on_error=off&amp;window=popup_no_button&amp;start_maximized=false&amp;creator=factset&amp;display_string=Click to view document&amp;width=640&amp;height=480&amp;address=ZQFNwSDmku6rDwWeYa5yQ%2FKRbenbPGqukXCZ%2BBMlCjsq%2FJJnnQegQ07oux%2","FUIUeNkUCypIu2sB%2Bgtjsbm7z3PV810eBN169wcf36pKt%2FIXNCaQipt3%2F%2FqjElrMtH1HEP0mXMTBfTHQYpmmBL5ofba1pkqOJLRCDfw%2FPdG%2FOakwuIS1JwILu5eVknu%2FaaepX2cCCBeEmrMn86GQ8%2FZ0StkfuRqe2%2BfjkxhsEbCzAp6t1LVXmbZTsCYGdQJgv1y%2Bk7zIQ0zI4owjabmgWkFeU10ZFkUwtbW6q0FUJ4n","S77V7MVNF1Pt7Rg"}</definedName>
    <definedName name="_4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IQ_CURRENCY_GAIN_INS">"c238"</definedName>
    <definedName name="_48__123Graph_LBL_BCHART_14">[20]CapitalExp!$E$26:$E$26</definedName>
    <definedName name="_48__123Graph_XCHART_6">'[4]Inventory Turn'!#REF!</definedName>
    <definedName name="_48__FDSAUDITLINK__">{"fdsup://directions/News HTML Viewer?action=OPEN&amp;on_error=off&amp;window=popup_no_button&amp;start_maximized=false&amp;creator=factset&amp;display_string=Click to view document&amp;width=640&amp;height=480&amp;address=ZQFNwZznkp6rDKX0%2FQapNQ0XLrzCrffQlhdq5g05gt%2Fbvbrcjqou5Le4qTKnAD","NK0fNPGGtQKWJPTravxPjCSp3DwidU2jTA8PKIVlcMoAswDTbDHL%2F7Drtdzv1kQMcPI9TZeTzaiWk62%2Bt5Bl6ts%2FiMNtMixjb%2FgQac0s9bCDAIo56Lq8UjXZLmRQLt2JgRmLoyM5QC3Uy6UjJezJ8J3mY4PISioNC%2B2ltStAAybY487gzPoAA5YF69vIEAqWWrgPcgUZMo2ynUml%2FD8I2seSpBfwAXeSHT1UQcTvG%2BgKX8DXT","XAp%2Bu"}</definedName>
    <definedName name="_4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__123Graph_ACHART_3">'[22]Variance Sum '!#REF!</definedName>
    <definedName name="_49__123Graph_FCHART_4">[4]UK!$B$46:$M$46</definedName>
    <definedName name="_49__123Graph_LBL_BCHART_15">[20]CapitalExp!$E$26:$E$26</definedName>
    <definedName name="_49__123Graph_XChart_1A">'[30]19'!#REF!</definedName>
    <definedName name="_49__FDSAUDITLINK__">{"fdsup://directions/News HTML Viewer?action=OPEN&amp;on_error=off&amp;window=popup_no_button&amp;start_maximized=false&amp;creator=factset&amp;display_string=Click to view document&amp;width=640&amp;height=480&amp;address=ZQFNwaznkp6vD6X0vQep9bfU%2FAl110caLmKVmm7xTDqb%2BamtrpX2sPYS1S%2F9","bzEVNwDbCsPVTVvqqH3RnF0je%2BhoU3NmQTdv2t9V8HlmYDpq3OXWeOSdoYHr9tNm9C2PXNlclXD%2F7BMZfXdd0YX60Jcsf3d4pHo0VLEoXbcqnkWuddl5ILYKIpF%2FuMNEU0yTgTXXK8IDeDm3p41ENwe%2FtfsG9yq08rzLM2VEr0Vf1uPsx0sa%2FIKKB8kal0J3hd%2BS%2F1LjrcZXv9JonsOOal742tivI3JwXipJSRlgPSK17HuXD","%2FQ%3D"}</definedName>
    <definedName name="_4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IQ_CURRENCY_GAIN_INS">"c238"</definedName>
    <definedName name="_5___123Graph_XChart_1A">'[4]Graph 1'!$A$61:$A$112</definedName>
    <definedName name="_5__123Graph_ACHART_1">[4]A!$R$14:$R$50</definedName>
    <definedName name="_5__123Graph_ACHART_14">[20]CapitalExp!$D$36:$D$36</definedName>
    <definedName name="_5__123Graph_ACHART_3">'[28]Historical IS'!#REF!</definedName>
    <definedName name="_5__123Graph_ACHART_4">'[4]Historical IS'!#REF!</definedName>
    <definedName name="_5__123Graph_ACHART_9">#REF!</definedName>
    <definedName name="_5__123Graph_AMAG_PCE">[4]ADVOL!$S$23:$S$54</definedName>
    <definedName name="_5__123Graph_BCHART_1">'[4]HOSPICE OPSUM'!#REF!</definedName>
    <definedName name="_5__123Graph_BCHART_2">[4]France!$B$42:$M$42</definedName>
    <definedName name="_5__123Graph_BChart_58B">'[4]Graph 1'!$C$9:$C$60</definedName>
    <definedName name="_5__123Graph_CCHART_1">[4]A!$T$14:$T$50</definedName>
    <definedName name="_5__123Graph_ECHART_1">#REF!</definedName>
    <definedName name="_5__123Graph_XCHART_1">[43]TtmX!$H$18:$H$51</definedName>
    <definedName name="_5__123Graph_XChart_1A">'[4]Graph 1'!$A$61:$A$112</definedName>
    <definedName name="_5__FDSAUDITLINK__">{"fdsup://directions/FAT Viewer?action=UPDATE&amp;creator=factset&amp;DYN_ARGS=TRUE&amp;DOC_NAME=FAT:FQL_AUDITING_CLIENT_TEMPLATE.FAT&amp;display_string=Audit&amp;VAR:KEY=CBQXINEPSH&amp;VAR:QUERY=RkZfQlBTX1RBTkcoQU5OLDQwMjc3KQ==&amp;WINDOW=FIRST_POPUP&amp;HEIGHT=450&amp;WIDTH=450&amp;START_MAXIMI","ZED=FALSE&amp;VAR:CALENDAR=US&amp;VAR:SYMBOL=IRF&amp;VAR:INDEX=0"}</definedName>
    <definedName name="_5_123Graph_AB93S">#REF!</definedName>
    <definedName name="_5_31_2013" localSheetId="9">TTM</definedName>
    <definedName name="_5_31_2013" localSheetId="18">TTM</definedName>
    <definedName name="_5_31_2013" localSheetId="19">TTM</definedName>
    <definedName name="_5_31_2013" localSheetId="20">TTM</definedName>
    <definedName name="_5_31_2013" localSheetId="21">TTM</definedName>
    <definedName name="_5_31_2013" localSheetId="22">TTM</definedName>
    <definedName name="_5_31_2013" localSheetId="23">TTM</definedName>
    <definedName name="_5_31_2013" localSheetId="24">TTM</definedName>
    <definedName name="_5_31_2013" localSheetId="25">TTM</definedName>
    <definedName name="_5_31_2013" localSheetId="26">TTM</definedName>
    <definedName name="_5_31_2013" localSheetId="27">TTM</definedName>
    <definedName name="_5_31_2013" localSheetId="10">TTM</definedName>
    <definedName name="_5_31_2013" localSheetId="28">TTM</definedName>
    <definedName name="_5_31_2013" localSheetId="29">TTM</definedName>
    <definedName name="_5_31_2013" localSheetId="30">TTM</definedName>
    <definedName name="_5_31_2013" localSheetId="31">TTM</definedName>
    <definedName name="_5_31_2013" localSheetId="32">TTM</definedName>
    <definedName name="_5_31_2013" localSheetId="33">TTM</definedName>
    <definedName name="_5_31_2013" localSheetId="34">TTM</definedName>
    <definedName name="_5_31_2013" localSheetId="35">TTM</definedName>
    <definedName name="_5_31_2013" localSheetId="36">TTM</definedName>
    <definedName name="_5_31_2013" localSheetId="37">TTM</definedName>
    <definedName name="_5_31_2013" localSheetId="11">TTM</definedName>
    <definedName name="_5_31_2013" localSheetId="38">TTM</definedName>
    <definedName name="_5_31_2013" localSheetId="39">TTM</definedName>
    <definedName name="_5_31_2013" localSheetId="40">TTM</definedName>
    <definedName name="_5_31_2013" localSheetId="41">TTM</definedName>
    <definedName name="_5_31_2013" localSheetId="42">TTM</definedName>
    <definedName name="_5_31_2013" localSheetId="43">TTM</definedName>
    <definedName name="_5_31_2013" localSheetId="44">TTM</definedName>
    <definedName name="_5_31_2013" localSheetId="45">TTM</definedName>
    <definedName name="_5_31_2013" localSheetId="46">TTM</definedName>
    <definedName name="_5_31_2013" localSheetId="47">TTM</definedName>
    <definedName name="_5_31_2013" localSheetId="12">TTM</definedName>
    <definedName name="_5_31_2013" localSheetId="48">TTM</definedName>
    <definedName name="_5_31_2013" localSheetId="49">TTM</definedName>
    <definedName name="_5_31_2013" localSheetId="50">TTM</definedName>
    <definedName name="_5_31_2013" localSheetId="51">TTM</definedName>
    <definedName name="_5_31_2013" localSheetId="52">TTM</definedName>
    <definedName name="_5_31_2013" localSheetId="53">TTM</definedName>
    <definedName name="_5_31_2013" localSheetId="54">TTM</definedName>
    <definedName name="_5_31_2013" localSheetId="55">TTM</definedName>
    <definedName name="_5_31_2013" localSheetId="56">TTM</definedName>
    <definedName name="_5_31_2013" localSheetId="57">TTM</definedName>
    <definedName name="_5_31_2013" localSheetId="13">TTM</definedName>
    <definedName name="_5_31_2013" localSheetId="58">TTM</definedName>
    <definedName name="_5_31_2013" localSheetId="59">TTM</definedName>
    <definedName name="_5_31_2013" localSheetId="60">TTM</definedName>
    <definedName name="_5_31_2013" localSheetId="14">TTM</definedName>
    <definedName name="_5_31_2013" localSheetId="15">TTM</definedName>
    <definedName name="_5_31_2013" localSheetId="16">TTM</definedName>
    <definedName name="_5_31_2013" localSheetId="17">TTM</definedName>
    <definedName name="_5_31_2013" localSheetId="1">TTM</definedName>
    <definedName name="_5_31_2013" localSheetId="8">TTM</definedName>
    <definedName name="_5_31_2013" localSheetId="2">TTM</definedName>
    <definedName name="_5_31_2013">TTM</definedName>
    <definedName name="_5_IQ_CURRENCY_GAIN_INS">"c238"</definedName>
    <definedName name="_50__123Graph_ACHART_1">[36]BSS!#REF!</definedName>
    <definedName name="_50__123Graph_LBL_BCHART_16">[20]CapitalExp!$E$26:$E$26</definedName>
    <definedName name="_50__123Graph_XChart_1A">'[4]Graph 1'!$A$61:$A$112</definedName>
    <definedName name="_50__FDSAUDITLINK__">{"fdsup://directions/News HTML Viewer?action=OPEN&amp;on_error=off&amp;window=popup_no_button&amp;start_maximized=false&amp;creator=factset&amp;display_string=Click to view document&amp;width=640&amp;height=480&amp;address=ZQFNwZLnkp6rDeX0%2FTap%2BYADY1q0T9agPR4ni0TurIg7yTBOZmSQdagYnaHvTm","R0DbB18RdCwfP0%2FArs9fP0yG6bHH%2FgvRfK8ugVoe6lWjehVR30jWOu4oaKXiILSzB0TjlW2iePNFbmcHKhmd8ZyNRFdgyrAmVtwXubSQo0wHnMOnitH6AzvS42GrnNJSoBL1iUAWNxl5vau2NBKEnJwJtC4oC%2FU%2F5Kv7rkQ1SnzmqyPVpZKQiauShks4iku9kmqNzDTVTAybd22Uk4Zen6rBUAExah%2FWHJ7txRaKfGbEvWjrPuvjF","v"}</definedName>
    <definedName name="_5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__123Graph_CCHART_1">'[26]Historical IS'!#REF!</definedName>
    <definedName name="_51__123Graph_FCHART_5">[4]netherlands!$B$46:$M$46</definedName>
    <definedName name="_51__123Graph_LBL_BCHART_17">[20]CapitalExp!$E$26:$E$26</definedName>
    <definedName name="_51__123Graph_XChart_58B">'[4]Graph 1'!$A$61:$A$112</definedName>
    <definedName name="_51__FDSAUDITLINK__">{"fdsup://directions/News HTML Viewer?action=OPEN&amp;on_error=off&amp;window=popup_no_button&amp;start_maximized=false&amp;creator=factset&amp;display_string=Click to view document&amp;width=640&amp;height=480&amp;address=ZQFNwZLnku63TOX0oTapNdA0XrEFxO4mljgrfaCVBSgeANNisT1cYFxgiy05S1PiKU","ftvBJiLy9KV9HYxLypPkxYZ5V%2BF4uYgGbCoulto8g%2BCc0DSJldHgoYEa5oR6tvqvFpyz2wRZJnwZ2x2FE8SFzjsA6fNXg8QzM6j5WzsiEw4uSlyIuGGpH5wyT%2FULQ26TgAUo%2BFGidTxnlZ5wGkITiKGGVpVznZ51w1Kn%2FDzTxRSd1tUblJlXXLJhHWshHNTuegSkHjGE7la3nZj%2FM6dVL6DKDAYaaZf%2B6XSUn3RNb2ssop%2B","YA%3D"}</definedName>
    <definedName name="_5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IQ_CURRENCY_GAIN_INS">"c238"</definedName>
    <definedName name="_52__123Graph_BCHART_1">[36]BSS!#REF!</definedName>
    <definedName name="_52__123Graph_LBL_BCHART_18">[20]CapitalExp!$E$26:$E$26</definedName>
    <definedName name="_52__123Graph_XCHART_2">'[22]Variance Sum '!#REF!</definedName>
    <definedName name="_52__FDSAUDITLINK__">{"fdsup://directions/News HTML Viewer?action=OPEN&amp;on_error=off&amp;window=popup_no_button&amp;start_maximized=false&amp;creator=factset&amp;display_string=Click to view document&amp;width=640&amp;height=480&amp;address=ZQFNwabn0p63D6X0N24qL83k9ZBlvfyj5PK4mljR4Uy6D%2Bui5Zxy4zO%2FMYHLd3","8GlKHmV%2F5LdLDm9vpY8PuZhiXBYSTqRJMLdcrI43vIWiRKwwNIeL9MHOBPUEFVt88yxStGKr1ypfxpd8QQUBSxyhSGrJXfFCAhGkxwhyvX7Cr2a4t%2FDt2KT%2B8YfsqUS8K2CuBSmrKmKOPID%2BJ5UFS0RAZxIqJ22o4IQUIVsfJmjqT%2FlAf2DfXlr7nn6atMoHAPyhOUsOeEz5i%2FoadIPu1JCP1lmvnUZLEu0FixMn3Wu7npeB%2F","fYw%3D%3D"}</definedName>
    <definedName name="_5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__123Graph_LBL_BCHART_8">[20]CapitalExp!$E$26:$E$26</definedName>
    <definedName name="_53__FDSAUDITLINK__">{"fdsup://directions/News HTML Viewer?action=OPEN&amp;on_error=off&amp;window=popup_no_button&amp;start_maximized=false&amp;creator=factset&amp;display_string=Click to view document&amp;width=640&amp;height=480&amp;address=ZQFNASDmkp6j98PGa4Kip%2BlRPhvrvcx05SS44P%2Beh5Cu8PvP2CNGmc3XFEO5Eb","XchIEnzG1YvqEdLHN5Os5GXKN3K8eDqtw5ds%2B%2FEk5Wv79WnEXKIqRfrUf8jz6ATSUNMiU1dsScc87V9Ag3%2F4EnKFUKf%2BAqoOa3FBxJsgxXQX9ydZfuVt02yMO5dQA3YrFfjAwMGPzHgKIhPbuX0N2htmVZNh2wIOwflvPbCFNRwzuS0eD4oweZyCiD42E1SGZzUwYhbP6H6JZsSGtVcybVb0Y6sSwe8CaKd%2FmtMojt7g%3D%3D"}</definedName>
    <definedName name="_5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__123Graph_CCHART_1">[36]BSS!#REF!</definedName>
    <definedName name="_54__123Graph_LBL_BCHART_9">[20]CapitalExp!$E$26:$E$26</definedName>
    <definedName name="_54__FDSAUDITLINK__">{"fdsup://directions/News HTML Viewer?action=OPEN&amp;on_error=off&amp;window=popup_no_button&amp;start_maximized=false&amp;creator=factset&amp;display_string=Click to view document&amp;width=640&amp;height=480&amp;address=ZQFNwRznkp6rT6UhjGdSxNyOn46ERIFIqTKkmqyhyAE%2BBE%2Bn05hJHSz%2F%2Bz","yjcUDat6SkYp%2Bc%2BysRlNPJMprK3EzsJet%2FilXxlsCEZFyhRV7AQU%2F25ukBdE7gg%2Brn8M%2BmV40OHpLPYFoMRA5X1EDvUFu9nqSPgFCw%2BStH74Ei%2BPMIFCYohVokLbD2Gl0iD5WW%2BFJqsGuyNd9gkbxgXgCzRDRPZeJZHgOjIZ47%2B9jV1p7zfgWP8BcTCJ4fbn%2Bti0ahbkkhgRRujYyqoLaJQxPT2Q0ZkFH%2Be8z5y","EXprAtEIArFgIaI1HU%3D"}</definedName>
    <definedName name="_54_0ACwvu.Pag">'[40]#REF'!#REF!</definedName>
    <definedName name="_5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__123Graph_LBL_CCHART_10">[20]CapitalExp!$H$27:$H$27</definedName>
    <definedName name="_55__123Graph_XCHART_3">'[22]Variance Sum '!#REF!</definedName>
    <definedName name="_55__FDSAUDITLINK__">{"fdsup://directions/News HTML Viewer?action=OPEN&amp;on_error=off&amp;window=popup_no_button&amp;start_maximized=false&amp;creator=factset&amp;display_string=Click to view document&amp;width=640&amp;height=480&amp;address=ZQFNwTDikp6rDgWeOYK8AboQSKJ4scnIaw631d0ZwURmSx3Zo2tt80ST%2FYsGXErl","4zlyAz0EFNwgdbXlWNk%2FwYgx%2BumxQppcu50O5KHr9J3%2BWI3HpcE0b1CODjCuYKyDtKI91g7yXXeTiJGXpEAPULDDEl0qHa7SieNClYPOvibS%2BMFPl%2F3%2BVhsFFtl3n0drpNWSxRS%2Bj2DfwaVYbf8MOIChfYQ2HfkVi2x%2FPJlooupd78tKBAk73vTbOqLVTqLoSsmlZhK%2Bkks1FPJ9dp3QKymrToILSYFjCpzAt6d9RJObC","iE6dg%3D%3D"}</definedName>
    <definedName name="_5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__123Graph_CCHART_3">'[26]Historical IS'!#REF!</definedName>
    <definedName name="_56__123Graph_LBL_ACHART_1">[36]BSS!#REF!</definedName>
    <definedName name="_56__123Graph_LBL_CCHART_11">[20]CapitalExp!$H$27:$H$27</definedName>
    <definedName name="_56__FDSAUDITLINK__">{"fdsup://directions/News HTML Viewer?action=OPEN&amp;on_error=off&amp;window=popup_no_button&amp;start_maximized=false&amp;creator=factset&amp;display_string=Click to view document&amp;width=640&amp;height=480&amp;address=ZQFNwTbikp6rzyWeMYS82p0IaidZZUTwvl4g6ll1tGv9wuFjHdzps1S6UA%2BbCd35","vIZEkeB7SCqsXqbL7d7x6M6HqnMIBjtVlFf9oiye8gDdcI7etLTZO8gnFLK8Wtj7ivd2VhaoBLPNXqU%2F%2ByMV0xjsSIsduWTQsWBB5BDk%2FPBzoHdZPJlNcNBw0TcTMdU4m1UBXmDcfFHIv6Nrmo88G7eY8TpaGduKoqmsUF%2FMMkwX4BXETbo1cDBtk5GksCQ5W%2B0DxECnbsNLJ8obxXU%2FdTTtMJMS2JNemJoCIl9UIcnKZnwU"}</definedName>
    <definedName name="_5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__123Graph_LBL_CCHART_12">[20]CapitalExp!$H$27:$H$27</definedName>
    <definedName name="_57__FDSAUDITLINK__">{"fdsup://directions/News HTML Viewer?action=OPEN&amp;on_error=off&amp;window=popup_no_button&amp;start_maximized=false&amp;creator=factset&amp;display_string=Click to view document&amp;width=640&amp;height=480&amp;address=ZQFNAZznkp6rd2kFroJiCELqeqzKhdeapszYEk2P%2B%2BeK2I54K3ww24fDGLqBze","9UVbcNhQ6jZy8iG1sdA4G%2B1ULO3W%2BVmzvG2tqUB9yrkrG2Zmq3ixwzSH2hCBJP0gULaO%2FYwXZoK5MX44Vqi9eKXqsOooadUUCy0PiCRgejTOASaAsVm6WgVIVFvbuPqa3Xq%2BZamt2cZzo24w3s43HxQ8xNCyq9hH9mnC0rtZP0OId0k1xXsYVJYocNHStaq1To8inBw3wFW%2FTAhn36F2C7uHfFLx0zilPL8tCmV14lZu2gX5VxR%2","BjK"}</definedName>
    <definedName name="_57_0Swvu.Pag">'[40]#REF'!#REF!</definedName>
    <definedName name="_5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__123Graph_A_Chart_1A">'[27]Stock Price'!$B$4:$B$265</definedName>
    <definedName name="_58__123Graph_LBL_CCHART_13">[20]CapitalExp!$H$27:$H$27</definedName>
    <definedName name="_58__123Graph_XCHART_4">'[22]Variance Sum '!#REF!</definedName>
    <definedName name="_58__FDSAUDITLINK__">{"fdsup://directions/News HTML Viewer?action=OPEN&amp;on_error=off&amp;window=popup_no_button&amp;start_maximized=false&amp;creator=factset&amp;display_string=Click to view document&amp;width=640&amp;height=480&amp;address=ZQFNwRDnkp6rTKUhjGdS3O9TthCWbhRv8QV9E0EEADoc5mbB7OJkQRUp3pKEAmpkqF","WbKxdgIjO2YigCvMdKvmzjif1rfVXwYUoJhmv%2FnromGDuuZMty6Np9IcmRl37ob2%2FX2A24NdECUW8FcdMrceDB5FMDRcOJ3AOO%2B7Veok4n1M5A6nHcUBs%2FkZ7%2ByU2Lx4hxOg65Rgc5ev3oUxahcDNNzmeQBXceKxC9adFYzrO%2Fngud7EPJJA2YqskAAXgLCwBuEIeJ4jeWaI6fIE57KkrFyZtA%2BTls5EP9KOwaqo9bqIeWUX5","hMw%3D%3D"}</definedName>
    <definedName name="_5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3IQ___SET_WRITEDOWN_INS">"c59"</definedName>
    <definedName name="_5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__123Graph_AChart_1">[35]Total!$D$322:$D$325</definedName>
    <definedName name="_59__123Graph_LBL_CCHART_14">[20]CapitalExp!$H$27:$H$27</definedName>
    <definedName name="_59__FDSAUDITLINK__">{"fdsup://directions/News HTML Viewer?action=OPEN&amp;on_error=off&amp;window=popup_no_button&amp;start_maximized=false&amp;creator=factset&amp;display_string=Click to view document&amp;width=640&amp;height=480&amp;address=ZQFNwazDkp6vD6V0vAajlfjZ9KrjaB258A3KPhDVoNE8v6FRsKOWR1RNYN3QHBwO2d","n6QMTb7DWLIXN18bW2K%2BsIn0uTf0pbEo4a3oLu%2F1i3jLxdCXL2F6wEfg1BSuNvYTCBP27%2Far5dW6lvAON53w8BA%2FWjPhpRN6uoskRl4v6W54U85nRDV2Sj%2BH63BW3HEl1CorTRugAKvotmL3MeKr43MFLSVaiBUjEPgatzn9IqjcIObRdXsebNk5sADNEyaBfuPcHjHKBXnlk6njbkv03txvf7ycqqeO1Q4RGxUo8kF9ONZ8g3rw%","3D%3D"}</definedName>
    <definedName name="_5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IQ_CURRENCY_GAIN_INS">"c238"</definedName>
    <definedName name="_6___123Graph_XChart_58B">'[4]Graph 1'!$A$61:$A$112</definedName>
    <definedName name="_6__123Graph_ACHART_15">[20]CapitalExp!$D$36:$D$36</definedName>
    <definedName name="_6__123Graph_ACHART_2">'[4]Inventory Turn'!#REF!</definedName>
    <definedName name="_6__123Graph_ACHART_4">[4]UK!$B$41:$M$41</definedName>
    <definedName name="_6__123Graph_ACHART_5">'[22]Variance Sum '!#REF!</definedName>
    <definedName name="_6__123Graph_ACHART_8">'[4]Historical IS'!#REF!</definedName>
    <definedName name="_6__123Graph_ANRET_PCE">[4]ADVOL!$AD$23:$AD$57</definedName>
    <definedName name="_6__123Graph_BCHART_1">'[4]HIOS 93 thru 96'!$H$87:$K$87</definedName>
    <definedName name="_6__123Graph_BChart_1A">[23]Cntmrs!$B$21:$M$21</definedName>
    <definedName name="_6__123Graph_BCHART_3">'[4]Historical IS'!#REF!</definedName>
    <definedName name="_6__123Graph_CCHART_1">'[4]HIOS 93 thru 96'!$H$112:$K$112</definedName>
    <definedName name="_6__123Graph_DCHART_1">[4]A!$U$14:$U$50</definedName>
    <definedName name="_6__123Graph_ECHART_6">#REF!</definedName>
    <definedName name="_6__123Graph_FCHART_1">#REF!</definedName>
    <definedName name="_6__123Graph_XChart_1A">'[4]Graph 1'!$A$61:$A$112</definedName>
    <definedName name="_6__123Graph_XCHART_3">[43]TtmX!$H$18:$H$51</definedName>
    <definedName name="_6__123Graph_XChart_58B">'[4]Graph 1'!$A$61:$A$112</definedName>
    <definedName name="_6__FDSAUDITLINK__">{"fdsup://directions/FAT Viewer?action=UPDATE&amp;creator=factset&amp;DYN_ARGS=TRUE&amp;DOC_NAME=FAT:FQL_AUDITING_CLIENT_TEMPLATE.FAT&amp;display_string=Audit&amp;VAR:KEY=OTSHKDQZSV&amp;VAR:QUERY=RkZfQlBTX1RBTkcoQU5OLDQwMjc3KQ==&amp;WINDOW=FIRST_POPUP&amp;HEIGHT=450&amp;WIDTH=450&amp;START_MAXIMI","ZED=FALSE&amp;VAR:CALENDAR=US&amp;VAR:SYMBOL=DIOD&amp;VAR:INDEX=0"}</definedName>
    <definedName name="_6_123Graph_AB94S">#REF!</definedName>
    <definedName name="_60__123Graph_ACHART_19">[25]oldSEG!$M$16:$M$19</definedName>
    <definedName name="_60__123Graph_LBL_CCHART_15">[20]CapitalExp!$H$27:$H$27</definedName>
    <definedName name="_60__FDSAUDITLINK__">{"fdsup://directions/News HTML Viewer?action=OPEN&amp;on_error=off&amp;window=popup_no_button&amp;start_maximized=false&amp;creator=factset&amp;display_string=Click to view document&amp;width=640&amp;height=480&amp;address=ZQFNwSDikp63DwUeHARlB%2BbaZTMoFXMp%2B3aecKAAWvqCBE2CdfwWsyrNlMldUY","j%2BnRbqIG6bdeqe0mF5wD%2FuV2TN4xz54kQrw3bqbkpQjcv5RAnB7eW0pSzOkvi%2B7WhGc0bFWuQFTgfSotWl6eTzFglS3kIW02PsG6eqcFvCuZPh4Y3K7Bevkgu98dVhU55WI%2BlJvjK9PqE%2Fjvama2f491vDW6Os%2BX9xffX%2FDfoQh%2FhGwmnb8TwYmaS08D8uA9kKS1YKU5YtHmAbb0qh1KqgXAC0ob2lDDQq74ULxgAiDp8DJ","k1dtZvL"}</definedName>
    <definedName name="_60_0__123Graph_ACHAR">'[24]YTD Totals'!#REF!</definedName>
    <definedName name="_6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__123Graph_ACHART_1">#REF!</definedName>
    <definedName name="_61__123Graph_ACHART_2">[25]Quarters!$G$110:$G$113</definedName>
    <definedName name="_61__123Graph_ACHART_4">'[22]Variance Sum '!#REF!</definedName>
    <definedName name="_61__123Graph_CCHART_8">'[26]Historical IS'!#REF!</definedName>
    <definedName name="_61__123Graph_LBL_CCHART_16">[20]CapitalExp!$H$27:$H$27</definedName>
    <definedName name="_61__123Graph_XCHART_5">'[22]Variance Sum '!#REF!</definedName>
    <definedName name="_61__FDSAUDITLINK__">{"fdsup://directions/News HTML Viewer?action=OPEN&amp;on_error=off&amp;window=popup_no_button&amp;start_maximized=false&amp;creator=factset&amp;display_string=Click to view document&amp;width=640&amp;height=480&amp;address=ZQFNwSDmku6rDwWeYa5yVPBhoHEd2bEVxWXSaNIQkf84QKy%2BIOSKhomH%2FkJFsJ","3CJXRqDMqwzorYcADab7s1wVq54WCRDYHnT%2FJ33WgEc%2FKYJ7ekWQhkIIikkh4%2BTaDq2drvlqvVAE5UNEkkZ34Z2Dd8hVnetirFIqcYTX2DnUeTbSu%2FmjBpFhq020DeYOX0I%2FPHlZBxR%2BnkREYyjfoxG8VHHtrqC%2FNumH%2Br3ZvhIh8W%2BcAnowmI7cYfRzguZdkbhSV4ytp5CJclmf0qUfy8TSB4Bu9Gz6IITD5CLh8%2BA","u9ZIruFmg%3D%3D"}</definedName>
    <definedName name="_6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__123Graph_ACHART_10">#REF!</definedName>
    <definedName name="_62__123Graph_ACHART_20">[25]oldSEG!$M$23:$M$26</definedName>
    <definedName name="_62__123Graph_LBL_CCHART_17">[20]CapitalExp!$H$27:$H$27</definedName>
    <definedName name="_62__FDSAUDITLINK__">{"fdsup://IBCentral/FAT Viewer?action=UPDATE&amp;creator=factset&amp;DOC_NAME=fat:reuters_annual_source_window.fat&amp;display_string=Audit&amp;DYN_ARGS=TRUE&amp;VAR:ID1=82966U10&amp;VAR:RCODE=LMIN&amp;VAR:SDATE=20071299&amp;VAR:FREQ=Y&amp;VAR:RELITEM=RP&amp;VAR:CURRENCY=USD&amp;VAR:CURRSOURCE=EXSHAR","E&amp;VAR:NATFREQ=ANNUAL&amp;VAR:RFIELD=FINALIZED&amp;VAR:DB_TYPE=&amp;VAR:UNITS=MONTHLY&amp;window=popup&amp;width=450&amp;height=300&amp;START_MAXIMIZED=FALSE"}</definedName>
    <definedName name="_62_0__123Graph_BCHAR">'[24]YTD Totals'!#REF!</definedName>
    <definedName name="_6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__123Graph_ACHART_11">#REF!</definedName>
    <definedName name="_63__123Graph_ACHART_22">[25]Quarters!$F$110:$F$113</definedName>
    <definedName name="_63__123Graph_LBL_CCHART_18">[20]CapitalExp!$H$27:$H$27</definedName>
    <definedName name="_63__FDSAUDITLINK__">{"fdsup://IBCentral/FAT Viewer?action=UPDATE&amp;creator=factset&amp;DOC_NAME=fat:reuters_annual_source_window.fat&amp;display_string=Audit&amp;DYN_ARGS=TRUE&amp;VAR:ID1=82966U10&amp;VAR:RCODE=FDSPFDSTKTOTAL&amp;VAR:SDATE=20071299&amp;VAR:FREQ=Y&amp;VAR:RELITEM=RP&amp;VAR:CURRENCY=USD&amp;VAR:CURRSOU","RCE=EXSHARE&amp;VAR:NATFREQ=ANNUAL&amp;VAR:RFIELD=FINALIZED&amp;VAR:DB_TYPE=&amp;VAR:UNITS=MONTHLY&amp;window=popup&amp;width=450&amp;height=300&amp;START_MAXIMIZED=FALSE"}</definedName>
    <definedName name="_6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__123Graph_ACHART_23">[25]Quarters!$G$110:$G$113</definedName>
    <definedName name="_64__123Graph_ACHART_8">#REF!</definedName>
    <definedName name="_64__123Graph_LBL_CCHART_8">[20]CapitalExp!$H$27:$H$27</definedName>
    <definedName name="_64__123Graph_XCHART_6">'[22]Variance Sum '!#REF!</definedName>
    <definedName name="_64__FDSAUDITLINK__">{"fdsup://IBCentral/FAT Viewer?action=UPDATE&amp;creator=factset&amp;DOC_NAME=fat:reuters_qtrly_source_window.fat&amp;display_string=Audit&amp;DYN_ARGS=TRUE&amp;VAR:ID1=82966U10&amp;VAR:RCODE=STLD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64_0__123Graph_CCHAR">'[24]YTD Totals'!#REF!</definedName>
    <definedName name="_6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__123Graph_ACHART_3">[25]Quarters!$G$6:$AA$6</definedName>
    <definedName name="_65__123Graph_ACHART_9">#REF!</definedName>
    <definedName name="_65__123Graph_LBL_CCHART_9">[20]CapitalExp!$H$27:$H$27</definedName>
    <definedName name="_65__FDSAUDITLINK__">{"fdsup://IBCentral/FAT Viewer?action=UPDATE&amp;creator=factset&amp;DOC_NAME=fat:reuters_qtrly_source_window.fat&amp;display_string=Audit&amp;DYN_ARGS=TRUE&amp;VAR:ID1=82966U10&amp;VAR:RCODE=SCS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6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IQ_CURRENCY_GAIN_INS">"c238"</definedName>
    <definedName name="_66__123Graph_AChart_4">'[2]sales vol.'!$J$1121:$J$1122</definedName>
    <definedName name="_66__123Graph_BCHART_1">#REF!</definedName>
    <definedName name="_66__123Graph_DCHART_1">'[26]Historical IS'!#REF!</definedName>
    <definedName name="_66__FDSAUDITLINK__">{"fdsup://IBCentral/FAT Viewer?action=UPDATE&amp;creator=factset&amp;DOC_NAME=fat:reuters_qtrly_shs_src_window.fat&amp;display_string=Audit&amp;DYN_ARGS=TRUE&amp;VAR:ID1=82966U10&amp;VAR:RCODE=FDSSHSOUTDEPS&amp;VAR:SDATE=20071299&amp;VAR:FREQ=Quarterly&amp;VAR:RELITEM=RP&amp;VAR:CURRENCY=&amp;VAR:CUR","RSOURCE=EXSHARE&amp;VAR:NATFREQ=QUARTERLY&amp;VAR:RFIELD=FINALIZED&amp;VAR:DB_TYPE=&amp;VAR:UNITS=MONTHLY&amp;window=popup&amp;width=450&amp;height=300&amp;START_MAXIMIZED=FALSE"}</definedName>
    <definedName name="_66_0__123Graph_LBL_ACHAR">'[24]YTD Totals'!#REF!</definedName>
    <definedName name="_6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__123Graph_ACHART_5">[25]Quarters!$D$25:$AA$25</definedName>
    <definedName name="_67__123Graph_BCHART_10">#REF!</definedName>
    <definedName name="_67__123Graph_XCHART_7">'[22]Variance Sum '!#REF!</definedName>
    <definedName name="_67__FDSAUDITLINK__">{"fdsup://directions/News HTML Viewer?action=OPEN&amp;on_error=off&amp;window=popup_no_button&amp;start_maximized=false&amp;creator=factset&amp;display_string=Click to view document&amp;width=640&amp;height=480&amp;address=ZQFNwaznkp6vD6X0vQep9bfU%2FAl110caLmKVmm7xTDqb%2BamtrpX2sPYS1S%2F9","bzEVNwDbCsPVTVvqqH3RnF0je%2BhoU3NmQTdv2t9V8HlmYDpq3OXWeOSdoYHr9tNm9C2PXNlclXD%2F7BMZfXdd0YX60Jcsf3d4pHo0VLEoXbcqnkWuddl5ILYKIpF%2FuMNEU0yTgTXXK8IDeDm3p41ENwe%2FtfsG9yq08rzLM2VEr0Vf1uPsx0sa%2FIKKB8kal0J3hd%2BS%2F1LjrcZXv9JonsOOal742tivI3JwXipJSRlgPSK17HuXD","%2FQ%3D"}</definedName>
    <definedName name="_6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__123Graph_AChart_6">'[2]sales vol.'!$J$2248:$J$2251</definedName>
    <definedName name="_68__123Graph_BCHART_11">#REF!</definedName>
    <definedName name="_68__FDSAUDITLINK__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__123Graph_B_Chart_1A">'[27]Stock Price'!$C$4:$C$265</definedName>
    <definedName name="_69__123Graph_BCHART_8">#REF!</definedName>
    <definedName name="_69__FDSAUDITLINK__">{"fdsup://directions/News HTML Viewer?action=OPEN&amp;on_error=off&amp;window=popup_no_button&amp;start_maximized=false&amp;creator=factset&amp;display_string=Click to view document&amp;width=640&amp;height=480&amp;address=ZQFNwZLnku63TOX0oTapNdA0XrEFxO4mljgrfaCVBSgeANNisT1cYFxgiy05S1PiKU","ftvBJiLy9KV9HYxLypPkxYZ5V%2BF4uYgGbCoulto8g%2BCc0DSJldHgoYEa5oR6tvqvFpyz2wRZJnwZ2x2FE8SFzjsA6fNXg8QzM6j5WzsiEw4uSlyIuGGpH5wyT%2FULQ26TgAUo%2BFGidTxnlZ5wGkITiKGGVpVznZ51w1Kn%2FDzTxRSd1tUblJlXXLJhHWshHNTuegSkHjGE7la3nZj%2FM6dVL6DKDAYaaZf%2B6XSUn3RNb2ssop%2B","YA%3D"}</definedName>
    <definedName name="_6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IQ_CURRENCY_GAIN_INS">"c238"</definedName>
    <definedName name="_7__123Graph_ACHART_1">[4]synthgraph!#REF!</definedName>
    <definedName name="_7__123Graph_ACHART_16">[20]CapitalExp!$D$36:$D$36</definedName>
    <definedName name="_7__123Graph_AChart_1A">'[4]Graph 1'!$C$61:$C$112</definedName>
    <definedName name="_7__123Graph_ACHART_6">'[22]Variance Sum '!#REF!</definedName>
    <definedName name="_7__123Graph_ACHART_8">'[28]Historical IS'!#REF!</definedName>
    <definedName name="_7__123Graph_ANRET_RS">[4]ADVOL!$AG$30:$AG$56</definedName>
    <definedName name="_7__123Graph_BCHART_1">'[4]Historical IS'!#REF!</definedName>
    <definedName name="_7__123Graph_BCHART_10">#REF!</definedName>
    <definedName name="_7__123Graph_BCHART_2">[29]A!$K$4:$K$15</definedName>
    <definedName name="_7__123Graph_BCHART_4">'[4]Historical IS'!#REF!</definedName>
    <definedName name="_7__123Graph_CCHART_1">'[4]HIOS 93 thru 96'!$H$112:$K$112</definedName>
    <definedName name="_7__123Graph_LBL_ECHART_1">#REF!</definedName>
    <definedName name="_7__123Graph_XCHART_1">[4]A!$Q$14:$Q$53</definedName>
    <definedName name="_7__123Graph_XChart_58B">'[4]Graph 1'!$A$61:$A$112</definedName>
    <definedName name="_7__FDSAUDITLINK__">{"fdsup://directions/FAT Viewer?action=UPDATE&amp;creator=factset&amp;DYN_ARGS=TRUE&amp;DOC_NAME=FAT:FQL_AUDITING_CLIENT_TEMPLATE.FAT&amp;display_string=Audit&amp;VAR:KEY=KHAXWZIVMT&amp;VAR:QUERY=RkZfQlBTX1RBTkcoQU5OLDQwMjc3KQ==&amp;WINDOW=FIRST_POPUP&amp;HEIGHT=450&amp;WIDTH=450&amp;START_MAXIMI","ZED=FALSE&amp;VAR:CALENDAR=US&amp;VAR:SYMBOL=VSH&amp;VAR:INDEX=0"}</definedName>
    <definedName name="_7_123Graph_ADEL">#REF!</definedName>
    <definedName name="_70__123Graph_BCHART_12">[25]Quarters!$X$25:$AA$25</definedName>
    <definedName name="_70__123Graph_BCHART_9">#REF!</definedName>
    <definedName name="_70__123Graph_CCHART_1">'[4]HIOS 93 thru 96'!$H$112:$K$112</definedName>
    <definedName name="_70__123Graph_XCHART_8">'[22]Variance Sum '!#REF!</definedName>
    <definedName name="_70__FDSAUDITLINK__">{"fdsup://directions/News HTML Viewer?action=OPEN&amp;on_error=off&amp;window=popup_no_button&amp;start_maximized=false&amp;creator=factset&amp;display_string=Click to view document&amp;width=640&amp;height=480&amp;address=ZQFNwabn0p63D6X0N24qL83k9ZBlvfyj5PK4mljR4Uy6D%2Bui5Zxy4zO%2FMYHLd3","8GlKHmV%2F5LdLDm9vpY8PuZhiXBYSTqRJMLdcrI43vIWiRKwwNIeL9MHOBPUEFVt88yxStGKr1ypfxpd8QQUBSxyhSGrJXfFCAhGkxwhyvX7Cr2a4t%2FDt2KT%2B8YfsqUS8K2CuBSmrKmKOPID%2BJ5UFS0RAZxIqJ22o4IQUIVsfJmjqT%2FlAf2DfXlr7nn6atMoHAPyhOUsOeEz5i%2FoadIPu1JCP1lmvnUZLEu0FixMn3Wu7npeB%2F","fYw%3D%3D"}</definedName>
    <definedName name="_7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__123Graph_DCHART_8">'[26]Historical IS'!#REF!</definedName>
    <definedName name="_71__123Graph_XCHART_1">#REF!</definedName>
    <definedName name="_71__FDSAUDITLINK__">{"fdsup://directions/News HTML Viewer?action=OPEN&amp;on_error=off&amp;window=popup_no_button&amp;start_maximized=false&amp;creator=factset&amp;display_string=Click to view document&amp;width=640&amp;height=480&amp;address=ZQFNASDmkp6j98PGa4Kip%2BlRPhvrvcx05SS44P%2Beh5Cu8PvP2CNGmc3XFEO5Eb","XchIEnzG1YvqEdLHN5Os5GXKN3K8eDqtw5ds%2B%2FEk5Wv79WnEXKIqRfrUf8jz6ATSUNMiU1dsScc87V9Ag3%2F4EnKFUKf%2BAqoOa3FBxJsgxXQX9ydZfuVt02yMO5dQA3YrFfjAwMGPzHgKIhPbuX0N2htmVZNh2wIOwflvPbCFNRwzuS0eD4oweZyCiD42E1SGZzUwYhbP6H6JZsSGtVcybVb0Y6sSwe8CaKd%2FmtMojt7g%3D%3D"}</definedName>
    <definedName name="_7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__123Graph_XCHART_10">#REF!</definedName>
    <definedName name="_72__FDSAUDITLINK__">{"fdsup://directions/News HTML Viewer?action=OPEN&amp;on_error=off&amp;window=popup_no_button&amp;start_maximized=false&amp;creator=factset&amp;display_string=Click to view document&amp;width=640&amp;height=480&amp;address=ZQFNwRznkp6rT6UhjGdSxNyOn46ERIFIqTKkmqyhyAE%2BBE%2Bn05hJHSz%2F%2Bz","yjcUDat6SkYp%2Bc%2BysRlNPJMprK3EzsJet%2FilXxlsCEZFyhRV7AQU%2F25ukBdE7gg%2Brn8M%2BmV40OHpLPYFoMRA5X1EDvUFu9nqSPgFCw%2BStH74Ei%2BPMIFCYohVokLbD2Gl0iD5WW%2BFJqsGuyNd9gkbxgXgCzRDRPZeJZHgOjIZ47%2B9jV1p7zfgWP8BcTCJ4fbn%2Bti0ahbkkhgRRujYyqoLaJQxPT2Q0ZkFH%2Be8z5y","EXprAtEIArFgIaI1HU%3D"}</definedName>
    <definedName name="_7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__123Graph_ACHART_5">'[22]Variance Sum '!#REF!</definedName>
    <definedName name="_73__123Graph_BCHART_5">'[44]#REF'!#REF!</definedName>
    <definedName name="_73__123Graph_XCHART_11">#REF!</definedName>
    <definedName name="_73__123Graph_XCHART_9">'[22]Variance Sum '!#REF!</definedName>
    <definedName name="_73__FDSAUDITLINK__">{"fdsup://directions/News HTML Viewer?action=OPEN&amp;on_error=off&amp;window=popup_no_button&amp;start_maximized=false&amp;creator=factset&amp;display_string=Click to view document&amp;width=640&amp;height=480&amp;address=ZQFNwTDikp6rDgWeOYK8AboQSKJ4scnIaw631d0ZwURmSx3Zo2tt80ST%2FYsGXErl","4zlyAz0EFNwgdbXlWNk%2FwYgx%2BumxQppcu50O5KHr9J3%2BWI3HpcE0b1CODjCuYKyDtKI91g7yXXeTiJGXpEAPULDDEl0qHa7SieNClYPOvibS%2BMFPl%2F3%2BVhsFFtl3n0drpNWSxRS%2Bj2DfwaVYbf8MOIChfYQ2HfkVi2x%2FPJlooupd78tKBAk73vTbOqLVTqLoSsmlZhK%2Bkks1FPJ9dp3QKymrToILSYFjCpzAt6d9RJObC","iE6dg%3D%3D"}</definedName>
    <definedName name="_7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__123Graph_C_Chart_1A">'[27]Stock Price'!$D$4:$D$265</definedName>
    <definedName name="_74__123Graph_XCHART_8">#REF!</definedName>
    <definedName name="_74__FDSAUDITLINK__">{"fdsup://directions/News HTML Viewer?action=OPEN&amp;on_error=off&amp;window=popup_no_button&amp;start_maximized=false&amp;creator=factset&amp;display_string=Click to view document&amp;width=640&amp;height=480&amp;address=ZQFNwTbikp6rzyWeMYS82p0IaidZZUTwvl4g6ll1tGv9wuFjHdzps1S6UA%2BbCd35","vIZEkeB7SCqsXqbL7d7x6M6HqnMIBjtVlFf9oiye8gDdcI7etLTZO8gnFLK8Wtj7ivd2VhaoBLPNXqU%2F%2ByMV0xjsSIsduWTQsWBB5BDk%2FPBzoHdZPJlNcNBw0TcTMdU4m1UBXmDcfFHIv6Nrmo88G7eY8TpaGduKoqmsUF%2FMMkwX4BXETbo1cDBtk5GksCQ5W%2B0DxECnbsNLJ8obxXU%2FdTTtMJMS2JNemJoCIl9UIcnKZnwU"}</definedName>
    <definedName name="_7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__123Graph_CCHART_10">[25]Quarters!$T$41:$T$41</definedName>
    <definedName name="_75__123Graph_XCHART_9">#REF!</definedName>
    <definedName name="_75__FDSAUDITLINK__">{"fdsup://directions/News HTML Viewer?action=OPEN&amp;on_error=off&amp;window=popup_no_button&amp;start_maximized=false&amp;creator=factset&amp;display_string=Click to view document&amp;width=640&amp;height=480&amp;address=ZQFNAZznkp6rd2kFroJiCELqeqzKhdeapszYEk2P%2B%2BeK2I54K3ww24fDGLqBze","9UVbcNhQ6jZy8iG1sdA4G%2B1ULO3W%2BVmzvG2tqUB9yrkrG2Zmq3ixwzSH2hCBJP0gULaO%2FYwXZoK5MX44Vqi9eKXqsOooadUUCy0PiCRgejTOASaAsVm6WgVIVFvbuPqa3Xq%2BZamt2cZzo24w3s43HxQ8xNCyq9hH9mnC0rtZP0OId0k1xXsYVJYocNHStaq1To8inBw3wFW%2FTAhn36F2C7uHfFLx0zilPL8tCmV14lZu2gX5VxR%2","BjK"}</definedName>
    <definedName name="_7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__123Graph_CCHART_11">[25]Quarters!$T$62:$T$62</definedName>
    <definedName name="_76__123Graph_LBL_ACHART_3">'[26]Historical IS'!#REF!</definedName>
    <definedName name="_76__FDSAUDITLINK__">{"fdsup://directions/News HTML Viewer?action=OPEN&amp;on_error=off&amp;window=popup_no_button&amp;start_maximized=false&amp;creator=factset&amp;display_string=Click to view document&amp;width=640&amp;height=480&amp;address=ZQFNwRDnkp6rTKUhjGdS3O9TthCWbhRv8QV9E0EEADoc5mbB7OJkQRUp3pKEAmpkqF","WbKxdgIjO2YigCvMdKvmzjif1rfVXwYUoJhmv%2FnromGDuuZMty6Np9IcmRl37ob2%2FX2A24NdECUW8FcdMrceDB5FMDRcOJ3AOO%2B7Veok4n1M5A6nHcUBs%2FkZ7%2ByU2Lx4hxOg65Rgc5ev3oUxahcDNNzmeQBXceKxC9adFYzrO%2Fngud7EPJJA2YqskAAXgLCwBuEIeJ4jeWaI6fIE57KkrFyZtA%2BTls5EP9KOwaqo9bqIeWUX5","hMw%3D%3D"}</definedName>
    <definedName name="_7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__123Graph_CCHART_12">[25]Quarters!$T$25:$T$25</definedName>
    <definedName name="_77__FDSAUDITLINK__">{"fdsup://directions/News HTML Viewer?action=OPEN&amp;on_error=off&amp;window=popup_no_button&amp;start_maximized=false&amp;creator=factset&amp;display_string=Click to view document&amp;width=640&amp;height=480&amp;address=ZQFNwazDkp6vD6V0vAajlfjZ9KrjaB258A3KPhDVoNE8v6FRsKOWR1RNYN3QHBwO2d","n6QMTb7DWLIXN18bW2K%2BsIn0uTf0pbEo4a3oLu%2F1i3jLxdCXL2F6wEfg1BSuNvYTCBP27%2Far5dW6lvAON53w8BA%2FWjPhpRN6uoskRl4v6W54U85nRDV2Sj%2BH63BW3HEl1CorTRugAKvotmL3MeKr43MFLSVaiBUjEPgatzn9IqjcIObRdXsebNk5sADNEyaBfuPcHjHKBXnlk6njbkv03txvf7ycqqeO1Q4RGxUo8kF9ONZ8g3rw%","3D%3D"}</definedName>
    <definedName name="_7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__123Graph_CCHART_13">[25]Quarters!$T$26:$T$26</definedName>
    <definedName name="_78__FDSAUDITLINK__">{"fdsup://directions/News HTML Viewer?action=OPEN&amp;on_error=off&amp;window=popup_no_button&amp;start_maximized=false&amp;creator=factset&amp;display_string=Click to view document&amp;width=640&amp;height=480&amp;address=ZQFNwSDikp63DwUeHARlB%2BbaZTMoFXMp%2B3aecKAAWvqCBE2CdfwWsyrNlMldUY","j%2BnRbqIG6bdeqe0mF5wD%2FuV2TN4xz54kQrw3bqbkpQjcv5RAnB7eW0pSzOkvi%2B7WhGc0bFWuQFTgfSotWl6eTzFglS3kIW02PsG6eqcFvCuZPh4Y3K7Bevkgu98dVhU55WI%2BlJvjK9PqE%2Fjvama2f491vDW6Os%2BX9xffX%2FDfoQh%2FhGwmnb8TwYmaS08D8uA9kKS1YKU5YtHmAbb0qh1KqgXAC0ob2lDDQq74ULxgAiDp8DJ","k1dtZvL"}</definedName>
    <definedName name="_7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__123Graph_CCHART_14">[25]Quarters!$T$27:$T$27</definedName>
    <definedName name="_79__FDSAUDITLINK__">{"fdsup://directions/News HTML Viewer?action=OPEN&amp;on_error=off&amp;window=popup_no_button&amp;start_maximized=false&amp;creator=factset&amp;display_string=Click to view document&amp;width=640&amp;height=480&amp;address=ZQFNwSDmku6rDwWeYa5yVPBhoHEd2bEVxWXSaNIQkf84QKy%2BIOSKhomH%2FkJFsJ","3CJXRqDMqwzorYcADab7s1wVq54WCRDYHnT%2FJ33WgEc%2FKYJ7ekWQhkIIikkh4%2BTaDq2drvlqvVAE5UNEkkZ34Z2Dd8hVnetirFIqcYTX2DnUeTbSu%2FmjBpFhq020DeYOX0I%2FPHlZBxR%2BnkREYyjfoxG8VHHtrqC%2FNumH%2Br3ZvhIh8W%2BcAnowmI7cYfRzguZdkbhSV4ytp5CJclmf0qUfy8TSB4Bu9Gz6IITD5CLh8%2BA","u9ZIruFmg%3D%3D"}</definedName>
    <definedName name="_7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IQ_CURRENCY_GAIN_INS">"c238"</definedName>
    <definedName name="_7Table2_">[45]MERGER!#REF!</definedName>
    <definedName name="_8__123Graph_ACHART_17">[20]CapitalExp!$D$36:$D$36</definedName>
    <definedName name="_8__123Graph_AChart_1A">'[4]Graph 1'!$C$61:$C$112</definedName>
    <definedName name="_8__123Graph_ACHART_3">#REF!</definedName>
    <definedName name="_8__123Graph_ACHART_5">[4]netherlands!$B$41:$M$41</definedName>
    <definedName name="_8__123Graph_AChart_58B">'[4]Graph 1'!$C$61:$C$112</definedName>
    <definedName name="_8__123Graph_ACHART_7">'[22]Variance Sum '!#REF!</definedName>
    <definedName name="_8__123Graph_ANRT_PCE">[4]ADVOL!$AD$97:$AD$131</definedName>
    <definedName name="_8__123Graph_BCHART_1">[33]ANNUAL!#REF!</definedName>
    <definedName name="_8__123Graph_BCHART_11">#REF!</definedName>
    <definedName name="_8__123Graph_BCHART_1A">[4]Internal!#REF!</definedName>
    <definedName name="_8__123Graph_BCHART_3">'[4]Historical IS'!#REF!</definedName>
    <definedName name="_8__123Graph_BCHART_5">[4]netherlands!$B$42:$M$42</definedName>
    <definedName name="_8__123Graph_BCHART_8">'[4]Historical IS'!#REF!</definedName>
    <definedName name="_8__123Graph_LBL_ACHART_1">[36]BSS!#REF!</definedName>
    <definedName name="_8__123Graph_LBL_FCHART_1">#REF!</definedName>
    <definedName name="_8__123Graph_XCHART_1">'[4]HIOS 93 thru 96'!$H$3:$K$3</definedName>
    <definedName name="_8__FDSAUDITLINK__">{"fdsup://directions/FAT Viewer?action=UPDATE&amp;creator=factset&amp;DYN_ARGS=TRUE&amp;DOC_NAME=FAT:FQL_AUDITING_CLIENT_TEMPLATE.FAT&amp;display_string=Audit&amp;VAR:KEY=MROTUPEVCL&amp;VAR:QUERY=RkZfQlBTX1RBTkcoQU5OLDQwMjc3KQ==&amp;WINDOW=FIRST_POPUP&amp;HEIGHT=450&amp;WIDTH=450&amp;START_MAXIMI","ZED=FALSE&amp;VAR:CALENDAR=US&amp;VAR:SYMBOL=ONNN&amp;VAR:INDEX=0"}</definedName>
    <definedName name="_8_0_Table2_">[45]MERGER!#REF!</definedName>
    <definedName name="_8_123Graph_ADELCO">#REF!</definedName>
    <definedName name="_80__123Graph_CCHART_15">[25]Quarters!$T$28:$T$28</definedName>
    <definedName name="_80__FDSAUDITLINK__">{"fdsup://IBCentral/FAT Viewer?action=UPDATE&amp;creator=factset&amp;DOC_NAME=fat:reuters_annual_source_window.fat&amp;display_string=Audit&amp;DYN_ARGS=TRUE&amp;VAR:ID1=82966U10&amp;VAR:RCODE=LMIN&amp;VAR:SDATE=20071299&amp;VAR:FREQ=Y&amp;VAR:RELITEM=RP&amp;VAR:CURRENCY=USD&amp;VAR:CURRSOURCE=EXSHAR","E&amp;VAR:NATFREQ=ANNUAL&amp;VAR:RFIELD=FINALIZED&amp;VAR:DB_TYPE=&amp;VAR:UNITS=MONTHLY&amp;window=popup&amp;width=450&amp;height=300&amp;START_MAXIMIZED=FALSE"}</definedName>
    <definedName name="_8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__123Graph_CCHART_16">[25]Quarters!$T$29:$T$29</definedName>
    <definedName name="_81__123Graph_LBL_ACHART_4">'[26]Historical IS'!#REF!</definedName>
    <definedName name="_81__FDSAUDITLINK__">{"fdsup://IBCentral/FAT Viewer?action=UPDATE&amp;creator=factset&amp;DOC_NAME=fat:reuters_annual_source_window.fat&amp;display_string=Audit&amp;DYN_ARGS=TRUE&amp;VAR:ID1=82966U10&amp;VAR:RCODE=FDSPFDSTKTOTAL&amp;VAR:SDATE=20071299&amp;VAR:FREQ=Y&amp;VAR:RELITEM=RP&amp;VAR:CURRENCY=USD&amp;VAR:CURRSOU","RCE=EXSHARE&amp;VAR:NATFREQ=ANNUAL&amp;VAR:RFIELD=FINALIZED&amp;VAR:DB_TYPE=&amp;VAR:UNITS=MONTHLY&amp;window=popup&amp;width=450&amp;height=300&amp;START_MAXIMIZED=FALSE"}</definedName>
    <definedName name="_8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__123Graph_CCHART_17">[25]Quarters!$T$30:$T$30</definedName>
    <definedName name="_82__FDSAUDITLINK__">{"fdsup://IBCentral/FAT Viewer?action=UPDATE&amp;creator=factset&amp;DOC_NAME=fat:reuters_qtrly_source_window.fat&amp;display_string=Audit&amp;DYN_ARGS=TRUE&amp;VAR:ID1=82966U10&amp;VAR:RCODE=STLD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8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__123Graph_CCHART_18">[25]Quarters!$T$31:$T$31</definedName>
    <definedName name="_83__FDSAUDITLINK__">{"fdsup://IBCentral/FAT Viewer?action=UPDATE&amp;creator=factset&amp;DOC_NAME=fat:reuters_qtrly_source_window.fat&amp;display_string=Audit&amp;DYN_ARGS=TRUE&amp;VAR:ID1=82966U10&amp;VAR:RCODE=SCS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8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9__123Graph_XChart_1A">'[4]Graph 1'!$A$61:$A$112</definedName>
    <definedName name="_8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IQ_CURRENCY_GAIN_INS">"c238"</definedName>
    <definedName name="_84__123Graph_CCHART_4">[25]Quarters!$T$24:$T$24</definedName>
    <definedName name="_84__FDSAUDITLINK__">{"fdsup://IBCentral/FAT Viewer?action=UPDATE&amp;creator=factset&amp;DOC_NAME=fat:reuters_qtrly_shs_src_window.fat&amp;display_string=Audit&amp;DYN_ARGS=TRUE&amp;VAR:ID1=82966U10&amp;VAR:RCODE=FDSSHSOUTDEPS&amp;VAR:SDATE=20071299&amp;VAR:FREQ=Quarterly&amp;VAR:RELITEM=RP&amp;VAR:CURRENCY=&amp;VAR:CUR","RSOURCE=EXSHARE&amp;VAR:NATFREQ=QUARTERLY&amp;VAR:RFIELD=FINALIZED&amp;VAR:DB_TYPE=&amp;VAR:UNITS=MONTHLY&amp;window=popup&amp;width=450&amp;height=300&amp;START_MAXIMIZED=FALSE"}</definedName>
    <definedName name="_8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__123Graph_ACHART_6">'[22]Variance Sum '!#REF!</definedName>
    <definedName name="_85__123Graph_CCHART_6">[25]Quarters!$T$39:$T$39</definedName>
    <definedName name="_85__FDSAUDITLINK__">{"fdsup://IBCentral/FAT Viewer?action=UPDATE&amp;creator=factset&amp;DOC_NAME=fat:reuters_annual_source_window.fat&amp;display_string=Audit&amp;DYN_ARGS=TRUE&amp;VAR:ID1=82966U10&amp;VAR:RCODE=LMIN&amp;VAR:SDATE=20071299&amp;VAR:FREQ=Y&amp;VAR:RELITEM=RP&amp;VAR:CURRENCY=USD&amp;VAR:CURRSOURCE=EXSHAR","E&amp;VAR:NATFREQ=ANNUAL&amp;VAR:RFIELD=FINALIZED&amp;VAR:DB_TYPE=&amp;VAR:UNITS=MONTHLY&amp;window=popup&amp;width=450&amp;height=300&amp;START_MAXIMIZED=FALSE"}</definedName>
    <definedName name="_8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__123Graph_CCHART_7">[25]Quarters!$T$60:$T$60</definedName>
    <definedName name="_86__123Graph_LBL_BCHART_3">'[26]Historical IS'!#REF!</definedName>
    <definedName name="_86__FDSAUDITLINK__">{"fdsup://IBCentral/FAT Viewer?action=UPDATE&amp;creator=factset&amp;DOC_NAME=fat:reuters_annual_source_window.fat&amp;display_string=Audit&amp;DYN_ARGS=TRUE&amp;VAR:ID1=82966U10&amp;VAR:RCODE=FDSPFDSTKTOTAL&amp;VAR:SDATE=20071299&amp;VAR:FREQ=Y&amp;VAR:RELITEM=RP&amp;VAR:CURRENCY=USD&amp;VAR:CURRSOU","RCE=EXSHARE&amp;VAR:NATFREQ=ANNUAL&amp;VAR:RFIELD=FINALIZED&amp;VAR:DB_TYPE=&amp;VAR:UNITS=MONTHLY&amp;window=popup&amp;width=450&amp;height=300&amp;START_MAXIMIZED=FALSE"}</definedName>
    <definedName name="_8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__123Graph_AChart_1A">'[4]Graph 1'!$C$61:$C$112</definedName>
    <definedName name="_87__123Graph_CCHART_8">[25]Quarters!$T$40:$T$40</definedName>
    <definedName name="_87__FDSAUDITLINK__">{"fdsup://IBCentral/FAT Viewer?action=UPDATE&amp;creator=factset&amp;DOC_NAME=fat:reuters_qtrly_source_window.fat&amp;display_string=Audit&amp;DYN_ARGS=TRUE&amp;VAR:ID1=82966U10&amp;VAR:RCODE=STLD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8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__123Graph_CCHART_9">[25]Quarters!$T$61:$T$61</definedName>
    <definedName name="_88__FDSAUDITLINK__">{"fdsup://IBCentral/FAT Viewer?action=UPDATE&amp;creator=factset&amp;DOC_NAME=fat:reuters_qtrly_source_window.fat&amp;display_string=Audit&amp;DYN_ARGS=TRUE&amp;VAR:ID1=82966U10&amp;VAR:RCODE=SCSI&amp;VAR:SDATE=20071299&amp;VAR:FREQ=Quarterly&amp;VAR:RELITEM=RP&amp;VAR:CURRENCY=USD&amp;VAR:CURRSOURCE","=EXSHARE&amp;VAR:NATFREQ=QUARTERLY&amp;VAR:RFIELD=FINALIZED&amp;VAR:DB_TYPE=&amp;VAR:UNITS=MONTHLY&amp;window=popup&amp;width=450&amp;height=300&amp;START_MAXIMIZED=FALSE"}</definedName>
    <definedName name="_8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__123Graph_D_Chart_1A">'[27]Stock Price'!$E$4:$E$265</definedName>
    <definedName name="_89__FDSAUDITLINK__">{"fdsup://IBCentral/FAT Viewer?action=UPDATE&amp;creator=factset&amp;DOC_NAME=fat:reuters_qtrly_shs_src_window.fat&amp;display_string=Audit&amp;DYN_ARGS=TRUE&amp;VAR:ID1=82966U10&amp;VAR:RCODE=FDSSHSOUTDEPS&amp;VAR:SDATE=20071299&amp;VAR:FREQ=Quarterly&amp;VAR:RELITEM=RP&amp;VAR:CURRENCY=&amp;VAR:CUR","RSOURCE=EXSHARE&amp;VAR:NATFREQ=QUARTERLY&amp;VAR:RFIELD=FINALIZED&amp;VAR:DB_TYPE=&amp;VAR:UNITS=MONTHLY&amp;window=popup&amp;width=450&amp;height=300&amp;START_MAXIMIZED=FALSE"}</definedName>
    <definedName name="_8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IQ_CURRENCY_GAIN_INS">"c238"</definedName>
    <definedName name="_9__123Graph_ACHART_18">[20]CapitalExp!$D$36:$D$36</definedName>
    <definedName name="_9__123Graph_ACHART_3">'[4]Inventory Turn'!#REF!</definedName>
    <definedName name="_9__123Graph_AChart_58B">'[4]Graph 1'!$C$61:$C$112</definedName>
    <definedName name="_9__123Graph_ACHART_8">'[22]Variance Sum '!#REF!</definedName>
    <definedName name="_9__123Graph_BADV_GDP">[4]ADVOL!$F$97:$F$128</definedName>
    <definedName name="_9__123Graph_BCHART_1">[4]synthgraph!#REF!</definedName>
    <definedName name="_9__123Graph_BChart_1A">'[4]Graph 1'!$C$9:$C$60</definedName>
    <definedName name="_9__123Graph_BCHART_2">[33]ANNUAL!#REF!</definedName>
    <definedName name="_9__123Graph_BCHART_4">'[4]Historical IS'!#REF!</definedName>
    <definedName name="_9__123Graph_BCHART_8">#REF!</definedName>
    <definedName name="_9__123Graph_CCHART_1">'[4]Historical IS'!#REF!</definedName>
    <definedName name="_9__123Graph_CCHART_2">[4]France!$B$43:$M$43</definedName>
    <definedName name="_9__123Graph_XCHART_1">#REF!</definedName>
    <definedName name="_9__FDSAUDITLINK__">{"fdsup://IBCentral/FAT Viewer?action=UPDATE&amp;creator=factset&amp;DOC_NAME=fat:reuters_qtrly_shs_src_window.fat&amp;display_string=Audit&amp;DYN_ARGS=TRUE&amp;VAR:ID1=26969P10&amp;VAR:RCODE=FDSSHSOUTDEPS&amp;VAR:SDATE=20091299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9_123Graph_ADETS">#REF!</definedName>
    <definedName name="_90__123Graph_DCHART_10">[25]Quarters!$L$41:$O$41</definedName>
    <definedName name="_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__123Graph_DCHART_11">[25]Quarters!$L$62:$O$62</definedName>
    <definedName name="_91__123Graph_LBL_BCHART_4">'[26]Historical IS'!#REF!</definedName>
    <definedName name="_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__123Graph_DCHART_12">[25]Quarters!$L$25:$O$25</definedName>
    <definedName name="_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__123Graph_DCHART_13">[25]Quarters!$L$26:$O$26</definedName>
    <definedName name="_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__123Graph_DCHART_14">[25]Quarters!$L$27:$O$27</definedName>
    <definedName name="_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__123Graph_DCHART_15">[25]Quarters!$L$28:$O$28</definedName>
    <definedName name="_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__123Graph_DCHART_16">[25]Quarters!$L$29:$O$29</definedName>
    <definedName name="_96__123Graph_LBL_CCHART_3">'[26]Historical IS'!#REF!</definedName>
    <definedName name="_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__123Graph_ACHART_7">'[22]Variance Sum '!#REF!</definedName>
    <definedName name="_97__123Graph_DCHART_17">[25]Quarters!$L$30:$O$30</definedName>
    <definedName name="_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__123Graph_DCHART_18">[25]Quarters!$L$31:$O$31</definedName>
    <definedName name="_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__123Graph_DCHART_4">[25]Quarters!$L$24:$O$24</definedName>
    <definedName name="_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0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1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2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3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4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5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6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7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8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9__FDSAUDITLINK__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IQ_CURRENCY_GAIN_INS">"c238"</definedName>
    <definedName name="_9IQ_F_LB_DUE_CY3">"c2083"</definedName>
    <definedName name="_A">'[4]DSO GRAPH'!#REF!</definedName>
    <definedName name="_a1">{#N/A,#N/A,FALSE,"Pharm";#N/A,#N/A,FALSE,"WWCM"}</definedName>
    <definedName name="_A100">{#N/A,#N/A,FALSE,"Ocean";#N/A,#N/A,FALSE,"NewYork";#N/A,#N/A,FALSE,"Gateway";#N/A,#N/A,FALSE,"GVH";#N/A,#N/A,FALSE,"GVM";#N/A,#N/A,FALSE,"GVT"}</definedName>
    <definedName name="_A11">{#N/A,#N/A,FALSE,"Umsatz 99";#N/A,#N/A,FALSE,"ER 99 "}</definedName>
    <definedName name="_a3">{#N/A,#N/A,FALSE,"Cover";#N/A,#N/A,FALSE,"Cover (2)";#N/A,#N/A,FALSE,"P&amp;LSUM";#N/A,#N/A,FALSE,"P&amp;L BY SEG.";#N/A,#N/A,FALSE,"ProdLine95LE";#N/A,#N/A,FALSE,"ACT_GROSSMARGIN";#N/A,#N/A,FALSE,"SG&amp;A $";#N/A,#N/A,FALSE,"OID";#N/A,#N/A,FALSE,"ROADMAP (2)";#N/A,#N/A,FALSE,"WCPERFORM";#N/A,#N/A,FALSE,"WCPERFORM (3)";#N/A,#N/A,FALSE,"CORPCASHFLOW";#N/A,#N/A,FALSE,"CASHFLOWFWC";#N/A,#N/A,FALSE,"CAPITAL EXPENDITURES";#N/A,#N/A,FALSE,"96RISKS&amp;OPP";#N/A,#N/A,FALSE,"KeyActions";#N/A,#N/A,FALSE,"Cover (3)";#N/A,#N/A,FALSE,"GROWTH";#N/A,#N/A,FALSE,"HVACMARASSUM";#N/A,#N/A,FALSE,"MARKETANA95";#N/A,#N/A,FALSE,"MARKETANA96F";#N/A,#N/A,FALSE,"MARKETANA97P";#N/A,#N/A,FALSE,"SRVMARKETASSUM";#N/A,#N/A,FALSE,"95COMPETSOM%";#N/A,#N/A,FALSE,"96COMPETSOM% ";#N/A,#N/A,FALSE,"97COMPETSOM%";#N/A,#N/A,FALSE,"SOM%COMPARE";#N/A,#N/A,FALSE,"MARKETEVOL";#N/A,#N/A,FALSE,"COMPMKTACTION";#N/A,#N/A,FALSE,"SECTION 2";#N/A,#N/A,FALSE,"MACROECONOMIC";#N/A,#N/A,FALSE,"ROADMAP";#N/A,#N/A,FALSE,"HVACSALESEXT";#N/A,#N/A,FALSE,"EXTPRICINGASSUM";#N/A,#N/A,FALSE,"HVACSALESINT";#N/A,#N/A,FALSE,"INTPRICINGASSUM";#N/A,#N/A,FALSE,"EXTHVACSTDGROS";#N/A,#N/A,FALSE,"INTHVACSTDGROS";#N/A,#N/A,FALSE,"EXTHVACSTDGROS($)";#N/A,#N/A,FALSE,"INTHVACSTDGROS($)";#N/A,#N/A,FALSE,"MANUFACTURING EXPENSES";#N/A,#N/A,FALSE,"ACTGROSMAGANA(2)";#N/A,#N/A,FALSE,"SG&amp;A $ (2)";#N/A,#N/A,FALSE,"R&amp;DPROJECTS";#N/A,#N/A,FALSE,"OID (2)";#N/A,#N/A,FALSE,"P&amp;LSUM (3)";#N/A,#N/A,FALSE,"P&amp;L BY SEG. (2)";#N/A,#N/A,FALSE,"ProdLine97P ";#N/A,#N/A,FALSE,"HEADCOUNT-YTD";#N/A,#N/A,FALSE,"HEADCOUNT-BOY";#N/A,#N/A,FALSE,"HEADCOUNT-PLAN";#N/A,#N/A,FALSE,"WCPERFORM (2)";#N/A,#N/A,FALSE,"WCPERFORM (4)";#N/A,#N/A,FALSE,"PLANCORPCASHFLOW";#N/A,#N/A,FALSE,"CASHFLOW BY QTR";#N/A,#N/A,FALSE,"CASHFLOWW_C (2)";#N/A,#N/A,FALSE,"CF_W_C BY QTR";#N/A,#N/A,FALSE,"CAPITAL EXPENDITURES (2)";#N/A,#N/A,FALSE,"BALANCE SHEET";#N/A,#N/A,FALSE,"97RISKS&amp;OPP (3)";#N/A,#N/A,FALSE,"KeyActions (2)";#N/A,#N/A,FALSE,"Cover (5)";#N/A,#N/A,FALSE,"RDMAP FCST VOL";#N/A,#N/A,FALSE,"Cover (4)";#N/A,#N/A,FALSE,"RDMAPVOLUME";#N/A,#N/A,FALSE,"RDMAPPRICEMIX";#N/A,#N/A,FALSE,"RDMAPMGNRECON";#N/A,#N/A,FALSE,"RDMAPPRODUC";#N/A,#N/A,FALSE,"RDMAPFXPARITY";#N/A,#N/A,FALSE,"RDMAPINFLM";#N/A,#N/A,FALSE,"RDMAPINFLP";#N/A,#N/A,FALSE,"RDMAPOTHER"}</definedName>
    <definedName name="_A5100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A700">{#N/A,#N/A,FALSE,"Umsatz 99";#N/A,#N/A,FALSE,"ER 99 "}</definedName>
    <definedName name="_aaa1">{#N/A,#N/A,FALSE,"Model";#N/A,#N/A,FALSE,"Division"}</definedName>
    <definedName name="_aaa1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aaa1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aaa1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aaa4" localSheetId="9">1/EUReXToNLG</definedName>
    <definedName name="_aaa4" localSheetId="18">1/EUReXToNLG</definedName>
    <definedName name="_aaa4" localSheetId="19">1/EUReXToNLG</definedName>
    <definedName name="_aaa4" localSheetId="20">1/EUReXToNLG</definedName>
    <definedName name="_aaa4" localSheetId="21">1/EUReXToNLG</definedName>
    <definedName name="_aaa4" localSheetId="22">1/EUReXToNLG</definedName>
    <definedName name="_aaa4" localSheetId="23">1/EUReXToNLG</definedName>
    <definedName name="_aaa4" localSheetId="24">1/EUReXToNLG</definedName>
    <definedName name="_aaa4" localSheetId="25">1/EUReXToNLG</definedName>
    <definedName name="_aaa4" localSheetId="26">1/EUReXToNLG</definedName>
    <definedName name="_aaa4" localSheetId="27">1/EUReXToNLG</definedName>
    <definedName name="_aaa4" localSheetId="10">1/EUReXToNLG</definedName>
    <definedName name="_aaa4" localSheetId="28">1/EUReXToNLG</definedName>
    <definedName name="_aaa4" localSheetId="29">1/EUReXToNLG</definedName>
    <definedName name="_aaa4" localSheetId="30">1/EUReXToNLG</definedName>
    <definedName name="_aaa4" localSheetId="31">1/EUReXToNLG</definedName>
    <definedName name="_aaa4" localSheetId="32">1/EUReXToNLG</definedName>
    <definedName name="_aaa4" localSheetId="33">1/EUReXToNLG</definedName>
    <definedName name="_aaa4" localSheetId="34">1/EUReXToNLG</definedName>
    <definedName name="_aaa4" localSheetId="35">1/EUReXToNLG</definedName>
    <definedName name="_aaa4" localSheetId="36">1/EUReXToNLG</definedName>
    <definedName name="_aaa4" localSheetId="37">1/EUReXToNLG</definedName>
    <definedName name="_aaa4" localSheetId="11">1/EUReXToNLG</definedName>
    <definedName name="_aaa4" localSheetId="38">1/EUReXToNLG</definedName>
    <definedName name="_aaa4" localSheetId="39">1/EUReXToNLG</definedName>
    <definedName name="_aaa4" localSheetId="40">1/EUReXToNLG</definedName>
    <definedName name="_aaa4" localSheetId="41">1/EUReXToNLG</definedName>
    <definedName name="_aaa4" localSheetId="42">1/EUReXToNLG</definedName>
    <definedName name="_aaa4" localSheetId="43">1/EUReXToNLG</definedName>
    <definedName name="_aaa4" localSheetId="44">1/EUReXToNLG</definedName>
    <definedName name="_aaa4" localSheetId="45">1/EUReXToNLG</definedName>
    <definedName name="_aaa4" localSheetId="46">1/EUReXToNLG</definedName>
    <definedName name="_aaa4" localSheetId="47">1/EUReXToNLG</definedName>
    <definedName name="_aaa4" localSheetId="12">1/EUReXToNLG</definedName>
    <definedName name="_aaa4" localSheetId="48">1/EUReXToNLG</definedName>
    <definedName name="_aaa4" localSheetId="49">1/EUReXToNLG</definedName>
    <definedName name="_aaa4" localSheetId="50">1/EUReXToNLG</definedName>
    <definedName name="_aaa4" localSheetId="51">1/EUReXToNLG</definedName>
    <definedName name="_aaa4" localSheetId="52">1/EUReXToNLG</definedName>
    <definedName name="_aaa4" localSheetId="53">1/EUReXToNLG</definedName>
    <definedName name="_aaa4" localSheetId="54">1/EUReXToNLG</definedName>
    <definedName name="_aaa4" localSheetId="55">1/EUReXToNLG</definedName>
    <definedName name="_aaa4" localSheetId="56">1/EUReXToNLG</definedName>
    <definedName name="_aaa4" localSheetId="57">1/EUReXToNLG</definedName>
    <definedName name="_aaa4" localSheetId="13">1/EUReXToNLG</definedName>
    <definedName name="_aaa4" localSheetId="58">1/EUReXToNLG</definedName>
    <definedName name="_aaa4" localSheetId="59">1/EUReXToNLG</definedName>
    <definedName name="_aaa4" localSheetId="60">1/EUReXToNLG</definedName>
    <definedName name="_aaa4" localSheetId="14">1/EUReXToNLG</definedName>
    <definedName name="_aaa4" localSheetId="15">1/EUReXToNLG</definedName>
    <definedName name="_aaa4" localSheetId="16">1/EUReXToNLG</definedName>
    <definedName name="_aaa4" localSheetId="17">1/EUReXToNLG</definedName>
    <definedName name="_aaa4" localSheetId="1">1/EUReXToNLG</definedName>
    <definedName name="_aaa4" localSheetId="8">1/EUReXToNLG</definedName>
    <definedName name="_aaa4" localSheetId="2">1/EUReXToNLG</definedName>
    <definedName name="_aaa4">1/EUReXToNLG</definedName>
    <definedName name="_aaa5" localSheetId="9">1/EUReXToATS</definedName>
    <definedName name="_aaa5" localSheetId="18">1/EUReXToATS</definedName>
    <definedName name="_aaa5" localSheetId="19">1/EUReXToATS</definedName>
    <definedName name="_aaa5" localSheetId="20">1/EUReXToATS</definedName>
    <definedName name="_aaa5" localSheetId="21">1/EUReXToATS</definedName>
    <definedName name="_aaa5" localSheetId="22">1/EUReXToATS</definedName>
    <definedName name="_aaa5" localSheetId="23">1/EUReXToATS</definedName>
    <definedName name="_aaa5" localSheetId="24">1/EUReXToATS</definedName>
    <definedName name="_aaa5" localSheetId="25">1/EUReXToATS</definedName>
    <definedName name="_aaa5" localSheetId="26">1/EUReXToATS</definedName>
    <definedName name="_aaa5" localSheetId="27">1/EUReXToATS</definedName>
    <definedName name="_aaa5" localSheetId="10">1/EUReXToATS</definedName>
    <definedName name="_aaa5" localSheetId="28">1/EUReXToATS</definedName>
    <definedName name="_aaa5" localSheetId="29">1/EUReXToATS</definedName>
    <definedName name="_aaa5" localSheetId="30">1/EUReXToATS</definedName>
    <definedName name="_aaa5" localSheetId="31">1/EUReXToATS</definedName>
    <definedName name="_aaa5" localSheetId="32">1/EUReXToATS</definedName>
    <definedName name="_aaa5" localSheetId="33">1/EUReXToATS</definedName>
    <definedName name="_aaa5" localSheetId="34">1/EUReXToATS</definedName>
    <definedName name="_aaa5" localSheetId="35">1/EUReXToATS</definedName>
    <definedName name="_aaa5" localSheetId="36">1/EUReXToATS</definedName>
    <definedName name="_aaa5" localSheetId="37">1/EUReXToATS</definedName>
    <definedName name="_aaa5" localSheetId="11">1/EUReXToATS</definedName>
    <definedName name="_aaa5" localSheetId="38">1/EUReXToATS</definedName>
    <definedName name="_aaa5" localSheetId="39">1/EUReXToATS</definedName>
    <definedName name="_aaa5" localSheetId="40">1/EUReXToATS</definedName>
    <definedName name="_aaa5" localSheetId="41">1/EUReXToATS</definedName>
    <definedName name="_aaa5" localSheetId="42">1/EUReXToATS</definedName>
    <definedName name="_aaa5" localSheetId="43">1/EUReXToATS</definedName>
    <definedName name="_aaa5" localSheetId="44">1/EUReXToATS</definedName>
    <definedName name="_aaa5" localSheetId="45">1/EUReXToATS</definedName>
    <definedName name="_aaa5" localSheetId="46">1/EUReXToATS</definedName>
    <definedName name="_aaa5" localSheetId="47">1/EUReXToATS</definedName>
    <definedName name="_aaa5" localSheetId="12">1/EUReXToATS</definedName>
    <definedName name="_aaa5" localSheetId="48">1/EUReXToATS</definedName>
    <definedName name="_aaa5" localSheetId="49">1/EUReXToATS</definedName>
    <definedName name="_aaa5" localSheetId="50">1/EUReXToATS</definedName>
    <definedName name="_aaa5" localSheetId="51">1/EUReXToATS</definedName>
    <definedName name="_aaa5" localSheetId="52">1/EUReXToATS</definedName>
    <definedName name="_aaa5" localSheetId="53">1/EUReXToATS</definedName>
    <definedName name="_aaa5" localSheetId="54">1/EUReXToATS</definedName>
    <definedName name="_aaa5" localSheetId="55">1/EUReXToATS</definedName>
    <definedName name="_aaa5" localSheetId="56">1/EUReXToATS</definedName>
    <definedName name="_aaa5" localSheetId="57">1/EUReXToATS</definedName>
    <definedName name="_aaa5" localSheetId="13">1/EUReXToATS</definedName>
    <definedName name="_aaa5" localSheetId="58">1/EUReXToATS</definedName>
    <definedName name="_aaa5" localSheetId="59">1/EUReXToATS</definedName>
    <definedName name="_aaa5" localSheetId="60">1/EUReXToATS</definedName>
    <definedName name="_aaa5" localSheetId="14">1/EUReXToATS</definedName>
    <definedName name="_aaa5" localSheetId="15">1/EUReXToATS</definedName>
    <definedName name="_aaa5" localSheetId="16">1/EUReXToATS</definedName>
    <definedName name="_aaa5" localSheetId="17">1/EUReXToATS</definedName>
    <definedName name="_aaa5" localSheetId="1">1/EUReXToATS</definedName>
    <definedName name="_aaa5" localSheetId="8">1/EUReXToATS</definedName>
    <definedName name="_aaa5" localSheetId="2">1/EUReXToATS</definedName>
    <definedName name="_aaa5">1/EUReXToATS</definedName>
    <definedName name="_aas1">{#N/A,#N/A,FALSE,"REPORT"}</definedName>
    <definedName name="_ab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c1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_ACQ1">'[46]Acq Assumptions'!$C$7</definedName>
    <definedName name="_ACQ10">'[46]Acq Assumptions'!$L$7</definedName>
    <definedName name="_ACQ2">'[46]Acq Assumptions'!$D$7</definedName>
    <definedName name="_ACQ3">'[46]Acq Assumptions'!$E$7</definedName>
    <definedName name="_ACQ4">'[46]Acq Assumptions'!$F$7</definedName>
    <definedName name="_ACQ5">'[46]Acq Assumptions'!$G$7</definedName>
    <definedName name="_ACQ6">'[46]Acq Assumptions'!$H$7</definedName>
    <definedName name="_ACQ7">'[46]Acq Assumptions'!$I$7</definedName>
    <definedName name="_ACQ8">'[46]Acq Assumptions'!$J$7</definedName>
    <definedName name="_ACQ9">'[46]Acq Assumptions'!$K$7</definedName>
    <definedName name="_ACQS">[46]DealSheet!$U$8</definedName>
    <definedName name="_ACS2000">{#N/A,#N/A,FALSE,"REPORT"}</definedName>
    <definedName name="_ACTUAL">#REF!</definedName>
    <definedName name="_Actual_for_2004_Measure">[47]pcQueryData!$A$6</definedName>
    <definedName name="_ads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ae2">{"'Inventory &amp; Anal-Cur Wkbk'!$A$7:$AP$71"}</definedName>
    <definedName name="_AF3">{"Supporting Schedules",#N/A,FALSE,"Results"}</definedName>
    <definedName name="_age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AMO_XmlVersion">"'1'"</definedName>
    <definedName name="_ann2">#REF!</definedName>
    <definedName name="_Annual_Budget">"Year to Date Budget Period 12"</definedName>
    <definedName name="_Apr03">{"Statement of Income",#N/A,TRUE,"Mar99";"Balance Sheet",#N/A,TRUE,"Mar99"}</definedName>
    <definedName name="_Apr04">{"Statement of Income",#N/A,TRUE,"Mar99";"Balance Sheet",#N/A,TRUE,"Mar99"}</definedName>
    <definedName name="_as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2">{"FCB_ALL",#N/A,FALSE,"FCB"}</definedName>
    <definedName name="_as3">{"FCB_ALL",#N/A,FALSE,"FCB"}</definedName>
    <definedName name="_AS4">{"FCB_ALL",#N/A,FALSE,"FCB"}</definedName>
    <definedName name="_as6">{"FCB_ALL",#N/A,FALSE,"FCB"}</definedName>
    <definedName name="_AS7">{"FCB_ALL",#N/A,FALSE,"FCB"}</definedName>
    <definedName name="_asd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ATPCorr_Range1">#REF!</definedName>
    <definedName name="_ATPCorr_Range2">#REF!</definedName>
    <definedName name="_ATPHist_Range1">#REF!</definedName>
    <definedName name="_AtRisk_SimSetting_AutomaticallyGenerateReports">FALSE</definedName>
    <definedName name="_AtRisk_SimSetting_AutomaticResultsDisplayMode">0</definedName>
    <definedName name="_AtRisk_SimSetting_ConvergenceConfidenceLevel">0.95</definedName>
    <definedName name="_AtRisk_SimSetting_ConvergencePercentileToTest">0.9</definedName>
    <definedName name="_AtRisk_SimSetting_ConvergencePerformMeanTest">TRUE</definedName>
    <definedName name="_AtRisk_SimSetting_ConvergencePerformPercentileTest">FALSE</definedName>
    <definedName name="_AtRisk_SimSetting_ConvergencePerformStdDeviationTest">FALSE</definedName>
    <definedName name="_AtRisk_SimSetting_ConvergenceTestAllOutputs">TRUE</definedName>
    <definedName name="_AtRisk_SimSetting_ConvergenceTestingPeriod">100</definedName>
    <definedName name="_AtRisk_SimSetting_ConvergenceTolerance">0.03</definedName>
    <definedName name="_AtRisk_SimSetting_LiveUpdate">TRUE</definedName>
    <definedName name="_AtRisk_SimSetting_LiveUpdatePeriod">-1</definedName>
    <definedName name="_AtRisk_SimSetting_RandomNumberGenerator">0</definedName>
    <definedName name="_AtRisk_SimSetting_ReportsList">0</definedName>
    <definedName name="_AtRisk_SimSetting_SimNameCount">0</definedName>
    <definedName name="_AtRisk_SimSetting_SmartSensitivityAnalysisEnabled">TRUE</definedName>
    <definedName name="_AtRisk_SimSetting_StatisticFunctionUpdating">1</definedName>
    <definedName name="_AtRisk_SimSetting_StdRecalcBehavior">0</definedName>
    <definedName name="_AtRisk_SimSetting_StdRecalcWithoutRiskStatic">0</definedName>
    <definedName name="_AtRisk_SimSetting_StdRecalcWithoutRiskStaticPercentile">0.5</definedName>
    <definedName name="_aug04">{"Statement of Income",#N/A,TRUE,"Mar99";"Balance Sheet",#N/A,TRUE,"Mar99"}</definedName>
    <definedName name="_B103" localSheetId="9">1/EUReXToATS</definedName>
    <definedName name="_B103" localSheetId="18">1/EUReXToATS</definedName>
    <definedName name="_B103" localSheetId="19">1/EUReXToATS</definedName>
    <definedName name="_B103" localSheetId="20">1/EUReXToATS</definedName>
    <definedName name="_B103" localSheetId="21">1/EUReXToATS</definedName>
    <definedName name="_B103" localSheetId="22">1/EUReXToATS</definedName>
    <definedName name="_B103" localSheetId="23">1/EUReXToATS</definedName>
    <definedName name="_B103" localSheetId="24">1/EUReXToATS</definedName>
    <definedName name="_B103" localSheetId="25">1/EUReXToATS</definedName>
    <definedName name="_B103" localSheetId="26">1/EUReXToATS</definedName>
    <definedName name="_B103" localSheetId="27">1/EUReXToATS</definedName>
    <definedName name="_B103" localSheetId="10">1/EUReXToATS</definedName>
    <definedName name="_B103" localSheetId="28">1/EUReXToATS</definedName>
    <definedName name="_B103" localSheetId="29">1/EUReXToATS</definedName>
    <definedName name="_B103" localSheetId="30">1/EUReXToATS</definedName>
    <definedName name="_B103" localSheetId="31">1/EUReXToATS</definedName>
    <definedName name="_B103" localSheetId="32">1/EUReXToATS</definedName>
    <definedName name="_B103" localSheetId="33">1/EUReXToATS</definedName>
    <definedName name="_B103" localSheetId="34">1/EUReXToATS</definedName>
    <definedName name="_B103" localSheetId="35">1/EUReXToATS</definedName>
    <definedName name="_B103" localSheetId="36">1/EUReXToATS</definedName>
    <definedName name="_B103" localSheetId="37">1/EUReXToATS</definedName>
    <definedName name="_B103" localSheetId="11">1/EUReXToATS</definedName>
    <definedName name="_B103" localSheetId="38">1/EUReXToATS</definedName>
    <definedName name="_B103" localSheetId="39">1/EUReXToATS</definedName>
    <definedName name="_B103" localSheetId="40">1/EUReXToATS</definedName>
    <definedName name="_B103" localSheetId="41">1/EUReXToATS</definedName>
    <definedName name="_B103" localSheetId="42">1/EUReXToATS</definedName>
    <definedName name="_B103" localSheetId="43">1/EUReXToATS</definedName>
    <definedName name="_B103" localSheetId="44">1/EUReXToATS</definedName>
    <definedName name="_B103" localSheetId="45">1/EUReXToATS</definedName>
    <definedName name="_B103" localSheetId="46">1/EUReXToATS</definedName>
    <definedName name="_B103" localSheetId="47">1/EUReXToATS</definedName>
    <definedName name="_B103" localSheetId="12">1/EUReXToATS</definedName>
    <definedName name="_B103" localSheetId="48">1/EUReXToATS</definedName>
    <definedName name="_B103" localSheetId="49">1/EUReXToATS</definedName>
    <definedName name="_B103" localSheetId="50">1/EUReXToATS</definedName>
    <definedName name="_B103" localSheetId="51">1/EUReXToATS</definedName>
    <definedName name="_B103" localSheetId="52">1/EUReXToATS</definedName>
    <definedName name="_B103" localSheetId="53">1/EUReXToATS</definedName>
    <definedName name="_B103" localSheetId="54">1/EUReXToATS</definedName>
    <definedName name="_B103" localSheetId="55">1/EUReXToATS</definedName>
    <definedName name="_B103" localSheetId="56">1/EUReXToATS</definedName>
    <definedName name="_B103" localSheetId="57">1/EUReXToATS</definedName>
    <definedName name="_B103" localSheetId="13">1/EUReXToATS</definedName>
    <definedName name="_B103" localSheetId="58">1/EUReXToATS</definedName>
    <definedName name="_B103" localSheetId="59">1/EUReXToATS</definedName>
    <definedName name="_B103" localSheetId="60">1/EUReXToATS</definedName>
    <definedName name="_B103" localSheetId="14">1/EUReXToATS</definedName>
    <definedName name="_B103" localSheetId="15">1/EUReXToATS</definedName>
    <definedName name="_B103" localSheetId="16">1/EUReXToATS</definedName>
    <definedName name="_B103" localSheetId="17">1/EUReXToATS</definedName>
    <definedName name="_B103" localSheetId="1">1/EUReXToATS</definedName>
    <definedName name="_B103" localSheetId="8">1/EUReXToATS</definedName>
    <definedName name="_B103" localSheetId="2">1/EUReXToATS</definedName>
    <definedName name="_B103">1/EUReXToATS</definedName>
    <definedName name="_b111">{#N/A,#N/A,FALSE,"Pharm";#N/A,#N/A,FALSE,"WWCM"}</definedName>
    <definedName name="_b2">{"PVGraph2",#N/A,FALSE,"PV Data"}</definedName>
    <definedName name="_B201">{#N/A,#N/A,FALSE,"Ocean";#N/A,#N/A,FALSE,"NewYork";#N/A,#N/A,FALSE,"Gateway";#N/A,#N/A,FALSE,"GVH";#N/A,#N/A,FALSE,"GVM";#N/A,#N/A,FALSE,"GVT"}</definedName>
    <definedName name="_baa1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bdm.006300AF53C045C6B3D360E756EAE526.edm">[4]DCF!$A$1:$IV$65536</definedName>
    <definedName name="_bdm.007C1D224CD4405180C7F52512E0677E.edm">#REF!</definedName>
    <definedName name="_bdm.009858D0E82641A289BCE6637A8D53DA.edm">#REF!</definedName>
    <definedName name="_bdm.00A563814A534B1987338579C0579B77.edm">'[48]07-08 FP ASP'!$1:$1048576</definedName>
    <definedName name="_bdm.00C977DBCF0E450BB66797033B4BA8BF.edm">#REF!</definedName>
    <definedName name="_bdm.00EC971BF37311D6B67A0010A48BFF38.edm">'[49]FDCC Segment Analysis'!$A$1:$IV$65536</definedName>
    <definedName name="_bdm.00FCCD2BF594401FA136D7B3E0222774.edm">'[48]ASP vs GA Dock'!$1:$1048576</definedName>
    <definedName name="_bdm.01396345393648E7931035E9A69FD92B.edm">#REF!</definedName>
    <definedName name="_bdm.013DFC648A8B47B9ADE95800DBB51981.edm">#REF!</definedName>
    <definedName name="_bdm.0181CBDC02D1481B927BF4E5082FF91C.edm">#REF!</definedName>
    <definedName name="_bdm.019649B7DF3E4460AC8C5022A218FDB9.edm">[4]DCF!$IV$1</definedName>
    <definedName name="_bdm.01AE5AA0D13D4659B22E1832260FE218.edm">#REF!</definedName>
    <definedName name="_bdm.020381284EBD4FA2B15CF496329279EF.edm">'[4]LBO Outputs'!$A:$IV</definedName>
    <definedName name="_bdm.0212DFFC1A0C410AB03B85791489E314.edm">#REF!</definedName>
    <definedName name="_bdm.025549DC234F46878D0C0CCB37403BD5.edm">#REF!</definedName>
    <definedName name="_bdm.02587E2084514B9D93A1E0E1670B7AD4.edm">'[50]Cash Buildup'!$1:$1048576</definedName>
    <definedName name="_bdm.0279BC972D024F7296918BE40C4E71D5.edm">'[4]Background Checks Trend'!$A:$IV</definedName>
    <definedName name="_bdm.028CC6519D43470B92AA1057669099E5.edm">#REF!</definedName>
    <definedName name="_bdm.02B301DAB9AA4A8A91BA8DAC5E581502.edm">#REF!</definedName>
    <definedName name="_bdm.02B4C75159F04199B8934F516F6AA809.edm">#REF!</definedName>
    <definedName name="_bdm.02fce7b8ee8245b6baa0ec98f802b07d.edm">#REF!</definedName>
    <definedName name="_bdm.031E357E087D4A5C8AEF67B5C9413FB6.edm">'[51]Goodwill Tax Shield'!$1:$1048576</definedName>
    <definedName name="_bdm.032F9FE9143847809514F2F969589ADB.edm">#REF!</definedName>
    <definedName name="_bdm.0393C55B465F471485963D15F6CDAE86.edm">'[52]EBITDA Recon 2004 - 2008E'!$A$1:$IV$65536</definedName>
    <definedName name="_bdm.03DE683328E849E3BF44D1CE1BD0CB55.edm">'[53]Sponsor Precedents'!$A:$IV</definedName>
    <definedName name="_bdm.03FAF24232AB49ECA4C1F237D5A16CA7.edm">#REF!</definedName>
    <definedName name="_bdm.03FEAA092B9E44A5A1D7DA548A04563A.edm">#REF!</definedName>
    <definedName name="_bdm.04158DBE1D58411183E9B517151430D4.edm">'[4]Suppliers (2)'!$A:$IV</definedName>
    <definedName name="_bdm.042461bddc11440a8ad11fe77daf0f92.edm">#REF!</definedName>
    <definedName name="_bdm.0428C88544B7472AB08E0CEAD161133E.edm">'[54]PF Valuation'!$1:$1048576</definedName>
    <definedName name="_bdm.044B15321E4B4C03B6CDEC9EFF79DF80.edm">'[4]M&amp;A Tranactions'!$1:$1048576</definedName>
    <definedName name="_bdm.0488B6EB24544945BFED70BB8E99B121.edm">'[4]OPER EXP'!$1:$1048576</definedName>
    <definedName name="_bdm.04B93114D1934C54B5092CC6F2D0C01B.edm">'[52]EBITDA Recon 2004 - 2008E'!$A$1:$IV$65536</definedName>
    <definedName name="_bdm.04E336EBC3C344EB89DEFF28F82B1451.edm">#REF!</definedName>
    <definedName name="_bdm.04E9F6F5C9CD4A879A300797C9C2F2FF.edm">'[48]Retail Price Premium'!$1:$1048576</definedName>
    <definedName name="_bdm.0509802BC4904463BD9FC7D1014C0CB8.edm">'[4]Achievability Tables'!$A:$IV</definedName>
    <definedName name="_bdm.050E76F41C754C279DA97D7D3DC27086.edm">[4]IS!$1:$1048576</definedName>
    <definedName name="_bdm.0532EAC0032C41598DCCFFCD0C08B9BE.edm">'[4]Public Comp_summary out'!$1:$1048576</definedName>
    <definedName name="_bdm.05AD755AE1B644BCB6FF7AF6D6C94EE7.edm">#REF!</definedName>
    <definedName name="_bdm.0652B2FA48DF4E2B8B56B5AB406B0454.edm">'[4]Bridge Template'!$A:$IV</definedName>
    <definedName name="_bdm.06789CBC0CA7454690F22710D7DCADEA.edm">#REF!</definedName>
    <definedName name="_bdm.0682F08718E84B7EA9EEE58C0B58DE7F.edm">#REF!</definedName>
    <definedName name="_bdm.069E0903A0524E058DBD0D65F455B355.edm">#REF!</definedName>
    <definedName name="_bdm.06AB1AB0C10449B7819DD47EED4AA8E3.edm">'[55]S&amp;P500'!$A:$IV</definedName>
    <definedName name="_bdm.06BEE3B747F64D5A8FF4280DEF0E0EC9.edm">[56]Key_Assmpt!$1:$1048576</definedName>
    <definedName name="_bdm.06D12D44523E4BD7A34C103ABC138FE6.edm">[4]IS!$A:$IV</definedName>
    <definedName name="_bdm.0727FB01840844D786CB71C844C9EB4C.edm">#REF!</definedName>
    <definedName name="_bdm.072D656B3C144DE3ACFE1069840FFBAA.edm">#REF!</definedName>
    <definedName name="_bdm.073124E035AF46F282A5B1E87AE6E792.edm">[4]IS!$1:$1048576</definedName>
    <definedName name="_bdm.074EB0C6AAE811D6B66B0010A4863BD8.edm">#REF!</definedName>
    <definedName name="_bdm.075516DF6D474B1CA05EC11A256B88BD.edm">'[4]ALLOY SALES'!$1:$1048576</definedName>
    <definedName name="_bdm.0766CE168DDC4074BD93B4E632D48467.edm">#REF!</definedName>
    <definedName name="_bdm.07770C4610E5438D97E300C16D056E98.edm">#REF!</definedName>
    <definedName name="_bdm.07877BAC69B44228935DF37FEACE9199.edm">[4]Charts!$A:$IV</definedName>
    <definedName name="_bdm.079D53AA3D074408AF7BE66F2BCF7F4B.edm">'[54]ARINC-FinSum'!$1:$1048576</definedName>
    <definedName name="_bdm.07A7F2CBC0D74AA6A40A0F80B6019798.edm">[57]Summary!$A:$IV</definedName>
    <definedName name="_bdm.07AC53FEE803406C9531892C0564F0F9.edm">'[4]Achievability Tables'!$A:$IV</definedName>
    <definedName name="_bdm.07C54DFF5E534C3E8859FE499270A5AB.edm">[4]SUM.ADJ!$1:$1048576</definedName>
    <definedName name="_bdm.07D0F4A5246247728E6447A06E973022.edm">#REF!</definedName>
    <definedName name="_bdm.0815B4EE07864FC5A2FE6360878BAADA.edm">'[52]Summary 5 Year Projections'!$A$1:$IV$65536</definedName>
    <definedName name="_bdm.0831664eff2a4baea937cb21935d3c48.edm">#REF!</definedName>
    <definedName name="_bdm.085C80471435401BB0D4EAA1FDD4D8FB.edm">'[58]WACC - CapIQ'!$1:$1048576</definedName>
    <definedName name="_bdm.08702BFD1058448A8566119B4A4C2F99.edm">'[54]PF Combination2'!$1:$1048576</definedName>
    <definedName name="_bdm.08809FBE138B47CCAD15FC5454D067CE.edm">'[4]Achievability Tables'!$A:$IV</definedName>
    <definedName name="_bdm.08AEFB09FD654188BB18FD525882812C.edm">#REF!</definedName>
    <definedName name="_bdm.08BD769B5B634D5B8EB9E905CC4BEC0A.edm">'[4]Salon Hair Care'!$A:$IV</definedName>
    <definedName name="_bdm.08E906A3B032434B809DF8092B86D2B7.edm">#REF!</definedName>
    <definedName name="_bdm.08ED4FA6B75744A299D0109409ABDDB2.edm">'[4]Bank Template'!$A:$IV</definedName>
    <definedName name="_bdm.08F66C9368AD4809A7CFE6BC9CD19E59.edm">#REF!</definedName>
    <definedName name="_bdm.090C1322A53D4D659F6A118AA25D33F5.edm">[4]CF!$A:$IV</definedName>
    <definedName name="_bdm.0937F7D5D75D47909A107C4153EF30C5.edm">#REF!</definedName>
    <definedName name="_bdm.0941222167764B6D81F3AD317FA12C14.edm">#REF!</definedName>
    <definedName name="_bdm.09AD5D6607CE4A75ADD01C2612752A10.edm">#REF!</definedName>
    <definedName name="_bdm.09C2E40D5E6D4877AD1F47615B99B137.edm">#REF!</definedName>
    <definedName name="_bdm.09F3C5283F2B4B2DA0A20D8236A4F25B.edm">#REF!</definedName>
    <definedName name="_bdm.0A170BBF2866438FB5CE92A4D4D320D3.edm">'[4]Contribution Analysis'!$A:$IV</definedName>
    <definedName name="_bdm.0A56FBB4D3E94D76915CFA92934E6A25.edm">[4]IS!$1:$1048576</definedName>
    <definedName name="_bdm.0B006983832D4A4BB0CAA77AAD8BD7F5.edm">'[4]Detailed CapexPAC'!$A:$IV</definedName>
    <definedName name="_bdm.0B16DDC8F11446EF80BD96B0B2830468.edm">'[4]Achievability Tables'!$A:$IV</definedName>
    <definedName name="_bdm.0B4E7C16708143ABB997E9DB54FE61B7.edm">[4]IS!$A:$IV</definedName>
    <definedName name="_bdm.0B5E4A07F78E4E3E923312BD37FD77A2.edm">'[59]EV to EBITDA'!$A$1:$IV$65536</definedName>
    <definedName name="_bdm.0B7475FD13A64BB28771E5A461528F37.edm">#REF!</definedName>
    <definedName name="_bdm.0C53EA5A8325422DAB46405DBA6852DE.edm">'[60]LBO Output'!$1:$1048576</definedName>
    <definedName name="_bdm.0C5C25F40E9240789253321B10BC4839.edm">#REF!</definedName>
    <definedName name="_bdm.0CC19BC067824AFD85BAC13169847F6C.edm">#REF!</definedName>
    <definedName name="_bdm.0CED5F337A76485181B3C670A5F19C19.edm">'[4]Achievability Tables'!$A:$IV</definedName>
    <definedName name="_bdm.0CF5FC60985E47628C0191FEA5B7917A.edm">#REF!</definedName>
    <definedName name="_bdm.0D36997B78AB466394832F21270DBFC5.edm">'[4]Service Offerings to Top-20'!$A$1:$IV$65536</definedName>
    <definedName name="_bdm.0d6cddd2b14641a0a917baf61c049254.edm">#REF!</definedName>
    <definedName name="_bdm.0D82EF2D5D8040DFA9161044F7B4F5DA.edm">'[61]Proj Summ'!$1:$1048576</definedName>
    <definedName name="_bdm.0DA59F0DBB3D4768A7821788B27B6497.edm">#REF!</definedName>
    <definedName name="_bdm.0DB582D9EBC24E4BAED751F25FB371AA.edm">#REF!</definedName>
    <definedName name="_bdm.0DBAAF4BFD464DCAB64CD42179290A5B.edm">'[4]Feeder IS'!$A:$IV</definedName>
    <definedName name="_bdm.0DCF3CE421554A9082E0B8A40DBD6FA4.edm">#REF!</definedName>
    <definedName name="_bdm.0E07BFC2657C47F9ABA4AB3AE0CE78DC.edm">#REF!</definedName>
    <definedName name="_bdm.0E1106F5E9414C3BB101167D5E52B327.edm">#REF!</definedName>
    <definedName name="_bdm.0E38A41CBB8F4836A80EF7FF56EBD88E.edm">#REF!</definedName>
    <definedName name="_bdm.0E47EA05EF7045CD985ACF99953E65FC.edm">[55]IPCM!$A:$IV</definedName>
    <definedName name="_bdm.0E72569B534E450BBDD4D4C08A228512.edm">#REF!</definedName>
    <definedName name="_bdm.0E87031A59F24634B5DF3E339424E512.edm">'[4]Achievability Tables'!$A:$IV</definedName>
    <definedName name="_bdm.0EDC45E988624CBCAB8645EFC2A31F67.edm">#REF!</definedName>
    <definedName name="_bdm.0EEB71B3DA7B41E5B8036753E6F98F80.edm">'[52]Financial Summary'!$A$1:$IV$65536</definedName>
    <definedName name="_bdm.0F038DA3E09C4E348DBA1B6959C254A5.edm">[4]DCF!$A$1:$IV$65536</definedName>
    <definedName name="_bdm.0F0FA5E00C764C53A319E02B71ED8049.edm">'[4]US Beauty Supply'!$A:$IV</definedName>
    <definedName name="_bdm.0f26ce0b34d841d8ab7ce9645afb588f.edm">#REF!</definedName>
    <definedName name="_bdm.0F288D482B984B9FB7CF701B327B593C.edm">#REF!</definedName>
    <definedName name="_bdm.0F2D4F2161D545EA90A4972FB5A47AE4.edm">'[4]Credit Stats'!$A:$IV</definedName>
    <definedName name="_bdm.0f46a4667c6b45e5bf44a30fb25d6d81.edm">#REF!</definedName>
    <definedName name="_bdm.0f511bfd536b46fba7648415f0a91eac.edm">#REF!</definedName>
    <definedName name="_bdm.0F6724BB492B4EEEB0B7F8628915F659.edm">#REF!</definedName>
    <definedName name="_bdm.0F6E0E9F304A411CB41E827CE743B5F3.edm">#REF!</definedName>
    <definedName name="_bdm.0FBD79EB2A4043BCA5A41D9E234DC189.edm">[4]IS!$1:$1048576</definedName>
    <definedName name="_bdm.0FDB2DB565034585B6406269BB5247F7.edm">#REF!</definedName>
    <definedName name="_bdm.0FE579AE6EBE4A03AEA35A7F7B449830.edm">'[4]Football Chart'!$A:$IV</definedName>
    <definedName name="_bdm.0FEAED52D58A40E0B044DE30F451296A.edm">#REF!</definedName>
    <definedName name="_bdm.10CB31E347724475B1A860CD77393662.edm">'[62]Income Statement'!$1:$1048576</definedName>
    <definedName name="_bdm.10EE248B6C1C4AF3B497BF73778A146B.edm">'[4]New Tables'!$A:$IV</definedName>
    <definedName name="_bdm.111E0EC238214ED0AFA8ADAA258E4156.edm">#REF!</definedName>
    <definedName name="_bdm.1151dcdfbbf84163816b0b8dd78808c7.edm">#REF!</definedName>
    <definedName name="_bdm.115D4FB4D9A84626B318E046367A3D12.edm">#REF!</definedName>
    <definedName name="_bdm.1167084B0E534937B86D6CECC19504BE.edm">#REF!</definedName>
    <definedName name="_bdm.11964115B08D41A389E489A0AB814BD8.edm">'[4]Achievability Tables'!$A:$IV</definedName>
    <definedName name="_bdm.11CF84F12BD6427A9EA89B649AFC3B3E.edm">[56]Syn!$1:$1048576</definedName>
    <definedName name="_bdm.11E39111FC7D473DB168EC5018BF436A.edm">#REF!</definedName>
    <definedName name="_bdm.132f7834a90f4b8d8a8585a2581c9099.edm">'[4]Pipeline Slides'!$1:$1048576</definedName>
    <definedName name="_bdm.1342FBAC436D49058A60BB38DB85549F.edm">'[4]Achievability Tables'!$A:$IV</definedName>
    <definedName name="_bdm.138223A95322406398E661E14AA086F5.edm">#REF!</definedName>
    <definedName name="_bdm.13ca9ebcb07d4eb190ac3a34f7371263.edm">#REF!</definedName>
    <definedName name="_bdm.13DDB2E78C0247C88D1DFFC76BEBBDF0.edm">'[4]Summary FS'!$A:$IV</definedName>
    <definedName name="_bdm.14263D1F2D814D5EB1F95B1D6957384D.edm">#REF!</definedName>
    <definedName name="_bdm.144809A04B964662A61C066876C61CA1.edm">#REF!</definedName>
    <definedName name="_bdm.146468459C9741AD8ACAD63EB8268EB4.edm">[63]Sheet1!$1:$1048576</definedName>
    <definedName name="_bdm.14A0820EB2DF41459EF6E1124118CFCC.edm">#REF!</definedName>
    <definedName name="_bdm.14D650A9568545CDA455DBB05600EB1A.edm">#REF!</definedName>
    <definedName name="_bdm.14FE4641874C4F7E99B67E50923FF628.edm">[4]Capitalization!$A:$IV</definedName>
    <definedName name="_bdm.15835C3B95384AF8B9E4B0BC40F03900.edm">#REF!</definedName>
    <definedName name="_bdm.159A40241D984E22B6E755BD37282CB3.edm">#REF!</definedName>
    <definedName name="_bdm.15e09a765c7d458da35a2d2645a47a66.edm">#REF!</definedName>
    <definedName name="_bdm.163B76C3758B4E4B8C86E3E09B9718E7.edm">[4]CF!$A:$IV</definedName>
    <definedName name="_bdm.163E2FDCECFE4D2B9834E952F20E3FF8.edm">'[4]Achievability Tables'!$A:$IV</definedName>
    <definedName name="_bdm.165C12FE986E4CC6B7F27A6F259F2FD6.edm">[4]CF!$A:$IV</definedName>
    <definedName name="_bdm.1667D34F451B47A291E6F994C4DCF306.edm">#REF!</definedName>
    <definedName name="_bdm.16D0981FA4E14C4F8AA6CE8215572C08.edm">[61]A_LBO!$1:$1048576</definedName>
    <definedName name="_bdm.17098ED9C95B4C0E87C052D54D4497F9.edm">'[4]Achievability Tables'!$A:$IV</definedName>
    <definedName name="_bdm.1725CF220F8544B3A93A6A34452DE3B4.edm">'[4]PF Cap'!$A:$IV</definedName>
    <definedName name="_bdm.1742263542124AF3BCE865208D9E404D.edm">#REF!</definedName>
    <definedName name="_bdm.1749E1C3AD2F4527813B80A136BEF646.edm">'[63]Financial Summary'!$1:$1048576</definedName>
    <definedName name="_bdm.17580E982D9B4BAFB0751A3103D8BAED.edm">#REF!</definedName>
    <definedName name="_bdm.17628E112EF74364AEEEEEA536419E43.edm">#REF!</definedName>
    <definedName name="_bdm.17672105E5154FE39823210F0C5D4F05.edm">#REF!</definedName>
    <definedName name="_bdm.1779567C23B145FB9EB1AFB8580B3F42.edm">#REF!</definedName>
    <definedName name="_bdm.1783CC33FCAB4C1A875C5EE9CA714B85.edm">#REF!</definedName>
    <definedName name="_bdm.17B5DC10C28549F292FCB8DC79B43563.edm">[4]IS!$1:$1048576</definedName>
    <definedName name="_bdm.17d5ef820a394295ba3e8cbfc56dce33.edm">#REF!</definedName>
    <definedName name="_bdm.17E144F561804739B0F2BCC26DA73708.edm">#REF!</definedName>
    <definedName name="_bdm.17F361D5D23747BA948495BA7E88A00D.edm">[4]YTD!$A:$IV</definedName>
    <definedName name="_bdm.17F866F4A5424D21907A0346A2C2702B.edm">'[4]Segment IS'!$A:$IV</definedName>
    <definedName name="_bdm.182A092D6D1C466DA73C10E7A82062CE.edm">'[4]Achievability Tables'!$A:$IV</definedName>
    <definedName name="_bdm.1843A4C3559E43EF8F9135CB54A394F2.edm">'[4]Achievability Tables'!$A:$IV</definedName>
    <definedName name="_bdm.188C2184B47B4EF58E8DA9D35A5371D8.edm">#REF!</definedName>
    <definedName name="_bdm.18F872EA41EB42D6B8CE32747B237FBF.edm">'[4]M&amp;A Tranactions'!$1:$1048576</definedName>
    <definedName name="_bdm.1911F7E2742C4494B8E3D12DC101DADC.edm">#REF!</definedName>
    <definedName name="_bdm.1925861F1AF14194919CB2978FCDE43B.edm">#REF!</definedName>
    <definedName name="_bdm.1947C269431F4D57A54F6F32CE0C09F6.edm">[4]LBO_out!$1:$1048576</definedName>
    <definedName name="_bdm.1965e7b38080448c95b168bb74adb8b1.edm">#REF!</definedName>
    <definedName name="_bdm.196E2C1A7BD14EB9BA42E1F187F09491.edm">#REF!</definedName>
    <definedName name="_bdm.199CE51CD6604C2C96FE10969C5B6381.edm">'[64]Price_Last 1 YrTGT'!$1:$1048576</definedName>
    <definedName name="_bdm.1A04455A39A143C1846AB16DD79A8BF1.edm">[4]DCF!$A$1:$IV$65536</definedName>
    <definedName name="_bdm.1A9DAEE8FC174312986F4582C72DF1DD.edm">[4]IS!$A:$IV</definedName>
    <definedName name="_bdm.1AA8D9B594E748AE89AE3879E59C7CF2.edm">#REF!</definedName>
    <definedName name="_bdm.1AD8A7AA8061411DA725CB3D7BC820D5.edm">'[48]World Consumption'!$1:$1048576</definedName>
    <definedName name="_bdm.1B2DDD777C46457CAA3062B9102CD2BB.edm">#REF!</definedName>
    <definedName name="_bdm.1B59E978B3954A168092E7CF8A88B712.edm">#REF!</definedName>
    <definedName name="_bdm.1BB33129B69B4ABFA76FED79E5046481.edm">'[48]Exhibit X !'!$1:$1048576</definedName>
    <definedName name="_bdm.1BCC9C22E1B742F696FBCED422264FD2.edm">#REF!</definedName>
    <definedName name="_bdm.1BDFD2474F6E47088264802C781AA678.edm">'[4]Top Ten Customers'!$A$1:$IV$65536</definedName>
    <definedName name="_bdm.1be128ac2fbc46a09e8faac01df0a7c0.edm">#REF!</definedName>
    <definedName name="_bdm.1c7c8a44d0534a6dadfeec038eb322a4.edm">#REF!</definedName>
    <definedName name="_bdm.1C7E19FDAB1548BC98581E81DD219F60.edm">'[4]Salon Hair Care Products'!$A:$IV</definedName>
    <definedName name="_bdm.1c96c5ce4c1f40f19b137678ef8c6a0c.edm">#REF!</definedName>
    <definedName name="_bdm.1ca774f8b88e4dcebcceeb1d6cbd4fb2.edm">#REF!</definedName>
    <definedName name="_bdm.1CDE706ABE974904AB10D5BEDFF51CF1.edm">#REF!</definedName>
    <definedName name="_bdm.1CF89D07DF1B40F1B0965AD9B0507598.edm">'[54]Teledyne-FinSum'!$1:$1048576</definedName>
    <definedName name="_bdm.1D10CB77BCFA49BC9A2D22F3B62A6D0A.edm">#REF!</definedName>
    <definedName name="_bdm.1D220B6B5B164370A3CF21AC7A43A0CE.edm">#REF!</definedName>
    <definedName name="_bdm.1D2F6BABA6744956ABCE249CE33BD5E9.edm">'[4]1996-2010 3PL Industry'!$A$1:$IV$65536</definedName>
    <definedName name="_bdm.1D31ADDD89E94A38B7BE8F46C37088B8.edm">#REF!</definedName>
    <definedName name="_bdm.1D65616B5916497781D4333AFA60273A.edm">#REF!</definedName>
    <definedName name="_bdm.1D6EF08EA1B9481CBD26D8122B8479A0.edm">[4]Collateral!$A:$IV</definedName>
    <definedName name="_bdm.1DB9EA5728D249C0A6ADB9AC12D10F18.edm">#REF!</definedName>
    <definedName name="_bdm.1DE4B8C95B984DFEB2C148D36965DCA1.edm">#REF!</definedName>
    <definedName name="_bdm.1DF82C96AF3C40C79BA8BD6CB43CADCF.edm">#REF!</definedName>
    <definedName name="_bdm.1E174FF182FE4327AC9992C9CB30CEB1.edm">'[4]M&amp;A Tranactions'!$1:$1048576</definedName>
    <definedName name="_bdm.1E69A4BC9219450DB8EB66E6B6ABC547.edm">'[64]Price_Last 1 YrBJ'!$1:$1048576</definedName>
    <definedName name="_bdm.1E8BC974979F436D804495B53C090411.edm">#REF!</definedName>
    <definedName name="_bdm.1E978051F71841AB88DBFD5F9C9014EA.edm">#REF!</definedName>
    <definedName name="_bdm.1F180588309542D6914E01FD2CED43C2.edm">#REF!</definedName>
    <definedName name="_bdm.1F24F130FC244C859506B9E12FFBEAAB.edm">[65]Spreads!$1:$1048576</definedName>
    <definedName name="_bdm.1F2C2F5BA76D4F12B81AFB97D3617410.edm">[4]grid!$A:$IV</definedName>
    <definedName name="_bdm.1F3F0BEEC86C4DB6B1A94A8E31BDADC7.edm">#REF!</definedName>
    <definedName name="_bdm.1F75C27A4F6147398EA16097349530A9.edm">[56]IS!$1:$1048576</definedName>
    <definedName name="_bdm.1F9BFE97922341DC9913B640AEC37313.edm">#REF!</definedName>
    <definedName name="_bdm.1FD4499AC9D54CE78C54643664F39825.edm">'[4]Carls Jr Development'!$A:$IV</definedName>
    <definedName name="_bdm.201243D001344D18B490F478F4DFD232.edm">'[4]Achievability Tables'!$A:$IV</definedName>
    <definedName name="_bdm.203253a528cb4c409918f214370aead6.edm">#REF!</definedName>
    <definedName name="_bdm.203A700151E74AC194E303E69BA9C259.edm">#REF!</definedName>
    <definedName name="_bdm.206C2D94AA3711D6B64A0010A494EFA8.edm">'[66]EPS Chart_CRNv2'!$A$1:$IV$65536</definedName>
    <definedName name="_bdm.206C2DBCAA3711D6B64A0010A494EFA8.edm">#REF!</definedName>
    <definedName name="_bdm.2074257130CD4547B7277568A8295F92.edm">'[48]2008 Divisional Mix'!$1:$1048576</definedName>
    <definedName name="_bdm.20b84e7be82d4b848670779f4de71810.edm">#REF!</definedName>
    <definedName name="_bdm.20B9CE63206C4C939B8BBB9E8013E7E2.edm">#REF!</definedName>
    <definedName name="_bdm.20D9A024AD594D3BBF0AC12792327DDB.edm">#REF!</definedName>
    <definedName name="_bdm.211961A7CA444C2A8E5C65F4932BCDC8.edm">#REF!</definedName>
    <definedName name="_bdm.21442ACF5AFF488BBFD5E92D9F5EB87F.edm">#REF!</definedName>
    <definedName name="_bdm.214F2EF6C5C045DA91441430114DE4DE.edm">'[4]Interest Rate Credit Stats'!$A:$IV</definedName>
    <definedName name="_bdm.215033fa959047318fa03dd9628e75c2.edm">#REF!</definedName>
    <definedName name="_bdm.2157997AF4EA49BEA4469C8F8A27DB92.edm">#REF!</definedName>
    <definedName name="_bdm.217AA813249D48AF92C8A8EE718400AE.edm">'[4]Achievability Tables'!$A:$IV</definedName>
    <definedName name="_bdm.218FC2502F2042DBAA48A34C2C2E472A.edm">'[4]Operating Expenses'!$A:$IV</definedName>
    <definedName name="_bdm.21f08f631fd04d7c99b7672ca2f99a98.edm">#REF!</definedName>
    <definedName name="_bdm.221A9393172942218BF4C88122E45E37.edm">#REF!</definedName>
    <definedName name="_bdm.223FA0F578B54D3985D5F1916242D99E.edm">'[4]New Tables'!$A:$IV</definedName>
    <definedName name="_bdm.22848480365A4AD787CB568D7A43B8C9.edm">#REF!</definedName>
    <definedName name="_bdm.22AAC163D3F242AEBE2390294136755A.edm">#REF!</definedName>
    <definedName name="_bdm.22B269B7BB1C49A79C03083EB04646FE.edm">[67]International!$1:$1048576</definedName>
    <definedName name="_bdm.22F8688D6FCA481B82CA2039A5430694.edm">[4]CF!$A:$IV</definedName>
    <definedName name="_bdm.232CF17E728046D0980AB3855D0034E2.edm">'[4]Detailed CapexPAC'!$A:$IV</definedName>
    <definedName name="_bdm.236EA32745904930B2B5BAF782E7EACA.edm">[68]Margins!$A:$IV</definedName>
    <definedName name="_bdm.2398C53567284E5E8937DD13BB789BD3.edm">'[69]Financials 2'!$A$1:$IV$65536</definedName>
    <definedName name="_bdm.23DFD7B51687413385ADBEACCBAF4D61.edm">[70]Segments!$1:$1048576</definedName>
    <definedName name="_bdm.2436548E8FE4454E8B283C89D43C55E2.edm">'[48]Coleman Overview'!$1:$1048576</definedName>
    <definedName name="_bdm.243683C5B1934B80B13188D70B3990DC.edm">'[4]Sensitivity Driver'!$A:$IV</definedName>
    <definedName name="_bdm.24859F943DE6455EAD2100B057CBB99F.edm">'[4]OTC Pharma Industry Demand'!$IV$1</definedName>
    <definedName name="_bdm.249968F98AA84E409B730BFF34C0169F.edm">'[4]IBCC Charts'!$IV$1</definedName>
    <definedName name="_bdm.2539380f69114850af087d8adb4a507d.edm">#REF!</definedName>
    <definedName name="_bdm.256BAC9DAB8C419096317D56A886EE92.edm">'[4]Public Comps_out'!$1:$1048576</definedName>
    <definedName name="_bdm.2599A91C569144CE8B11C9FBF455E285.edm">'[4]M&amp;A Tranactions'!$1:$1048576</definedName>
    <definedName name="_bdm.25A9C63C58E0417DB5AA529D4513182D.edm">#REF!</definedName>
    <definedName name="_bdm.25B1ECE57C9947209199BF7D79B7C176.edm">'[4]Achievability Tables'!$A:$IV</definedName>
    <definedName name="_bdm.25C787306E5049EDBC1305FF9829FCCD.edm">#REF!</definedName>
    <definedName name="_bdm.262BE6CC124A4520940EC6F29321C807.edm">'[48]Working Cap by Division'!$1:$1048576</definedName>
    <definedName name="_bdm.26363B08111C4D29BA0D5B307BE6CF29.edm">[54]Impact!$1:$1048576</definedName>
    <definedName name="_bdm.26487AE4AE164C18865429142D38A8B8.edm">'[4]M&amp;A'!$1:$1048576</definedName>
    <definedName name="_bdm.26625b27b4ed44418fe4f3ff668b82dc.edm">#REF!</definedName>
    <definedName name="_bdm.2693C73ACCE34EC18978BF86295C3430.edm">'[4]M&amp;A Tranactions'!$1:$1048576</definedName>
    <definedName name="_bdm.279511A8E42241F19297ADE1C3ACC6BD.edm">'[4]OPER EXP'!$1:$1048576</definedName>
    <definedName name="_bdm.2796155C90354E9D9111DA249E1BE6EA.edm">[4]Synergies!$A:$IV</definedName>
    <definedName name="_bdm.27b2a5b47ce9446bac243f2cc21e1708.edm">#REF!</definedName>
    <definedName name="_bdm.27E21EE099554C22AE1AB61F9136203E.edm">[60]LBO!$1:$1048576</definedName>
    <definedName name="_bdm.27E28DCC9F5E45A3BDDBF091A4604B8C.edm">#REF!</definedName>
    <definedName name="_bdm.285EE1F6EEE14C89B224E901B91555A2.edm">#REF!</definedName>
    <definedName name="_bdm.286D71576F594129B57FB4E48DA754EB.edm">#REF!</definedName>
    <definedName name="_bdm.28F3C3B79E43484AA41A87D12ADB61B5.edm">'[59]2003 to 2005 Debt Maturities'!$A$1:$IV$65536</definedName>
    <definedName name="_bdm.28FF0754628C4B7191EF1E5522B262DD.edm">#REF!</definedName>
    <definedName name="_bdm.298A5F8B64B9430DBAA63A1F768B0EAE.edm">'[4]M&amp;A Tranactions'!$1:$1048576</definedName>
    <definedName name="_bdm.29B6C90491534050B2C5F5D0FAC008D1.edm">'[71]Turner Industries'!$A$1:$IV$65536</definedName>
    <definedName name="_bdm.2A235AD718684B29B1E10679C4E968F7.edm">#REF!</definedName>
    <definedName name="_bdm.2A52181B633C48BCAE9FC40E356E1CBF.edm">#REF!</definedName>
    <definedName name="_bdm.2A5234D8A73011D6B6510010A48BFF38.edm">#REF!</definedName>
    <definedName name="_bdm.2A5D84E1960B4A8DB13740BC9250E76C.edm">#REF!</definedName>
    <definedName name="_bdm.2A5FED16837742E1B427F72B5C6EFD59.edm">[72]Targets!$1:$1048576</definedName>
    <definedName name="_bdm.2AB8234C29D94D7EAD52D60227365442.edm">[4]Suppliers!$1:$1048576</definedName>
    <definedName name="_bdm.2AC989A7150E4A4EA9A8C24E7D5B4B93.edm">'[4]Participation Bubble Chart'!$A:$IV</definedName>
    <definedName name="_bdm.2B028FB36F634C3B9DE912A556F88D60.edm">'[4]CapEx Consolidated'!$A:$IV</definedName>
    <definedName name="_bdm.2B30A3822A0D45DDA6915DCE4E37D47A.edm">'[54]Teledyne-Segment'!$1:$1048576</definedName>
    <definedName name="_bdm.2B8991C8FB944E59AAE16E141B55BB80.edm">'[4]Carls Jr Development'!$A:$IV</definedName>
    <definedName name="_bdm.2BAAB9CA70AD4DA2B559E2DCB37E72A0.edm">#REF!</definedName>
    <definedName name="_bdm.2BDF6DC525A84AF5B02C3F48FC64E9D2.edm">'[4]Achievability Tables'!$A:$IV</definedName>
    <definedName name="_bdm.2BF54DEE655D4906A1DCB89B5C0326CB.edm">'[4]Achievability Tables'!$A:$IV</definedName>
    <definedName name="_bdm.2C089501CA6F479FA3F60A4BD1CD2F8A.edm">'[4]New Stores AUV'!$A:$IV</definedName>
    <definedName name="_bdm.2C2A3662555142F281B5BBE2CC863160.edm">[54]Model2!$1:$1048576</definedName>
    <definedName name="_bdm.2C3165BC725D46B98F2255C830DA7FE2.edm">#REF!</definedName>
    <definedName name="_bdm.2CA5B81104374999A87B7AADABED03CF.edm">'[4]Shine WACC'!$A:$IV</definedName>
    <definedName name="_bdm.2CD96615718443A48CEF0437CB4ED37D.edm">#REF!</definedName>
    <definedName name="_bdm.2CDEBE044CC14A83B630ED4CE7E0CB00.edm">'[64]Price %ChangeTGT'!$1:$1048576</definedName>
    <definedName name="_bdm.2D5E4AEBD124490E9E0FE78A8B969E0E.edm">'[48]Coleman Gross Margin 04-08'!$1:$1048576</definedName>
    <definedName name="_bdm.2D61E03D8651420480D11D8E8EBCA380.edm">'[4]Tiny Calendars 2007'!$A:$IV</definedName>
    <definedName name="_bdm.2DDB2874CD704CF392A4CF5A1899B788.edm">'[4]19. Shrink'!$1:$1048576</definedName>
    <definedName name="_bdm.2DE103823B7347398840E57A9787474D.edm">'[73]DIS Valuation'!$A:$IV</definedName>
    <definedName name="_bdm.2E428D2EC9814B68ADCCB9B19DB22E22.edm">'[4]Achievability Tables'!$A:$IV</definedName>
    <definedName name="_bdm.2E7B545BEAF84FB6AD74432F0FCDAA48.edm">'[4]Sum P&amp;L'!$A:$IV</definedName>
    <definedName name="_bdm.2E9BC0F7450F4E77AA46927C209DD6B6.edm">#REF!</definedName>
    <definedName name="_bdm.2ED64D456C084ED0B0B1BF64DA9D344F.edm">#REF!</definedName>
    <definedName name="_bdm.2EE9F91D5241460AAC5150A0A8DD30FF.edm">#REF!</definedName>
    <definedName name="_bdm.2F096A31D9F148B985FD794312F898E4.edm">'[4]Achievability Tables'!$A:$IV</definedName>
    <definedName name="_bdm.2F1BC434C85E47EAB1260E7F75EF2370.edm">'[4]Projected Revenue'!$IV$1</definedName>
    <definedName name="_bdm.2F1DCEFCD8F643D7A836EB1763A2EDCF.edm">#REF!</definedName>
    <definedName name="_bdm.2F24A8BD52384E19A7A637CDC5866186.edm">#REF!</definedName>
    <definedName name="_bdm.2F25D9E0D1E14980B59276BB4E10A158.edm">'[4]Achievability Tables'!$A:$IV</definedName>
    <definedName name="_bdm.2F5076D0F4AC4714B9CFB9B629CA8858.edm">#REF!</definedName>
    <definedName name="_bdm.2F5EC7D62D874D6AA67095309C67071F.edm">#REF!</definedName>
    <definedName name="_bdm.2F7A28C715A34E59ACD47BF4ACFF5BEC.edm">#REF!</definedName>
    <definedName name="_bdm.2F90FC187F47493ABDBD1382300E7365.edm">[48]Facilities!$1:$1048576</definedName>
    <definedName name="_bdm.2FDFBF0EBFB648DBA7942CF3DD0D5723.edm">#REF!</definedName>
    <definedName name="_bdm.300AD74A4CB340EC819E80CB01F466A0.edm">[59]PE!$A$1:$IV$65536</definedName>
    <definedName name="_bdm.3071F8216EAA4C0E94CAC817A5A7896C.edm">'[56]2008E'!$1:$1048576</definedName>
    <definedName name="_bdm.307AE282EF494BA18352C38E58FC9F13.edm">[74]Valuation!$1:$1048576</definedName>
    <definedName name="_bdm.308FBFF852634805B040398B2D7E7836.edm">#REF!</definedName>
    <definedName name="_bdm.3092689E7F68403C9292BEBC403D2B15.edm">#REF!</definedName>
    <definedName name="_bdm.30A77FEC37A34CD59F4EC0C859C2BEA0.edm">#REF!</definedName>
    <definedName name="_bdm.314BBCC8E133420F829BD730B4381557.edm">#REF!</definedName>
    <definedName name="_bdm.3161c211037e444587a30110d0698a35.edm">#REF!</definedName>
    <definedName name="_bdm.3163988C2DF6463CBB78274EBFCDB012.edm">'[48]PPP &amp; BCNC Segment Graphs'!$1:$1048576</definedName>
    <definedName name="_bdm.317630215C304A9593BCEE8DC5A9A104.edm">[4]Customers!$1:$1048576</definedName>
    <definedName name="_bdm.318c7672a5f142248398d22fe2ceb3aa.edm">#REF!</definedName>
    <definedName name="_bdm.31D9CA22A4DA43F2ADF80A0FCD0E2CBE.edm">#REF!</definedName>
    <definedName name="_bdm.31FAF8A743024EF6BDEB1151DDF166DE.edm">'[4]Business Desc'!$A:$IV</definedName>
    <definedName name="_bdm.31fd8a63676a422184d22cdd3f090c5b.edm">#REF!</definedName>
    <definedName name="_bdm.3202C8268A64487D9AE4035F30D271B6.edm">#REF!</definedName>
    <definedName name="_bdm.3225C0C56C9C494F9290670A99FAE8BA.edm">#REF!</definedName>
    <definedName name="_bdm.327C600634DB461DA572D3017DFAF420.edm">#REF!</definedName>
    <definedName name="_bdm.327EA03D3A584F82A302CFE810FD977E.edm">'[75]CPS Revenue Breakdown'!$A$1:$IV$65536</definedName>
    <definedName name="_bdm.32842E27F8674BA7A1A1DF91019031A1.edm">[61]Peers!$1:$1048576</definedName>
    <definedName name="_bdm.329FD9CDA97C40029C4A921D6224414B.edm">[59]ROIC!$A$1:$IV$65536</definedName>
    <definedName name="_bdm.32D02C70C1AC49D1A053CA815FECFBDB.edm">#REF!</definedName>
    <definedName name="_bdm.3326A7C4E9524F7EA6C908D9A2A6F635.edm">#REF!</definedName>
    <definedName name="_bdm.332B2404CFE4441796AA1544CF40DB4E.edm">'[4]Bank Template1'!$A:$IV</definedName>
    <definedName name="_bdm.33AC975914684AFDA4169CAF54AB7DC7.edm">#REF!</definedName>
    <definedName name="_bdm.33c05a4003714e3b8d2e9ad3aec6d64f.edm">#REF!</definedName>
    <definedName name="_bdm.33DCA2489AFE489093E29584AD646144.edm">#REF!</definedName>
    <definedName name="_bdm.33F22D7ADF5B43F5ADB1DBA6BCB4B7CD.edm">#REF!</definedName>
    <definedName name="_bdm.3438a003656042789f1867efd4953abe.edm">#REF!</definedName>
    <definedName name="_bdm.3456BDB90B4C45D58C34F0E91485BE58.edm">'[54]TDY Assumptions'!$1:$1048576</definedName>
    <definedName name="_bdm.345F3691DFB441058A2220F35F2771C5.edm">[4]Innovation!$A:$IV</definedName>
    <definedName name="_bdm.348366839F26462F91837110F186D724.edm">'[61]PV - EPS'!$1:$1048576</definedName>
    <definedName name="_bdm.349557DCBEFF4F8E8D5C0228BF7D84B3.edm">'[4]Credit Stats'!$A:$IV</definedName>
    <definedName name="_bdm.34955D7CE2324A58AFBD7D751BAE3E08.edm">#REF!</definedName>
    <definedName name="_bdm.34B4F250FC6A4966A5ABFD741CD31C7F.edm">'[4]EBITDA Chart'!$A:$IV</definedName>
    <definedName name="_bdm.34C67AF7B2214102AE89E17718FDCD74.edm">#REF!</definedName>
    <definedName name="_bdm.3507FD752BEE45868679D7E66A2D35AE.edm">'[73]Overview of Faulkner Valuat (2)'!$A:$IV</definedName>
    <definedName name="_bdm.352CC0E86942495F9DD68124E31D1D6C.edm">[68]Anrev!$A:$IV</definedName>
    <definedName name="_bdm.3540590B26A94C0A8576FDB7DB8C4AF1.edm">#REF!</definedName>
    <definedName name="_bdm.35A5C8A7FFE44BCF98DDFE905F31EA92.edm">'[60]Football Field'!$1:$1048576</definedName>
    <definedName name="_bdm.35C17C1594054E34B9A67423BDDA99B2.edm">[4]DCF_out!$1:$1048576</definedName>
    <definedName name="_bdm.361A9A36F2BF4DC09160CE67DB22EADA.edm">'[4]Hardees Corp. Development'!$A:$IV</definedName>
    <definedName name="_bdm.3625CD60552E438F9AF1850368DACA43.edm">'[4]M&amp;A'!$1:$1048576</definedName>
    <definedName name="_bdm.3627FC23A6DC4A7486724F0C82E36A46.edm">#REF!</definedName>
    <definedName name="_bdm.3635CB940C4641BF8E67F576EE375017.edm">'[76]Financial Summary'!$1:$1048576</definedName>
    <definedName name="_bdm.36629C1B3C544C23A35AE52829F7E71B.edm">#REF!</definedName>
    <definedName name="_bdm.3662D7A0274049DB9B4C8069F3A35328.edm">#REF!</definedName>
    <definedName name="_bdm.367985CB18ED464082C32C8004AF3DBB.edm">#REF!</definedName>
    <definedName name="_bdm.36C45FEBEA1340D2B432F2DB8725E445.edm">'[54]ARINC Sandwich'!$1:$1048576</definedName>
    <definedName name="_bdm.36FD8331D1164258B7D094F19AA81B7D.edm">'[4]Market Share Tables'!$A:$IV</definedName>
    <definedName name="_bdm.3725BDC49D8E40C3A1171C39655E8550.edm">'[4]Base vs Sensitivity'!$A:$IV</definedName>
    <definedName name="_bdm.3748E47ECB3C44B987981A90328A1EBB.edm">#REF!</definedName>
    <definedName name="_bdm.37656FB3B37444BA9F0CBF257DD8DA12.edm">#REF!</definedName>
    <definedName name="_bdm.3772A3C9E9DB4CD3AD658C23E60B63D6.edm">'[4]Payor Pie'!$A:$IV</definedName>
    <definedName name="_bdm.37adcd79d8e04805b3d268a7b880edb5.edm">'[4]CIM Graphs'!$1:$1048576</definedName>
    <definedName name="_bdm.37C9199D82D3416D80AC8DD31F31B204.edm">#REF!</definedName>
    <definedName name="_bdm.37E4641EE17E428A8D263CE3881002F6.edm">#REF!</definedName>
    <definedName name="_bdm.3803A7941AB5419A8F5B3F22659B0C31.edm">#REF!</definedName>
    <definedName name="_bdm.38621055621743AC8ED52D6474136128.edm">#REF!</definedName>
    <definedName name="_bdm.3918E86ACA3F433888341E205158BD78.edm">#REF!</definedName>
    <definedName name="_bdm.3940901DB2474ECCB3307D0450D33873.edm">#REF!</definedName>
    <definedName name="_bdm.398481E69E604B28A04B3B07241D3F33.edm">#REF!</definedName>
    <definedName name="_bdm.39AC569728F8447CA435EF3FF3927307.edm">#REF!</definedName>
    <definedName name="_bdm.39B8C036341144F198FF84D21FD23A54.edm">#REF!</definedName>
    <definedName name="_bdm.39C9E15CE9D24374A40E40FCDF6B0E3F.edm">[71]KBR!$A$1:$IV$65536</definedName>
    <definedName name="_bdm.3A4002C051C84559AFF45376905AD802.edm">[4]BS!$A:$IV</definedName>
    <definedName name="_bdm.3A448E4F101446D79E98B58B8102D242.edm">'[61]S&amp;U'!$1:$1048576</definedName>
    <definedName name="_bdm.3A4AF8DBFC4D4164BC2010E4235A20E8.edm">#REF!</definedName>
    <definedName name="_bdm.3A5C89EA66A84577A98C232F1E9A4F9F.edm">#REF!</definedName>
    <definedName name="_bdm.3B4AD3658DEE4A858602E599BCEB26C2.edm">#REF!</definedName>
    <definedName name="_bdm.3B73B42E8ECF4A6E8461A34D4AEE00D8.edm">#REF!</definedName>
    <definedName name="_bdm.3b879b4b7bde42d9a96d37e3c2b1c272.edm">#REF!</definedName>
    <definedName name="_bdm.3C0BD49F747E4581A06C833637D22D10.edm">#REF!</definedName>
    <definedName name="_bdm.3C0FBFD017A44D959015FC27273FD0FA.edm">#REF!</definedName>
    <definedName name="_bdm.3C3B6A46D17F4572AE64F03C1F8A9909.edm">[65]Perpetual!$1:$1048576</definedName>
    <definedName name="_bdm.3C6262B1B9C140AB8A295AD5117BBFC0.edm">#REF!</definedName>
    <definedName name="_bdm.3C88E7247AE24CC3B36127E3175A0E37.edm">#REF!</definedName>
    <definedName name="_bdm.3C97C2300D5B450EBADA03E50AB93131.edm">#REF!</definedName>
    <definedName name="_bdm.3CA9737C90C649ABB52C3E885AABF2E3.edm">#REF!</definedName>
    <definedName name="_bdm.3CB3F1C0B5D14E7BB232EB7F5EE3DDB8.edm">[4]DCF!$IV$1</definedName>
    <definedName name="_bdm.3CB9B19578AD46C586525EB878BE26A1.edm">'[4]IBCC Charts'!$IV$1</definedName>
    <definedName name="_bdm.3CF5EE6EB89742FA867FBA69C653B456.edm">#REF!</definedName>
    <definedName name="_bdm.3D28B5C0B3174E7695148CD2BBC5E746.edm">#REF!</definedName>
    <definedName name="_bdm.3D2CC9BFCECF4E67A7A2DBB135EECE58.edm">#REF!</definedName>
    <definedName name="_bdm.3D90C05B1031400BA3F1A0FB927BEFEA.edm">#REF!</definedName>
    <definedName name="_bdm.3DB21F9961BE465CAFD6B5AC04EC8F85.edm">'[4]Vulcan DCF wo Acq'!$A:$IV</definedName>
    <definedName name="_bdm.3DD692E4D0CF40CCA1682614C96FDF5D.edm">'[4]PF Cap'!$A:$IV</definedName>
    <definedName name="_bdm.3E4C61A130F84B989D3AB1828A4F2E0C.edm">[4]AVP!$A:$IV</definedName>
    <definedName name="_bdm.3E58AE55A8EF49399E9383CE951C01D1.edm">'[4]New Tables'!$A:$IV</definedName>
    <definedName name="_bdm.3E5B1A7443184320B8C0F7066669BF0A.edm">#REF!</definedName>
    <definedName name="_bdm.3E73E5EC7D5C4164B9F2D13DA2F8AEC9.edm">[77]Financials!$1:$1048576</definedName>
    <definedName name="_bdm.3E9A1B0323364C22B2E5418FE5FA47CD.edm">'[78]Bubble Graph 2010'!$1:$1048576</definedName>
    <definedName name="_bdm.3EE642D27E7B4720ADB88F31A16CB458.edm">#REF!</definedName>
    <definedName name="_bdm.3F080268DFA74BC6AA4B9D05CA4FFC40.edm">#REF!</definedName>
    <definedName name="_bdm.3fa854c6bc6c45afaca2c0a275738a4f.edm">#REF!</definedName>
    <definedName name="_bdm.3FAB4029DD244DE28E07655F90D0A4B4.edm">#REF!</definedName>
    <definedName name="_bdm.3FABB31C8E1A4D1D90C7F8FD809AB1C8.edm">#REF!</definedName>
    <definedName name="_bdm.3FD2CC710353480A8DFCF9DF018D2447.edm">#REF!</definedName>
    <definedName name="_bdm.3FD5B52068BC4268A674B5E038EF8617.edm">'[4]M&amp;A Tranactions'!$1:$1048576</definedName>
    <definedName name="_bdm.3FE9110C8A1D473686EAAE44E59A82C6.edm">[4]Sheet1!$A:$IV</definedName>
    <definedName name="_bdm.3FF3D451415C4D1AB190DC191CCA59C8.edm">#REF!</definedName>
    <definedName name="_bdm.3FFEE8484F5F4FD78F751BB5AFF76849.edm">#REF!</definedName>
    <definedName name="_bdm.40236D7B690249A68976D3E52575A0BE.edm">#REF!</definedName>
    <definedName name="_bdm.407F969C4A204FF296512189EDEAC0F4.edm">'[79]Lexcom WACC'!$1:$1048576</definedName>
    <definedName name="_bdm.40BA8CFF98B84DB1BE0E23DBB5005A4E.edm">[4]DCF_out!$1:$1048576</definedName>
    <definedName name="_bdm.40FC0FCB11BB4C39A9BE96F10A0BD07C.edm">[4]DCF!$IV$1</definedName>
    <definedName name="_bdm.41015B2DE9E547ACA6ACBEEE37BEE22A.edm">#REF!</definedName>
    <definedName name="_bdm.4112CA78FF8E4CEABA528A572C58E23B.edm">[4]SubRevAcc!$A:$IV</definedName>
    <definedName name="_bdm.41247C6DD6324D809088BB799BD74844.edm">[65]WACC!$1:$1048576</definedName>
    <definedName name="_bdm.4169800FBDC84AA4848CA5FF0B05368E.edm">[4]Demographics!$A:$IV</definedName>
    <definedName name="_bdm.41B71E9F18DE4CB1BBC97C94DDBC1E2B.edm">'[77]LBO Model'!$1:$1048576</definedName>
    <definedName name="_bdm.41cb7dd0a67e44a6b6252aa1712ae40d.edm">#REF!</definedName>
    <definedName name="_bdm.423EBB578B9B49829D69F4A7B5F276E5.edm">[4]Diversion!$A:$IV</definedName>
    <definedName name="_bdm.42771ADA33D642D29DF1E590242B1B42.edm">#REF!</definedName>
    <definedName name="_bdm.42802E95197149D9B41BAD12863E3242.edm">'[4]Public Comps_out'!$1:$1048576</definedName>
    <definedName name="_bdm.42EF615360A24B8E8FCFEA0BFD52ED54.edm">#REF!</definedName>
    <definedName name="_bdm.4311fff944534cb2ae567b5bd59a9d1b.edm">#REF!</definedName>
    <definedName name="_bdm.4351E60A6F9A4B34A1D616DB7C16236A.edm">[77]Football!$1:$1048576</definedName>
    <definedName name="_bdm.43753D313C434DBDAA18E677F5DED2C1.edm">'[4]Public Comps_out'!$1:$1048576</definedName>
    <definedName name="_bdm.43BEFD54E5614A47BA6CC71AF25685D4.edm">[80]Preslinks!$A$1:$IV$65536</definedName>
    <definedName name="_bdm.443F9BEAE5374991A81F18D529C5307F.edm">#REF!</definedName>
    <definedName name="_bdm.44649A589D394F5E98DC98CEF7ECCE38.edm">#REF!</definedName>
    <definedName name="_bdm.4492482F0B55452FB99276AE12073F54.edm">[4]BS!$A:$IV</definedName>
    <definedName name="_bdm.44AA5F9C7C154E66AAF1527A7CFF3AD6.edm">[61]Prem!$1:$1048576</definedName>
    <definedName name="_bdm.44D49DBEB97D4237B80FC216436F140C.edm">#REF!</definedName>
    <definedName name="_bdm.44DC4F7D78E94BE7955EE24CFBB0D58C.edm">#REF!</definedName>
    <definedName name="_bdm.45307232216C4C9C89BA5DB72942EC8C.edm">#REF!</definedName>
    <definedName name="_bdm.453841839C7B403D9CCD7708DC27FFFA.edm">#REF!</definedName>
    <definedName name="_bdm.4539EBA6B5B84444A1F76D9D280205BB.edm">#REF!</definedName>
    <definedName name="_bdm.458615284BD7448089C3923F9CFECD84.edm">'[4]Taking Market Share'!$A:$IV</definedName>
    <definedName name="_bdm.45AA80FBA45F4525AEA617169746A5AD.edm">'[4]Hunting Expenditures'!$A:$IV</definedName>
    <definedName name="_bdm.460747DA77EB47A98CFB755E79265356.edm">[4]Collateral!$A:$IV</definedName>
    <definedName name="_bdm.464ED734D79F4532A663BDEBD4C3C297.edm">#REF!</definedName>
    <definedName name="_bdm.46AA3F6DE83349389FBD4CE0CAEFF29B.edm">#REF!</definedName>
    <definedName name="_bdm.46C316CF1B7543C0BF1D48DF280DE9A4.edm">'[54]ARINC PF Combination'!$1:$1048576</definedName>
    <definedName name="_bdm.46D3E9C7DA6F4704932482F5213A38EB.edm">'[4]YTD SSS'!$A:$IV</definedName>
    <definedName name="_bdm.4706DBBE78864C68B8256DA2B6FFD654.edm">#REF!</definedName>
    <definedName name="_bdm.47486A06C8AD425688AFCB3B22D1133A.edm">'[4]New Tables'!$A:$IV</definedName>
    <definedName name="_bdm.475844AEC35A11D6B6A80010A4860669.edm">#REF!</definedName>
    <definedName name="_bdm.477f53038c3246efb3cef59642d29f94.edm">'[4]CIM Graphs'!$1:$1048576</definedName>
    <definedName name="_bdm.478B5CD28C844133AACFC9DF39DC43AF.edm">'[4]Achievability Tables'!$A:$IV</definedName>
    <definedName name="_bdm.47B7DB46A01348EDB8A1BA08837D84D9.edm">#REF!</definedName>
    <definedName name="_bdm.47CFBD6EFAB8460790AAD0DB0D03BC4E.edm">#REF!</definedName>
    <definedName name="_bdm.47D9AC4C37F04F18881BCF9BBB4B5790.edm">'[4]M&amp;A'!$1:$1048576</definedName>
    <definedName name="_bdm.47F6196DA00C4CD0AC70EF2DF9331ED4.edm">#REF!</definedName>
    <definedName name="_bdm.4811305BCC07444CA994E18D5DE7AAD7.edm">[48]Distribution!$1:$1048576</definedName>
    <definedName name="_bdm.483CE52867F34C35A4D1B9CC11172C62.edm">[4]IS!$1:$1048576</definedName>
    <definedName name="_bdm.4852103F1A18483BAFEA8A24CE3D04F6.edm">#REF!</definedName>
    <definedName name="_bdm.48975951FCFA4F119D9FB9D201307519.edm">#REF!</definedName>
    <definedName name="_bdm.48B80208EB5449A6885BD8B5FC42BF73.edm">#REF!</definedName>
    <definedName name="_bdm.48CF2CF1318D4B04B3BEFB4E3D92AEA1.edm">'[52]Summary 5 Year Projections'!$A$1:$IV$65536</definedName>
    <definedName name="_bdm.48F1C932EA444A8CA60E3E5D8F9EDA88.edm">#REF!</definedName>
    <definedName name="_bdm.4977F218FFF9406C8C2725685A301B52.edm">'[4]M&amp;A COMPS Summ'!$1:$1048576</definedName>
    <definedName name="_bdm.4A702364CB3B438B9EE73EDAC12C08E3.edm">#REF!</definedName>
    <definedName name="_bdm.4AC4F2E3A2C0464D89D2D23F53F01D9C.edm">[4]DCF!$IV$1</definedName>
    <definedName name="_bdm.4B1AFB48E76B43A4AB3E89F10A2D5BEE.edm">'[4]Achievability Tables'!$A:$IV</definedName>
    <definedName name="_bdm.4b1ce75bba994216bd80731503711ed4.edm">#REF!</definedName>
    <definedName name="_bdm.4B4A1D028ED84C09BA46E9A7CE9F2F83.edm">#REF!</definedName>
    <definedName name="_bdm.4B9E2FDE55294C168B950B935C74E201.edm">#REF!</definedName>
    <definedName name="_bdm.4BA88AF9071C434EB75CA3D111800785.edm">#REF!</definedName>
    <definedName name="_bdm.4BDBA7C5CAE445528A045CA4AFAAF78E.edm">#REF!</definedName>
    <definedName name="_bdm.4C3EB4FE854E43CFAE6F54EB631D1C1F.edm">'[4]Carls Real Estate'!$A:$IV</definedName>
    <definedName name="_bdm.4C582D59D6ED41E798E8236402B10729.edm">'[48]Cost Savings'!$1:$1048576</definedName>
    <definedName name="_bdm.4C840CDDF4FA468EBDB620F7BDB1F634.edm">'[52]EBITDA Recon 2004 - 2008E'!$A$1:$IV$65536</definedName>
    <definedName name="_bdm.4CE37218628940B9BF5F8D80B1847AE9.edm">#REF!</definedName>
    <definedName name="_bdm.4D1F0D8BCF9D4379929562CEB4F0701A.edm">#REF!</definedName>
    <definedName name="_bdm.4D39F754646545E4BA4744FD55B7844D.edm">#REF!</definedName>
    <definedName name="_bdm.4D3E16DB19C5488FBA540F19461C6273.edm">'[4]Achievability Tables'!$A:$IV</definedName>
    <definedName name="_bdm.4D43B81A51C94A30860081A6715B5287.edm">[4]DCF!$A$1:$IV$65536</definedName>
    <definedName name="_bdm.4D4CE99942FE493AA387974D5EDF2789.edm">'[4]Annual CF'!$A:$IV</definedName>
    <definedName name="_bdm.4DB1379A84A94BB0A1B5112B30BBB09B.edm">#REF!</definedName>
    <definedName name="_bdm.4DBE515A54FE47D6B9A7E644CC26EEB5.edm">#REF!</definedName>
    <definedName name="_bdm.4DC3AE1E0F744F5D9EF18EA21D885678.edm">'[59]Float vs Fixed Debt'!$A$1:$IV$65536</definedName>
    <definedName name="_bdm.4DF2E8191A274494995F180E31F8BEB5.edm">#REF!</definedName>
    <definedName name="_bdm.4EBB46B40F2E4DC8B3A75BCFDDE6D571.edm">[56]AVP!$1:$1048576</definedName>
    <definedName name="_bdm.4EEA24348F8D4282ADA687B700FD5A34.edm">#REF!</definedName>
    <definedName name="_bdm.4F10A7067052416086343648DE345934.edm">'[4]Interest Rate Credit Stats'!$A:$IV</definedName>
    <definedName name="_bdm.4F136C14D0F3406BB0358C14D81F6535.edm">#REF!</definedName>
    <definedName name="_bdm.4F144FD89F5242BB993A1A00AF3350DF.edm">'[76]WACC-CS'!$1:$1048576</definedName>
    <definedName name="_bdm.4F14E70E488147F39DDC7862D7D41845.edm">#REF!</definedName>
    <definedName name="_bdm.4F1610BA0E92419B9A449E37122137CE.edm">#REF!</definedName>
    <definedName name="_bdm.4f636ec272cf4d40aa1399bdf37c488d.edm">#REF!</definedName>
    <definedName name="_bdm.4F71EA8295244F9799A0C1CA540B0359.edm">#REF!</definedName>
    <definedName name="_bdm.4FA91A4AC4C8483BA1BAE87AFADFC427.edm">#REF!</definedName>
    <definedName name="_bdm.4FBD7DEE5F6D40C7A08F42E15D58BFC1.edm">'[4]Company Profile'!$A:$IV</definedName>
    <definedName name="_bdm.4FEA93C726D940BAAE92F305655BC917.edm">#REF!</definedName>
    <definedName name="_bdm.50189a56ad9647f388607a37458b4f4c.edm">#REF!</definedName>
    <definedName name="_bdm.508114869D1147508D4DD2A2A3A97596.edm">#REF!</definedName>
    <definedName name="_bdm.50D7CF27216A42C889D34F484504AD69.edm">'[4]Business Desc'!$A:$IV</definedName>
    <definedName name="_bdm.50ED6F7816794F3894E59B89ED27C735.edm">#REF!</definedName>
    <definedName name="_bdm.5145E2374A1143C49FA71355CDB89252.edm">#REF!</definedName>
    <definedName name="_bdm.51DAB588DB9942EA9FD227A74BED57D1.edm">#REF!</definedName>
    <definedName name="_bdm.5213866FB10B49E38F79723141BB27AB.edm">#REF!</definedName>
    <definedName name="_bdm.521B211564F646BB829385E9FD69CDB7.edm">#REF!</definedName>
    <definedName name="_bdm.523a6ffc561248c187394028bdc32a9b.edm">#REF!</definedName>
    <definedName name="_bdm.523BEFF3170347EE956D245DBB3AC7B5.edm">#REF!</definedName>
    <definedName name="_bdm.526758D816C64EA3A449B306B55E8D1B.edm">#REF!</definedName>
    <definedName name="_bdm.526B131CA482411180740DE220183713.edm">#REF!</definedName>
    <definedName name="_bdm.5284147FEB8F4778AC468B9D83F16B42.edm">#REF!</definedName>
    <definedName name="_bdm.528BA98A808E4BAD8F5BF8FB7367B9DB.edm">#REF!</definedName>
    <definedName name="_bdm.52d6cc50ca3b4d6cb6f308deb71c62ec.edm">#REF!</definedName>
    <definedName name="_bdm.5302EBDFD6FC49B98DC013CF7DAB747C.edm">'[63]Comps (2)'!$1:$1048576</definedName>
    <definedName name="_bdm.5315C2DCD27749D9BE935A60D2664B87.edm">'[70]Selected Hist.'!$1:$1048576</definedName>
    <definedName name="_bdm.535F8182450144A49EC5DF3A00A29FBA.edm">[4]IS!$A:$IV</definedName>
    <definedName name="_bdm.539731DC6D1943288FD98A7C1E05F023.edm">#REF!</definedName>
    <definedName name="_bdm.54A4E0A107434B52AF85F99209C43820.edm">#REF!</definedName>
    <definedName name="_bdm.54F1E604DB79427CB5B22E3E2547D02D.edm">#REF!</definedName>
    <definedName name="_bdm.5503C42D42714C469D9CA04B16DEB44B.edm">#REF!</definedName>
    <definedName name="_bdm.5594C0233D3B4762A7A496CA2C062504.edm">[51]WACC!$1:$1048576</definedName>
    <definedName name="_bdm.55D60AE85960411D9409B22359F96E6B.edm">#REF!</definedName>
    <definedName name="_bdm.55F92649105C4A8EBC3427D4EC0F5F03.edm">[4]IS!$1:$1048576</definedName>
    <definedName name="_bdm.5637fbf81a594c34993e953478b1f3a2.edm">#REF!</definedName>
    <definedName name="_bdm.5654A54713B04AE1B763C3365BB5440A.edm">'[48]Employee Base'!$1:$1048576</definedName>
    <definedName name="_bdm.567113E172EA43C5A883A8853C6BA3EC.edm">#REF!</definedName>
    <definedName name="_bdm.56C9D084B66C40CD8F157685821740BB.edm">'[4]OPER EXP'!$1:$1048576</definedName>
    <definedName name="_bdm.56e26cd82b064ba3bb3d74d1af52acd1.edm">#REF!</definedName>
    <definedName name="_bdm.56fa0822345044fdacb3f050ea305291.edm">#REF!</definedName>
    <definedName name="_bdm.56fdc7c54d9841cdb701465e2d29ddcb.edm">#REF!</definedName>
    <definedName name="_bdm.571770B2AD104A91890E4CF3D8511F38.edm">#REF!</definedName>
    <definedName name="_bdm.5720A5E250B04DE4A5CD45365C89D9B5.edm">[54]Graphs!$1:$1048576</definedName>
    <definedName name="_bdm.57375F6F1A8349BDB8D9EA77DC2DF440.edm">'[4]M&amp;A Tranactions'!$1:$1048576</definedName>
    <definedName name="_bdm.57BD5ED1A13C4EB09541A3C7497EE451.edm">'[78]Growth Analysis'!$1:$1048576</definedName>
    <definedName name="_bdm.57D7FFE4DAAF40EB82914B83A23F085C.edm">#REF!</definedName>
    <definedName name="_bdm.57F9133F8AF94CBDBF5AB0AE21792BEB.edm">#REF!</definedName>
    <definedName name="_bdm.57FAF79DDB26488CBF6F468AAD102F27.edm">'[4]Capex table'!$A:$IV</definedName>
    <definedName name="_bdm.58000E5B3EFD4316A891EC4C32F517D5.edm">[56]Deal_Assmpt!$1:$1048576</definedName>
    <definedName name="_bdm.581888678c7e4056a4ca9241b070de2e.edm">#REF!</definedName>
    <definedName name="_bdm.582df54118f14ede8957d4214a7096bb.edm">#REF!</definedName>
    <definedName name="_bdm.584D4F374A984FEAA4E1F0A62609A73E.edm">'[4]Interest Rate Credit Stats'!$A:$IV</definedName>
    <definedName name="_bdm.5851B0650D5C4D63BA9CC6026B55BB0A.edm">#REF!</definedName>
    <definedName name="_bdm.585B80C23BD749C9866492782657D0FF.edm">#REF!</definedName>
    <definedName name="_bdm.586AFC854CB84157980B4167744F5F3C.edm">#REF!</definedName>
    <definedName name="_bdm.5877BC8796844CE3A85034B202DDB6C0.edm">#REF!</definedName>
    <definedName name="_bdm.589901537B274BF792448A5E59FC8CB6.edm">#REF!</definedName>
    <definedName name="_bdm.5899DA80924A4C1182E5C7D6095DD314.edm">#REF!</definedName>
    <definedName name="_bdm.58A8A0D4F1B84A3AA49D9ACECD1B3B92.edm">'[4]Bridge Template'!$A:$IV</definedName>
    <definedName name="_bdm.58D9281FF1B54FF393D7F4C9A125CB87.edm">'[4]ni ebitda bridge graph'!$A:$IV</definedName>
    <definedName name="_bdm.5920A745A9E343059B4130BAAC926A73.edm">[57]Summary!$A:$IV</definedName>
    <definedName name="_bdm.5921E7DD5AFA418F840356929508FAE5.edm">'[4]PubComps Summ'!$1:$1048576</definedName>
    <definedName name="_bdm.595451C85CBC4376AB401C7014E4CF5F.edm">#REF!</definedName>
    <definedName name="_bdm.596613A21ADC4E47B0CBB53F1388F65C.edm">#REF!</definedName>
    <definedName name="_bdm.599CC5D95B6447BD961CF0BBFC70EB51.edm">#REF!</definedName>
    <definedName name="_bdm.59AF1DD265964122BDDE6D606369501F.edm">#REF!</definedName>
    <definedName name="_bdm.59B56144E1E8411CAF91A208F6977284.edm">[4]DCF!$IV$1</definedName>
    <definedName name="_bdm.59CAC72D9C8C4B08879C08716035DB88.edm">#REF!</definedName>
    <definedName name="_bdm.59DD29AF92674D0AA5002A5B8A198CD5.edm">[4]Collateral!$A:$IV</definedName>
    <definedName name="_bdm.59E4C98C52F6479DA9DC3158658FAC0D.edm">'[61]Px Targ'!$1:$1048576</definedName>
    <definedName name="_bdm.59E5067223E543DEB482E92E29987199.edm">#REF!</definedName>
    <definedName name="_bdm.59F278E8A7254F588F08188503520DBA.edm">#REF!</definedName>
    <definedName name="_bdm.5A669FCBFF5D46A1B31F11B5A6455308.edm">[62]Segments!$1:$1048576</definedName>
    <definedName name="_bdm.5AA4E02A4836448ABC3C097534F2C1C3.edm">#REF!</definedName>
    <definedName name="_bdm.5AEF5304C52D48ED983181E577F959AE.edm">'[48]Top Customer Growth'!$1:$1048576</definedName>
    <definedName name="_bdm.5AF6AA25243C4F5BB196F43B5BBF1AAC.edm">'[4]Summary FS'!$A:$IV</definedName>
    <definedName name="_bdm.5AF8C68B1B4D4725A2EF100AD746D415.edm">#REF!</definedName>
    <definedName name="_bdm.5B196F79953F4DA389A4BFF8BA8B0413.edm">[81]Sheet1!$A:$IV</definedName>
    <definedName name="_bdm.5B34F9A4E26D491E9B5249E04EFB7952.edm">#REF!</definedName>
    <definedName name="_bdm.5B72C8898462400B97ADFF824398390F.edm">#REF!</definedName>
    <definedName name="_bdm.5B7D96A03C624D949948107284BB2983.edm">'[54]AcDil Output2'!$1:$1048576</definedName>
    <definedName name="_bdm.5B8853FCE0ED42889507A8BAFA27CFCE.edm">'[4]EBITDA Chart'!$A:$IV</definedName>
    <definedName name="_bdm.5BF20C35F9D14D8E983AA8508332D608.edm">'[4]Demographics 2'!$A:$IV</definedName>
    <definedName name="_bdm.5C2CC264937B4EC8BE1AAF8267E5BE79.edm">[4]Fees!$A:$IV</definedName>
    <definedName name="_bdm.5C2F16D04DB641429C2ECC2FD4C1CF38.edm">'[4]New Tables'!$A:$IV</definedName>
    <definedName name="_bdm.5C6D0D9D93BD4742A18A5B8A51E9F99E.edm">#REF!</definedName>
    <definedName name="_bdm.5C9761554DC74C6290AD7EC8BB270F05.edm">'[4]Achievability Tables'!$A:$IV</definedName>
    <definedName name="_bdm.5C9BD23A0AD44B6887A75ACA258F1F68.edm">'[4]Growth Existing Markets'!$A:$IV</definedName>
    <definedName name="_bdm.5C9D3FF18E474F08A252A7A33930598E.edm">[4]Charts!$A:$IV</definedName>
    <definedName name="_bdm.5C9ECFE796C640FEA68C7A7FDEC1155C.edm">[4]Fees!$A:$IV</definedName>
    <definedName name="_bdm.5CA6D5D9D886488B9DF12098BDEC2D3E.edm">[4]IS!$1:$1048576</definedName>
    <definedName name="_bdm.5CB97DDBD8B04992BBEEE01D4E5D4153.edm">#REF!</definedName>
    <definedName name="_bdm.5CD53986D7FF4559A19CFB74490F0BD8.edm">[4]IS!$1:$1048576</definedName>
    <definedName name="_bdm.5CDFFBA1D93C47A593D321BC335B82DD.edm">#REF!</definedName>
    <definedName name="_bdm.5d25f76e06e94795b5d4b6cd5ef46864.edm">#REF!</definedName>
    <definedName name="_bdm.5D7B31748CF245FEB0C20E5F257665A8.edm">[4]AVP!$A:$IV</definedName>
    <definedName name="_bdm.5D846D8785B342F89EB60E7D0062BAE4.edm">'[52]EBITDA Recon 2004 - 2008E'!$A$1:$IV$65536</definedName>
    <definedName name="_bdm.5D8D55B204CB487ABFE89E021F786C24.edm">#REF!</definedName>
    <definedName name="_bdm.5DA7E8860ED44F3A9A261D82ABAE5A08.edm">#REF!</definedName>
    <definedName name="_bdm.5DB964F708F7494C97ED464D4564975A.edm">#REF!</definedName>
    <definedName name="_bdm.5DC226D4CE804ECD9EC318EA03F6AD6C.edm">'[4]Revised Charts'!$A$1:$IV$65536</definedName>
    <definedName name="_bdm.5DE54CC3CB984843B6B6B89E3A748F65.edm">'[4]OPER EXP'!$1:$1048576</definedName>
    <definedName name="_bdm.5DFC73F990E4481599AA49889538BDDD.edm">#REF!</definedName>
    <definedName name="_bdm.5DFDEC62698F42D28341132068B761D3.edm">#REF!</definedName>
    <definedName name="_bdm.5E002EC9C2124DA58F848B061FB0569E.edm">#REF!</definedName>
    <definedName name="_bdm.5E3DCB481E9548FFB70DEEA097C37635.edm">#REF!</definedName>
    <definedName name="_bdm.5E53A581DBA5465189E3F86D6F558BBE.edm">#REF!</definedName>
    <definedName name="_bdm.5E7789F52FAF434EAB43500F700B3F08.edm">[82]Sheet1!$A:$IV</definedName>
    <definedName name="_bdm.5E917FD7221848AFB35D24480F4EC346.edm">'[4]M&amp;A Tranactions'!$1:$1048576</definedName>
    <definedName name="_bdm.5EA4580187B6473FA73246C6CE137E8C.edm">#REF!</definedName>
    <definedName name="_bdm.5EA81A3976FB46EA8CA72C598F6EEAFC.edm">[4]DCF!$A$1:$IV$65536</definedName>
    <definedName name="_bdm.5EB4F5E7A25E411892184F0D3D734659.edm">#REF!</definedName>
    <definedName name="_bdm.5ED7AEEF7C6345A488401DE974DBFFB5.edm">'[4]SU-Cap'!$A:$IV</definedName>
    <definedName name="_bdm.5ED84A6FDDF74A13984CF836AC2B61A9.edm">'[4]OPER EXP'!$1:$1048576</definedName>
    <definedName name="_bdm.5EE44A33288346BD9CB50AC27CA21C38.edm">#REF!</definedName>
    <definedName name="_bdm.5EE7843A8FCE42B0ADBF5FBD4707C67E.edm">'[4]19_28. FY 2012 Avg. Trans'!$1:$1048576</definedName>
    <definedName name="_bdm.5EF6CF1B8D7B482EBF6982650294B9C9.edm">#REF!</definedName>
    <definedName name="_bdm.5F38891CA1F748EF844D87B35FE5EDB3.edm">#REF!</definedName>
    <definedName name="_bdm.5F50E1502EBD48C79E31C232E2B8239A.edm">#REF!</definedName>
    <definedName name="_bdm.5F79D8CC6DBD429DBBE312C6F9EC683B.edm">#REF!</definedName>
    <definedName name="_bdm.5FFD660B49BE4663AE6A4E93A3337EFC.edm">#REF!</definedName>
    <definedName name="_bdm.5FFEB117BAC84E6A92BDE47AB8EFAA51.edm">#REF!</definedName>
    <definedName name="_bdm.606FAE1BB5824E6FA7DFD8647879E8FA.edm">#REF!</definedName>
    <definedName name="_bdm.60A40536377C4F62B22CA796FFCE8814.edm">'[70]Income Statement'!$1:$1048576</definedName>
    <definedName name="_bdm.6116BBFA55424FE2BEB4195A83134E86.edm">'[54]Graphs-ARINC'!$1:$1048576</definedName>
    <definedName name="_bdm.611F23506BDE4355A6244BB63826D80C.edm">'[48]Quarterly Gross Margin'!$1:$1048576</definedName>
    <definedName name="_bdm.6180FE6553C94C2DA3AAB4A7AF3CA48B.edm">#REF!</definedName>
    <definedName name="_bdm.61FB8D63437B451688BE974EB423FDDA.edm">#REF!</definedName>
    <definedName name="_bdm.620591BA34454B3D9AD830E2ED5A95E8.edm">'[54]Consider Scenarios'!$1:$1048576</definedName>
    <definedName name="_bdm.620DA7BECEC3407AA327D2D103124C67.edm">#REF!</definedName>
    <definedName name="_bdm.6230E8EA68C544208979EB84AAEFF280.edm">#REF!</definedName>
    <definedName name="_bdm.624C04683BEF45FA8ED19815606C3AC9.edm">#REF!</definedName>
    <definedName name="_bdm.62685EEFEEF0469589644AC6CE733B5D.edm">'[4]New Stores AUV'!$A:$IV</definedName>
    <definedName name="_bdm.627e0ea50be14a1c8bdcfeab4d276715.edm">#REF!</definedName>
    <definedName name="_bdm.62C94E50A7D64A45AC096DC3E2166924.edm">#REF!</definedName>
    <definedName name="_bdm.635BC897BE9843D6A2C05F29B3D114D3.edm">'[83]Accretion Output'!$A$1:$IV$65536</definedName>
    <definedName name="_bdm.637886DF6F964A3FBB3572B50FCE256D.edm">'[64]L PV'!$1:$1048576</definedName>
    <definedName name="_bdm.6380020DCF3E4F1E8795C087F5D10473.edm">'[4]Public Comps_out'!$1:$1048576</definedName>
    <definedName name="_bdm.63B4555C3E9740F0B166EF4520071DF1.edm">#REF!</definedName>
    <definedName name="_bdm.63DB65E5AD9C49A59C4D6D1780B18306.edm">[4]DCF!$IV$1</definedName>
    <definedName name="_bdm.6464318BBBB04F50A9A8026F71CCC897.edm">#REF!</definedName>
    <definedName name="_bdm.64b64ba044884a2882cdf3575151f147.edm">#REF!</definedName>
    <definedName name="_bdm.650482CC37F54C7486109DE5CF662E51.edm">'[4]Achievability Tables'!$A:$IV</definedName>
    <definedName name="_bdm.652C3725B4B940DFA0C970C6C7239419.edm">#REF!</definedName>
    <definedName name="_bdm.6543244057494E7FB7DC05E459CCCDF8.edm">'[4]Summary Financials'!$A:$IV</definedName>
    <definedName name="_bdm.65468A24D6F74B32A74C79FB09344A13.edm">#REF!</definedName>
    <definedName name="_bdm.654FA6015DD74268AAB1EFC1910947D2.edm">'[48]Stacked bars (Sales and Volume)'!$1:$1048576</definedName>
    <definedName name="_bdm.656F01943E4749948C023AEBC8D51106.edm">#REF!</definedName>
    <definedName name="_bdm.6598F473D5DB4BB5B5EC52A04FFCDC12.edm">'[4]Carls Jr Development'!$A:$IV</definedName>
    <definedName name="_bdm.65A74E07218B4A9C821D1EB44E7091F4.edm">#REF!</definedName>
    <definedName name="_bdm.65BC0EC68E204B01B589969E388B89BC.edm">#REF!</definedName>
    <definedName name="_bdm.65E45162282845EDBAC926617876E467.edm">'[4]IS - RSM Format'!$A:$IV</definedName>
    <definedName name="_bdm.65f5c880e902405091df26ee32ec2013.edm">#REF!</definedName>
    <definedName name="_bdm.6611A19028FA483BA41A2A1DBCD3D26F.edm">#REF!</definedName>
    <definedName name="_bdm.6615C7F19C8D442186AE6E09EF77236E.edm">#REF!</definedName>
    <definedName name="_bdm.665E45E85362408CA8C623D74D9C7FDA.edm">#REF!</definedName>
    <definedName name="_bdm.668782A9C1A143708DBF3BD1F84F677D.edm">'[4]Cash Flow'!$A:$IV</definedName>
    <definedName name="_bdm.668CE543D2DD4970B25DA8FD68547C1C.edm">#REF!</definedName>
    <definedName name="_bdm.669E03D999FC49EB993534F9A826F1DB.edm">'[4]Achievability Tables'!$A:$IV</definedName>
    <definedName name="_bdm.66CE3FE37BF14764BF457B7C8416FF1B.edm">'[52]Summary 5 Year Projections'!$A$1:$IV$65536</definedName>
    <definedName name="_bdm.66DCA4E593C748F491B682269A9A99A4.edm">[4]DCF!$A$1:$IV$65536</definedName>
    <definedName name="_bdm.66E2A829FE404EF89A8C2F52C7C26AD9.edm">#REF!</definedName>
    <definedName name="_bdm.675FF5139C8C4D3B94931771B0F1DC56.edm">#REF!</definedName>
    <definedName name="_bdm.6791766605244BD5A906E0F592DDB019.edm">#REF!</definedName>
    <definedName name="_bdm.67C79BC572B54B7AA8E23453A873AB50.edm">'[67]Pro Forma Contribution Analysis'!$1:$1048576</definedName>
    <definedName name="_bdm.67CE6EE77A6849B6B24982AB1DA251F7.edm">[4]CF!$A:$IV</definedName>
    <definedName name="_bdm.67F95BEC66AB40CDB9061A1D560068AA.edm">'[4]IS Out'!$A:$IV</definedName>
    <definedName name="_bdm.680534A8CE05489CAF305B50B8D9395C.edm">#REF!</definedName>
    <definedName name="_bdm.682DC978A8624B4AAEB1AEAD332969F3.edm">#REF!</definedName>
    <definedName name="_bdm.68569DC481304279902D3AC0D5D9DD16.edm">'[4]M&amp;A Tranactions'!$1:$1048576</definedName>
    <definedName name="_bdm.6864426F569540B896BC1547FDD592DB.edm">[48]Shift!$1:$1048576</definedName>
    <definedName name="_bdm.68C63F4515314BF89862B5A20C1BD7F8.edm">'[83]NewCo to RLRN'!$A$1:$IV$65536</definedName>
    <definedName name="_bdm.68D53E3E301E419C81640E96B51C0541.edm">'[4]New Tables'!$A:$IV</definedName>
    <definedName name="_bdm.69171AF4927342A89F30890E477E9652.edm">'[4]Achievability Tables'!$A:$IV</definedName>
    <definedName name="_bdm.692B7F99FC2E4E97ACF9B9BD81DC2C28.edm">#REF!</definedName>
    <definedName name="_bdm.6936904F447D4EC68E7EF173D0C5D062.edm">#REF!</definedName>
    <definedName name="_bdm.69FB87B386074066B28D02646251BE11.edm">'[4]Achievability Tables'!$A:$IV</definedName>
    <definedName name="_bdm.6A6D6B6E6E1B40D7A37C64E83DF22B73.edm">#REF!</definedName>
    <definedName name="_bdm.6A897E6781904C8FB772B29C22D90C37.edm">#REF!</definedName>
    <definedName name="_bdm.6AA90FD3CCCA43D0A3884334F07D696F.edm">'[54]2Pger'!$1:$1048576</definedName>
    <definedName name="_bdm.6AB5154AB78E475ABBCDCF68CB1680E0.edm">#REF!</definedName>
    <definedName name="_bdm.6AF363F23E5D4831875D36E8308AC602.edm">'[4]Sensitivity Credit Stats'!$A:$IV</definedName>
    <definedName name="_bdm.6B0343024C6D4378B72C5806B2DF4B0B.edm">#REF!</definedName>
    <definedName name="_bdm.6B09EB55B8D441CD8E6BA0F0EB983FB5.edm">'[4]M&amp;A'!$1:$1048576</definedName>
    <definedName name="_bdm.6BCDCF5D204A4AF6ACFA196C325B2588.edm">'[4]Valuation Summary'!$IV$1</definedName>
    <definedName name="_bdm.6BF0E9E815284022980CE1F9EC0094CD.edm">'[4]Historical Cash Flows'!$A:$IV</definedName>
    <definedName name="_bdm.6C11E49A487B49DFBA9A2D782D814CD2.edm">#REF!</definedName>
    <definedName name="_bdm.6C948BCAC656483A9D476A8A9E71EE1A.edm">[4]Inputs!$A:$IV</definedName>
    <definedName name="_bdm.6CAC72C2F2EF4A3383F0B28BFEC8CCE5.edm">'[4]Credit Stats'!$A:$IV</definedName>
    <definedName name="_bdm.6D0E57C75D43411D82A4B26BAE0B19A9.edm">#REF!</definedName>
    <definedName name="_bdm.6DA9CD130CB44684A27A73158AB3E834.edm">#REF!</definedName>
    <definedName name="_bdm.6DBF011094734A22B4922029910553C2.edm">'[67]Career and Professional'!$1:$1048576</definedName>
    <definedName name="_bdm.6ddfed9e97104dc792be59ae68a5d568.edm">#REF!</definedName>
    <definedName name="_bdm.6DF9AD8D8CB14348A615C6C76A91C88A.edm">#REF!</definedName>
    <definedName name="_bdm.6E465D5486954EBC9DCB2E654BDDEAF1.edm">#REF!</definedName>
    <definedName name="_bdm.6E4D3351B0F24D3BB335999CBC45EE20.edm">'[84]Output (5)'!$1:$1048576</definedName>
    <definedName name="_bdm.6E4E7F5B06BF4F07A85886C606B21EE8.edm">[61]Over!$1:$1048576</definedName>
    <definedName name="_bdm.6E5FF7335C1C405F8CF57552F8B117C2.edm">#REF!</definedName>
    <definedName name="_bdm.6E9849DCC6EF4A888BA58118B3E12B7D.edm">'[48]Volume &amp; Revenue'!$1:$1048576</definedName>
    <definedName name="_bdm.6EA10269A3B24951B5D6A5311EE84D94.edm">#REF!</definedName>
    <definedName name="_bdm.6EA2B31BE3A94CEC90AA285B5C13C5E2.edm">'[63]Floating Bar Chart'!$1:$1048576</definedName>
    <definedName name="_bdm.6EB16C66D6044AA79B8029C427BA19BA.edm">#REF!</definedName>
    <definedName name="_bdm.6EB43868654F4AE5A6EFE1E767934AF6.edm">#REF!</definedName>
    <definedName name="_bdm.6ECC9AB0AF374354B55BC66F3271C419.edm">'[4]Achievability Tables'!$A:$IV</definedName>
    <definedName name="_bdm.6F118E13BCA74523A5F7D44B97BB24AB.edm">#REF!</definedName>
    <definedName name="_bdm.6F2EFB45EA644718B30F23B3FB281677.edm">#REF!</definedName>
    <definedName name="_bdm.6F44DF6EBF3D4432A71DF03D4DA26537.edm">#REF!</definedName>
    <definedName name="_bdm.6F8DC40988BC431FBAD5AEF02BB2458C.edm">#REF!</definedName>
    <definedName name="_bdm.6FAEE423EE824B2FBD0CF679DDF4C711.edm">'[4]Adj Combined IS'!$A:$IV</definedName>
    <definedName name="_bdm.6fb8b17cb0d3444ea53e0dd63adea0ff.edm">'[4]Pipeline Slides'!$1:$1048576</definedName>
    <definedName name="_bdm.6FCE41D658274903B5016F37BAF8A09A.edm">'[4]Credit Stats'!$A:$IV</definedName>
    <definedName name="_bdm.6FD2FDA8368F44ECACC2CB0E6C8639FF.edm">#REF!</definedName>
    <definedName name="_bdm.7002DBBECFBE492287A851FB2A53671B.edm">#REF!</definedName>
    <definedName name="_bdm.706081D353E9487FB41C8F025057F835.edm">#REF!</definedName>
    <definedName name="_bdm.7083CF59816C476FBF59D9DA8E47C842.edm">[4]BS!$A:$IV</definedName>
    <definedName name="_bdm.708E6C10FF0748B29F9960350F50D3CD.edm">#REF!</definedName>
    <definedName name="_bdm.70A063EE23FB4349877157024E63138F.edm">'[4]Achievability Tables'!$A:$IV</definedName>
    <definedName name="_bdm.71047B4328BD449B96F3D3D8F0BA4BF4.edm">[4]LBO_out!$1:$1048576</definedName>
    <definedName name="_bdm.71486A4CE2884B4187D0BC83436ED520.edm">'[4]Pie Chart-Currency'!$A:$IV</definedName>
    <definedName name="_bdm.71b9190f53ed409aa09f38bbc78828da.edm">'[4]CIM Graphs'!$1:$1048576</definedName>
    <definedName name="_bdm.71F0499E21414F728F02F3B7B3DD4F51.edm">#REF!</definedName>
    <definedName name="_bdm.722cb82398b442d58f3f04201a737024.edm">#REF!</definedName>
    <definedName name="_bdm.723D369E87734D3F9BD18B3912EED069.edm">#REF!</definedName>
    <definedName name="_bdm.7260F40786394460BA3BB3B689E34C81.edm">[4]IS!$1:$1048576</definedName>
    <definedName name="_bdm.726808AF6ACB495FA1B21036DFA75F1F.edm">'[83]Projections vs Consensus'!$A$1:$IV$65536</definedName>
    <definedName name="_bdm.73140BF6C50B4298953BC7B1146388B3.edm">#REF!</definedName>
    <definedName name="_bdm.7317FA0965BB429EA337AD9E02AC0386.edm">'[4]PV of Future Price'!$A:$IV</definedName>
    <definedName name="_bdm.7336EF38EDC54E1EB7D449A509655829.edm">[4]DCF!$IV$1</definedName>
    <definedName name="_bdm.740B54656D9D45B09E13C2C5913CB5A3.edm">[4]IS!$1:$1048576</definedName>
    <definedName name="_bdm.741B49C292CE4025B8B4A92B60059147.edm">#REF!</definedName>
    <definedName name="_bdm.74599FEADCFB4E469BEB481F66DE3185.edm">#REF!</definedName>
    <definedName name="_bdm.745cabe9ae96497da83dd9c447094617.edm">#REF!</definedName>
    <definedName name="_bdm.74DC3DC4B20D4AFD84B544EC244D8FAC.edm">[65]IRR!$1:$1048576</definedName>
    <definedName name="_bdm.754348f6ca214f1586419469a2dc8519.edm">#REF!</definedName>
    <definedName name="_bdm.758322C5072D4D9B99DF5A4EB8AF126B.edm">#REF!</definedName>
    <definedName name="_bdm.75A930C4567A4C249302A6B3BA8CDAEE.edm">#REF!</definedName>
    <definedName name="_bdm.75AEB8ED3BB74DDAAF13881E19CF0474.edm">'[71]FLR by Market'!$A$1:$IV$65536</definedName>
    <definedName name="_bdm.75B01926043541D1A6556368F1C63207.edm">[4]IS.OUT!$1:$1048576</definedName>
    <definedName name="_bdm.75D0DCEB04C94512909C06F6F9D1F0A7.edm">[4]Beef!$A:$IV</definedName>
    <definedName name="_bdm.76AB17EFD55E4229A56FC0F144EC8640.edm">#REF!</definedName>
    <definedName name="_bdm.76AD57D1CB1D43FB8FF4D680B78F4B3B.edm">'[4]DCF Output'!$A:$IV</definedName>
    <definedName name="_bdm.76C1C8601913451D838B60DF8F2FEDB6.edm">'[4]S&amp;U'!$A:$IV</definedName>
    <definedName name="_bdm.76CB26C38BD6425B8EF13D4F9F050D8C.edm">'[75]CPS Organic Growth'!$A$1:$IV$65536</definedName>
    <definedName name="_bdm.76DB6322F5D54CD589C727CF6863686C.edm">#REF!</definedName>
    <definedName name="_bdm.76EEBCE7173143F682CA18752F834779.edm">#REF!</definedName>
    <definedName name="_bdm.76EF9D4CBEBF4857A0B790A18E2BDF53.edm">[4]DCF_out!$1:$1048576</definedName>
    <definedName name="_bdm.76F7C7F4DADB49CE987C9AB009B58D1C.edm">[4]DCF!$IV$1</definedName>
    <definedName name="_bdm.776125856F484884978E8F16DDD1845F.edm">#REF!</definedName>
    <definedName name="_bdm.77935E09A3ED4712B20DDEBE809BC0B7.edm">#REF!</definedName>
    <definedName name="_bdm.77CA350A03D2489DBB902CDB2CC7E9F3.edm">#REF!</definedName>
    <definedName name="_bdm.77CC7B0CEF02431BA982D987B1CB13E4.edm">'[4]Hardees Corp. Development'!$A:$IV</definedName>
    <definedName name="_bdm.77E3DB1B6A6448A88B71EC33708EDC78.edm">[71]Claims!$A$1:$IV$65536</definedName>
    <definedName name="_bdm.7811B813D3444E749691026F3BB7EEB9.edm">'[4]Pie Chart-Currency'!$A:$IV</definedName>
    <definedName name="_bdm.782D4A11D08A4BE4A248C2C2AD2194CA.edm">#REF!</definedName>
    <definedName name="_bdm.784CE3A956334400975E34A1B638C52F.edm">#REF!</definedName>
    <definedName name="_bdm.78905F68A7964216814FA9E68EB63FB0.edm">#REF!</definedName>
    <definedName name="_bdm.789B277314C748848C143C640565C29A.edm">#REF!</definedName>
    <definedName name="_bdm.78A6E6F365AA4D66B4654448C770874D.edm">#REF!</definedName>
    <definedName name="_bdm.78B77DCD689A43EC883A79537C2E8408.edm">#REF!</definedName>
    <definedName name="_bdm.78BA8A32EB00453BA0E6A65E8D653E02.edm">[77]DCF!$1:$1048576</definedName>
    <definedName name="_bdm.79080FA8B1DB44C2BDDC6DA897E8B8FB.edm">'[4]35. Store Openings Summary'!$1:$1048576</definedName>
    <definedName name="_bdm.7914f17bd6f4424db92dbee200a33e5e.edm">#REF!</definedName>
    <definedName name="_bdm.791FE6284AD44C6EA4E773DD1165C8EE.edm">[85]Graphs!$1:$1048576</definedName>
    <definedName name="_bdm.792860EEFD1A41A6B112CA62466F734D.edm">'[4]Achievability Tables'!$A:$IV</definedName>
    <definedName name="_bdm.7971B93021B648BEB0A06E2E251756CA.edm">'[4]Public Comps_out'!$1:$1048576</definedName>
    <definedName name="_bdm.79B7823F59D3416885F89DF9131F689C.edm">#REF!</definedName>
    <definedName name="_bdm.79B7B1590F9840268234718163302A5D.edm">#REF!</definedName>
    <definedName name="_bdm.79F3F98CED764CEC9DF406577BCF6EA8.edm">'[48]Capital Structure'!$1:$1048576</definedName>
    <definedName name="_bdm.7A19F4C9900848F587C4684BB543A9CF.edm">#REF!</definedName>
    <definedName name="_bdm.7A26ECDA2B3548D9A86D1DBC8B588515.edm">#REF!</definedName>
    <definedName name="_bdm.7ABDAB9DEE104EC69DB66AABDE154025.edm">#REF!</definedName>
    <definedName name="_bdm.7AC177A2EA8E4F599787C71C5C5C5D14.edm">'[48]New Employee Data'!$1:$1048576</definedName>
    <definedName name="_bdm.7B09FCB4A8C743CAB8776BBE0DE52A27.edm">#REF!</definedName>
    <definedName name="_bdm.7B254461E5324E45BEE190E68FF83051.edm">'[4]Achievability Tables'!$A:$IV</definedName>
    <definedName name="_bdm.7B2A4F94A9FB4CD286C0FF23443B9184.edm">[4]Customers!$1:$1048576</definedName>
    <definedName name="_bdm.7B4AEEB4EA364AC59C5F5FB1BD050C18.edm">'[4]M&amp;A'!$1:$1048576</definedName>
    <definedName name="_bdm.7BB23B73A4864D568645A0B49FFE0DA0.edm">[86]Summary!$1:$1048576</definedName>
    <definedName name="_bdm.7BD8C55913414B608645049511AF8D7F.edm">#REF!</definedName>
    <definedName name="_bdm.7BEDD6FE9CFF4AF987CFA1D4497F8ECE.edm">#REF!</definedName>
    <definedName name="_bdm.7BF116DE38A64470B4E18265DDE92DC0.edm">#REF!</definedName>
    <definedName name="_bdm.7C2168EC203F4050A2C8D5B74EFBEA78.edm">#REF!</definedName>
    <definedName name="_bdm.7C34919F0F2F4FC08546460F84CA54C2.edm">#REF!</definedName>
    <definedName name="_bdm.7C757480516E4089ADBF072CC90E1114.edm">#REF!</definedName>
    <definedName name="_bdm.7C94300BA80D11D6B6520010A48BFF38.edm">#REF!</definedName>
    <definedName name="_bdm.7C952A4C2F9249CC90AB9D8BCC8F87A9.edm">[4]Outputs!$A:$IV</definedName>
    <definedName name="_bdm.7CDD0D0AB53746A6B1AE81D4822A8C01.edm">#REF!</definedName>
    <definedName name="_bdm.7CE76BCD73E34AF886461A3F46A1FA94.edm">#REF!</definedName>
    <definedName name="_bdm.7CF2835400F34D2880A2D43E67999072.edm">#REF!</definedName>
    <definedName name="_bdm.7D84D6F6B371475AB55F083215BA6989.edm">'[54]FinSum-KBR'!$1:$1048576</definedName>
    <definedName name="_bdm.7D916AC2CC6E4F8FB065D6C265518558.edm">#REF!</definedName>
    <definedName name="_bdm.7DD650724AC84336B3FFB79F3655D890.edm">'[74]Fin Stmt'!$1:$1048576</definedName>
    <definedName name="_bdm.7E036B92EE7C4AE1B7F902D449CBA96B.edm">'[54]ARINC-Segment'!$1:$1048576</definedName>
    <definedName name="_bdm.7E1F4A47D4B244C3BC95167651AA1AD8.edm">[84]Output!$1:$1048576</definedName>
    <definedName name="_bdm.7e335f66c306410782ca60059c4efa8f.edm">#REF!</definedName>
    <definedName name="_bdm.7EAC761F9BB14F8587A06E100F426D16.edm">'[64]Price %Change BJ'!$1:$1048576</definedName>
    <definedName name="_bdm.7EE00B6435C1476AAA5C97C4B6EAE357.edm">[4]Capitalization!$A:$IV</definedName>
    <definedName name="_bdm.7EE4E510138F4A95B5084EA1A2C5742A.edm">#REF!</definedName>
    <definedName name="_bdm.7EFABF4C0CF34F85835F270EEF142470.edm">[4]IS!$1:$1048576</definedName>
    <definedName name="_bdm.7EFDE84620D14E5C833331E17E83F437.edm">'[48]Food Spending'!$1:$1048576</definedName>
    <definedName name="_bdm.7F3A9061895447DB9058180F98AECD45.edm">[4]IS!$1:$1048576</definedName>
    <definedName name="_bdm.7F47B7B7D6B04068BB785BE4A08F7831.edm">'[4]Achievability Tables'!$A:$IV</definedName>
    <definedName name="_bdm.7F6A1F3C85C64DD587BAD35369B28B7B.edm">#REF!</definedName>
    <definedName name="_bdm.7F8C54A9057E4794B95BDB71D089F2C6.edm">#REF!</definedName>
    <definedName name="_bdm.7F9D65EB4F634FE386D841548C4F6662.edm">'[4]OPER EXP'!$1:$1048576</definedName>
    <definedName name="_bdm.7FB5BE1659764F0DB7F0C405DAF5A8CC.edm">'[4]BS FCST'!$A:$IV</definedName>
    <definedName name="_bdm.7FDA3631DA9F45A9AE73DFE13702115E.edm">#REF!</definedName>
    <definedName name="_bdm.80340559CE674F58943D8E7EC86DBA4F.edm">'[4]FY2012 Merchandise Gross Margin'!$1:$1048576</definedName>
    <definedName name="_bdm.803667C105C14884B5A6CB9298713468.edm">[59]MDC!$A$1:$IV$65536</definedName>
    <definedName name="_bdm.80377686E51A479DB35EB3CED4464805.edm">#REF!</definedName>
    <definedName name="_bdm.803c338f35084da3a7a87143aa99181f.edm">#REF!</definedName>
    <definedName name="_bdm.8072B629824E4FD9B0CDF160A1A08FA8.edm">[51]Spreads!$1:$1048576</definedName>
    <definedName name="_bdm.80B23A37468B40B3894A27D4E20E72C4.edm">'[4]M&amp;A Tranactions'!$1:$1048576</definedName>
    <definedName name="_bdm.8101F4C9905B4258B4DB71CBD8F798A1.edm">#REF!</definedName>
    <definedName name="_bdm.810757DA8E6847FD970CEB3C8143D777.edm">'[4]Segment IS'!$A:$IV</definedName>
    <definedName name="_bdm.811B189A66454D2DB9494881317F97C0.edm">'[63]DCF - ANGEL'!$1:$1048576</definedName>
    <definedName name="_bdm.811F48370FBC466997F176818B8C5879.edm">#REF!</definedName>
    <definedName name="_bdm.819d6de749694cc1ac6935fed75607fe.edm">#REF!</definedName>
    <definedName name="_bdm.81ACE81BBA164E598B7D514CD4E45E03.edm">#REF!</definedName>
    <definedName name="_bdm.81EE23756CDF438E83BE331BDBE5B4FF.edm">[68]BalSht!$A:$IV</definedName>
    <definedName name="_bdm.820BF81DE04E4CA2930E8A8E08DFC75C.edm">#REF!</definedName>
    <definedName name="_bdm.823B08A8FC88406494FF440E2D778393.edm">'[4]Detailed CapexPAC'!$A:$IV</definedName>
    <definedName name="_bdm.8249142CB5874BF5947E26128AE2C536.edm">[4]WACC!$A:$IV</definedName>
    <definedName name="_bdm.827A71F4F0C94CC98D922F2C9772674B.edm">'[4]Annual CF'!$A:$IV</definedName>
    <definedName name="_bdm.82A594F0ADC8436C829E0B16A9F66975.edm">#REF!</definedName>
    <definedName name="_bdm.82B8BD634988435395214C286D17E7BE.edm">'[4]Achievability Tables'!$A:$IV</definedName>
    <definedName name="_bdm.82D551E605E3405290070DF830B65373.edm">'[48]Monthly Price Premiums'!$1:$1048576</definedName>
    <definedName name="_bdm.82EFA27717C142FBB420C303C579BA29.edm">#REF!</definedName>
    <definedName name="_bdm.82F913B19A004F75A67061CA568194D4.edm">#REF!</definedName>
    <definedName name="_bdm.82FEBB8AB6FA44BC9364E61EE0F6DE18.edm">[4]DCF_out!$1:$1048576</definedName>
    <definedName name="_bdm.830F452FA4194F1897A6FF85169490A3.edm">#REF!</definedName>
    <definedName name="_bdm.8372421BE5D44EDF89E2D3D330DBFA5B.edm">'[4]Public Comps_out'!$1:$1048576</definedName>
    <definedName name="_bdm.83874663C6DE466AB470D731D467CF6B.edm">'[62]Other Support'!$1:$1048576</definedName>
    <definedName name="_bdm.8388ACC908624336A668330E18367B19.edm">'[68]Prod Sales'!$A:$IV</definedName>
    <definedName name="_bdm.83AA3AC1FEB341A08D72C8E047045D19.edm">#REF!</definedName>
    <definedName name="_bdm.83BD4F791B274F639E575E9891F929FF.edm">'[87]Repo-D'!$1:$1048576</definedName>
    <definedName name="_bdm.83EA1AB9A1194A2088F6D9B94FB55FEE.edm">[74]Segment!$1:$1048576</definedName>
    <definedName name="_bdm.83FC62B51CC04A2E9B48AF6481DB9F0D.edm">[4]HLFChart1!$A:$IV</definedName>
    <definedName name="_bdm.8499D52AEA57463AB490876D662B6390.edm">#REF!</definedName>
    <definedName name="_bdm.84BC8AF3DF2B46E59AE2191361B36FAF.edm">'[4]Law Enforcement Spending'!$A:$IV</definedName>
    <definedName name="_bdm.84CE4733E04F4AFDB68AE4DD3BBD84DC.edm">#REF!</definedName>
    <definedName name="_bdm.84dd219bd63c474aa79a6168ad2c40fd.edm">#REF!</definedName>
    <definedName name="_bdm.84F9965648BF40C7BDA6FC3E92843929.edm">#REF!</definedName>
    <definedName name="_bdm.854467F959AF417EA8912F9EDE8C0A12.edm">'[4]PV of Future Price'!$A:$IV</definedName>
    <definedName name="_bdm.8554FA1A9E944FBFA056947C73EE3839.edm">'[4]M&amp;A Tranactions'!$1:$1048576</definedName>
    <definedName name="_bdm.856E454E0A5F42E08C28AD6B2C621158.edm">#REF!</definedName>
    <definedName name="_bdm.8575D7ECDD83400C89A165638EB5EE20.edm">'[4]Rest Portfolio'!$A:$IV</definedName>
    <definedName name="_bdm.857B94AC2182472E8AB6D321C42FF487.edm">'[4]Achievability Tables'!$A:$IV</definedName>
    <definedName name="_bdm.85D0E3585AD74D84819750EA77D0FBBC.edm">#REF!</definedName>
    <definedName name="_bdm.860D46D5746E4B04AAA16BB5C9974A1A.edm">[4]DCF!$A:$IV</definedName>
    <definedName name="_bdm.8625B2E6737047A7B56CE3AF783067E3.edm">#REF!</definedName>
    <definedName name="_bdm.863BF4F7290140E69B2B87490F07484B.edm">'[4]Achievability Tables'!$A:$IV</definedName>
    <definedName name="_bdm.86490F80F8B44829AC16EDCD2F5C7C5C.edm">#REF!</definedName>
    <definedName name="_bdm.8675DB842C634C98AF6C76069F789CF2.edm">[4]Calendar!$A:$IV</definedName>
    <definedName name="_bdm.869BC2C8B33B49CEB8FF21EC6C679D65.edm">#REF!</definedName>
    <definedName name="_bdm.8731731FECE942568DBF74C5985F5A0C.edm">#REF!</definedName>
    <definedName name="_bdm.87E6133EF43847F095F90DAA9F14B7A5.edm">'[4]Achievability Tables'!$A:$IV</definedName>
    <definedName name="_bdm.881C11335FC4476E8AD892C6D69EC4D8.edm">'[4]M&amp;A Tranactions'!$1:$1048576</definedName>
    <definedName name="_bdm.88A28BEE6B42480791D72CB12B9465F5.edm">#REF!</definedName>
    <definedName name="_bdm.88B1D067B32F46B1ACEA3AA7847867BE.edm">#REF!</definedName>
    <definedName name="_bdm.88D3DB4E992142578E411AAFD95F4A86.edm">'[4]REV Bridge'!$A$1:$IV$65536</definedName>
    <definedName name="_bdm.88DC9E902C704FA2B2597EAF4A3E75C6.edm">#REF!</definedName>
    <definedName name="_bdm.88F4F970A94340C4B2A454EB31503569.edm">#REF!</definedName>
    <definedName name="_bdm.8917B83A9C67419BBA29D41D6ABE20EB.edm">#REF!</definedName>
    <definedName name="_bdm.8917EFA225D54B06A0D9E99A91DABC28.edm">#REF!</definedName>
    <definedName name="_bdm.893C101920924D4B8F7113CAEACC3C48.edm">#REF!</definedName>
    <definedName name="_bdm.894CEEF4FFFE43608731289AE1913E43.edm">'[48]Other Prot'!$1:$1048576</definedName>
    <definedName name="_bdm.89649CE6CD584A0B9C2E42335F1656E9.edm">[4]DCF!$A$1:$IV$65536</definedName>
    <definedName name="_bdm.899182CDE2354C919CCD6685E9370055.edm">#REF!</definedName>
    <definedName name="_bdm.8994A2262DB3490A825212D66E5B6AD4.edm">#REF!</definedName>
    <definedName name="_bdm.89B53B7FEEAE43CCBB58C00467E8C2FF.edm">#REF!</definedName>
    <definedName name="_bdm.89BC625B4F72436EA507DD004B57B02C.edm">#REF!</definedName>
    <definedName name="_bdm.89F68EFA428A46179FEC4DA8C1C9B569.edm">#REF!</definedName>
    <definedName name="_bdm.8A244E2E94BB473396EDE10B11509107.edm">[4]DCF!$A$1:$IV$65536</definedName>
    <definedName name="_bdm.8A58D70CE9E04F22AF55BE5F040CFC67.edm">[4]DCF_out!$1:$1048576</definedName>
    <definedName name="_bdm.8B68549E7C8A405CB2968E11CC5540F3.edm">[4]IS!$1:$1048576</definedName>
    <definedName name="_bdm.8B6A3F9B66334120804DB28EE2982DEA.edm">'[4]19. Shrink'!$1:$1048576</definedName>
    <definedName name="_bdm.8B9B833431AA4D65A2A6F6832141FD7A.edm">'[4]OPER EXP'!$1:$1048576</definedName>
    <definedName name="_bdm.8ba6d6dd72f84587be894945e6a9a185.edm">#REF!</definedName>
    <definedName name="_bdm.8BD092C267054807B5515C2DC3ED5166.edm">'[54]Griffon-FinSum'!$1:$1048576</definedName>
    <definedName name="_bdm.8BFE33F0D91B4D5EB60269CC7CE8D37F.edm">'[4]M&amp;A Tranactions'!$1:$1048576</definedName>
    <definedName name="_bdm.8C7B01DC3FBA4CCA8F90EBCA5C5A3034.edm">'[74]Implied E&amp;P Val'!$1:$1048576</definedName>
    <definedName name="_bdm.8C84B7FE9F534D238E03A4D36B269D83.edm">'[63]Small Proc. Trading Comps1'!$1:$1048576</definedName>
    <definedName name="_bdm.8CB1BB6B8F2E4316A784A24EB5BAC04A.edm">#REF!</definedName>
    <definedName name="_bdm.8CC581556767469BBE3EDE4196C6D235.edm">'[52]Summary 5 Year Projections'!$A$1:$IV$65536</definedName>
    <definedName name="_bdm.8D001EFA365C40EBA3BD37464EBE3009.edm">'[4]US Logistics to GDP'!$A$1:$IV$65536</definedName>
    <definedName name="_bdm.8D21C57A7D3844CFA6183A691BD0389F.edm">#REF!</definedName>
    <definedName name="_bdm.8D3EC86C52BA4606BD1A5A5867FE3C64.edm">#REF!</definedName>
    <definedName name="_bdm.8D43532543094C79B4784D1E83DD0720.edm">#REF!</definedName>
    <definedName name="_bdm.8D70AE3BD2644F5A82999E4A4539960D.edm">#REF!</definedName>
    <definedName name="_bdm.8D9391C437274C7EA72A4323997461BA.edm">#REF!</definedName>
    <definedName name="_bdm.8E6D06A125CF4280A14F77DC091CFA46.edm">'[4]Public Comps_out'!$1:$1048576</definedName>
    <definedName name="_bdm.8E8EC2AB9B784264BC60F9B35059B5E9.edm">#REF!</definedName>
    <definedName name="_bdm.8ea2a0d2f1044e81813c3944db8dbfb1.edm">#REF!</definedName>
    <definedName name="_bdm.8F2D1730F7654A21A73FEEBE202F5D42.edm">'[4]Credit Stats'!$A:$IV</definedName>
    <definedName name="_bdm.8F2D4C7A0FA64B28B89230F47BB3D9BE.edm">[4]Heme!$A:$IV</definedName>
    <definedName name="_bdm.8F7CDB507C524548A4C075AA0B09433F.edm">#REF!</definedName>
    <definedName name="_bdm.8FA45EF3DE484EFC80A91D53E94A6FC4.edm">'[4]Public Comps_out'!$1:$1048576</definedName>
    <definedName name="_bdm.8FF3BF171E2349979CB11B4E3239B0E3.edm">[4]IS!$1:$1048576</definedName>
    <definedName name="_bdm.900FAFBE062C4143884C3880BD866466.edm">[4]Safety!$A$1:$IV$65536</definedName>
    <definedName name="_bdm.9048E739CCA7489BA0FA9BDD40258784.edm">'[54]TDY PF Combination'!$1:$1048576</definedName>
    <definedName name="_bdm.908CC2BEE0FD40A8BAC88CD666A29E28.edm">'[4]Public Comps_out'!$1:$1048576</definedName>
    <definedName name="_bdm.90A8C2B24E6B4D708AFCB03F66B23F3B.edm">'[4]New Stores AUV'!$A:$IV</definedName>
    <definedName name="_bdm.90BA7ED2962D43FEA5567F4742C96B67.edm">#REF!</definedName>
    <definedName name="_bdm.90D796657FEA4FF3A2C72CD3900B02A6.edm">#REF!</definedName>
    <definedName name="_bdm.90FA29376C0644DB81B37B3FB38F5C86.edm">[56]PF_BS!$1:$1048576</definedName>
    <definedName name="_bdm.912951C0F4FE4B5A813AFFEB07FF581B.edm">'[4]Carls Jr Development'!$A:$IV</definedName>
    <definedName name="_bdm.913FA7EE6F8A4250B38C02AE3EE29770.edm">#REF!</definedName>
    <definedName name="_bdm.9177F472F35D487791AE8C61C597CB3D.edm">#REF!</definedName>
    <definedName name="_bdm.91ACEB6A53C9467A9D9551844C4E1577.edm">[61]B_DCF!$1:$1048576</definedName>
    <definedName name="_bdm.91CD4DEC29C049BD929A8110F777B566.edm">#REF!</definedName>
    <definedName name="_bdm.9206BB48AFD744E082B499E2E65F7E8C.edm">#REF!</definedName>
    <definedName name="_bdm.925139B8251749AA84AA5990DF9410D6.edm">#REF!</definedName>
    <definedName name="_bdm.928811AA6EFA4C59AD40659289477DA9.edm">#REF!</definedName>
    <definedName name="_bdm.92A34A0273604AD1B8576CF30ABE232D.edm">'[4]Run-rate Rev and EBITDA 2011'!$IV$1</definedName>
    <definedName name="_bdm.92ac4e68d9934674ac7f2d7f87192c5b.edm">#REF!</definedName>
    <definedName name="_bdm.938C210AAC49466FB0F7963C2AABB464.edm">'[4]Interest Rate Credit Stats'!$A:$IV</definedName>
    <definedName name="_bdm.93DB496D5B47461FBB38AAB1E0C6838E.edm">'[54]Teledyne - BS'!$1:$1048576</definedName>
    <definedName name="_bdm.9449FFF79B604AE1A9C9B8E7A66ACBD8.edm">#REF!</definedName>
    <definedName name="_bdm.951E8D1026C54C1BB150FC85D486130E.edm">#REF!</definedName>
    <definedName name="_bdm.95285EC446A34A5B8C69CB60FB4BFECF.edm">[4]IS!$1:$1048576</definedName>
    <definedName name="_bdm.9558C6FD2D1A41DAB7EBD3A408924DE6.edm">'[4]New Stores AUV'!$A:$IV</definedName>
    <definedName name="_bdm.95715A5BB5E3499A94DC8975E4288E8F.edm">'[4]New Stores AUV'!$A:$IV</definedName>
    <definedName name="_bdm.95D801AA49CE4EB299F2F98257EB8A74.edm">'[54]Griffon-Segment'!$1:$1048576</definedName>
    <definedName name="_bdm.9696ABF6F5AF4542876C3945271BAE1C.edm">#REF!</definedName>
    <definedName name="_bdm.96A51326206F4C2184F5DADA7CC76AEF.edm">#REF!</definedName>
    <definedName name="_bdm.96AC2ED6C8FB49C9AFDAA1D922D858CC.edm">'[4]OTC Pharma Industry Demand'!$IV$1</definedName>
    <definedName name="_bdm.96B3AC01FB32475B8F8844FA4B3A9812.edm">#REF!</definedName>
    <definedName name="_bdm.96BEAB7462BF414595C8E8FB41436171.edm">#REF!</definedName>
    <definedName name="_bdm.96F0454A92F1473695EC587AB5B15F1C.edm">#REF!</definedName>
    <definedName name="_bdm.96FD6FE2BA574AF8B2C778C0ADD1FE07.edm">[4]IS!$1:$1048576</definedName>
    <definedName name="_bdm.9740B62EE18D44CBB0E3C51ABA813951.edm">#REF!</definedName>
    <definedName name="_bdm.97450FEA63AC48C29BB4280DA28F67B3.edm">'[4]New Tables'!$A:$IV</definedName>
    <definedName name="_bdm.97597E0613E84D2497160C9062BC4093.edm">'[4]Rise WACC'!$A:$IV</definedName>
    <definedName name="_bdm.9797AC6B4EA84C509A499DDE80782A43.edm">#REF!</definedName>
    <definedName name="_bdm.983AC8FF6A984882AED2CBB174642E2F.edm">'[59]EBIT Margin'!$A$1:$IV$65536</definedName>
    <definedName name="_bdm.984E06A6ACDF4279BD838011E4A5AF2C.edm">'[4]Achievability Tables'!$A:$IV</definedName>
    <definedName name="_bdm.98509675FE304640BD0099E41768A4DB.edm">#REF!</definedName>
    <definedName name="_bdm.9860499c090b483a9b0f234f7f992041.edm">#REF!</definedName>
    <definedName name="_bdm.98663267115C44A081A241DB664F8A35.edm">[65]Assumptions!$1:$1048576</definedName>
    <definedName name="_bdm.988B8C63947A463EB23BD2B9230B07B3.edm">#REF!</definedName>
    <definedName name="_bdm.988F07A9CC54440F94E604CE02C31561.edm">'[85]Price Volume'!$1:$1048576</definedName>
    <definedName name="_bdm.9893A23DFCBB43FF83D82C78CA392180.edm">#REF!</definedName>
    <definedName name="_bdm.98A6FF5E6E104127A4B3CE93863956AF.edm">#REF!</definedName>
    <definedName name="_bdm.98CE9FC4A69B40EBBDF9C7EF42285FC9.edm">[55]Valuation!$A:$IV</definedName>
    <definedName name="_bdm.99360D89E3C540ADBF0AA7B20E277903.edm">#REF!</definedName>
    <definedName name="_bdm.994EC19818D7422387355749F63AFF36.edm">[86]Segment!$1:$1048576</definedName>
    <definedName name="_bdm.997D0773D7274E3096BACC8A89539443.edm">[4]Charts!$A:$IV</definedName>
    <definedName name="_bdm.99B3DD87F6224B9F8257A28BEB959E30.edm">#REF!</definedName>
    <definedName name="_bdm.99C0CA623F9442B8A450A013A050F95B.edm">[56]Val!$1:$1048576</definedName>
    <definedName name="_bdm.99CF7A7A764440C4AEABDC10D7096928.edm">'[4]Achievability Tables'!$A:$IV</definedName>
    <definedName name="_bdm.99ECE305D9964B3EB31187E43523C73A.edm">'[4]Achievability Tables'!$A:$IV</definedName>
    <definedName name="_bdm.9A284B6E778440E1BE38A80EFCCB7E00.edm">#REF!</definedName>
    <definedName name="_bdm.9AA6758088BE4FE2B40ED5340E3EC9C2.edm">'[4]M&amp;A Tranactions'!$1:$1048576</definedName>
    <definedName name="_bdm.9AD6B69603B7489AADB8B69EB68D4A8E.edm">'[4]Achievability Tables'!$A:$IV</definedName>
    <definedName name="_bdm.9ADC07EEECE246FFBCA5736ACB6D1EDB.edm">#REF!</definedName>
    <definedName name="_bdm.9AE859220F4C4CB28A21021FFB43FDED.edm">'[67]Higher Ed Obs'!$1:$1048576</definedName>
    <definedName name="_bdm.9AEA2FFD8A5541F99060DAA9BA43398F.edm">#REF!</definedName>
    <definedName name="_bdm.9B143323A3374AF491279A50135C30FA.edm">#REF!</definedName>
    <definedName name="_bdm.9B2AB0FFD7794265B26A52ED2DA5F477.edm">#REF!</definedName>
    <definedName name="_bdm.9B55FE01E310462A85BF7218F4F25BB2.edm">'[48]Retail Sales'!$1:$1048576</definedName>
    <definedName name="_bdm.9BB88B99999244E8AFD51A5DA182BAD2.edm">#REF!</definedName>
    <definedName name="_bdm.9BD899F281E749FDADCE93768ECC63B3.edm">'[4]Comparable Company Analysis'!$A:$IV</definedName>
    <definedName name="_bdm.9C5E33F06FFD4E02AE99E21017847A25.edm">'[4]S&amp;U'!$A:$IV</definedName>
    <definedName name="_bdm.9C60147298F1496F80C5DD08AD2C46DD.edm">'[48]Hypothetical Competitor'!$1:$1048576</definedName>
    <definedName name="_bdm.9C7173087A8A4EA5A6544F9BAC2547D8.edm">#REF!</definedName>
    <definedName name="_bdm.9C8847E24D0043088DDEB11279A9BF49.edm">#REF!</definedName>
    <definedName name="_bdm.9CDC35CDB7B143079762F320F757C403.edm">#REF!</definedName>
    <definedName name="_bdm.9CE6544EAE9842F1BEE277A599CA988F.edm">'[54]TDY PPR'!$1:$1048576</definedName>
    <definedName name="_bdm.9D217BDAC4BE47F3AB9B252D51FCE9C6.edm">'[60]Sopus Summary'!$1:$1048576</definedName>
    <definedName name="_bdm.9D326E54831C47979B24892A51290E31.edm">#REF!</definedName>
    <definedName name="_bdm.9D4AB493B9BB46D6B67B0933691CC39D.edm">'[4]Public Comps_out'!$1:$1048576</definedName>
    <definedName name="_bdm.9D576385AB334E0F91FC7FB7CEA21807.edm">#REF!</definedName>
    <definedName name="_bdm.9D5AC8D2946C4947BCC864BE771192BF.edm">#REF!</definedName>
    <definedName name="_bdm.9D995CA8DEC94D1EB779BB7DD6A35206.edm">#REF!</definedName>
    <definedName name="_bdm.9E05A23EC6874624839324E7E4D4A95A.edm">#REF!</definedName>
    <definedName name="_bdm.9E1942B8DC4442C9AC370D7A5BF9AC46.edm">#REF!</definedName>
    <definedName name="_bdm.9E1F18C768294684B75435FB960AF4F2.edm">'[70]Balance Sheet'!$1:$1048576</definedName>
    <definedName name="_bdm.9E4396B230A54AF4AC7AE5D0B0DC1F2F.edm">#REF!</definedName>
    <definedName name="_bdm.9E61F01D07CE476AA209587FBBB3C1B2.edm">#REF!</definedName>
    <definedName name="_bdm.9E8D5F8BA4134C37BA4DD30D2540D1D7.edm">#REF!</definedName>
    <definedName name="_bdm.9EA6DE0CADDB4633933E62BD5A305EFC.edm">'[4]45. Historical Financials'!$1:$1048576</definedName>
    <definedName name="_bdm.9EA8A8C2E66746DF876CF5FF97D83BFE.edm">#REF!</definedName>
    <definedName name="_bdm.9EAECDBD8291451D98EA4C42080A6B70.edm">[4]IS_out!$1:$1048576</definedName>
    <definedName name="_bdm.9EC999D9F66D46989B57D13ABC24D7AA.edm">#REF!</definedName>
    <definedName name="_bdm.9ECB63A12E9F4B9C88C18E0F4ACCFD11.edm">#REF!</definedName>
    <definedName name="_bdm.9F281C2D729544CBA58025780394E066.edm">'[4]Achievability Tables'!$A:$IV</definedName>
    <definedName name="_bdm.9F49B659818E4F8DB537CBAD556706A7.edm">'[4]Achievability Tables'!$A:$IV</definedName>
    <definedName name="_bdm.9F5DE760F1BF4630A85E4334D90C19CB.edm">'[48]Cost of Production'!$1:$1048576</definedName>
    <definedName name="_bdm.9F68E4C406ED4405B052FB83C6E9CBA3.edm">#REF!</definedName>
    <definedName name="_bdm.9FBD1BCD908540E1BAFE4833CEC6CB07.edm">#REF!</definedName>
    <definedName name="_bdm.9fd8b45a6ed0473c9120e5a1991d668c.edm">#REF!</definedName>
    <definedName name="_bdm.A00643E6A705476084A5F584F5934ED2.edm">'[75]Financials (DMRC)'!$A$1:$IV$65536</definedName>
    <definedName name="_bdm.A0FB5C0D7A1C4E72AD632A2E87049DE9.edm">'[4]Sensitivity Driver'!$A:$IV</definedName>
    <definedName name="_bdm.A0FC95D084484F4CB0DB8065802DAEC2.edm">'[4]New Tables'!$A:$IV</definedName>
    <definedName name="_bdm.A2F42C9AF9DD44BBA45A19CAD537CA5D.edm">#REF!</definedName>
    <definedName name="_bdm.A30BA741FA4543EAA54F753324A3A9F6.edm">#REF!</definedName>
    <definedName name="_bdm.A334CE6D02EF4521AE410A9BDE098813.edm">#REF!</definedName>
    <definedName name="_bdm.A34C0578284C4587814CBE90F264E766.edm">#REF!</definedName>
    <definedName name="_bdm.A3938693C4AA4101B5EA684FA4DC9EC5.edm">'[4]Achievability Tables'!$A:$IV</definedName>
    <definedName name="_bdm.A3B0C589A83A4E519F969E2FC1C940C0.edm">#REF!</definedName>
    <definedName name="_bdm.A426F62AB5084F7384F2BD3B614D8AE4.edm">'[4]US Hair Care Segmentation'!$A:$IV</definedName>
    <definedName name="_bdm.a46213f38eaf43b8bc4a83b9898d6a74.edm">#REF!</definedName>
    <definedName name="_bdm.A47690466B074C2595AFD45A96169806.edm">'[4]Achievability Tables'!$A:$IV</definedName>
    <definedName name="_bdm.A4B2F1098FA9458CBB377C3DCB6235EA.edm">#REF!</definedName>
    <definedName name="_bdm.A4C2FE39322F4A2B912B61ED693BB84A.edm">#REF!</definedName>
    <definedName name="_bdm.A4F5121F990F45F095AD0E3020B3DAE7.edm">#REF!</definedName>
    <definedName name="_bdm.A5079CC3AD6E11D6B69B0010A4860669.edm">#REF!</definedName>
    <definedName name="_bdm.A551AD7B7926449CA18B96716283F8F4.edm">[4]BS!$1:$1048576</definedName>
    <definedName name="_bdm.a55586f43b2a4d3d87d38d10ee6cd66d.edm">#REF!</definedName>
    <definedName name="_bdm.A57B1B15D3684455B41C3B30F2FA8322.edm">#REF!</definedName>
    <definedName name="_bdm.A58B28CD0F40472294504468DE9270C7.edm">#REF!</definedName>
    <definedName name="_bdm.A5ACD67A37814D1AB59C856D8B6F2DF0.edm">#REF!</definedName>
    <definedName name="_bdm.A5AD7B0850D948BAA919F90C89DA0328.edm">#REF!</definedName>
    <definedName name="_bdm.A5F535492512432A8901717E7ED3338A.edm">'[4]Credit Stats'!$A:$IV</definedName>
    <definedName name="_bdm.A60B08BA82324890B93913E05CC34D5C.edm">'[4]Achievability Tables'!$A:$IV</definedName>
    <definedName name="_bdm.A63886430671447BA83518201F36A1E0.edm">[4]DCF!$A$1:$IV$65536</definedName>
    <definedName name="_bdm.A65220C5D9A14805B7379AE33665B443.edm">#REF!</definedName>
    <definedName name="_bdm.A6EBA1A6287C4D08821F9261BEC5BB9F.edm">'[4]EBITDA Chart'!$A:$IV</definedName>
    <definedName name="_bdm.A76B119490E54F00983296FEEFBBDCAC.edm">'[4]Salaried Employees'!$A$1:$IV$65536</definedName>
    <definedName name="_bdm.A7A3D7698D314804964F14011484898C.edm">#REF!</definedName>
    <definedName name="_bdm.A7E44B2CDCD94FF88E6E67E2F5EC8885.edm">#REF!</definedName>
    <definedName name="_bdm.A826524E9B4A4A46B8EBF316ADB9482D.edm">[4]SumIS!$A:$IV</definedName>
    <definedName name="_bdm.A835AB8BC6DC49ACA93174F81142BACB.edm">#REF!</definedName>
    <definedName name="_bdm.A843B10E23444DF4BF9548958BCE1994.edm">'[4]S&amp;U'!$A:$IV</definedName>
    <definedName name="_bdm.A848CCCCD8C74CD3BD28F9527DF1C21E.edm">#REF!</definedName>
    <definedName name="_bdm.A8637A6BEE354D0C8FFD84419A5B55EE.edm">'[4]Sensitivity Driver'!$A:$IV</definedName>
    <definedName name="_bdm.A8715AB9E6DF421394B78E1BCEE371F3.edm">'[4]New Tables'!$A:$IV</definedName>
    <definedName name="_bdm.A8A818CA55D4428CA7651D1B1A0C717C.edm">[4]DCF_out!$1:$1048576</definedName>
    <definedName name="_bdm.A8C2B2DD311C4E30920D3449EABDEFFA.edm">[68]Income!$A:$IV</definedName>
    <definedName name="_bdm.A8F05A6F4B994CE487DBEF90BF306BFD.edm">[51]DCF!$1:$1048576</definedName>
    <definedName name="_bdm.A918C45CF568446EB313B04B179CB9AA.edm">#REF!</definedName>
    <definedName name="_bdm.A9433F36D27E42998843D0702B3398CD.edm">#REF!</definedName>
    <definedName name="_bdm.A95E610B200A4A0A962E066595294C90.edm">#REF!</definedName>
    <definedName name="_bdm.a9735eae99a74f03a3a848980aa05af5.edm">#REF!</definedName>
    <definedName name="_bdm.A9A5E9612EC8462495851BC1CAFB454D.edm">#REF!</definedName>
    <definedName name="_bdm.A9B7A2454E0149F8A41C141A8FE2B3FD.edm">'[4]M&amp;A Tranactions'!$1:$1048576</definedName>
    <definedName name="_bdm.A9C2D2150C6D43ABB78DB5BAEA3474D9.edm">#REF!</definedName>
    <definedName name="_bdm.A9E01A6437B145098245910B91DE6A14.edm">'[54]Griffon - BS'!$1:$1048576</definedName>
    <definedName name="_bdm.A9E3240BA7B34DDDAFEFBD34858D688B.edm">#REF!</definedName>
    <definedName name="_bdm.A9E8F2214015449F99BBFDAC629C22DB.edm">#REF!</definedName>
    <definedName name="_bdm.aaa7257b4643420899820cc4f743cc51.edm">#REF!</definedName>
    <definedName name="_bdm.AAE87B733A1347DDB6006840A80EF8FF.edm">#REF!</definedName>
    <definedName name="_bdm.AAF5CE366D08433B852FFB2FE6BEE7BD.edm">#REF!</definedName>
    <definedName name="_bdm.AB2104A94C7C48909EF379EEC699DB0F.edm">'[4]S&amp;U'!$A:$IV</definedName>
    <definedName name="_bdm.AB5B579D6AA8470493A4F19E4876218A.edm">#REF!</definedName>
    <definedName name="_bdm.AB86747D663D4D26891EB5E59A416B41.edm">'[74]MS =&gt;'!$1:$1048576</definedName>
    <definedName name="_bdm.ABEC84C526B949799B82019B446CC74C.edm">[4]IS.OUT!$1:$1048576</definedName>
    <definedName name="_bdm.ABFC2E470B4F48C48B1A4959949C6DBF.edm">#REF!</definedName>
    <definedName name="_bdm.AC0CD7931FA641D08094AC99CB8A7CBB.edm">'[4]New Tables'!$A:$IV</definedName>
    <definedName name="_bdm.ACA6B6C51E7C4BFDA72443FD51E3D70F.edm">[4]IS!$1:$1048576</definedName>
    <definedName name="_bdm.ACD1318250C646278A1B8793AA30831A.edm">[4]LBO_out!$1:$1048576</definedName>
    <definedName name="_bdm.ACFBF56D2368498B8A05F0F048968777.edm">'[4]Achievability Tables'!$A:$IV</definedName>
    <definedName name="_bdm.AD1CDCEA5CB846D0B8D63535F823037E.edm">#REF!</definedName>
    <definedName name="_bdm.AD1D63256E4A4ACCB07B5D7424F0AF98.edm">#REF!</definedName>
    <definedName name="_bdm.AD633E4237994912B03FB7C5A88B372C.edm">#REF!</definedName>
    <definedName name="_bdm.AD671641271E4A339DE71A82D54046A6.edm">'[4]Achievability Tables'!$A:$IV</definedName>
    <definedName name="_bdm.AD6766E08FCB467E8B669B40D877B929.edm">'[4]AVP Bell Curve'!$A:$IV</definedName>
    <definedName name="_bdm.ad6887c918144e8590952b3c6c1fcf8f.edm">#REF!</definedName>
    <definedName name="_bdm.AD7110A0188449639392A4E339F9FC70.edm">#REF!</definedName>
    <definedName name="_bdm.ADC3D28BB2D14AAE968C7D3282CC9ACB.edm">#REF!</definedName>
    <definedName name="_bdm.ADE63A88559244DBA6492ADE6B9297B3.edm">'[4]45. Historical Financials'!$1:$1048576</definedName>
    <definedName name="_bdm.AEC92352E97F4EC79EDB7D36CE5A2A2E.edm">'[48]Top 10 Customers'!$1:$1048576</definedName>
    <definedName name="_bdm.AECF2BE42AF14AD996DE447234435404.edm">#REF!</definedName>
    <definedName name="_bdm.AEE5CC2DC5F84DE89AF5EA6B350E996D.edm">[4]DCF!$IV$1</definedName>
    <definedName name="_bdm.AF35239CE0974434AC10DACCD1E36B59.edm">#REF!</definedName>
    <definedName name="_bdm.AF3B80D6C5934257827225A4D281BD7F.edm">#REF!</definedName>
    <definedName name="_bdm.AF4BC401E63543628D12CFA9B1B3B0B3.edm">'[4]Achievability Tables'!$A:$IV</definedName>
    <definedName name="_bdm.AF62C68FA3FE4EF8B966E24E3681345E.edm">#REF!</definedName>
    <definedName name="_bdm.AF773558D3EC481A96F8F48875B36A88.edm">'[4]Achievability Tables'!$A:$IV</definedName>
    <definedName name="_bdm.AF8E8EE1305B477DA830B6448F0AAF4C.edm">#REF!</definedName>
    <definedName name="_bdm.AFAE788F50ED435987B6AE122411E051.edm">#REF!</definedName>
    <definedName name="_bdm.AFB87FEC05D84B21ADC0D8BA7E12E868.edm">[67]Reference!$1:$1048576</definedName>
    <definedName name="_bdm.B004751D604540ECBCB31F4C27F04367.edm">#REF!</definedName>
    <definedName name="_bdm.B025AC0D19344AF8B9D3C01360C343DD.edm">#REF!</definedName>
    <definedName name="_bdm.B098F9F87DB74CBEA0BB152934FA8FCF.edm">#REF!</definedName>
    <definedName name="_bdm.B0CFD1EEA380419BA2C53B03448D1285.edm">'[4]Public Comp_summary out'!$1:$1048576</definedName>
    <definedName name="_bdm.B11A7C87792B41DD911022A159DA9FA1.edm">[4]FF!$A:$IV</definedName>
    <definedName name="_bdm.B129682F75944FF4A259464228B6BE06.edm">'[4]Public Comps_out'!$1:$1048576</definedName>
    <definedName name="_bdm.b14c97518d5c416584c2c48e4f64cb2f.edm">#REF!</definedName>
    <definedName name="_bdm.B167B5F421BF4186B589AB430C613A7F.edm">'[73]Project Faulkner Valuation'!$A:$IV</definedName>
    <definedName name="_bdm.B176134D69624709A27DF757B5B9D299.edm">'[48]Consumer Spending Survey'!$1:$1048576</definedName>
    <definedName name="_bdm.B186E15AA61247E49B998A281EB54A51.edm">'[4]S&amp;U'!$A:$IV</definedName>
    <definedName name="_bdm.B19F48B232D8409E9EB7E13FCD136877.edm">#REF!</definedName>
    <definedName name="_bdm.B1A14B096C604424AF96BF373792A241.edm">#REF!</definedName>
    <definedName name="_bdm.B1E8A7F5F6A9469F9690D72EDC8951FC.edm">[56]Quicken!$1:$1048576</definedName>
    <definedName name="_bdm.B1FCAEDF6A7C4C34A5E3EA9AAEA8AE76.edm">'[54]ARINC PPR'!$1:$1048576</definedName>
    <definedName name="_bdm.B2EEA3FEF9EF460F9646D5046F51BA6B.edm">'[4]Achievability Tables'!$A:$IV</definedName>
    <definedName name="_bdm.B2F91A24DF6A476280CA1215C9257B6D.edm">'[88]Financial Summary'!$1:$1048576</definedName>
    <definedName name="_bdm.B32C27066B474B7093CA312E4410C870.edm">'[4]Achievability Tables'!$A:$IV</definedName>
    <definedName name="_bdm.B34348773CE54D82A19889CC73081FDE.edm">#REF!</definedName>
    <definedName name="_bdm.b34a57088a0f4c1f8bc388c41e824754.edm">#REF!</definedName>
    <definedName name="_bdm.B36C7EF357604A01973B60B80860CD3F.edm">#REF!</definedName>
    <definedName name="_bdm.B3B9E42BB888499897B24C1353B83652.edm">'[4]Achievability Tables'!$A:$IV</definedName>
    <definedName name="_bdm.B3E164EC4CF84C70868E58344F800852.edm">'[4]Detailed CapexPAC'!$A:$IV</definedName>
    <definedName name="_bdm.B4367CE3B149429698EFDB6B3E697924.edm">'[4]New Tables'!$A:$IV</definedName>
    <definedName name="_bdm.B44B1986CC8E4141AF91DC102D3DDCEC.edm">#REF!</definedName>
    <definedName name="_bdm.B4BB61923892405F956D2234D2D66691.edm">#REF!</definedName>
    <definedName name="_bdm.B50DBE9AADE34358B744C89AD6446EF9.edm">'[4]Sources-Uses'!$A:$IV</definedName>
    <definedName name="_bdm.B51D83D636944025A1996FE016F852F1.edm">[4]IS.OUT!$1:$1048576</definedName>
    <definedName name="_bdm.B52191CCE22E457BB401BCF64C2EAA30.edm">#REF!</definedName>
    <definedName name="_bdm.B52E5DC5CC89438DA154B1800A8C5DCF.edm">#REF!</definedName>
    <definedName name="_bdm.B5475DECE13D4ED8AE13A2DEC5D5070F.edm">[4]DCF_out!$1:$1048576</definedName>
    <definedName name="_bdm.B5637F213E89450389A6B13F1DB2F883.edm">'[4]Credit Stats'!$A:$IV</definedName>
    <definedName name="_bdm.B573AA7F9CF94E4993B9107E06358CE4.edm">#REF!</definedName>
    <definedName name="_bdm.B5828E4DA80549D29A627717508BD57A.edm">#REF!</definedName>
    <definedName name="_bdm.B5A1CB7410BA429CA1162779B420D4C4.edm">[61]Proj!$1:$1048576</definedName>
    <definedName name="_bdm.B5B627AA18474125A98E46D784B3890F.edm">#REF!</definedName>
    <definedName name="_bdm.B5D0B6F2DA3044C2B0160E4D2F3D091A.edm">#REF!</definedName>
    <definedName name="_bdm.B5DCC29E4AA54FBF9E84F0A67BE75DED.edm">[4]DCF_out!$1:$1048576</definedName>
    <definedName name="_bdm.B5E1CE290D664EC9908CE120B7DDB7AD.edm">'[4]Output_Revenue Bridge'!$1:$1048576</definedName>
    <definedName name="_bdm.B64FD44CDF4D4BDDB299693E23FBAFD2.edm">#REF!</definedName>
    <definedName name="_bdm.B68BAFB0905F47E89B3816A9A718772E.edm">#REF!</definedName>
    <definedName name="_bdm.B697E9C7C52C486FBA297AF60BE9C061.edm">#REF!</definedName>
    <definedName name="_bdm.B6E83D7C596B48BBBDD67E2BC15321F2.edm">#REF!</definedName>
    <definedName name="_bdm.B7E7C50F3DAA4F209FDC7EAC95768391.edm">'[4]M&amp;A Tranactions'!$1:$1048576</definedName>
    <definedName name="_bdm.B7E7CCEAEEC1407DB07FB1B3F29B6539.edm">'[4]Headcount and Oil Price'!$A:$IV</definedName>
    <definedName name="_bdm.B7F0E0B2033349F599C8979D87360C9E.edm">#REF!</definedName>
    <definedName name="_bdm.B829D7BA98114D4389ADE0392ED309DD.edm">[4]IS!$1:$1048576</definedName>
    <definedName name="_bdm.B8529DC09C04455589162BD716D46060.edm">'[48]Retail Size'!$1:$1048576</definedName>
    <definedName name="_bdm.B8CD78F88B614B549059AAE299870792.edm">#REF!</definedName>
    <definedName name="_bdm.B8FCDE0827E846458FD1BAFA5F07AAE3.edm">'[4]Achievability Tables'!$A:$IV</definedName>
    <definedName name="_bdm.B90CD9E8F3704E819F650180F902C5D6.edm">#REF!</definedName>
    <definedName name="_bdm.b90d9ccdf9c74dd3aca5064305601ae8.edm">#REF!</definedName>
    <definedName name="_bdm.B91BF0A48D364AFE9B706DF758CA7B5B.edm">#REF!</definedName>
    <definedName name="_bdm.B94CC8EF77054732B7D4B4E2FE93DD86.edm">#REF!</definedName>
    <definedName name="_bdm.B9B11469F7E04A5B82D22F23AF9AC11D.edm">#REF!</definedName>
    <definedName name="_bdm.B9F0B03BF7A4481FA4BDC46EC9E8AE3A.edm">[4]BS!$A:$IV</definedName>
    <definedName name="_bdm.B9F52C9D3EBF46D1A40BBC6B03D1EADC.edm">'[64]BJ PV'!$1:$1048576</definedName>
    <definedName name="_bdm.B9F68946BD974897A163459E8CF38D15.edm">'[48]Consumer Spending'!$1:$1048576</definedName>
    <definedName name="_bdm.B9FB4ED8D0944FDCB5E8C8F6FB93C60A.edm">'[4]Column Chart-NonCurrency'!$A:$IV</definedName>
    <definedName name="_bdm.BA01C93F6444452485DFAD913C950595.edm">[48]ASP!$1:$1048576</definedName>
    <definedName name="_bdm.BA1AD8CD31EB4332A5896B9E976942F8.edm">'[4]EBITDA Chart'!$A:$IV</definedName>
    <definedName name="_bdm.BA3E4096EB394F3387829BCDE485157D.edm">#REF!</definedName>
    <definedName name="_bdm.BA759280F5E749B5B422ACEA85F12DF4.edm">'[59]Price to BV'!$A$1:$IV$65536</definedName>
    <definedName name="_bdm.BA93471CAF1D4659BD112E9489ABA103.edm">#REF!</definedName>
    <definedName name="_bdm.BAB2926848104973B4D7C05635B14643.edm">#REF!</definedName>
    <definedName name="_bdm.BB01CF27BE7544CF8DDC4EFA01ACD110.edm">#REF!</definedName>
    <definedName name="_bdm.BB0FD5C5B0F34AABA19E0005BDB2C580.edm">'[4]Sources-Uses'!$A:$IV</definedName>
    <definedName name="_bdm.BB48E107BAFD4A1491BC96DDE6AA92C3.edm">[57]Summary!$A:$IV</definedName>
    <definedName name="_bdm.BB59D91C713F4EF0A0FA009876D4F048.edm">'[4]Public Comps_out'!$1:$1048576</definedName>
    <definedName name="_bdm.BB9248E35B4A42E1809D97CB07DB4F53.edm">#REF!</definedName>
    <definedName name="_bdm.BBE07D5FD9DD47ABB5D656001860ED99.edm">#REF!</definedName>
    <definedName name="_bdm.BC2C7E347E664C65B913FA332F25B6E9.edm">'[4]Retail in Salons'!$A:$IV</definedName>
    <definedName name="_bdm.BC30C88F489C4EE7A775970A002B8D88.edm">#REF!</definedName>
    <definedName name="_bdm.BC43C53C58424315BF823E9882E15189.edm">'[48]EBITDA Bridge (Pres version)'!$1:$1048576</definedName>
    <definedName name="_bdm.bc5b35278cfb4db6b5a1ea5932a22780.edm">#REF!</definedName>
    <definedName name="_bdm.BC631DEF90FE4ABCBF37B35DCE0889FE.edm">#REF!</definedName>
    <definedName name="_bdm.BC9062E277554D8F91DBA3A828A8AE19.edm">'[48]Misc Graphs'!$1:$1048576</definedName>
    <definedName name="_bdm.BCA7CDCDA1FB4B76BF3755179C2D0200.edm">#REF!</definedName>
    <definedName name="_bdm.BCE9F6B3092D441F8EAAE73CD7CA79B7.edm">#REF!</definedName>
    <definedName name="_bdm.BD31A80AEEEA484CB8BF6204D87FC893.edm">'[71]Foster Wheeler'!$A$1:$IV$65536</definedName>
    <definedName name="_bdm.BD777927382A482085655F6F8049F740.edm">#REF!</definedName>
    <definedName name="_bdm.BD8862DCCA654EF2B93924A4E315D7F8.edm">#REF!</definedName>
    <definedName name="_bdm.BDB9018F394B4D619CA288E2B170F24A.edm">#REF!</definedName>
    <definedName name="_bdm.BDD6CD3204544184BBA8F6F806930A67.edm">#REF!</definedName>
    <definedName name="_bdm.BDEADD8B8A394EC5A4B103CCE7BCB180.edm">'[54]TDY PPR in $ for Profile'!$1:$1048576</definedName>
    <definedName name="_bdm.BDF75609EE734F879C219FC2F91B36C6.edm">[4]DCF!$A$1:$IV$65536</definedName>
    <definedName name="_bdm.BE00CDE473404267979EC05137127692.edm">#REF!</definedName>
    <definedName name="_bdm.BE1138ED4F2C4D458D42DB1603A7BEBC.edm">#REF!</definedName>
    <definedName name="_bdm.BE1F369DE17B40CFA0EF2503F648B3B2.edm">'[48]Same Store Sales'!$1:$1048576</definedName>
    <definedName name="_bdm.BE400EEC49F54518971B557B9196DFFF.edm">#REF!</definedName>
    <definedName name="_bdm.BE5DBB1534FB4C7EAE47A5D81D20E425.edm">'[4]Cont (not linked)'!$A:$IV</definedName>
    <definedName name="_bdm.BE7915239A544DFD89D86A6A1F0A8C11.edm">#REF!</definedName>
    <definedName name="_bdm.BEA3F4532E1C482EA09BDBCB36562AA8.edm">#REF!</definedName>
    <definedName name="_bdm.BED86E3057234B80A500D94017AEE99A.edm">#REF!</definedName>
    <definedName name="_bdm.BF4F9C20D67546B7AEC95ECB28BAFA61.edm">'[4]S&amp;U'!$A:$IV</definedName>
    <definedName name="_bdm.bf56be0d727849f7979a9e905c7fd8ea.edm">#REF!</definedName>
    <definedName name="_bdm.bfa1bf31b3614f1e8a543cd8300e6d5a.edm">#REF!</definedName>
    <definedName name="_bdm.BFB2303463084596B58FFD9A36A7F01F.edm">#REF!</definedName>
    <definedName name="_bdm.BFC9975E55BD43A197176556F8A5A737.edm">#REF!</definedName>
    <definedName name="_bdm.BFE360286E2E43B0A874170AE5B62E50.edm">[63]Sensitivity!$1:$1048576</definedName>
    <definedName name="_bdm.BFE3B8BBBAF84B46863F22E265B880BE.edm">'[56]2007E'!$1:$1048576</definedName>
    <definedName name="_bdm.C03D21F42B264E5AA053A35703DE4203.edm">[48]BCNC!$1:$1048576</definedName>
    <definedName name="_bdm.C04F078FF77840BFB05B43A4DA79031A.edm">[4]LBO_out!$1:$1048576</definedName>
    <definedName name="_bdm.C05265DB7F774495AD89BF22CDA5E129.edm">#REF!</definedName>
    <definedName name="_bdm.C0BA39C2831B4E818AE13226577AE8BB.edm">#REF!</definedName>
    <definedName name="_bdm.C0CA9FF7E3D746D6A6EB54F72E8CB42F.edm">#REF!</definedName>
    <definedName name="_bdm.C0D40696085E49099831902D538DE4D4.edm">#REF!</definedName>
    <definedName name="_bdm.C0F5ADB39F4B4C2299A880C43395DBAF.edm">#REF!</definedName>
    <definedName name="_bdm.c10291da80764e94ad72e4f46913cc69.edm">#REF!</definedName>
    <definedName name="_bdm.C17A1B12D43F41EA9736D9062F460D1D.edm">'[4]New Stores AUV'!$A:$IV</definedName>
    <definedName name="_bdm.C194714595F14520AA52E6501AEC9C62.edm">#REF!</definedName>
    <definedName name="_bdm.C19AEC9009884040847435978B360CF0.edm">#REF!</definedName>
    <definedName name="_bdm.C209F245057D4A1CB193A390599A8CFB.edm">#REF!</definedName>
    <definedName name="_bdm.C2ADB871E326404F9A20FC5591188D2B.edm">[48]Retail!$1:$1048576</definedName>
    <definedName name="_bdm.C2B1479279C14F60AC08799ED8A8E24D.edm">#REF!</definedName>
    <definedName name="_bdm.C2D60E04F4F84A5E94ACE1EFB6565254.edm">#REF!</definedName>
    <definedName name="_bdm.C303B10435AD43C581C935001FF26558.edm">'[4]M&amp;A'!$1:$1048576</definedName>
    <definedName name="_bdm.C34CD0AF303B4E84A4FB7F97EA05F7A6.edm">[4]IS!$1:$1048576</definedName>
    <definedName name="_bdm.C369FE745F514F6091E15AC591DEAB2E.edm">#REF!</definedName>
    <definedName name="_bdm.C3E13177535448438E150830D06FAD0D.edm">[83]Projections!$A$1:$IV$65536</definedName>
    <definedName name="_bdm.C3FF619C2C3A45C18985FA6A6C7C0D89.edm">[48]Mix!$1:$1048576</definedName>
    <definedName name="_bdm.C451E26BD32B4E55B4C9248448F65317.edm">'[4]Op Metrics'!$A:$IV</definedName>
    <definedName name="_bdm.C4552753FCC146FFB1D87538E741E001.edm">#REF!</definedName>
    <definedName name="_bdm.C46D3B2316144C6E90CAFBBDD6873277.edm">'[4]Revenue by Segment'!$A$1:$IV$65536</definedName>
    <definedName name="_bdm.c49bf57306e04e6da7355e014e4d0aff.edm">#REF!</definedName>
    <definedName name="_bdm.C4A2B53F49104E5CAC02F6530DE4A74A.edm">'[4]Public Comps_out'!$1:$1048576</definedName>
    <definedName name="_bdm.C4A5F479EE3147A3A4F22250D68BFB52.edm">#REF!</definedName>
    <definedName name="_bdm.C4CFA3C1E1FB4C0FB1414288FDF0E499.edm">#REF!</definedName>
    <definedName name="_bdm.C5019477A1CF488D88A1FA4ACCD41639.edm">'[4]Achievability Tables'!$A:$IV</definedName>
    <definedName name="_bdm.C50277B2C4CB43F38385BE83CA6DB767.edm">'[4]Sources-Uses'!$A:$IV</definedName>
    <definedName name="_bdm.C508FC53C326420D99870BF5E61F6E8A.edm">#REF!</definedName>
    <definedName name="_bdm.C50EE2BE6B35410AB901B6599395C07B.edm">'[4]Achievability Tables'!$A:$IV</definedName>
    <definedName name="_bdm.C515B724156840FF943181D2CCB9CA28.edm">#REF!</definedName>
    <definedName name="_bdm.C51B069737814FEE99A2EDD4429BC272.edm">[56]Orig!$1:$1048576</definedName>
    <definedName name="_bdm.c5214e282b3b4fa0b1dbe42c936a1a31.edm">#REF!</definedName>
    <definedName name="_bdm.C536029E1F6240C5A53D97FB597D2083.edm">#REF!</definedName>
    <definedName name="_bdm.C538B819D8E7427D832EE9C7BFE7983A.edm">'[4]M&amp;A Tranactions'!$1:$1048576</definedName>
    <definedName name="_bdm.C541723F84574BFDAE16881899D5BD5F.edm">'[4]EXP Bridge'!$A$1:$IV$65536</definedName>
    <definedName name="_bdm.C55E5D6BA4EC441A91CA5BEEA4E16BF1.edm">'[4]ALLOY SALES'!$1:$1048576</definedName>
    <definedName name="_bdm.c5806a6a968147b9a714eb01ec76aff8.edm">#REF!</definedName>
    <definedName name="_bdm.C589B0FF3CB3437E833F4EF34FBCBD9E.edm">'[52]EBITDA Recon 2004 - 2008E'!$A$1:$IV$65536</definedName>
    <definedName name="_bdm.C5EDB231EACF4933A91709BEAB7F261C.edm">'[4]WACC Analysis Output'!$A:$IV</definedName>
    <definedName name="_bdm.C5EE05B2F2364EB285923979A2F356F5.edm">'[63]ANGEL Spreads FYE'!$1:$1048576</definedName>
    <definedName name="_bdm.C615DC9E36804957883962320CECCA09.edm">#REF!</definedName>
    <definedName name="_bdm.C61969384C984092BB8CD20982F6B3B6.edm">[4]IS!$1:$1048576</definedName>
    <definedName name="_bdm.C61BC3CF5C1842AFB0E667CD3F300D2F.edm">[4]Capitalization!$A:$IV</definedName>
    <definedName name="_bdm.C62724A51DD04453ACF6A23C9D224F81.edm">#REF!</definedName>
    <definedName name="_bdm.C62CA4D9D8444FC18A277D9EF9117F9B.edm">#REF!</definedName>
    <definedName name="_bdm.C63FCFF95D8C4A5583EA81679BC8EE53.edm">#REF!</definedName>
    <definedName name="_bdm.C65D0CA4E063410998962C69743342D5.edm">#REF!</definedName>
    <definedName name="_bdm.C66F96F37BDA4823ACDDB9EB87F2949B.edm">#REF!</definedName>
    <definedName name="_bdm.c6941253a8524b159becb51b6b8378a7.edm">#REF!</definedName>
    <definedName name="_bdm.C6C0E51DB54E45CDBA8D876EC73D7DFA.edm">#REF!</definedName>
    <definedName name="_bdm.C6D132461F934440B9092B92149D0296.edm">'[4]Achievability Tables'!$A:$IV</definedName>
    <definedName name="_bdm.C776CF9DE83C4E00BBE44D447B868B2D.edm">#REF!</definedName>
    <definedName name="_bdm.C7B3922953C6426985C1620C7A3C7EDA.edm">#REF!</definedName>
    <definedName name="_bdm.C7CD65643AB84AA68D65E9D827E99243.edm">#REF!</definedName>
    <definedName name="_bdm.C7E57FD1EA724EEEBC356E12C9D46C1E.edm">#REF!</definedName>
    <definedName name="_bdm.C83AD97D91A14FE4A1D7DFE0A8040554.edm">#REF!</definedName>
    <definedName name="_bdm.C898044C281F4002B657876EEEF54A94.edm">'[4]Interest Rate Credit Stats'!$A:$IV</definedName>
    <definedName name="_bdm.C901F1D284624CFDAE0D362EE2B3DB08.edm">'[4]ProForma EBITDA'!$A:$IV</definedName>
    <definedName name="_bdm.C919E2FBE1C1410A9078E084C4EDB060.edm">#REF!</definedName>
    <definedName name="_bdm.C921ECD3503E49C58CD25F4EF785790F.edm">#REF!</definedName>
    <definedName name="_bdm.C92F9344CD4041A197E316FB42EBD93A.edm">[4]DCF!$IV$1</definedName>
    <definedName name="_bdm.C957FDBA28D940E78CF801670D98A17F.edm">#REF!</definedName>
    <definedName name="_bdm.C9704CD5C36B481CA2366BDE23FCD967.edm">'[51]LBO Sensitivity'!$1:$1048576</definedName>
    <definedName name="_bdm.C98E77AD475D43F9A5FE13426208A4DB.edm">#REF!</definedName>
    <definedName name="_bdm.C9AD573F369B417FB0A17E768B32D2A8.edm">'[4]US 3PL Market'!$A$1:$IV$65536</definedName>
    <definedName name="_bdm.C9AFE5FFD654455C92E8D7279C9DF168.edm">[4]IS.OUT!$1:$1048576</definedName>
    <definedName name="_bdm.CA2B34821C524FC8842C506A7BF0F92E.edm">#REF!</definedName>
    <definedName name="_bdm.CA6B13128BBB43BBB82BC6F4304CB568.edm">'[4]Achievability Tables'!$A:$IV</definedName>
    <definedName name="_bdm.CAA482770F264E91BD7A0498496DC09C.edm">#REF!</definedName>
    <definedName name="_bdm.CAAD75B892744DA7A396804116BF19C2.edm">#REF!</definedName>
    <definedName name="_bdm.CB49E7C167B54C7BB184CFAE63A100A3.edm">'[56]Wtd Mult'!$1:$1048576</definedName>
    <definedName name="_bdm.CB4DAE51EF2B476B9EDE1EA36AB9C9D4.edm">#REF!</definedName>
    <definedName name="_bdm.CBFB8A1EAADB4C03967C11F4944256E4.edm">'[4]M&amp;A Tranactions'!$1:$1048576</definedName>
    <definedName name="_bdm.CC0819BB5D7A46BE9FF513C910D6A12C.edm">'[89]Pro Forma BS'!$1:$1048576</definedName>
    <definedName name="_bdm.CC3F58CA387F4CDD83A1309CBB1DAF33.edm">#REF!</definedName>
    <definedName name="_bdm.CC4B1B78616E4AC5B0C3EA8852AB3482.edm">'[4]New Tables'!$A:$IV</definedName>
    <definedName name="_bdm.CC4EED0E69894811808F3CEC927B750A.edm">'[4]New Tables'!$A:$IV</definedName>
    <definedName name="_bdm.CCAACCD493F1453BAA6A0B3A60285EF7.edm">#REF!</definedName>
    <definedName name="_bdm.CCBF983F184F4B629E682215D1302B44.edm">#REF!</definedName>
    <definedName name="_bdm.CCC109E1FEF54FE283F960D682C3FF99.edm">'[4]Achievability Tables'!$A:$IV</definedName>
    <definedName name="_bdm.CCD284A145C44E2D8842BE06F33300E4.edm">#REF!</definedName>
    <definedName name="_bdm.CCD7E4EFF54E4A20BF2027CDB6FBCE63.edm">'[4]Achievability Tables'!$A:$IV</definedName>
    <definedName name="_bdm.CCF645B21C6A4B79962E4B4F54BDDC44.edm">#REF!</definedName>
    <definedName name="_bdm.CD3852D7DC43450F97816F8AE5714ACD.edm">'[48]GM Exhibit'!$1:$1048576</definedName>
    <definedName name="_bdm.CD7973B02F534A888A7F14E92AE7E578.edm">'[4]Public Comps_out'!$1:$1048576</definedName>
    <definedName name="_bdm.CE1C09E278CA40B1A1CB878D1D9242A9.edm">[4]Customers!$1:$1048576</definedName>
    <definedName name="_bdm.CE68A13289AB418298D6D2FFA2228F99.edm">#REF!</definedName>
    <definedName name="_bdm.ce746d0f354744839bf93675702a7dae.edm">#REF!</definedName>
    <definedName name="_bdm.CE878B9AC72A40D183035C23B7FABDE7.edm">[56]BS!$1:$1048576</definedName>
    <definedName name="_bdm.CEB984E174DF4B9DB1F6A2B5BBD2DF2A.edm">#REF!</definedName>
    <definedName name="_bdm.CEBB6A14528F448289D542FA3717CAF3.edm">[4]IS!$1:$1048576</definedName>
    <definedName name="_bdm.CEC0F940E8D4451E98704F56CE36EA9A.edm">'[4]Public Comps_out'!$1:$1048576</definedName>
    <definedName name="_bdm.CEC58C1E6AB140598B0F7A7657AFA84C.edm">#REF!</definedName>
    <definedName name="_bdm.CECDD7CB7A09430EA1F498A5A3993152.edm">#REF!</definedName>
    <definedName name="_bdm.CEF11203D868473182FD68460B23F225.edm">#REF!</definedName>
    <definedName name="_bdm.CF13E457D517439E8DFA165C08086F62.edm">'[4]Sensitivity Credit Stats'!$A:$IV</definedName>
    <definedName name="_bdm.CF26F181CFB149089A150B6E9984E88F.edm">#REF!</definedName>
    <definedName name="_bdm.CF7711DF068147ADADE4C395F3F1BB0A.edm">#REF!</definedName>
    <definedName name="_bdm.CF8AB219A12E4520B0895865570A83EB.edm">#REF!</definedName>
    <definedName name="_bdm.CFBDF5A60D4F45978B624A4FDBDBD150.edm">#REF!</definedName>
    <definedName name="_bdm.CFC68A61017B42D68FAA62D2DAF7A122.edm">'[4]Base vs Sensitivity'!$A:$IV</definedName>
    <definedName name="_bdm.CFD83350EFA74CE7BC4A97BA0581DF0E.edm">'[4]Achievability Tables'!$A:$IV</definedName>
    <definedName name="_bdm.D006BEACAD3549478E340D7CF196196C.edm">'[4]Achievability Tables'!$A:$IV</definedName>
    <definedName name="_bdm.D03A0B0F05D84FAB992F03340F251D56.edm">[61]A_DCF!$1:$1048576</definedName>
    <definedName name="_bdm.D03B3AA9444C49279F72156AFA097B06.edm">'[72]Leverage Comparison'!$1:$1048576</definedName>
    <definedName name="_bdm.D06C42ECB3054F32AE94BAE23A024DCE.edm">#REF!</definedName>
    <definedName name="_bdm.D0BA1AA5425647B2BCD66587AFDCEE78.edm">#REF!</definedName>
    <definedName name="_bdm.D0D3889F131A4F85A4E40353E3178461.edm">#REF!</definedName>
    <definedName name="_bdm.D0D504F9C3EE43B6A1CF303121CF2A29.edm">#REF!</definedName>
    <definedName name="_bdm.D0EF4D43A0994D8DA0434293B5C2DAF4.edm">[74]Assumptions!$1:$1048576</definedName>
    <definedName name="_bdm.D1167CB8CB3C499792ECABBB8EFDFF4F.edm">#REF!</definedName>
    <definedName name="_bdm.D1195AA474764BEC8FBE2704C36493C3.edm">#REF!</definedName>
    <definedName name="_bdm.D11CB905FB5C46B6832CAC6F2CCF2998.edm">#REF!</definedName>
    <definedName name="_bdm.D17EA099031C443B89E6C979CDDF3D48.edm">#REF!</definedName>
    <definedName name="_bdm.D1F0E715A0E24EEDB38C2E59F7577673.edm">'[48]In-Channel Charts'!$1:$1048576</definedName>
    <definedName name="_bdm.D20B36BAD7A24C8DB4737DAB38AD2E61.edm">'[48]Yellow Corn'!$1:$1048576</definedName>
    <definedName name="_bdm.D23C7ACBF21A40D793C65D25B50902AD.edm">'[4]Adj Combined IS'!$A:$IV</definedName>
    <definedName name="_bdm.D23F9A3C37EB4DC1B5C216A2067B790B.edm">'[4]Interest Rate Credit Stats'!$A:$IV</definedName>
    <definedName name="_bdm.D26CB0F4E3234C5391CDD323D32F6ED7.edm">'[4]Civilian Firearms'!$A:$IV</definedName>
    <definedName name="_bdm.D2EE507D99514CCEA50999F8A3D2B146.edm">#REF!</definedName>
    <definedName name="_bdm.D30261DB9B9D469E8E9E2C039F0CB884.edm">#REF!</definedName>
    <definedName name="_bdm.D307CB5CAD67466E923CB234642ED16B.edm">#REF!</definedName>
    <definedName name="_bdm.D30A773027214C8C80CB0CF3399716F0.edm">#REF!</definedName>
    <definedName name="_bdm.D31AD28430884B289DA650526E666A6C.edm">[78]Output!$1:$1048576</definedName>
    <definedName name="_bdm.D3538A7923D148678A9682A4668C6A1D.edm">#REF!</definedName>
    <definedName name="_bdm.D3545983A5994CB892915D7254C6A2E1.edm">[51]IRR!$1:$1048576</definedName>
    <definedName name="_bdm.D37840331CC9481BB2BEDA14DF0BD6B1.edm">#REF!</definedName>
    <definedName name="_bdm.D3E47FBFA2BC4E968069FA806F8472C3.edm">#REF!</definedName>
    <definedName name="_bdm.D3E9087393EF4EA7BFB8A8689F594B5A.edm">#REF!</definedName>
    <definedName name="_bdm.D402BBBB39A64C1BB3A4A09CC5C83A2B.edm">'[4]Achievability Tables'!$A:$IV</definedName>
    <definedName name="_bdm.D41457ED29A0432B9E96210775CD9097.edm">#REF!</definedName>
    <definedName name="_bdm.D421CA07238A4AF8A08C7E102FB2B30C.edm">#REF!</definedName>
    <definedName name="_bdm.D43A6B2A947B4EA9A42335B05D28E8EB.edm">#REF!</definedName>
    <definedName name="_bdm.D456FF9BE78248F0B3652125379A3E97.edm">'[4]EBITDA Chart'!$A:$IV</definedName>
    <definedName name="_bdm.D47CA4D0B4494CBB8F50F6DBC51AD730.edm">[4]IS!$1:$1048576</definedName>
    <definedName name="_bdm.D4DB2C10FC474A8885390F8C6E8BE266.edm">'[63]MA WACC'!$1:$1048576</definedName>
    <definedName name="_bdm.D4DE97B5803C4B51858A55143E66FAE9.edm">#REF!</definedName>
    <definedName name="_bdm.D53AC49608954C3290040404B7E1F6A6.edm">#REF!</definedName>
    <definedName name="_bdm.D5921CA5DD8D4B9783DA9E42D0572215.edm">#REF!</definedName>
    <definedName name="_bdm.d5946fcc4be149aaaa60b8ac571f87ba.edm">#REF!</definedName>
    <definedName name="_bdm.D5A970840F704505A3314E3C89E9F83C.edm">#REF!</definedName>
    <definedName name="_bdm.D5C01346892D44BBAFED8BBB50DDF252.edm">#REF!</definedName>
    <definedName name="_bdm.D5E561EBD92B4887A1BB5A944ECDBDFA.edm">'[4]35. Store Openings Summary'!$1:$1048576</definedName>
    <definedName name="_bdm.D5EDF818421F412FA7B7D269FDAE29BF.edm">'[4]Achievability Tables'!$A:$IV</definedName>
    <definedName name="_bdm.D5F67CCEE67C436690237B1C3ACA1AF8.edm">#REF!</definedName>
    <definedName name="_bdm.D5FAA374367241959C322560ED7F8A37.edm">'[75]Financials (TALX)'!$A$1:$IV$65536</definedName>
    <definedName name="_bdm.D614D41991024CCAAEDB7D902319FF2C.edm">#REF!</definedName>
    <definedName name="_bdm.D61FE6E3892D47DBAD17E95D9FB2F6CF.edm">#REF!</definedName>
    <definedName name="_bdm.D620A42770B34055BA37BCD0A54B7272.edm">#REF!</definedName>
    <definedName name="_bdm.D65CA1A576C143CCAD2F28E1CE17B0F9.edm">'[4]Achievability Tables'!$A:$IV</definedName>
    <definedName name="_bdm.D68608D16A4546C9B3C51B35D3AF151A.edm">'[54]AcDil Output1'!$1:$1048576</definedName>
    <definedName name="_bdm.D6A0C32ABEB04BA68B033149FD6D991B.edm">'[4]Chart Data'!$A$1:$IV$65536</definedName>
    <definedName name="_bdm.D6ECEA1865F44233A4D80AD58389D486.edm">'[4]Base vs Sensitivity'!$A:$IV</definedName>
    <definedName name="_bdm.D728B49165B2471A85558D417FCBF0CE.edm">#REF!</definedName>
    <definedName name="_bdm.D7636FF4A7AA4FFC8AACDCF4734C6AF1.edm">#REF!</definedName>
    <definedName name="_bdm.D7866A487AB444C493DF0B61870C6870.edm">'[4]Achievability Tables'!$A:$IV</definedName>
    <definedName name="_bdm.D799AA98915D4433AD0552E32357CF42.edm">#REF!</definedName>
    <definedName name="_bdm.D79C4FCF32964155BADF9CB92D7FA451.edm">[61]B_LBO!$1:$1048576</definedName>
    <definedName name="_bdm.D7A6E81E3BD045F59FDA267BC03A3C62.edm">'[4]Achievability Tables'!$A:$IV</definedName>
    <definedName name="_bdm.D7EE71CFFFDA4800AC1B0210099E6013.edm">'[4]Financial Profile1'!$A:$IV</definedName>
    <definedName name="_bdm.D82FBBFB29AD4F15B6CF2F9E3FD8BD9A.edm">#REF!</definedName>
    <definedName name="_bdm.D884E0F5D4CB417BA25162F104D3CB10.edm">[4]IS!$1:$1048576</definedName>
    <definedName name="_bdm.D888A91FDD4042DDA37C0BF0F6F80AE2.edm">#REF!</definedName>
    <definedName name="_bdm.d8c34fdf32ed41cea275042339808136.edm">#REF!</definedName>
    <definedName name="_bdm.D8C76219CD3248B097A243E37BFDDD01.edm">[48]Management!$1:$1048576</definedName>
    <definedName name="_bdm.D8FD12FED03A4CC38CCE98769BDE229B.edm">'[4]Segment IS'!$A:$IV</definedName>
    <definedName name="_bdm.D9037BEC4D0F42FD85D3D54A8BE0B2D3.edm">'[4]Capex table'!$A:$IV</definedName>
    <definedName name="_bdm.D93F073A2895443AA768981F1D53F91C.edm">'[4]Achievability Tables'!$A:$IV</definedName>
    <definedName name="_bdm.D96858F302744E2CBA10106AED3868AC.edm">#REF!</definedName>
    <definedName name="_bdm.D99215FCF77045E0B1004579D0884371.edm">'[4]Public Comp_summary out'!$1:$1048576</definedName>
    <definedName name="_bdm.D997B1CBEED44634B81E7AC27993CD1D.edm">'[4]YTD SSS'!$A:$IV</definedName>
    <definedName name="_bdm.D9E6F7E2FBDB4FF6A6D632BFBE3A1A0F.edm">'[4]Logistics Out. by Region'!$A$1:$IV$65536</definedName>
    <definedName name="_bdm.D9EFB0371A604F60ADB25540D81F5187.edm">#REF!</definedName>
    <definedName name="_bdm.DA24727C3E884E1FAA19F6786BF683EE.edm">#REF!</definedName>
    <definedName name="_bdm.DA25D0C5D5D149C2B0EAEBC09A87C93A.edm">#REF!</definedName>
    <definedName name="_bdm.DA40FBE9A21F45CAAF44C89D86D767E0.edm">'[75]Financials (LTBG)'!$A$1:$IV$65536</definedName>
    <definedName name="_bdm.DA6C8EBCD7094EC1B3EE8042CCB87AF0.edm">#REF!</definedName>
    <definedName name="_bdm.DA8E4BEAA3BC40B5B39AB67C3CC0FAC1.edm">'[4]Color Palette Sequence'!$A:$IV</definedName>
    <definedName name="_bdm.daa7d55151ad41ae9076cac77d976ada.edm">#REF!</definedName>
    <definedName name="_bdm.DAD676064A1C4C8A82AA6B9092831D4B.edm">#REF!</definedName>
    <definedName name="_bdm.DB3F3353749542AEB2BA4FE23968A3BA.edm">'[4]Sources-Uses'!$A:$IV</definedName>
    <definedName name="_bdm.DB515349EA024DAD9C7F190FBAD9F8F2.edm">#REF!</definedName>
    <definedName name="_bdm.DB605B37F9B841669618E7C663239E8A.edm">#REF!</definedName>
    <definedName name="_bdm.DBDDCE6D291340DFA73C1EAB7ABAD6AE.edm">#REF!</definedName>
    <definedName name="_bdm.DBED0FF28B7F46BF836FE32D4DE46B03.edm">'[4]35. Store Openings (New Capex)'!$1:$1048576</definedName>
    <definedName name="_bdm.DBF8F79D2FE244698C14155A4A3CFA25.edm">'[4]Revenue by Segment'!$A$1:$IV$65536</definedName>
    <definedName name="_bdm.DC0E3232BEB84A5DA9242768A608F822.edm">#REF!</definedName>
    <definedName name="_bdm.DC11D8CB6A6E47919C968E9AB7C966A9.edm">#REF!</definedName>
    <definedName name="_bdm.DC26CD57A3D34C338B71B657C42D8090.edm">'[4]Base vs Sensitivity'!$A:$IV</definedName>
    <definedName name="_bdm.DC3CE1CB9D0F45E598D4E7046611D4F0.edm">'[74]Val Scenarios'!$1:$1048576</definedName>
    <definedName name="_bdm.DC59E11096EA46E583147B64C93DB116.edm">'[4]Achievability Tables'!$A:$IV</definedName>
    <definedName name="_bdm.DCB006E09F8D4BA99AD6A329E293CC92.edm">#REF!</definedName>
    <definedName name="_bdm.DCD9B146ADB94095A9C212D3AB55B2A9.edm">[4]TABLE!$A:$IV</definedName>
    <definedName name="_bdm.DD226672418D4D0FBFB07F6C4D81E40F.edm">#REF!</definedName>
    <definedName name="_bdm.DD2EB358DB8242CCBF6348A49599241C.edm">#REF!</definedName>
    <definedName name="_bdm.DD31A3A50CE04DA7A459F347740C96C7.edm">#REF!</definedName>
    <definedName name="_bdm.DDA5A9F892BC45108E92DAA7E8E58A3C.edm">#REF!</definedName>
    <definedName name="_bdm.DDA5D64852D948808FCD8E58312AAAB5.edm">#REF!</definedName>
    <definedName name="_bdm.ddae0e5b0a9c48aba63f4c1ca7c2c6fb.edm">#REF!</definedName>
    <definedName name="_bdm.DE13A75BEF444FEB8CCAD1287D93FC39.edm">'[4]New Tables'!$A:$IV</definedName>
    <definedName name="_bdm.DE23A9ED851B4B148B618FED827BCC6D.edm">#REF!</definedName>
    <definedName name="_bdm.de4c124d88ba4968b55380b256a42bb2.edm">#REF!</definedName>
    <definedName name="_bdm.DE7D382C2635442DB0954D25283AC608.edm">#REF!</definedName>
    <definedName name="_bdm.DEA02B8DB9594F51BA561009BFB2731A.edm">#REF!</definedName>
    <definedName name="_bdm.DEB4D18E25554E9B9A5DB29485574589.edm">#REF!</definedName>
    <definedName name="_bdm.DEBD80A70DC043D0A33E8D74C1C33958.edm">[4]Courier!$A:$IV</definedName>
    <definedName name="_bdm.DF449EF124824E34A0040A841B57BFDE.edm">#REF!</definedName>
    <definedName name="_bdm.df8f51af616c4022908c74a36e19d60f.edm">#REF!</definedName>
    <definedName name="_bdm.DF900199E9574B4A9AA286002B11D4B2.edm">#REF!</definedName>
    <definedName name="_bdm.dfac7a55027949e2ab16142ab7890475.edm">#REF!</definedName>
    <definedName name="_bdm.E02682C552034E10BC26E2455D758CA2.edm">'[4]Summary FS'!$A:$IV</definedName>
    <definedName name="_bdm.E08AF7EDF6F1450CBCEDAFE6F731DE8E.edm">'[4]Achievability Tables'!$A:$IV</definedName>
    <definedName name="_bdm.E0A044CDFAB14C31909AD34032FFC27A.edm">'[4]PF Cap'!$A:$IV</definedName>
    <definedName name="_bdm.E0AC834D6B5B4D579DABCC12651AF7CE.edm">#REF!</definedName>
    <definedName name="_bdm.E0BB8F3926E449A1A0378A838BEF0A1D.edm">#REF!</definedName>
    <definedName name="_bdm.E127B9C17214479AB1ED8C2EA5DB7A1C.edm">#REF!</definedName>
    <definedName name="_bdm.E13AF5BB9BF64E6A8E9E099725DB53FF.edm">[61]Graphs!$1:$1048576</definedName>
    <definedName name="_bdm.E1A39C6BAC824E4680E5DC6131A6952C.edm">'[55]Healthcare Services'!$A:$IV</definedName>
    <definedName name="_bdm.E1A69C89EBB24F4D952BDB6180BBA079.edm">#REF!</definedName>
    <definedName name="_bdm.E1CF26BB2A1C430BAE06A5159699351E.edm">'[4]Sensitivity Driver'!$A:$IV</definedName>
    <definedName name="_bdm.E1E19EB1445C4FCC8592308A9CB48D59.edm">#REF!</definedName>
    <definedName name="_bdm.E1EFFF212CA54AC1BE9CAEB828DBA37D.edm">#REF!</definedName>
    <definedName name="_bdm.E2007D65F8C6459B8FF90D72C50C5C79.edm">#REF!</definedName>
    <definedName name="_bdm.E24FA0B24E994683B5D26B4D4B1C6E39.edm">'[4]Achievability Tables'!$A:$IV</definedName>
    <definedName name="_bdm.E2BE1962D6FF497687B7C83B020E6A81.edm">[61]Text!$1:$1048576</definedName>
    <definedName name="_bdm.E2C025D005194D609CDCBAF71EA7F7BE.edm">[61]AVP!$1:$1048576</definedName>
    <definedName name="_bdm.E2D033268EE34AFB83D5C86301322A2D.edm">#REF!</definedName>
    <definedName name="_bdm.E395F42D17104097B59778D7258FFEAE.edm">'[64]Tesco PV'!$1:$1048576</definedName>
    <definedName name="_bdm.E3B8AE6EF8914F7DB18E4F1A4973F89D.edm">#REF!</definedName>
    <definedName name="_bdm.E3E97FF38AE849ADBF8024660A3C8714.edm">#REF!</definedName>
    <definedName name="_bdm.E41CF12B095149FFB2BD9DEAE2ED9193.edm">[4]Covenants!$A:$IV</definedName>
    <definedName name="_bdm.E46300A536F448DB8DF54118022F762A.edm">#REF!</definedName>
    <definedName name="_bdm.E4762CC5D00A41E6870DFC8A7CBF8BA1.edm">'[52]EBITDA Recon 2004 - 2008E'!$A$1:$IV$65536</definedName>
    <definedName name="_bdm.E4A7291AE7E44824A2B07034AF18779D.edm">#REF!</definedName>
    <definedName name="_bdm.E53C7F9064BB4BE8A22B955F0ACD8028.edm">#REF!</definedName>
    <definedName name="_bdm.E5605DB323604A1FBBD45B9E43AF70DB.edm">#REF!</definedName>
    <definedName name="_bdm.E59407F3CE1B469D821F556E75961908.edm">#REF!</definedName>
    <definedName name="_bdm.E6739969AB044A489F0B06CDB63ABB46.edm">'[4]Sources-Uses'!$A:$IV</definedName>
    <definedName name="_bdm.E6781C4098A0432F9D1B317998AB3727.edm">[65]Sheet9!$1:$1048576</definedName>
    <definedName name="_bdm.E67F62222044404C8EF22463EB4EEF4C.edm">'[52]Summary 5 Year Projections'!$A$1:$IV$65536</definedName>
    <definedName name="_bdm.E6C77F92740E4C57B68B75A3B48E1C2F.edm">[68]Q_ProdSales!$A:$IV</definedName>
    <definedName name="_bdm.E6FDFD2D8FEB434083F8655016212492.edm">[4]IS!$1:$1048576</definedName>
    <definedName name="_bdm.e6fe9b8b578842588c71411c70d73d29.edm">#REF!</definedName>
    <definedName name="_bdm.E72208BA69664A8986D206FDDC062899.edm">'[4]Revenue &amp; Exp Assumptions'!$A:$IV</definedName>
    <definedName name="_bdm.E73F3CF810BD4A978C827738D0595324.edm">'[89]Combined Spreads'!$1:$1048576</definedName>
    <definedName name="_bdm.E759967588A5442C9B723120C8E73070.edm">'[71]Market Share Leadership'!$A$1:$IV$65536</definedName>
    <definedName name="_bdm.E7774C2A9A34477C974CA42E6AEE0EC7.edm">'[4]Public Comps_out'!$1:$1048576</definedName>
    <definedName name="_bdm.E8301848F17C48DDAEB62324BFFB9792.edm">'[4]Public Comps_out'!$1:$1048576</definedName>
    <definedName name="_bdm.e8366e56edde422c9caa48273352d8cb.edm">#REF!</definedName>
    <definedName name="_bdm.E850BD7AB7294631B8587BD80E04DD87.edm">#REF!</definedName>
    <definedName name="_bdm.E8610F0167814ECC9306229102C3AE9D.edm">#REF!</definedName>
    <definedName name="_bdm.E868A932905A4EE7990143CBF19DD205.edm">#REF!</definedName>
    <definedName name="_bdm.E883404CBBFB48F8AB3B10A310D760E7.edm">#REF!</definedName>
    <definedName name="_bdm.E88EB71D19574FE8A9DF43F9F1515E70.edm">[4]IS!$A:$IV</definedName>
    <definedName name="_bdm.E8E49C6DF7BD45AE9D28FA42F05764BF.edm">#REF!</definedName>
    <definedName name="_bdm.E9059C077C5E4681BEE729300697B096.edm">'[4]Achievability Tables'!$A:$IV</definedName>
    <definedName name="_bdm.E92A912D880B4FACB6539D3F8DEF6410.edm">#REF!</definedName>
    <definedName name="_bdm.E96DA16933A44F4FA04E8DC0350CF178.edm">'[4]Detailed CapexPAC'!$A:$IV</definedName>
    <definedName name="_bdm.E9718EE3EC044946B119D2181040AE30.edm">#REF!</definedName>
    <definedName name="_bdm.E994CBEE000E488192A0F94798977194.edm">'[48]Retail Breakdown'!$1:$1048576</definedName>
    <definedName name="_bdm.E99CEBCF61344E7DA5F250AE75D3CC2F.edm">'[48]New ASP Chart'!$1:$1048576</definedName>
    <definedName name="_bdm.E9A47572DB1B43258D356C80A69476E6.edm">#REF!</definedName>
    <definedName name="_bdm.E9AC5D26A65E47019FCB8F7583FE3224.edm">'[63]Financial Summary (2)'!$1:$1048576</definedName>
    <definedName name="_bdm.E9D1D6F0D15A48E0A7C10FEB13081CE7.edm">'[4]Contribution Analysis'!$A:$IV</definedName>
    <definedName name="_bdm.E9F20B094B5C432380706435C3F317BD.edm">#REF!</definedName>
    <definedName name="_bdm.EA870B5264F94FBE89EA90292A61304E.edm">'[4]SU-Cap'!$A:$IV</definedName>
    <definedName name="_bdm.EA93012212B14965A5D72E9BF9CAA66B.edm">#REF!</definedName>
    <definedName name="_bdm.EA97C55B83DA451ABE6F6EC70CE3A50B.edm">#REF!</definedName>
    <definedName name="_bdm.EAAACECA5CB840C9927D6BBF36015FB7.edm">[4]IS!$1:$1048576</definedName>
    <definedName name="_bdm.EAAF7483618E4A97B7AB16BBF1DC59B9.edm">'[54]TDY Sandwich'!$1:$1048576</definedName>
    <definedName name="_bdm.EAB7C8D2C57B418BB3561FD4EED13D00.edm">#REF!</definedName>
    <definedName name="_bdm.EAEC9C3D50474F6CA7AEE5FBEDB1FC8E.edm">'[4]Facilities Overview'!$A$1:$IV$65536</definedName>
    <definedName name="_bdm.EB43384F358B49A6A38E917BFBAC405E.edm">[51]Sensitivity!$1:$1048576</definedName>
    <definedName name="_bdm.EBC9C4E0F6244A4892D91C8E25ECB064.edm">'[4]Achievability Tables'!$A:$IV</definedName>
    <definedName name="_bdm.EBD758AECAE648288068C9D6CD123D5E.edm">#REF!</definedName>
    <definedName name="_bdm.EBD7C3F8DB254A478AADA054B83D15BB.edm">#REF!</definedName>
    <definedName name="_bdm.EC0103946A5A4463A76DD6F71F42E262.edm">'[63]Large Proc. Trading Comps1'!$1:$1048576</definedName>
    <definedName name="_bdm.EC1CD1C03EA84500B740EDCA11AF520B.edm">#REF!</definedName>
    <definedName name="_bdm.ECA4FCC1175149579C964E9BFBA0946F.edm">'[4]Achievability Tables'!$A:$IV</definedName>
    <definedName name="_bdm.ECBD9FC16DBF42A59B0889ABD049EF4D.edm">#REF!</definedName>
    <definedName name="_bdm.ECC6D86748574E709850578736F0EA69.edm">#REF!</definedName>
    <definedName name="_bdm.ECCEEA5CE6234DB7BBDAA4EB9ECC9B8D.edm">#REF!</definedName>
    <definedName name="_bdm.ECE215B0F4474189ADA6EF0427D8D0FD.edm">#REF!</definedName>
    <definedName name="_bdm.ECFCEDA84A4F4AE7BFB60B5705D59FA4.edm">#REF!</definedName>
    <definedName name="_bdm.ED384B7EF5F941F6ADF4883A79A8F240.edm">'[4]Achievability Tables'!$A:$IV</definedName>
    <definedName name="_bdm.ED3FCACCD8374A3493128098D8482E13.edm">[63]Comps!$1:$1048576</definedName>
    <definedName name="_bdm.ED5C45D4EBCF42AAA574E7F83783DB16.edm">'[4]Achievability Tables'!$A:$IV</definedName>
    <definedName name="_bdm.ED715F2540794D9B8E0C8355A29ACF7C.edm">'[4]Sensitivity Driver'!$A:$IV</definedName>
    <definedName name="_bdm.ED7912AC909844EC95C9EA1AEB12EA25.edm">'[4]Achievability Tables'!$A:$IV</definedName>
    <definedName name="_bdm.ED7FD5E25DD740199082F12BDF460C28.edm">[4]IS!$A:$IV</definedName>
    <definedName name="_bdm.ED8329B30F874A4C9452471685EE0149.edm">#REF!</definedName>
    <definedName name="_bdm.EDAABE4A3ED44998A4FF6C049F68AA12.edm">#REF!</definedName>
    <definedName name="_bdm.EDDDE303DB6042A7A2AFAF04708371B2.edm">#REF!</definedName>
    <definedName name="_bdm.EE0FB59DB0B249099918E2675FA629EC.edm">'[4]BOE Stats'!$A:$IV</definedName>
    <definedName name="_bdm.EE53B0240F394F5388B6F547DA345ADB.edm">#REF!</definedName>
    <definedName name="_bdm.ee93720b1dae44adba200ef34ccdd668.edm">#REF!</definedName>
    <definedName name="_bdm.EF04E9344B5F4A0B814AADBD0AD95363.edm">'[4]Base vs Sensitivity'!$A:$IV</definedName>
    <definedName name="_bdm.EF43C2853DE6435FBF474E7FAB52CB28.edm">#REF!</definedName>
    <definedName name="_bdm.ef4f4e44c068464a93bbe618a0a29fec.edm">#REF!</definedName>
    <definedName name="_bdm.EF7FD2C37D354A8FAB6759BD2F5F82E1.edm">'[4]Achievability Tables'!$A:$IV</definedName>
    <definedName name="_bdm.EFEE59572EB94C23B609CC461DA22CFD.edm">[4]Collateral!$A:$IV</definedName>
    <definedName name="_bdm.F036D26E6177415F8BD10517B5DF651E.edm">'[4]Achievability Tables'!$A:$IV</definedName>
    <definedName name="_bdm.F05A58D1AD3E4CD18295B3371DD2512F.edm">#REF!</definedName>
    <definedName name="_bdm.F05CC883206343B2A4B2EA8CD693F2B8.edm">#REF!</definedName>
    <definedName name="_bdm.F06F4653DC38424B93CF1D4A9193E1EE.edm">'[88]Investor List'!$1:$1048576</definedName>
    <definedName name="_bdm.f0830677091f4c04b4bfa4d55c04ee38.edm">#REF!</definedName>
    <definedName name="_bdm.F0B1B418EDB64C6CA4C2481ABBB508A5.edm">[4]SUM.ADJ!$1:$1048576</definedName>
    <definedName name="_bdm.F0C4D0A06132474297172E66F1E293D3.edm">'[83]Football Field'!$A$1:$IV$65536</definedName>
    <definedName name="_bdm.F10F32A610214128904A1E54432C0F8E.edm">#REF!</definedName>
    <definedName name="_bdm.F158AD8585DE41D6BB706741D00B8FEA.edm">#REF!</definedName>
    <definedName name="_bdm.F16CDE695B5146908E78CDD9F5E25F2C.edm">[71]HAL!$A$1:$IV$65536</definedName>
    <definedName name="_bdm.F17CC758ADBC4F7AB39097771E7085F1.edm">#REF!</definedName>
    <definedName name="_bdm.F1848CF655A24B649FB4BA7E6F72B24D.edm">'[4]Achievability Tables'!$A:$IV</definedName>
    <definedName name="_bdm.F18616EC3352438A82114126A5404ED6.edm">'[48]Potential EBITDAs'!$1:$1048576</definedName>
    <definedName name="_bdm.f186a258ea9b48429323a3451ca50828.edm">#REF!</definedName>
    <definedName name="_bdm.F1CC71DB0ABD45E79622486C7591ECBF.edm">'[4]Capex table'!$A:$IV</definedName>
    <definedName name="_bdm.F1DE3F3129F94393B4EAA01260BE1C78.edm">'[54]Aeroflex-FinSum'!$1:$1048576</definedName>
    <definedName name="_bdm.f1e54e0a7cda49f5963b7be84ed35feb.edm">#REF!</definedName>
    <definedName name="_bdm.F1F39B7563084625BAE8DBB66AA7D4A9.edm">'[52]EBITDA Recon 2004 - 2008E'!$A$1:$IV$65536</definedName>
    <definedName name="_bdm.F233A95951EA4A2184253762DCF75F39.edm">'[4]Valuation Summary'!$IV$1</definedName>
    <definedName name="_bdm.F2442F3FFE644900BF536D13E3AF6519.edm">'[4]Projected Revenue'!$IV$1</definedName>
    <definedName name="_bdm.F296A185EB7949318A9D02702AD41721.edm">'[4]EBITDA Bridge'!$A$1:$IV$65536</definedName>
    <definedName name="_bdm.F29A517B6666403FB15EB73990F5EDD9.edm">[4]IS!$1:$1048576</definedName>
    <definedName name="_bdm.F2A1379877E24CFF91D1CD99B8A8D650.edm">'[4]Public Comp_summary out'!$1:$1048576</definedName>
    <definedName name="_bdm.F33BD566F8114135BDAF818B7D8BF681.edm">'[4]Credit Stats'!$A:$IV</definedName>
    <definedName name="_bdm.F3476ABA8BDB4F059210D2DD01DFB30B.edm">#REF!</definedName>
    <definedName name="_bdm.F351F5D7D9324A4DB7FEA1670EB66B18.edm">#REF!</definedName>
    <definedName name="_bdm.f36b1245e38c4598b1b20d416f095aad.edm">#REF!</definedName>
    <definedName name="_bdm.F373C198D999412698DEFBB64DEB5A35.edm">[65]Sheet1!$1:$1048576</definedName>
    <definedName name="_bdm.F38BCD61753C4A0DA01420B3BCA161F8.edm">[77]Pres_Financials!$1:$1048576</definedName>
    <definedName name="_bdm.F4164DE47BCA44F49E2266B3D5510754.edm">[4]IS.OUT!$1:$1048576</definedName>
    <definedName name="_bdm.F42A9DBD7F844D2E8A75BAAADEEBC874.edm">#REF!</definedName>
    <definedName name="_bdm.F42BE27D36924D329ADA44B749F727C0.edm">'[54]Graphs-Areoflex'!$1:$1048576</definedName>
    <definedName name="_bdm.F45387D8D0514B3190D267CB3D48A9E3.edm">#REF!</definedName>
    <definedName name="_bdm.F46785555DA945DAB8E99323095AEADB.edm">#REF!</definedName>
    <definedName name="_bdm.F4728034891C452F8B990509BFBDCF9D.edm">[4]DCF_out!$1:$1048576</definedName>
    <definedName name="_bdm.f482e4d374084c8a84233072ff7bc199.edm">#REF!</definedName>
    <definedName name="_bdm.F496CE46C0A745C69FA158B999972483.edm">'[4]OPER EXP'!$1:$1048576</definedName>
    <definedName name="_bdm.F4BAA608324149CDBA81AD9250AD0847.edm">#REF!</definedName>
    <definedName name="_bdm.F4C5C519BAD349769B5BBD59F7805123.edm">'[48]Total Revenue'!$1:$1048576</definedName>
    <definedName name="_bdm.F4D30B6EC613479DB14870B38B71D1DA.edm">'[90]Master Sheet'!$A$1:$IV$65536</definedName>
    <definedName name="_bdm.F5013502BB33475987B52B0E58F635C8.edm">'[4]Achievability Tables'!$A:$IV</definedName>
    <definedName name="_bdm.F51D0BBD661F414AA0B60EB3BBA0EBE3.edm">'[52]EBITDA Recon 2004 - 2008E'!$A$1:$IV$65536</definedName>
    <definedName name="_bdm.F52D112DB8DF469F890973278C701DD1.edm">[4]Fees!$A:$IV</definedName>
    <definedName name="_bdm.F5781C64077F45C8A7B32FA00270A828.edm">'[54]ARINC - BS'!$1:$1048576</definedName>
    <definedName name="_bdm.F58EC808EF7B4C3884BAA1DBFEEE81F5.edm">#REF!</definedName>
    <definedName name="_bdm.F5BE2744AC11475CAC362EE7D038A280.edm">#REF!</definedName>
    <definedName name="_bdm.F5D2E35AAEBD432DB25543ABA8C05ADF.edm">'[4]Achievability Tables'!$A:$IV</definedName>
    <definedName name="_bdm.F5D98B4808264048934A0E8CCABAE730.edm">[4]IS!$A:$IV</definedName>
    <definedName name="_bdm.F5EF5999F67B47A3BAE3E4C1512193BB.edm">#REF!</definedName>
    <definedName name="_bdm.F680B524B972412881AE0C4720435387.edm">#REF!</definedName>
    <definedName name="_bdm.F69FBDB7BCA94DF0A522DE00D0BB7ED9.edm">'[4]YTD SSS'!$A:$IV</definedName>
    <definedName name="_bdm.F6C2FD26C5EF477EAD70C3611E0BF01D.edm">#REF!</definedName>
    <definedName name="_bdm.F74420E3F7AC4EA58EF6DAA876211574.edm">[68]CashFlow!$A:$IV</definedName>
    <definedName name="_bdm.f748762bc1494c5781be22cb6d32467b.edm">#REF!</definedName>
    <definedName name="_bdm.f74c8c39a0f84911b3c3d53157ce5c36.edm">'[4]Customer Touches'!$1:$1048576</definedName>
    <definedName name="_bdm.F7B33B9A0214432AA62C8181F24647C1.edm">#REF!</definedName>
    <definedName name="_bdm.F7F0DFA875F34079B8C2955802F8EE56.edm">#REF!</definedName>
    <definedName name="_bdm.F801C78F06134DBDA3240FC7D7B01019.edm">#REF!</definedName>
    <definedName name="_bdm.F8349144CA034B17BAA677CB970252CF.edm">[4]DCF_out!$1:$1048576</definedName>
    <definedName name="_bdm.F881220731C746548E91ECF54C2F5982.edm">#REF!</definedName>
    <definedName name="_bdm.F8A8DCEB4DD84118B520FF6070B6FAA2.edm">#REF!</definedName>
    <definedName name="_bdm.f8f493d85fbc487babd0da07d5c9bdcb.edm">#REF!</definedName>
    <definedName name="_bdm.f95e8460921f4416a3548a71a6b5da15.edm">#REF!</definedName>
    <definedName name="_bdm.F975762E4CCC4B54AD9636E601F8C683.edm">#REF!</definedName>
    <definedName name="_bdm.F982B25943F2477A8C5790E92BCD6090.edm">'[4]Achievability Tables'!$A:$IV</definedName>
    <definedName name="_bdm.F9B419C7B188464B9911240B95DECF10.edm">'[4]IBCC Charts'!$IV$1</definedName>
    <definedName name="_bdm.F9C5C6F8F39E47FABE65D2F9B40626CE.edm">#REF!</definedName>
    <definedName name="_bdm.FA5944A4D7D644CA8283449B5AE2024F.edm">#REF!</definedName>
    <definedName name="_bdm.FA5AD8608BF447A19C39E2A014CBA028.edm">'[4]M&amp;A Tranactions'!$1:$1048576</definedName>
    <definedName name="_bdm.FA5EADE9F91745999510034EC433119A.edm">#REF!</definedName>
    <definedName name="_bdm.FA71987509654501A8D46F5AEFDBECE3.edm">#REF!</definedName>
    <definedName name="_bdm.FA8C54D7FDB44E1DA614F26177595A76.edm">'[4]Football Field'!$A:$IV</definedName>
    <definedName name="_bdm.FA91808AD7BA40B2BB607626DA0D0D9C.edm">#REF!</definedName>
    <definedName name="_bdm.fa9d10c93084417bb8c549f343ddb106.edm">#REF!</definedName>
    <definedName name="_bdm.FAC260EAB1D3487EB95A12B18CE6B220.edm">'[48]WhBd Pricing'!$1:$1048576</definedName>
    <definedName name="_bdm.FADE560047F747DD9F7E9DD5E796771C.edm">#REF!</definedName>
    <definedName name="_bdm.FAED1D60CD534C62A3FA7EAB91F854CE.edm">#REF!</definedName>
    <definedName name="_bdm.faf7247f3ec2496ab37c507ef23f7a2a.edm">#REF!</definedName>
    <definedName name="_bdm.FastTrackBookmark.2_11_2013_6_34_24_PM.edm">#REF!</definedName>
    <definedName name="_bdm.FastTrackBookmark.4_8_2019_8_45_13_AM.edm">#REF!</definedName>
    <definedName name="_bdm.FastTrackBookmark.6_8_2018_11_57_35_AM.edm">#REF!</definedName>
    <definedName name="_bdm.FastTrackBookmark.6_8_2018_12_11_06_PM.edm">#REF!</definedName>
    <definedName name="_bdm.FastTrackBookmark.8_8_2007_1_44_32_PM.edm">'[64]Price_Last 1 YrTGT'!$J$2:$Q$2</definedName>
    <definedName name="_bdm.FastTrackBookmark.9_4_2018_12_21_29_PM.edm">#REF!</definedName>
    <definedName name="_bdm.FastTrackBookmark.9_4_2018_12_36_21_PM.edm">#REF!</definedName>
    <definedName name="_bdm.FB06355068A6473E8BFD84F095498EEF.edm">'[75]Financials (EFDS)'!$A$1:$IV$65536</definedName>
    <definedName name="_bdm.FB18DEB01EA64EDDBA945360BC456BA7.edm">#REF!</definedName>
    <definedName name="_bdm.fb7baef5d5bd4cd2a070469579b0605b.edm">#REF!</definedName>
    <definedName name="_bdm.FB80475FB812430CAEDD4A49C9531C6F.edm">#REF!</definedName>
    <definedName name="_bdm.FB828C1D7DC74E6393AC51D0BBE41945.edm">'[4]P&amp;L'!$A:$IV</definedName>
    <definedName name="_bdm.FB8D8AB244B64BB9B4F5F5A4C5205085.edm">#REF!</definedName>
    <definedName name="_bdm.FBB2FA84F8594108BA62138DAE9D6BC5.edm">#REF!</definedName>
    <definedName name="_bdm.FBC81518E3C845D1A2DDF8B3C2CF9588.edm">#REF!</definedName>
    <definedName name="_bdm.FBD533E54339415EAB6DCEDAF406B382.edm">#REF!</definedName>
    <definedName name="_bdm.FBFE98D07155420FA5F922587FE9D830.edm">#REF!</definedName>
    <definedName name="_bdm.FC2E308D536A460090AB075542B0147E.edm">'[4]Detailed CapexPAC'!$A:$IV</definedName>
    <definedName name="_bdm.fc6b05343e384ebaba4f79d4f039092f.edm">#REF!</definedName>
    <definedName name="_bdm.FCD8567EA4404D04BA17F459679A577F.edm">#REF!</definedName>
    <definedName name="_bdm.fd0a6aa2e06f493ab7c56c8ef753c9d4.edm">#REF!</definedName>
    <definedName name="_bdm.FD0FBC95D8304F67BAEE17D74B915603.edm">#REF!</definedName>
    <definedName name="_bdm.FD178DE840B940E4B7189043EA2CFE4D.edm">[4]ENDMKTS!$1:$1048576</definedName>
    <definedName name="_bdm.FD17B1282B77439DB133649E647CC324.edm">#REF!</definedName>
    <definedName name="_bdm.FDBD19558B064FEB9B723E6A8238F094.edm">'[4]OPER EXP'!$1:$1048576</definedName>
    <definedName name="_bdm.fdc0487fc3db4245acea05ff17f60b35.edm">#REF!</definedName>
    <definedName name="_bdm.FE04D63308114EC1BD31DE2772C01BF2.edm">#REF!</definedName>
    <definedName name="_bdm.FE6CD262E5B74C6E926C513D7AFF6670.edm">#REF!</definedName>
    <definedName name="_bdm.FE7177B5AB804B20A9C3109B57152D5E.edm">#REF!</definedName>
    <definedName name="_bdm.FECCCA00150A4D6EAAB22AA99A25E084.edm">#REF!</definedName>
    <definedName name="_bdm.FECF881F1117400CA18091261E8714CB.edm">[4]BS!$A:$IV</definedName>
    <definedName name="_bdm.FF2819E156E940D3B9AA6C8BD4B8283E.edm">#REF!</definedName>
    <definedName name="_bdm.FF33E5F9123E4C90BFBD007072992658.edm">#REF!</definedName>
    <definedName name="_bdm.ff418f54fd58421fab4735823eeb1102.edm">#REF!</definedName>
    <definedName name="_bdm.FF85CAAB95E0401DB5286097073CEA44.edm">'[4]Sources-Uses'!$A:$IV</definedName>
    <definedName name="_bdm.FF98D2D50BA94DED842FC200E3713A20.edm">#REF!</definedName>
    <definedName name="_BOX1">#REF!</definedName>
    <definedName name="_BOX10">#REF!</definedName>
    <definedName name="_BOX11">#REF!</definedName>
    <definedName name="_BOX12">#REF!</definedName>
    <definedName name="_BOX13">#REF!</definedName>
    <definedName name="_BOX14">#REF!</definedName>
    <definedName name="_BOX15">#REF!</definedName>
    <definedName name="_BOX16">#REF!</definedName>
    <definedName name="_BOX17">#REF!</definedName>
    <definedName name="_BOX18">#REF!</definedName>
    <definedName name="_BOX19">#REF!</definedName>
    <definedName name="_BOX2">#REF!</definedName>
    <definedName name="_BOX20">#REF!</definedName>
    <definedName name="_BOX3">#REF!</definedName>
    <definedName name="_BOX4">#REF!</definedName>
    <definedName name="_BOX5">#REF!</definedName>
    <definedName name="_BOX6">#REF!</definedName>
    <definedName name="_BOX7">#REF!</definedName>
    <definedName name="_BOX8">#REF!</definedName>
    <definedName name="_BOX9">#REF!</definedName>
    <definedName name="_BQ4.1">#REF!</definedName>
    <definedName name="_BQ4.10">#REF!</definedName>
    <definedName name="_BQ4.11">#REF!</definedName>
    <definedName name="_BQ4.12">#REF!</definedName>
    <definedName name="_BQ4.13">#REF!</definedName>
    <definedName name="_BQ4.14">#REF!</definedName>
    <definedName name="_BQ4.15">#REF!</definedName>
    <definedName name="_BQ4.16">#REF!</definedName>
    <definedName name="_BQ4.17">#REF!</definedName>
    <definedName name="_BQ4.18">#REF!</definedName>
    <definedName name="_BQ4.19">#REF!</definedName>
    <definedName name="_BQ4.2">#REF!</definedName>
    <definedName name="_BQ4.20">#REF!</definedName>
    <definedName name="_BQ4.21">#REF!</definedName>
    <definedName name="_BQ4.22">#REF!</definedName>
    <definedName name="_BQ4.23">#REF!</definedName>
    <definedName name="_BQ4.24">#REF!</definedName>
    <definedName name="_BQ4.25">#REF!</definedName>
    <definedName name="_BQ4.26">#REF!</definedName>
    <definedName name="_BQ4.27">#REF!</definedName>
    <definedName name="_BQ4.28">#REF!</definedName>
    <definedName name="_BQ4.29">#REF!</definedName>
    <definedName name="_BQ4.3">#REF!</definedName>
    <definedName name="_BQ4.30">#REF!</definedName>
    <definedName name="_BQ4.31">#REF!</definedName>
    <definedName name="_BQ4.32">#REF!</definedName>
    <definedName name="_BQ4.33">#REF!</definedName>
    <definedName name="_BQ4.34">#REF!</definedName>
    <definedName name="_BQ4.35">#REF!</definedName>
    <definedName name="_BQ4.36">#REF!</definedName>
    <definedName name="_BQ4.37">#REF!</definedName>
    <definedName name="_BQ4.38">#REF!</definedName>
    <definedName name="_BQ4.39">#REF!</definedName>
    <definedName name="_BQ4.4">#REF!</definedName>
    <definedName name="_BQ4.40">#REF!</definedName>
    <definedName name="_BQ4.41">#REF!</definedName>
    <definedName name="_BQ4.42">#REF!</definedName>
    <definedName name="_BQ4.43">#REF!</definedName>
    <definedName name="_BQ4.44">#REF!</definedName>
    <definedName name="_BQ4.45">#REF!</definedName>
    <definedName name="_BQ4.46">#REF!</definedName>
    <definedName name="_BQ4.47">#REF!</definedName>
    <definedName name="_BQ4.48">#REF!</definedName>
    <definedName name="_BQ4.49">#REF!</definedName>
    <definedName name="_BQ4.5">#REF!</definedName>
    <definedName name="_BQ4.50">#REF!</definedName>
    <definedName name="_BQ4.51">#REF!</definedName>
    <definedName name="_BQ4.52">#REF!</definedName>
    <definedName name="_BQ4.53">#REF!</definedName>
    <definedName name="_BQ4.54">#REF!</definedName>
    <definedName name="_BQ4.55">#REF!</definedName>
    <definedName name="_BQ4.56">#REF!</definedName>
    <definedName name="_BQ4.6">#REF!</definedName>
    <definedName name="_BQ4.7">#REF!</definedName>
    <definedName name="_BQ4.8">#REF!</definedName>
    <definedName name="_BQ4.9">#REF!</definedName>
    <definedName name="_BUDGET">#REF!</definedName>
    <definedName name="_Budget_for_Measure">[47]pcQueryData!$A$5</definedName>
    <definedName name="_c">{"Fiesta Facer Page",#N/A,FALSE,"Q_C_S";"Fiesta Main Page",#N/A,FALSE,"V_L";"Fiesta 95BP Struct",#N/A,FALSE,"StructBP";"Fiesta Post 95BP Struct",#N/A,FALSE,"AdjStructBP"}</definedName>
    <definedName name="_c_base">{0.1;0;0.382758620689655;0;0;0;0.258620689655172;0;0.258620689655172}</definedName>
    <definedName name="_c83">{0,0,0,0;0,0,0,0;0,0,0,0}</definedName>
    <definedName name="_c88">{0,0,0,0;0,0,0,0;0,0,0,0;0,0,TRUE,0}</definedName>
    <definedName name="_cap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cd1">{#N/A,#N/A,FALSE,"Job Sched"}</definedName>
    <definedName name="_cd2">{#N/A,#N/A,FALSE,"Job Sched"}</definedName>
    <definedName name="_CD3">{#N/A,#N/A,FALSE,"Job Sched"}</definedName>
    <definedName name="_cd4">{#N/A,#N/A,FALSE,"Job Sched"}</definedName>
    <definedName name="_Cd5">{#N/A,#N/A,FALSE,"A"}</definedName>
    <definedName name="_cd8">{#N/A,#N/A,FALSE,"Job Sched"}</definedName>
    <definedName name="_CF2">{#N/A,#N/A,FALSE,"Aging Summary";#N/A,#N/A,FALSE,"Ratio Analysis";#N/A,#N/A,FALSE,"Test 120 Day Accts";#N/A,#N/A,FALSE,"Tickmarks"}</definedName>
    <definedName name="_DCF1">{#N/A,#N/A,FALSE,"DCF Summary";#N/A,#N/A,FALSE,"Casema";#N/A,#N/A,FALSE,"Casema NoTel";#N/A,#N/A,FALSE,"UK";#N/A,#N/A,FALSE,"RCF";#N/A,#N/A,FALSE,"Intercable CZ";#N/A,#N/A,FALSE,"Interkabel P"}</definedName>
    <definedName name="_DCF2">{#N/A,#N/A,TRUE,"DCF Summary (2)";#N/A,#N/A,TRUE,"DCF Summary";#N/A,"Middle Case Drivers",TRUE,"DCF"}</definedName>
    <definedName name="_DDD">[4]LDMI!#REF!</definedName>
    <definedName name="_Dec01">{"Statement of Income",#N/A,TRUE,"Mar99";"Balance Sheet",#N/A,TRUE,"Mar99"}</definedName>
    <definedName name="_Dec02">[16]SalaryData!$AV$11</definedName>
    <definedName name="_Dec03">[16]SalaryData!$BH$11</definedName>
    <definedName name="_DF4">#REF!</definedName>
    <definedName name="_dff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_dfk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ist_Bin">#REF!</definedName>
    <definedName name="_Dist_Values">#REF!</definedName>
    <definedName name="_Dist_Values1">[4]LDMI!#REF!</definedName>
    <definedName name="_DIV1">[91]DealSheet!$R$8</definedName>
    <definedName name="_DIV2">[91]DealSheet!$S$8</definedName>
    <definedName name="_DIV3">[91]DealSheet!$T$8</definedName>
    <definedName name="_djd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kj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raft">"DRAFT"</definedName>
    <definedName name="_DRE0700">{"'PXR_6500'!$A$1:$I$124"}</definedName>
    <definedName name="_E1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EX137">{#N/A,"1",FALSE,"FORM";#N/A,"2",FALSE,"FORM";#N/A,"3",FALSE,"FORM"}</definedName>
    <definedName name="_Example">[92]Variables!$B$1</definedName>
    <definedName name="_F9EmailXmlGuidCells0">"{1EDC408C-E235-438F-B351-C61A802CB198}"</definedName>
    <definedName name="_FA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_FA2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fd1">{#N/A,#N/A,FALSE,"Sales"}</definedName>
    <definedName name="_fd4">#REF!</definedName>
    <definedName name="_fdf1">{"incomemth",#N/A,TRUE,"forecast00";"incomepercentmth",#N/A,TRUE,"forecast00";"balancemth",#N/A,TRUE,"forecast00";"cashmth",#N/A,TRUE,"forecast00";"covenantmth",#N/A,TRUE,"forecast00"}</definedName>
    <definedName name="_fdg1">{"incomemth",#N/A,TRUE,"forecast00";"incomepercentmth",#N/A,TRUE,"forecast00";"balancemth",#N/A,TRUE,"forecast00";"cashmth",#N/A,TRUE,"forecast00";"covenantmth",#N/A,TRUE,"forecast00"}</definedName>
    <definedName name="_fds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_feb01">{"Statement of Income",#N/A,TRUE,"Mar99";"Balance Sheet",#N/A,TRUE,"Mar99"}</definedName>
    <definedName name="_feb02">{"Statement of Income",#N/A,TRUE,"Mar99";"Balance Sheet",#N/A,TRUE,"Mar99"}</definedName>
    <definedName name="_feb1">{"2001 actual",#N/A,FALSE,"Raw Data month";"2002actual",#N/A,FALSE,"Raw Data month";"2002 plan",#N/A,FALSE,"Raw Data month"}</definedName>
    <definedName name="_f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Fill">'[4]Raw Data'!#REF!</definedName>
    <definedName name="_Fill2">#REF!</definedName>
    <definedName name="_Filll2">#REF!</definedName>
    <definedName name="_filter">#REF!</definedName>
    <definedName name="_for_YTD_Year">[93]pcQueryData!$A$4</definedName>
    <definedName name="_fy97">{#N/A,#N/A,FALSE,"FY97";#N/A,#N/A,FALSE,"FY98";#N/A,#N/A,FALSE,"FY99";#N/A,#N/A,FALSE,"FY00";#N/A,#N/A,FALSE,"FY01"}</definedName>
    <definedName name="_g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g3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_g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gf1">{"incomemth",#N/A,TRUE,"forecast00";"incomepercentmth",#N/A,TRUE,"forecast00";"balancemth",#N/A,TRUE,"forecast00";"cashmth",#N/A,TRUE,"forecast00";"covenantmth",#N/A,TRUE,"forecast00"}</definedName>
    <definedName name="_g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ggt67">{"'Vietnam'!$E$21:$W$45","'Vietnam'!$E$21:$W$45"}</definedName>
    <definedName name="_GSRATES_1">"CT300001Latest          "</definedName>
    <definedName name="_GSRATES_10">"CT30000120010930        "</definedName>
    <definedName name="_GSRATES_100">"CT300001Latest          "</definedName>
    <definedName name="_GSRATES_11">"CF3000012001102420001024"</definedName>
    <definedName name="_GSRATES_12">"CT30000120011024        "</definedName>
    <definedName name="_GSRATES_13">"CF3000122000123120000101"</definedName>
    <definedName name="_GSRATES_14">"CF3000012000093020000101"</definedName>
    <definedName name="_GSRATES_15">"CF3000012005072520040901"</definedName>
    <definedName name="_GSRATES_16">"CT30000120050725        "</definedName>
    <definedName name="_GSRATES_17">"CF3000012004083120040726"</definedName>
    <definedName name="_GSRATES_2">"CT300001Latest          "</definedName>
    <definedName name="_GSRATES_3">"CT300001Latest          "</definedName>
    <definedName name="_GSRATES_4">"CF3000012001092920010101"</definedName>
    <definedName name="_GSRATES_5">"CT30000120010929        "</definedName>
    <definedName name="_GSRATES_6">"CF3000012000093020000101"</definedName>
    <definedName name="_GSRATES_7">"CF3000012000093020000101"</definedName>
    <definedName name="_GSRATES_8">"CF3000012001092920010101"</definedName>
    <definedName name="_GSRATES_9">"CF3000012001093020010101"</definedName>
    <definedName name="_GSRATES_COUNT">1</definedName>
    <definedName name="_GSRATES_COUNT1">13</definedName>
    <definedName name="_hod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huh3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_I2">{"PVGraph2",#N/A,FALSE,"PV Data"}</definedName>
    <definedName name="_I22">{"PVGraph2",#N/A,FALSE,"PV Data"}</definedName>
    <definedName name="_I3">{"PVGraph2",#N/A,FALSE,"PV Data"}</definedName>
    <definedName name="_ibo2">{#N/A,#N/A,FALSE,"Summary";#N/A,#N/A,FALSE,"Projections";#N/A,#N/A,FALSE,"Mkt Mults";#N/A,#N/A,FALSE,"DCF";#N/A,#N/A,FALSE,"Accr Dil";#N/A,#N/A,FALSE,"PIC LBO";#N/A,#N/A,FALSE,"MULT10_4";#N/A,#N/A,FALSE,"CBI LBO"}</definedName>
    <definedName name="_II2">{"PVGraph2",#N/A,FALSE,"PV Data"}</definedName>
    <definedName name="_IPO2">"c6191"</definedName>
    <definedName name="_JAN02">[16]SalaryData!$AK$11</definedName>
    <definedName name="_jh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Jun02">{"Statement of Income",#N/A,TRUE,"Mar99";"Balance Sheet",#N/A,TRUE,"Mar99"}</definedName>
    <definedName name="_jyr6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_K3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Key1">#REF!</definedName>
    <definedName name="_key10">#REF!</definedName>
    <definedName name="_key11">#REF!</definedName>
    <definedName name="_key1a">#REF!</definedName>
    <definedName name="_Key2">#REF!</definedName>
    <definedName name="_key2a">#REF!</definedName>
    <definedName name="_key3">'[4]0012SSA'!#REF!</definedName>
    <definedName name="_Key4">#REF!</definedName>
    <definedName name="_key6">#REF!</definedName>
    <definedName name="_kk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LASTYEAR">#REF!</definedName>
    <definedName name="_lee2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lee300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lee6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_li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_lkl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_LL2">{"ModelPage1",#N/A,TRUE,"Model";"ModelSum_Debt",#N/A,TRUE,"Model"}</definedName>
    <definedName name="_Look">[92]Variables!$B$4</definedName>
    <definedName name="_LTD0504">{#N/A,#N/A,FALSE,"Aging Summary";#N/A,#N/A,FALSE,"Ratio Analysis";#N/A,#N/A,FALSE,"Test 120 Day Accts";#N/A,#N/A,FALSE,"Tickmarks"}</definedName>
    <definedName name="_M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ar03">{"Statement of Income",#N/A,TRUE,"Mar99";"Balance Sheet",#N/A,TRUE,"Mar99"}</definedName>
    <definedName name="_Mar04">{"Statement of Income",#N/A,TRUE,"Mar99";"Balance Sheet",#N/A,TRUE,"Mar99"}</definedName>
    <definedName name="_mbm">'[4]Salaried Employees'!$A$1:$IV$65536</definedName>
    <definedName name="_mfg2">{"PAGE 1",#N/A,FALSE,"WEST_OT"}</definedName>
    <definedName name="_mfg3">{"PAGE 1",#N/A,FALSE,"WEST_OT"}</definedName>
    <definedName name="_mfg4">{"PAGE 1",#N/A,FALSE,"WEST_OT"}</definedName>
    <definedName name="_mfg5">{"PAGE 1",#N/A,FALSE,"WEST_OT"}</definedName>
    <definedName name="_mm">'[4]1996-2010 3PL Industry'!$A$1:$IV$65536</definedName>
    <definedName name="_mm1">'[4]US 3PL Market'!$A$1:$IV$65536</definedName>
    <definedName name="_mm2">'[4]Logistics Out. by Region'!$A$1:$IV$65536</definedName>
    <definedName name="_mm3">'[4]Revenue by Segment'!$A$1:$IV$65536</definedName>
    <definedName name="_mm4">'[4]Facilities Overview'!$A$1:$IV$65536</definedName>
    <definedName name="_mp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2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2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2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2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2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3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3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3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p3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MRG2">{"INCOME",#N/A,FALSE,"ProNet";"VALUE",#N/A,FALSE,"ProNet"}</definedName>
    <definedName name="_MUM1">[4]Graph!$D$3:$K$3</definedName>
    <definedName name="_MUM10">[4]Graph!$J$122:$J$125</definedName>
    <definedName name="_MUM11">[4]Graph!$D$14:$K$14</definedName>
    <definedName name="_MUM12">[4]Graph!$I$23:$I$32</definedName>
    <definedName name="_MUM13">[4]Graph!$E$23:$E$32</definedName>
    <definedName name="_MUM14">[4]Graph!$G$122:$G$125</definedName>
    <definedName name="_MUM15">[4]Graph!$C$122:$C$125</definedName>
    <definedName name="_MUM16">[4]Graph!$N$212:$N$215</definedName>
    <definedName name="_MUM17">[4]Graph!$K$122:$K$125</definedName>
    <definedName name="_MUM18">[4]Graph!$D$23:$D$32</definedName>
    <definedName name="_MUM19">[4]Graph!$H$23:$H$32</definedName>
    <definedName name="_MUM2">[4]Graph!$L$122:$L$125</definedName>
    <definedName name="_MUM20">[4]Graph!$J$23:$J$32</definedName>
    <definedName name="_MUM21">[4]Graph!$F$23:$F$32</definedName>
    <definedName name="_MUM22">[4]Graph!$H$122:$H$125</definedName>
    <definedName name="_MUM23">[4]Graph!$D$122:$D$125</definedName>
    <definedName name="_MUM24">[4]Graph!$E$122:$E$125</definedName>
    <definedName name="_MUM25">[4]Graph!$A$122:$A$125</definedName>
    <definedName name="_MUM26">[4]Graph!$A$122:$A$125</definedName>
    <definedName name="_MUM27">[4]Graph!$D$1:$K$1</definedName>
    <definedName name="_MUM28">[4]Graph!$D$2:$K$2</definedName>
    <definedName name="_MUM29">[4]Graph!$A$23:$A$32</definedName>
    <definedName name="_MUM3">[4]Graph!$I$122:$I$125</definedName>
    <definedName name="_MUM30">[4]Graph!$A$23:$A$32</definedName>
    <definedName name="_MUM31">[4]Graph!$A$122:$A$125</definedName>
    <definedName name="_MUM32">[4]Graph!$A$122:$A$125</definedName>
    <definedName name="_MUM4">[4]Graph!$D$27:$K$27</definedName>
    <definedName name="_MUM5">[4]Graph!$D$6:$K$6</definedName>
    <definedName name="_MUM6">[4]Graph!$F$122:$F$125</definedName>
    <definedName name="_MUM7">[4]Graph!$B$122:$B$125</definedName>
    <definedName name="_MUM8">[4]Graph!$D$26:$K$26</definedName>
    <definedName name="_MUM9">[4]Graph!$M$212:$M$215</definedName>
    <definedName name="_MY05" localSheetId="9">1/EUReXToIEP</definedName>
    <definedName name="_MY05" localSheetId="18">1/EUReXToIEP</definedName>
    <definedName name="_MY05" localSheetId="19">1/EUReXToIEP</definedName>
    <definedName name="_MY05" localSheetId="20">1/EUReXToIEP</definedName>
    <definedName name="_MY05" localSheetId="21">1/EUReXToIEP</definedName>
    <definedName name="_MY05" localSheetId="22">1/EUReXToIEP</definedName>
    <definedName name="_MY05" localSheetId="23">1/EUReXToIEP</definedName>
    <definedName name="_MY05" localSheetId="24">1/EUReXToIEP</definedName>
    <definedName name="_MY05" localSheetId="25">1/EUReXToIEP</definedName>
    <definedName name="_MY05" localSheetId="26">1/EUReXToIEP</definedName>
    <definedName name="_MY05" localSheetId="27">1/EUReXToIEP</definedName>
    <definedName name="_MY05" localSheetId="10">1/EUReXToIEP</definedName>
    <definedName name="_MY05" localSheetId="28">1/EUReXToIEP</definedName>
    <definedName name="_MY05" localSheetId="29">1/EUReXToIEP</definedName>
    <definedName name="_MY05" localSheetId="30">1/EUReXToIEP</definedName>
    <definedName name="_MY05" localSheetId="31">1/EUReXToIEP</definedName>
    <definedName name="_MY05" localSheetId="32">1/EUReXToIEP</definedName>
    <definedName name="_MY05" localSheetId="33">1/EUReXToIEP</definedName>
    <definedName name="_MY05" localSheetId="34">1/EUReXToIEP</definedName>
    <definedName name="_MY05" localSheetId="35">1/EUReXToIEP</definedName>
    <definedName name="_MY05" localSheetId="36">1/EUReXToIEP</definedName>
    <definedName name="_MY05" localSheetId="37">1/EUReXToIEP</definedName>
    <definedName name="_MY05" localSheetId="11">1/EUReXToIEP</definedName>
    <definedName name="_MY05" localSheetId="38">1/EUReXToIEP</definedName>
    <definedName name="_MY05" localSheetId="39">1/EUReXToIEP</definedName>
    <definedName name="_MY05" localSheetId="40">1/EUReXToIEP</definedName>
    <definedName name="_MY05" localSheetId="41">1/EUReXToIEP</definedName>
    <definedName name="_MY05" localSheetId="42">1/EUReXToIEP</definedName>
    <definedName name="_MY05" localSheetId="43">1/EUReXToIEP</definedName>
    <definedName name="_MY05" localSheetId="44">1/EUReXToIEP</definedName>
    <definedName name="_MY05" localSheetId="45">1/EUReXToIEP</definedName>
    <definedName name="_MY05" localSheetId="46">1/EUReXToIEP</definedName>
    <definedName name="_MY05" localSheetId="47">1/EUReXToIEP</definedName>
    <definedName name="_MY05" localSheetId="12">1/EUReXToIEP</definedName>
    <definedName name="_MY05" localSheetId="48">1/EUReXToIEP</definedName>
    <definedName name="_MY05" localSheetId="49">1/EUReXToIEP</definedName>
    <definedName name="_MY05" localSheetId="50">1/EUReXToIEP</definedName>
    <definedName name="_MY05" localSheetId="51">1/EUReXToIEP</definedName>
    <definedName name="_MY05" localSheetId="52">1/EUReXToIEP</definedName>
    <definedName name="_MY05" localSheetId="53">1/EUReXToIEP</definedName>
    <definedName name="_MY05" localSheetId="54">1/EUReXToIEP</definedName>
    <definedName name="_MY05" localSheetId="55">1/EUReXToIEP</definedName>
    <definedName name="_MY05" localSheetId="56">1/EUReXToIEP</definedName>
    <definedName name="_MY05" localSheetId="57">1/EUReXToIEP</definedName>
    <definedName name="_MY05" localSheetId="13">1/EUReXToIEP</definedName>
    <definedName name="_MY05" localSheetId="58">1/EUReXToIEP</definedName>
    <definedName name="_MY05" localSheetId="59">1/EUReXToIEP</definedName>
    <definedName name="_MY05" localSheetId="60">1/EUReXToIEP</definedName>
    <definedName name="_MY05" localSheetId="14">1/EUReXToIEP</definedName>
    <definedName name="_MY05" localSheetId="15">1/EUReXToIEP</definedName>
    <definedName name="_MY05" localSheetId="16">1/EUReXToIEP</definedName>
    <definedName name="_MY05" localSheetId="17">1/EUReXToIEP</definedName>
    <definedName name="_MY05" localSheetId="1">1/EUReXToIEP</definedName>
    <definedName name="_MY05" localSheetId="8">1/EUReXToIEP</definedName>
    <definedName name="_MY05" localSheetId="2">1/EUReXToIEP</definedName>
    <definedName name="_MY05">1/EUReXToIEP</definedName>
    <definedName name="_na2">"100"</definedName>
    <definedName name="_na3">"50"</definedName>
    <definedName name="_na4">"IQ_LTM_DATE"</definedName>
    <definedName name="_new">#REF!</definedName>
    <definedName name="_new0600">[18]RACC0100!#REF!</definedName>
    <definedName name="_new1">{#N/A,#N/A,FALSE,"Pharm";#N/A,#N/A,FALSE,"WWCM"}</definedName>
    <definedName name="_new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new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New2">{"TOTAL",#N/A,FALSE,"A";"FISCAL94",#N/A,FALSE,"A";"FISCAL95",#N/A,FALSE,"A";"FISCAL96",#N/A,FALSE,"A";"misc page",#N/A,FALSE,"A"}</definedName>
    <definedName name="_New3">{#N/A,#N/A,FALSE,"Aging Summary";#N/A,#N/A,FALSE,"Ratio Analysis";#N/A,#N/A,FALSE,"Test 120 Day Accts";#N/A,#N/A,FALSE,"Tickmarks"}</definedName>
    <definedName name="_New4">{#N/A,#N/A,FALSE,"Aging Summary";#N/A,#N/A,FALSE,"Ratio Analysis";#N/A,#N/A,FALSE,"Test 120 Day Accts";#N/A,#N/A,FALSE,"Tickmarks"}</definedName>
    <definedName name="_new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new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new5">{#N/A,#N/A,FALSE,"Aging Summary";#N/A,#N/A,FALSE,"Ratio Analysis";#N/A,#N/A,FALSE,"Test 120 Day Accts";#N/A,#N/A,FALSE,"Tickmarks"}</definedName>
    <definedName name="_nv2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_o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OCT01">{"Statement of Income",#N/A,TRUE,"Mar99";"Balance Sheet",#N/A,TRUE,"Mar99"}</definedName>
    <definedName name="_OCT03">{"Statement of Income",#N/A,TRUE,"Mar99";"Balance Sheet",#N/A,TRUE,"Mar99"}</definedName>
    <definedName name="_ok2">{"ReportTop",#N/A,FALSE,"report top"}</definedName>
    <definedName name="_old1">41085.6474074074</definedName>
    <definedName name="_old3">{#N/A,#N/A,FALSE,"Summary";#N/A,#N/A,FALSE,"3TJ";#N/A,#N/A,FALSE,"3TN";#N/A,#N/A,FALSE,"3TP";#N/A,#N/A,FALSE,"3SJ";#N/A,#N/A,FALSE,"3CJ";#N/A,#N/A,FALSE,"3CN";#N/A,#N/A,FALSE,"3CP";#N/A,#N/A,FALSE,"3A"}</definedName>
    <definedName name="_old5">{#N/A,#N/A,FALSE,"Summary";#N/A,#N/A,FALSE,"3TJ";#N/A,#N/A,FALSE,"3TN";#N/A,#N/A,FALSE,"3TP";#N/A,#N/A,FALSE,"3SJ";#N/A,#N/A,FALSE,"3CJ";#N/A,#N/A,FALSE,"3CN";#N/A,#N/A,FALSE,"3CP";#N/A,#N/A,FALSE,"3A"}</definedName>
    <definedName name="_old7">{#N/A,#N/A,FALSE,"Summary";#N/A,#N/A,FALSE,"3TJ";#N/A,#N/A,FALSE,"3TN";#N/A,#N/A,FALSE,"3TP";#N/A,#N/A,FALSE,"3SJ";#N/A,#N/A,FALSE,"3CJ";#N/A,#N/A,FALSE,"3CN";#N/A,#N/A,FALSE,"3CP";#N/A,#N/A,FALSE,"3A"}</definedName>
    <definedName name="_OMM95">{#N/A,#N/A,FALSE,"Key Data";#N/A,#N/A,FALSE,"Summary P&amp;L";#N/A,#N/A,FALSE,"One-Time Items";#N/A,#N/A,FALSE,"Sales";#N/A,#N/A,FALSE,"CAPEX";#N/A,#N/A,FALSE,"GM @ STD";#N/A,#N/A,FALSE,"R&amp;D CHART";#N/A,#N/A,FALSE,"SG&amp;A CHART";#N/A,#N/A,FALSE,"SG&amp;A";#N/A,#N/A,FALSE,"EBIT CHART";#N/A,#N/A,FALSE,"QTRLY SALES CHT";#N/A,#N/A,FALSE,"QTRLY EBIT CHT";#N/A,#N/A,FALSE,"Risks &amp; Ops";#N/A,#N/A,FALSE,"Profit Assurance";#N/A,#N/A,FALSE,"Asset Perf";#N/A,#N/A,FALSE,"WC CHART";#N/A,#N/A,FALSE,"RNOA (EBIT) CHT";#N/A,#N/A,FALSE,"Cash Flow";#N/A,#N/A,FALSE,"Headcount";#N/A,#N/A,FALSE,"BACKLOG CHT"}</definedName>
    <definedName name="_order_1">0</definedName>
    <definedName name="_Order1">255</definedName>
    <definedName name="_Order1_1">255</definedName>
    <definedName name="_Order1_MM">0</definedName>
    <definedName name="_Order1a">0</definedName>
    <definedName name="_Order1bis">255</definedName>
    <definedName name="_Order2">255</definedName>
    <definedName name="_Order2_MM">0</definedName>
    <definedName name="_Order3">0</definedName>
    <definedName name="_Order39">255</definedName>
    <definedName name="_P00comps1">'[94]EU Comps'!$DK$326:$FO$489</definedName>
    <definedName name="_P00comps2">'[94]EU Comps'!$FQ$326:$HL$489</definedName>
    <definedName name="_P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Parse_In">[4]KISSAN!#REF!</definedName>
    <definedName name="_Parse_Out">[4]KISSAN!#REF!</definedName>
    <definedName name="_Pat1">'[4]SALES &amp; UNITS'!#REF!</definedName>
    <definedName name="_pcSlicerSheet_Slicer2">#REF!</definedName>
    <definedName name="_pcSlicerSheet_Slicer3">#REF!</definedName>
    <definedName name="_pcSlicerSheet_Slicer4">#REF!</definedName>
    <definedName name="_pcSlicerSheet1_Slicer1">#REF!</definedName>
    <definedName name="_pcSlicerSheet1_Slicer2">#REF!</definedName>
    <definedName name="_pg1">#REF!</definedName>
    <definedName name="_pg2">#REF!</definedName>
    <definedName name="_pg3">#REF!</definedName>
    <definedName name="_pg4">#REF!</definedName>
    <definedName name="_pg5">#REF!</definedName>
    <definedName name="_pg6">#REF!</definedName>
    <definedName name="_pg7">#REF!</definedName>
    <definedName name="_pg8">#REF!</definedName>
    <definedName name="_pg9">#REF!</definedName>
    <definedName name="_PRN2">{"adj95mult",#N/A,FALSE,"COMPCO";"adj95est",#N/A,FALSE,"COMPCO"}</definedName>
    <definedName name="_PROGNOSIS">#REF!</definedName>
    <definedName name="_ptc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Q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4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14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234">'[95]sales vol.'!$J$211:$J$214</definedName>
    <definedName name="_q3">'[4]1601 Detail information'!$H$97:$H$129</definedName>
    <definedName name="_Q403">{"ModelPage1",#N/A,TRUE,"Model";"ModelSum_Debt",#N/A,TRUE,"Model"}</definedName>
    <definedName name="_q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11">#REF!</definedName>
    <definedName name="_qq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13">#REF!</definedName>
    <definedName name="_qq14">#REF!</definedName>
    <definedName name="_qq15">#REF!</definedName>
    <definedName name="_qq16">#REF!</definedName>
    <definedName name="_qq2">#REF!</definedName>
    <definedName name="_qq21">#REF!</definedName>
    <definedName name="_qq22">#REF!</definedName>
    <definedName name="_qq23">#REF!</definedName>
    <definedName name="_qq24">#REF!</definedName>
    <definedName name="_qq25">#REF!</definedName>
    <definedName name="_qq26">#REF!</definedName>
    <definedName name="_qq27">#REF!</definedName>
    <definedName name="_qq3">#REF!</definedName>
    <definedName name="_qq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4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qq5">#REF!</definedName>
    <definedName name="_qq6">#REF!</definedName>
    <definedName name="_qq7">#REF!</definedName>
    <definedName name="_qq8">#REF!</definedName>
    <definedName name="_qq9">#REF!</definedName>
    <definedName name="_qw2">{0,0,0,0;0,0,0,0;0,0,0,0;0,0,0,0;0,0,0,0;0,0,0,0}</definedName>
    <definedName name="_r">{"consolidated",#N/A,FALSE,"Sheet1";"cms",#N/A,FALSE,"Sheet1";"fse",#N/A,FALSE,"Sheet1"}</definedName>
    <definedName name="_re2">{"NOPCAPEVA",#N/A,FALSE,"Nopat";"FCFCSTAR",#N/A,FALSE,"FCFVAL";"EVAVL",#N/A,FALSE,"EVAVAL";"LEASE",#N/A,FALSE,"OpLease"}</definedName>
    <definedName name="_re3">{"NOPCAPEVA",#N/A,FALSE,"Nopat";"FCFCSTAR",#N/A,FALSE,"FCFVAL";"EVAVL",#N/A,FALSE,"EVAVAL";"LEASE",#N/A,FALSE,"OpLease"}</definedName>
    <definedName name="_re4">{"NOPCAPEVA",#N/A,FALSE,"Nopat";"FCFCSTAR",#N/A,FALSE,"FCFVAL";"EVAVL",#N/A,FALSE,"EVAVAL";"LEASE",#N/A,FALSE,"OpLease"}</definedName>
    <definedName name="_re5">{"NOPCAPEVA",#N/A,FALSE,"Nopat";"FCFCSTAR",#N/A,FALSE,"FCFVAL";"EVAVL",#N/A,FALSE,"EVAVAL";"LEASE",#N/A,FALSE,"OpLease"}</definedName>
    <definedName name="_re6">{"NOPCAPEVA",#N/A,FALSE,"Nopat";"FCFCSTAR",#N/A,FALSE,"FCFVAL";"EVAVL",#N/A,FALSE,"EVAVAL";"LEASE",#N/A,FALSE,"OpLease"}</definedName>
    <definedName name="_re7">{"NOPCAPEVA",#N/A,FALSE,"Nopat";"FCFCSTAR",#N/A,FALSE,"FCFVAL";"EVAVL",#N/A,FALSE,"EVAVAL";"LEASE",#N/A,FALSE,"OpLease"}</definedName>
    <definedName name="_re8">{"NOPCAPEVA",#N/A,FALSE,"Nopat";"FCFCSTAR",#N/A,FALSE,"FCFVAL";"EVAVL",#N/A,FALSE,"EVAVAL";"LEASE",#N/A,FALSE,"OpLease"}</definedName>
    <definedName name="_Regression_Int">1</definedName>
    <definedName name="_Regression_Out">#REF!</definedName>
    <definedName name="_Regression_X">#REF!</definedName>
    <definedName name="_Regression_Y">#REF!</definedName>
    <definedName name="_Regression_Z">'[96]1098 loc'!#REF!</definedName>
    <definedName name="_Report">"model"</definedName>
    <definedName name="_REV4">#REF!</definedName>
    <definedName name="_Rf_Feb_Act_for_YTD">[47]pcQueryData!$A$4</definedName>
    <definedName name="_Rf_Oct_Act_for_2003_YTD">[47]pcQueryData!$A$3</definedName>
    <definedName name="_rha1">{"'Sheet1'!$A$1:$G$85"}</definedName>
    <definedName name="_rjb1">#REF!</definedName>
    <definedName name="_rjb10">#REF!</definedName>
    <definedName name="_rjb11">#REF!</definedName>
    <definedName name="_rjb12">#REF!</definedName>
    <definedName name="_rjb13">#REF!</definedName>
    <definedName name="_rjb14">#REF!</definedName>
    <definedName name="_rjb15">#REF!</definedName>
    <definedName name="_rjb16">#REF!</definedName>
    <definedName name="_rjb17">#REF!</definedName>
    <definedName name="_rjb18">#REF!</definedName>
    <definedName name="_rjb19">#REF!</definedName>
    <definedName name="_rjb2">#REF!</definedName>
    <definedName name="_rjb20">#REF!</definedName>
    <definedName name="_rjb21">#REF!</definedName>
    <definedName name="_rjb22">#REF!</definedName>
    <definedName name="_rjb3">#REF!</definedName>
    <definedName name="_rjb4">#REF!</definedName>
    <definedName name="_rjb5">#REF!</definedName>
    <definedName name="_rjb6">#REF!</definedName>
    <definedName name="_rjb7">#REF!</definedName>
    <definedName name="_rjb8">#REF!</definedName>
    <definedName name="_rjb9">#REF!</definedName>
    <definedName name="_rod1">{#N/A,#N/A,FALSE,"Projections";#N/A,#N/A,FALSE,"Multiples Valuation";#N/A,#N/A,FALSE,"LBO";#N/A,#N/A,FALSE,"Multiples_Sensitivity";#N/A,#N/A,FALSE,"Summary"}</definedName>
    <definedName name="_S_Base">{0.1;0;0.382758620689655;0;0;0;0.258620689655172;0;0.258620689655172}</definedName>
    <definedName name="_S_new_case">{0.1;0;0.45;0;0;0;0;0;0.45}</definedName>
    <definedName name="_s1">'[2]sales vol.'!$J$34:$J$37</definedName>
    <definedName name="_s2">'[2]sales vol.'!$J$398:$J$401</definedName>
    <definedName name="_s3">'[2]sales vol.'!$J$211:$J$214</definedName>
    <definedName name="_s4">'[2]sales vol.'!$I$1121:$I$1122</definedName>
    <definedName name="_s5">'[2]sales vol.'!$I$1632:$I$1635</definedName>
    <definedName name="_s6">'[2]sales vol.'!$I$2248:$I$2251</definedName>
    <definedName name="_Seg1_Format">"00000"</definedName>
    <definedName name="_Seg2_Format">"000"</definedName>
    <definedName name="_Seg3_Format">"000"</definedName>
    <definedName name="_Seg4_Format">"00"</definedName>
    <definedName name="_Seg5_Format">"0000"</definedName>
    <definedName name="_Seg6_Format">"0000"</definedName>
    <definedName name="_SEP01">{"Statement of Income",#N/A,TRUE,"Mar99";"Balance Sheet",#N/A,TRUE,"Mar99"}</definedName>
    <definedName name="_Sep03">{"Statement of Income",#N/A,TRUE,"Mar99";"Balance Sheet",#N/A,TRUE,"Mar99"}</definedName>
    <definedName name="_Series">[92]Variables!$B$3</definedName>
    <definedName name="_sf33">{"FCF",#N/A,FALSE,"Results"}</definedName>
    <definedName name="_sf34">{"Supporting Schedules",#N/A,FALSE,"Results"}</definedName>
    <definedName name="_Shading">[92]Variables!$B$2</definedName>
    <definedName name="_Sort">#REF!</definedName>
    <definedName name="_Sort1">'[4]Inv Summ'!#REF!</definedName>
    <definedName name="_Sort2">#REF!</definedName>
    <definedName name="_sort3">#REF!</definedName>
    <definedName name="_sorta">#REF!</definedName>
    <definedName name="_sss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_sss12">{#N/A,#N/A,FALSE,"SUMMARY";#N/A,#N/A,FALSE,"EAC96PLA";#N/A,#N/A,FALSE,"EAC96EXT";#N/A,#N/A,FALSE,"FINSUM";#N/A,#N/A,FALSE,"1996PL";#N/A,#N/A,FALSE,"RISKOP3rd";#N/A,#N/A,FALSE,"RISKTOTAL";#N/A,#N/A,FALSE,"STAFFING";#N/A,#N/A,FALSE,"Balsht"}</definedName>
    <definedName name="_sss123">{#N/A,#N/A,FALSE,"SUMMARY";#N/A,#N/A,FALSE,"EAC96PLA";#N/A,#N/A,FALSE,"EAC96EXT";#N/A,#N/A,FALSE,"FINSUM";#N/A,#N/A,FALSE,"1996PL";#N/A,#N/A,FALSE,"RISKOP3rd";#N/A,#N/A,FALSE,"RISKTOTAL";#N/A,#N/A,FALSE,"STAFFING";#N/A,#N/A,FALSE,"Balsht"}</definedName>
    <definedName name="_sss4">{#N/A,#N/A,FALSE,"SUMMARY";#N/A,#N/A,FALSE,"EAC96PLA";#N/A,#N/A,FALSE,"EAC96EXT";#N/A,#N/A,FALSE,"FINSUM";#N/A,#N/A,FALSE,"1996PL";#N/A,#N/A,FALSE,"RISKOP3rd";#N/A,#N/A,FALSE,"RISKTOTAL";#N/A,#N/A,FALSE,"STAFFING";#N/A,#N/A,FALSE,"Balsht"}</definedName>
    <definedName name="_sss4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_st1">"MAIN"</definedName>
    <definedName name="_st2">"MGRETAIL"</definedName>
    <definedName name="_st3">"ZZELIM"</definedName>
    <definedName name="_t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t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t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T123456">{"COUNT",#N/A,FALSE,"AB"}</definedName>
    <definedName name="_T12347">{"COUNT",#N/A,FALSE,"AB"}</definedName>
    <definedName name="_t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t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t4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_t9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Table1_In1">[4]merger!#REF!</definedName>
    <definedName name="_Table1_In1_Dollar">#REF!</definedName>
    <definedName name="_Table1_In1_Dollar2">#REF!</definedName>
    <definedName name="_Table1_In1_Euro">#REF!</definedName>
    <definedName name="_Table1_In2">#REF!</definedName>
    <definedName name="_Table1_Out">[4]merger!#REF!</definedName>
    <definedName name="_Table1_Out_Dollar">#REF!</definedName>
    <definedName name="_Table2_In1">[4]merger!#REF!</definedName>
    <definedName name="_Table2_In1_Dollar">#REF!</definedName>
    <definedName name="_Table2_In1a">'[97]Bank Model'!#REF!</definedName>
    <definedName name="_Table2_In2">#REF!</definedName>
    <definedName name="_Table2_In2a">'[97]Bank Model'!#REF!</definedName>
    <definedName name="_Table2_Out">[4]merger!#REF!</definedName>
    <definedName name="_Table2_Out_Dollar">#REF!</definedName>
    <definedName name="_Table3_In2">#REF!</definedName>
    <definedName name="_Table3_Out">#REF!</definedName>
    <definedName name="_TAX1">#REF!</definedName>
    <definedName name="_TAX5">[98]DCF!#REF!</definedName>
    <definedName name="_tm1">{#N/A,#N/A,FALSE,"Pharm";#N/A,#N/A,FALSE,"WWCM"}</definedName>
    <definedName name="_TMAutoChart1Names">{"Fixed Cost Chart","Chart 1","Fixed Cost Chart Chart 1"}</definedName>
    <definedName name="_TMAutoChart1Refs">{"","","'Fixed Cost Chart'!$G$19","'Fixed Cost Chart'!$G$18","","","","","",""}</definedName>
    <definedName name="_TMautochart1refs2">{"","","'Fixed Cost Chart'!$G$19","'Fixed Cost Chart'!$G$18","","","","","",""}</definedName>
    <definedName name="_TMAutoChart2Names">{"Timeline","Chart 6","Timeline Chart 6"}</definedName>
    <definedName name="_TMAutoChart2Refs">{"","","'Timeline'!$F$16","'Timeline'!$H$25","","","","","",""}</definedName>
    <definedName name="_TMAutoChartCount">1</definedName>
    <definedName name="_TNautochart1names2">{"Fixed Cost Chart","Chart 1","Fixed Cost Chart Chart 1"}</definedName>
    <definedName name="_TOG1">#REF!</definedName>
    <definedName name="_TOG2">#REF!</definedName>
    <definedName name="_TOG3">#REF!</definedName>
    <definedName name="_TOG4">#REF!</definedName>
    <definedName name="_tst1">{"FCF",#N/A,FALSE,"Results"}</definedName>
    <definedName name="_TT20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v1">{"Month End Performance",#N/A,FALSE,"Report";"Site Talk Times",#N/A,FALSE,"Report"}</definedName>
    <definedName name="_v2">{"Budget by Month",#N/A,FALSE,"VA Departments Roll-up";"Budget by Month",#N/A,FALSE,"220";"Budget by Month",#N/A,FALSE,"300";"Budget by Month",#N/A,FALSE,"302";"Budget by Month",#N/A,FALSE,"305";"Budget by Month",#N/A,FALSE,"310"}</definedName>
    <definedName name="_w1">{"PVGraph2",#N/A,FALSE,"PV Data"}</definedName>
    <definedName name="_w12">{"PVGraph2",#N/A,FALSE,"PV Data"}</definedName>
    <definedName name="_w2">{"PVGraph2",#N/A,FALSE,"PV Data"}</definedName>
    <definedName name="_w3">{"PVGraph2",#N/A,FALSE,"PV Data"}</definedName>
    <definedName name="_w9">{"PVGraph2",#N/A,FALSE,"PV Data"}</definedName>
    <definedName name="_WF2">{"Total Assets",#N/A,FALSE,"HI Lexington";"Management Contracts",#N/A,FALSE,"HI Lexington";"Franchise Agreements",#N/A,FALSE,"HI Lexington";"Owned Hotel Total",#N/A,FALSE,"HI Lexington";"Total Revenue",#N/A,FALSE,"HI Lexington";"Operating Cost Breakdown",#N/A,FALSE,"HI Lexington";"Allocated Cost Breakdown",#N/A,FALSE,"HI Lexington";"Capex Breakdown",#N/A,FALSE,"HI Lexington";"D&amp;A Breakdown",#N/A,FALSE,"HI Lexington";"Overhead D&amp;A Allocation",#N/A,FALSE,"HI Lexington";"CTP Breakdown",#N/A,FALSE,"HI Lexington"}</definedName>
    <definedName name="_wip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ip2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ip2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ip2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ip2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ip24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ip24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WKr2">{"emeasummary",#N/A,FALSE,"1. PLEMEA";"BUTotalq6",#N/A,FALSE,"2. PLBU-total";"BUTotalFY02",#N/A,FALSE,"2. PLBU-total";"TotalRegQ601",#N/A,FALSE,"3. PLREGIONS-total";"TotalRegFY02",#N/A,FALSE,"3. PLREGIONS-total"}</definedName>
    <definedName name="_wr1">{"hist_bs",#N/A,FALSE,"Exhibit D,E1,E2";#N/A,#N/A,FALSE,"Exhibit E3";#N/A,#N/A,FALSE,"Mgmt. Projtn";#N/A,#N/A,FALSE,"Exhibit B-1";#N/A,#N/A,FALSE,"Exhibit A";#N/A,#N/A,FALSE,"WACC";#N/A,#N/A,FALSE,"Control";"hist_inc",#N/A,FALSE,"Exhibit D,E1,E2"}</definedName>
    <definedName name="_wrn1">{#N/A,#N/A,FALSE,"DCF";#N/A,#N/A,FALSE,"WACC";#N/A,#N/A,FALSE,"Sales_EBIT";#N/A,#N/A,FALSE,"Capex_Depreciation";#N/A,#N/A,FALSE,"WC";#N/A,#N/A,FALSE,"Interest";#N/A,#N/A,FALSE,"Assumptions"}</definedName>
    <definedName name="_wrn2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wrn3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wrn4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wrn6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wtx2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ww2">{#N/A,#N/A,FALSE,"Admin";#N/A,#N/A,FALSE,"Other"}</definedName>
    <definedName name="_x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2">{#N/A,#N/A,FALSE,"Other";#N/A,#N/A,FALSE,"Ace";#N/A,#N/A,FALSE,"Derm"}</definedName>
    <definedName name="_X2002">{"Weekly",#N/A,FALSE,"Cash Projection";"Months",#N/A,FALSE,"Cash Projection"}</definedName>
    <definedName name="_x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4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4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lcn.LinkedTable_ADA_Code_Lookup">[99]!ADA_Code_Lookup[#Data]</definedName>
    <definedName name="_xlcn.LinkedTable_AdjustmentType">[99]!AdjustmentType[#Data]</definedName>
    <definedName name="_xlcn.LinkedTable_CapitationIndicator">[99]!CapitationIndicator[#Data]</definedName>
    <definedName name="_xlcn.LinkedTable_InvisalignIndicator">[99]!InvisalignIndicator[#Data]</definedName>
    <definedName name="_xlcn.LinkedTable_MetrocareID">[99]!MetrocareID[#Data]</definedName>
    <definedName name="_xlcn.LinkedTable_MetrocareIndicator">[99]!MetrocareIndicator[#Data]</definedName>
    <definedName name="_xlcn.LinkedTable_OfficeLookup">[99]!OfficeLookup[#Data]</definedName>
    <definedName name="_xlcn.LinkedTable_Ortho_PatientLookup">[100]!Ortho_PatientLookup[#Data]</definedName>
    <definedName name="_xlcn.LinkedTable_OrthoIndicator">[99]!OrthoIndicator[#Data]</definedName>
    <definedName name="_xlcn.LinkedTable_OrthoStartDates">[99]!OrthoStartDates[#Data]</definedName>
    <definedName name="_xlcn.LinkedTable_PayorIndicator">[99]!PayorIndicator[#Data]</definedName>
    <definedName name="_xlcn.LinkedTable_PayorList">[99]!PayorList[#Data]</definedName>
    <definedName name="_xlcn.LinkedTable_PmtDescrDOS">[99]!PmtDescrDOS[#Data]</definedName>
    <definedName name="_xlcn.LinkedTable_RevenueGroup">[99]!RevenueGroup[#Data]</definedName>
    <definedName name="_xlcn.LinkedTable_Table1">[101]!Table1[#Data]</definedName>
    <definedName name="_xlcn.LinkedTable_Table11" localSheetId="9">[102]!Table1</definedName>
    <definedName name="_xlcn.LinkedTable_Table11" localSheetId="18">[102]!Table1</definedName>
    <definedName name="_xlcn.LinkedTable_Table11" localSheetId="19">[102]!Table1</definedName>
    <definedName name="_xlcn.LinkedTable_Table11" localSheetId="20">[102]!Table1</definedName>
    <definedName name="_xlcn.LinkedTable_Table11" localSheetId="21">[102]!Table1</definedName>
    <definedName name="_xlcn.LinkedTable_Table11" localSheetId="22">[102]!Table1</definedName>
    <definedName name="_xlcn.LinkedTable_Table11" localSheetId="23">[102]!Table1</definedName>
    <definedName name="_xlcn.LinkedTable_Table11" localSheetId="24">[102]!Table1</definedName>
    <definedName name="_xlcn.LinkedTable_Table11" localSheetId="25">[102]!Table1</definedName>
    <definedName name="_xlcn.LinkedTable_Table11" localSheetId="26">[102]!Table1</definedName>
    <definedName name="_xlcn.LinkedTable_Table11" localSheetId="27">[102]!Table1</definedName>
    <definedName name="_xlcn.LinkedTable_Table11" localSheetId="10">[102]!Table1</definedName>
    <definedName name="_xlcn.LinkedTable_Table11" localSheetId="28">[102]!Table1</definedName>
    <definedName name="_xlcn.LinkedTable_Table11" localSheetId="29">[102]!Table1</definedName>
    <definedName name="_xlcn.LinkedTable_Table11" localSheetId="30">[102]!Table1</definedName>
    <definedName name="_xlcn.LinkedTable_Table11" localSheetId="31">[102]!Table1</definedName>
    <definedName name="_xlcn.LinkedTable_Table11" localSheetId="32">[102]!Table1</definedName>
    <definedName name="_xlcn.LinkedTable_Table11" localSheetId="33">[102]!Table1</definedName>
    <definedName name="_xlcn.LinkedTable_Table11" localSheetId="34">[102]!Table1</definedName>
    <definedName name="_xlcn.LinkedTable_Table11" localSheetId="35">[102]!Table1</definedName>
    <definedName name="_xlcn.LinkedTable_Table11" localSheetId="36">[102]!Table1</definedName>
    <definedName name="_xlcn.LinkedTable_Table11" localSheetId="37">[102]!Table1</definedName>
    <definedName name="_xlcn.LinkedTable_Table11" localSheetId="11">[102]!Table1</definedName>
    <definedName name="_xlcn.LinkedTable_Table11" localSheetId="38">[102]!Table1</definedName>
    <definedName name="_xlcn.LinkedTable_Table11" localSheetId="39">[102]!Table1</definedName>
    <definedName name="_xlcn.LinkedTable_Table11" localSheetId="40">[102]!Table1</definedName>
    <definedName name="_xlcn.LinkedTable_Table11" localSheetId="41">[102]!Table1</definedName>
    <definedName name="_xlcn.LinkedTable_Table11" localSheetId="42">[102]!Table1</definedName>
    <definedName name="_xlcn.LinkedTable_Table11" localSheetId="43">[102]!Table1</definedName>
    <definedName name="_xlcn.LinkedTable_Table11" localSheetId="44">[102]!Table1</definedName>
    <definedName name="_xlcn.LinkedTable_Table11" localSheetId="45">[102]!Table1</definedName>
    <definedName name="_xlcn.LinkedTable_Table11" localSheetId="46">[102]!Table1</definedName>
    <definedName name="_xlcn.LinkedTable_Table11" localSheetId="47">[102]!Table1</definedName>
    <definedName name="_xlcn.LinkedTable_Table11" localSheetId="12">[102]!Table1</definedName>
    <definedName name="_xlcn.LinkedTable_Table11" localSheetId="48">[102]!Table1</definedName>
    <definedName name="_xlcn.LinkedTable_Table11" localSheetId="49">[102]!Table1</definedName>
    <definedName name="_xlcn.LinkedTable_Table11" localSheetId="50">[102]!Table1</definedName>
    <definedName name="_xlcn.LinkedTable_Table11" localSheetId="51">[102]!Table1</definedName>
    <definedName name="_xlcn.LinkedTable_Table11" localSheetId="52">[102]!Table1</definedName>
    <definedName name="_xlcn.LinkedTable_Table11" localSheetId="53">[102]!Table1</definedName>
    <definedName name="_xlcn.LinkedTable_Table11" localSheetId="54">[102]!Table1</definedName>
    <definedName name="_xlcn.LinkedTable_Table11" localSheetId="55">[102]!Table1</definedName>
    <definedName name="_xlcn.LinkedTable_Table11" localSheetId="56">[102]!Table1</definedName>
    <definedName name="_xlcn.LinkedTable_Table11" localSheetId="57">[102]!Table1</definedName>
    <definedName name="_xlcn.LinkedTable_Table11" localSheetId="13">[102]!Table1</definedName>
    <definedName name="_xlcn.LinkedTable_Table11" localSheetId="58">[102]!Table1</definedName>
    <definedName name="_xlcn.LinkedTable_Table11" localSheetId="59">[102]!Table1</definedName>
    <definedName name="_xlcn.LinkedTable_Table11" localSheetId="60">[102]!Table1</definedName>
    <definedName name="_xlcn.LinkedTable_Table11" localSheetId="14">[102]!Table1</definedName>
    <definedName name="_xlcn.LinkedTable_Table11" localSheetId="15">[102]!Table1</definedName>
    <definedName name="_xlcn.LinkedTable_Table11" localSheetId="16">[102]!Table1</definedName>
    <definedName name="_xlcn.LinkedTable_Table11" localSheetId="17">[102]!Table1</definedName>
    <definedName name="_xlcn.LinkedTable_Table11" localSheetId="1">[102]!Table1</definedName>
    <definedName name="_xlcn.LinkedTable_Table11" localSheetId="8">[102]!Table1</definedName>
    <definedName name="_xlcn.LinkedTable_Table11" localSheetId="2">[102]!Table1</definedName>
    <definedName name="_xlcn.LinkedTable_Table11">[102]!Table1</definedName>
    <definedName name="_xlcn.LinkedTable_Table12">[99]!MasterLookupClinics[#Data]</definedName>
    <definedName name="_xlcn.LinkedTable_Table15">[99]!Table15[#Data]</definedName>
    <definedName name="_xlcn.LinkedTable_Table2">[101]!Table2[#Data]</definedName>
    <definedName name="_xlcn.LinkedTable_Table3">[101]!Table3[#Data]</definedName>
    <definedName name="_xlcn.LinkedTable_Table4">[101]!Table4[#Data]</definedName>
    <definedName name="_xlcn.LinkedTable_Table5">[101]!Table5[#Data]</definedName>
    <definedName name="_xlcn.LinkedTable_Table6">[101]!Table6[#Data]</definedName>
    <definedName name="_xlcn.LinkedTable_Table7">[101]!Table7[#Data]</definedName>
    <definedName name="_xlcn.LinkedTable_Table8">[101]!Table8[#Data]</definedName>
    <definedName name="_xlcn.LinkedTable_Table9">[101]!Table9[#Data]</definedName>
    <definedName name="_xlcn.LinkedTable_UniqueClaimID_List">[100]!UniqueClaimID_List[#Data]</definedName>
    <definedName name="_xlcn.WorksheetConnection_2014CONSOLIDATEDFINANCIALSTATEMENTS2014.xlsmPTE_TB">#REF!</definedName>
    <definedName name="_xlcn.WorksheetConnection_2014CONSOLIDATEDFINANCIALSTATEMENTS2014.xlsmTable_Query_from_QuickBooks_Data">#REF!</definedName>
    <definedName name="_xlcn.WorksheetConnection_2014CONSOLIDATEDFINANCIALSTATEMENTS2014.xlsmTable_Query_from_QuickBooks_Data14">#REF!</definedName>
    <definedName name="_xlcn.WorksheetConnection_2014CONSOLIDATEDFINANCIALSTATEMENTS2014.xlsmTable_Query_from_QuickBooks_Data16">#REF!</definedName>
    <definedName name="_xlcn.WorksheetConnection_PCDatabase.xlsxProjectCodes1">[4]!ProjectCodes[#Data]</definedName>
    <definedName name="_xlcn.WorksheetConnection_PCDatabase.xlsxProjListDataUpdates1">[4]!ProjListDataUpdates[#Data]</definedName>
    <definedName name="_xleta.ROW" hidden="1" xlm="1">#NAME?</definedName>
    <definedName name="_xx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123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x4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_xz4">{0,0,0,0;0,0,0,0;0,0,0,0;0,0,0,0;0,0,0,0;0,0,0,0}</definedName>
    <definedName name="_y2">{"PVGraph2",#N/A,FALSE,"PV Data"}</definedName>
    <definedName name="_y22">{"PVGraph2",#N/A,FALSE,"PV Data"}</definedName>
    <definedName name="_Zcomps2">{0,0,0,0,1,-4105,28.3464566929134,28.3464566929134,28.346456664,28.3464566929134,2,TRUE,TRUE,FALSE,FALSE,FALSE,#N/A,1,85,1,2,"","","","&amp;""Kennerly,Roman Bold""&amp;14L&amp;12EHMAN &amp;14 B&amp;12ROTHERS","","",FALSE}</definedName>
    <definedName name="a">{"'FY98 BP2'!$A$1:$K$27","'FY98 BP2'!$A$3:$K$27"}</definedName>
    <definedName name="aa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a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aa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aa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aa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">'[4]Power &amp; Fuel(c)'!#REF!</definedName>
    <definedName name="aaa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aaa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aaa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aaa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_DOCTOPS">"AAA_SET"</definedName>
    <definedName name="AAA_duser">"OFF"</definedName>
    <definedName name="AAA_u999998">"nlfoote@970721231427"</definedName>
    <definedName name="AAA_u999999">"nlfoote@970721231348"</definedName>
    <definedName name="aaaa">{"FCB_ALL",#N/A,FALSE,"FCB";"GREY_ALL",#N/A,FALSE,"GREY"}</definedName>
    <definedName name="aaaa_1">{#N/A,#N/A,FALSE,"Bud Month-end Call";#N/A,#N/A,FALSE,"Bud vs Actual";#N/A,#N/A,FALSE,"FC3 Month-end Call";#N/A,#N/A,FALSE,"FC3 vs Actual"}</definedName>
    <definedName name="aaaa_2">{#N/A,#N/A,FALSE,"Bud Month-end Call";#N/A,#N/A,FALSE,"Bud vs Actual";#N/A,#N/A,FALSE,"FC3 Month-end Call";#N/A,#N/A,FALSE,"FC3 vs Actual"}</definedName>
    <definedName name="aaaa_3">{#N/A,#N/A,FALSE,"Bud Month-end Call";#N/A,#N/A,FALSE,"Bud vs Actual";#N/A,#N/A,FALSE,"FC3 Month-end Call";#N/A,#N/A,FALSE,"FC3 vs Actual"}</definedName>
    <definedName name="aaaa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1" localSheetId="9">1/EUReXToIEP</definedName>
    <definedName name="aaaa1" localSheetId="18">1/EUReXToIEP</definedName>
    <definedName name="aaaa1" localSheetId="19">1/EUReXToIEP</definedName>
    <definedName name="aaaa1" localSheetId="20">1/EUReXToIEP</definedName>
    <definedName name="aaaa1" localSheetId="21">1/EUReXToIEP</definedName>
    <definedName name="aaaa1" localSheetId="22">1/EUReXToIEP</definedName>
    <definedName name="aaaa1" localSheetId="23">1/EUReXToIEP</definedName>
    <definedName name="aaaa1" localSheetId="24">1/EUReXToIEP</definedName>
    <definedName name="aaaa1" localSheetId="25">1/EUReXToIEP</definedName>
    <definedName name="aaaa1" localSheetId="26">1/EUReXToIEP</definedName>
    <definedName name="aaaa1" localSheetId="27">1/EUReXToIEP</definedName>
    <definedName name="aaaa1" localSheetId="10">1/EUReXToIEP</definedName>
    <definedName name="aaaa1" localSheetId="28">1/EUReXToIEP</definedName>
    <definedName name="aaaa1" localSheetId="29">1/EUReXToIEP</definedName>
    <definedName name="aaaa1" localSheetId="30">1/EUReXToIEP</definedName>
    <definedName name="aaaa1" localSheetId="31">1/EUReXToIEP</definedName>
    <definedName name="aaaa1" localSheetId="32">1/EUReXToIEP</definedName>
    <definedName name="aaaa1" localSheetId="33">1/EUReXToIEP</definedName>
    <definedName name="aaaa1" localSheetId="34">1/EUReXToIEP</definedName>
    <definedName name="aaaa1" localSheetId="35">1/EUReXToIEP</definedName>
    <definedName name="aaaa1" localSheetId="36">1/EUReXToIEP</definedName>
    <definedName name="aaaa1" localSheetId="37">1/EUReXToIEP</definedName>
    <definedName name="aaaa1" localSheetId="11">1/EUReXToIEP</definedName>
    <definedName name="aaaa1" localSheetId="38">1/EUReXToIEP</definedName>
    <definedName name="aaaa1" localSheetId="39">1/EUReXToIEP</definedName>
    <definedName name="aaaa1" localSheetId="40">1/EUReXToIEP</definedName>
    <definedName name="aaaa1" localSheetId="41">1/EUReXToIEP</definedName>
    <definedName name="aaaa1" localSheetId="42">1/EUReXToIEP</definedName>
    <definedName name="aaaa1" localSheetId="43">1/EUReXToIEP</definedName>
    <definedName name="aaaa1" localSheetId="44">1/EUReXToIEP</definedName>
    <definedName name="aaaa1" localSheetId="45">1/EUReXToIEP</definedName>
    <definedName name="aaaa1" localSheetId="46">1/EUReXToIEP</definedName>
    <definedName name="aaaa1" localSheetId="47">1/EUReXToIEP</definedName>
    <definedName name="aaaa1" localSheetId="12">1/EUReXToIEP</definedName>
    <definedName name="aaaa1" localSheetId="48">1/EUReXToIEP</definedName>
    <definedName name="aaaa1" localSheetId="49">1/EUReXToIEP</definedName>
    <definedName name="aaaa1" localSheetId="50">1/EUReXToIEP</definedName>
    <definedName name="aaaa1" localSheetId="51">1/EUReXToIEP</definedName>
    <definedName name="aaaa1" localSheetId="52">1/EUReXToIEP</definedName>
    <definedName name="aaaa1" localSheetId="53">1/EUReXToIEP</definedName>
    <definedName name="aaaa1" localSheetId="54">1/EUReXToIEP</definedName>
    <definedName name="aaaa1" localSheetId="55">1/EUReXToIEP</definedName>
    <definedName name="aaaa1" localSheetId="56">1/EUReXToIEP</definedName>
    <definedName name="aaaa1" localSheetId="57">1/EUReXToIEP</definedName>
    <definedName name="aaaa1" localSheetId="13">1/EUReXToIEP</definedName>
    <definedName name="aaaa1" localSheetId="58">1/EUReXToIEP</definedName>
    <definedName name="aaaa1" localSheetId="59">1/EUReXToIEP</definedName>
    <definedName name="aaaa1" localSheetId="60">1/EUReXToIEP</definedName>
    <definedName name="aaaa1" localSheetId="14">1/EUReXToIEP</definedName>
    <definedName name="aaaa1" localSheetId="15">1/EUReXToIEP</definedName>
    <definedName name="aaaa1" localSheetId="16">1/EUReXToIEP</definedName>
    <definedName name="aaaa1" localSheetId="17">1/EUReXToIEP</definedName>
    <definedName name="aaaa1" localSheetId="1">1/EUReXToIEP</definedName>
    <definedName name="aaaa1" localSheetId="8">1/EUReXToIEP</definedName>
    <definedName name="aaaa1" localSheetId="2">1/EUReXToIEP</definedName>
    <definedName name="aaaa1">1/EUReXToIEP</definedName>
    <definedName name="aaaa2" localSheetId="9">1/EUReXToITL</definedName>
    <definedName name="aaaa2" localSheetId="18">1/EUReXToITL</definedName>
    <definedName name="aaaa2" localSheetId="19">1/EUReXToITL</definedName>
    <definedName name="aaaa2" localSheetId="20">1/EUReXToITL</definedName>
    <definedName name="aaaa2" localSheetId="21">1/EUReXToITL</definedName>
    <definedName name="aaaa2" localSheetId="22">1/EUReXToITL</definedName>
    <definedName name="aaaa2" localSheetId="23">1/EUReXToITL</definedName>
    <definedName name="aaaa2" localSheetId="24">1/EUReXToITL</definedName>
    <definedName name="aaaa2" localSheetId="25">1/EUReXToITL</definedName>
    <definedName name="aaaa2" localSheetId="26">1/EUReXToITL</definedName>
    <definedName name="aaaa2" localSheetId="27">1/EUReXToITL</definedName>
    <definedName name="aaaa2" localSheetId="10">1/EUReXToITL</definedName>
    <definedName name="aaaa2" localSheetId="28">1/EUReXToITL</definedName>
    <definedName name="aaaa2" localSheetId="29">1/EUReXToITL</definedName>
    <definedName name="aaaa2" localSheetId="30">1/EUReXToITL</definedName>
    <definedName name="aaaa2" localSheetId="31">1/EUReXToITL</definedName>
    <definedName name="aaaa2" localSheetId="32">1/EUReXToITL</definedName>
    <definedName name="aaaa2" localSheetId="33">1/EUReXToITL</definedName>
    <definedName name="aaaa2" localSheetId="34">1/EUReXToITL</definedName>
    <definedName name="aaaa2" localSheetId="35">1/EUReXToITL</definedName>
    <definedName name="aaaa2" localSheetId="36">1/EUReXToITL</definedName>
    <definedName name="aaaa2" localSheetId="37">1/EUReXToITL</definedName>
    <definedName name="aaaa2" localSheetId="11">1/EUReXToITL</definedName>
    <definedName name="aaaa2" localSheetId="38">1/EUReXToITL</definedName>
    <definedName name="aaaa2" localSheetId="39">1/EUReXToITL</definedName>
    <definedName name="aaaa2" localSheetId="40">1/EUReXToITL</definedName>
    <definedName name="aaaa2" localSheetId="41">1/EUReXToITL</definedName>
    <definedName name="aaaa2" localSheetId="42">1/EUReXToITL</definedName>
    <definedName name="aaaa2" localSheetId="43">1/EUReXToITL</definedName>
    <definedName name="aaaa2" localSheetId="44">1/EUReXToITL</definedName>
    <definedName name="aaaa2" localSheetId="45">1/EUReXToITL</definedName>
    <definedName name="aaaa2" localSheetId="46">1/EUReXToITL</definedName>
    <definedName name="aaaa2" localSheetId="47">1/EUReXToITL</definedName>
    <definedName name="aaaa2" localSheetId="12">1/EUReXToITL</definedName>
    <definedName name="aaaa2" localSheetId="48">1/EUReXToITL</definedName>
    <definedName name="aaaa2" localSheetId="49">1/EUReXToITL</definedName>
    <definedName name="aaaa2" localSheetId="50">1/EUReXToITL</definedName>
    <definedName name="aaaa2" localSheetId="51">1/EUReXToITL</definedName>
    <definedName name="aaaa2" localSheetId="52">1/EUReXToITL</definedName>
    <definedName name="aaaa2" localSheetId="53">1/EUReXToITL</definedName>
    <definedName name="aaaa2" localSheetId="54">1/EUReXToITL</definedName>
    <definedName name="aaaa2" localSheetId="55">1/EUReXToITL</definedName>
    <definedName name="aaaa2" localSheetId="56">1/EUReXToITL</definedName>
    <definedName name="aaaa2" localSheetId="57">1/EUReXToITL</definedName>
    <definedName name="aaaa2" localSheetId="13">1/EUReXToITL</definedName>
    <definedName name="aaaa2" localSheetId="58">1/EUReXToITL</definedName>
    <definedName name="aaaa2" localSheetId="59">1/EUReXToITL</definedName>
    <definedName name="aaaa2" localSheetId="60">1/EUReXToITL</definedName>
    <definedName name="aaaa2" localSheetId="14">1/EUReXToITL</definedName>
    <definedName name="aaaa2" localSheetId="15">1/EUReXToITL</definedName>
    <definedName name="aaaa2" localSheetId="16">1/EUReXToITL</definedName>
    <definedName name="aaaa2" localSheetId="17">1/EUReXToITL</definedName>
    <definedName name="aaaa2" localSheetId="1">1/EUReXToITL</definedName>
    <definedName name="aaaa2" localSheetId="8">1/EUReXToITL</definedName>
    <definedName name="aaaa2" localSheetId="2">1/EUReXToITL</definedName>
    <definedName name="aaaa2">1/EUReXToITL</definedName>
    <definedName name="aaaa3" localSheetId="9">1/EUReXToLUF</definedName>
    <definedName name="aaaa3" localSheetId="18">1/EUReXToLUF</definedName>
    <definedName name="aaaa3" localSheetId="19">1/EUReXToLUF</definedName>
    <definedName name="aaaa3" localSheetId="20">1/EUReXToLUF</definedName>
    <definedName name="aaaa3" localSheetId="21">1/EUReXToLUF</definedName>
    <definedName name="aaaa3" localSheetId="22">1/EUReXToLUF</definedName>
    <definedName name="aaaa3" localSheetId="23">1/EUReXToLUF</definedName>
    <definedName name="aaaa3" localSheetId="24">1/EUReXToLUF</definedName>
    <definedName name="aaaa3" localSheetId="25">1/EUReXToLUF</definedName>
    <definedName name="aaaa3" localSheetId="26">1/EUReXToLUF</definedName>
    <definedName name="aaaa3" localSheetId="27">1/EUReXToLUF</definedName>
    <definedName name="aaaa3" localSheetId="10">1/EUReXToLUF</definedName>
    <definedName name="aaaa3" localSheetId="28">1/EUReXToLUF</definedName>
    <definedName name="aaaa3" localSheetId="29">1/EUReXToLUF</definedName>
    <definedName name="aaaa3" localSheetId="30">1/EUReXToLUF</definedName>
    <definedName name="aaaa3" localSheetId="31">1/EUReXToLUF</definedName>
    <definedName name="aaaa3" localSheetId="32">1/EUReXToLUF</definedName>
    <definedName name="aaaa3" localSheetId="33">1/EUReXToLUF</definedName>
    <definedName name="aaaa3" localSheetId="34">1/EUReXToLUF</definedName>
    <definedName name="aaaa3" localSheetId="35">1/EUReXToLUF</definedName>
    <definedName name="aaaa3" localSheetId="36">1/EUReXToLUF</definedName>
    <definedName name="aaaa3" localSheetId="37">1/EUReXToLUF</definedName>
    <definedName name="aaaa3" localSheetId="11">1/EUReXToLUF</definedName>
    <definedName name="aaaa3" localSheetId="38">1/EUReXToLUF</definedName>
    <definedName name="aaaa3" localSheetId="39">1/EUReXToLUF</definedName>
    <definedName name="aaaa3" localSheetId="40">1/EUReXToLUF</definedName>
    <definedName name="aaaa3" localSheetId="41">1/EUReXToLUF</definedName>
    <definedName name="aaaa3" localSheetId="42">1/EUReXToLUF</definedName>
    <definedName name="aaaa3" localSheetId="43">1/EUReXToLUF</definedName>
    <definedName name="aaaa3" localSheetId="44">1/EUReXToLUF</definedName>
    <definedName name="aaaa3" localSheetId="45">1/EUReXToLUF</definedName>
    <definedName name="aaaa3" localSheetId="46">1/EUReXToLUF</definedName>
    <definedName name="aaaa3" localSheetId="47">1/EUReXToLUF</definedName>
    <definedName name="aaaa3" localSheetId="12">1/EUReXToLUF</definedName>
    <definedName name="aaaa3" localSheetId="48">1/EUReXToLUF</definedName>
    <definedName name="aaaa3" localSheetId="49">1/EUReXToLUF</definedName>
    <definedName name="aaaa3" localSheetId="50">1/EUReXToLUF</definedName>
    <definedName name="aaaa3" localSheetId="51">1/EUReXToLUF</definedName>
    <definedName name="aaaa3" localSheetId="52">1/EUReXToLUF</definedName>
    <definedName name="aaaa3" localSheetId="53">1/EUReXToLUF</definedName>
    <definedName name="aaaa3" localSheetId="54">1/EUReXToLUF</definedName>
    <definedName name="aaaa3" localSheetId="55">1/EUReXToLUF</definedName>
    <definedName name="aaaa3" localSheetId="56">1/EUReXToLUF</definedName>
    <definedName name="aaaa3" localSheetId="57">1/EUReXToLUF</definedName>
    <definedName name="aaaa3" localSheetId="13">1/EUReXToLUF</definedName>
    <definedName name="aaaa3" localSheetId="58">1/EUReXToLUF</definedName>
    <definedName name="aaaa3" localSheetId="59">1/EUReXToLUF</definedName>
    <definedName name="aaaa3" localSheetId="60">1/EUReXToLUF</definedName>
    <definedName name="aaaa3" localSheetId="14">1/EUReXToLUF</definedName>
    <definedName name="aaaa3" localSheetId="15">1/EUReXToLUF</definedName>
    <definedName name="aaaa3" localSheetId="16">1/EUReXToLUF</definedName>
    <definedName name="aaaa3" localSheetId="17">1/EUReXToLUF</definedName>
    <definedName name="aaaa3" localSheetId="1">1/EUReXToLUF</definedName>
    <definedName name="aaaa3" localSheetId="8">1/EUReXToLUF</definedName>
    <definedName name="aaaa3" localSheetId="2">1/EUReXToLUF</definedName>
    <definedName name="aaaa3">1/EUReXToLUF</definedName>
    <definedName name="aaaa4" localSheetId="9">1/EUReXToNLG</definedName>
    <definedName name="aaaa4" localSheetId="18">1/EUReXToNLG</definedName>
    <definedName name="aaaa4" localSheetId="19">1/EUReXToNLG</definedName>
    <definedName name="aaaa4" localSheetId="20">1/EUReXToNLG</definedName>
    <definedName name="aaaa4" localSheetId="21">1/EUReXToNLG</definedName>
    <definedName name="aaaa4" localSheetId="22">1/EUReXToNLG</definedName>
    <definedName name="aaaa4" localSheetId="23">1/EUReXToNLG</definedName>
    <definedName name="aaaa4" localSheetId="24">1/EUReXToNLG</definedName>
    <definedName name="aaaa4" localSheetId="25">1/EUReXToNLG</definedName>
    <definedName name="aaaa4" localSheetId="26">1/EUReXToNLG</definedName>
    <definedName name="aaaa4" localSheetId="27">1/EUReXToNLG</definedName>
    <definedName name="aaaa4" localSheetId="10">1/EUReXToNLG</definedName>
    <definedName name="aaaa4" localSheetId="28">1/EUReXToNLG</definedName>
    <definedName name="aaaa4" localSheetId="29">1/EUReXToNLG</definedName>
    <definedName name="aaaa4" localSheetId="30">1/EUReXToNLG</definedName>
    <definedName name="aaaa4" localSheetId="31">1/EUReXToNLG</definedName>
    <definedName name="aaaa4" localSheetId="32">1/EUReXToNLG</definedName>
    <definedName name="aaaa4" localSheetId="33">1/EUReXToNLG</definedName>
    <definedName name="aaaa4" localSheetId="34">1/EUReXToNLG</definedName>
    <definedName name="aaaa4" localSheetId="35">1/EUReXToNLG</definedName>
    <definedName name="aaaa4" localSheetId="36">1/EUReXToNLG</definedName>
    <definedName name="aaaa4" localSheetId="37">1/EUReXToNLG</definedName>
    <definedName name="aaaa4" localSheetId="11">1/EUReXToNLG</definedName>
    <definedName name="aaaa4" localSheetId="38">1/EUReXToNLG</definedName>
    <definedName name="aaaa4" localSheetId="39">1/EUReXToNLG</definedName>
    <definedName name="aaaa4" localSheetId="40">1/EUReXToNLG</definedName>
    <definedName name="aaaa4" localSheetId="41">1/EUReXToNLG</definedName>
    <definedName name="aaaa4" localSheetId="42">1/EUReXToNLG</definedName>
    <definedName name="aaaa4" localSheetId="43">1/EUReXToNLG</definedName>
    <definedName name="aaaa4" localSheetId="44">1/EUReXToNLG</definedName>
    <definedName name="aaaa4" localSheetId="45">1/EUReXToNLG</definedName>
    <definedName name="aaaa4" localSheetId="46">1/EUReXToNLG</definedName>
    <definedName name="aaaa4" localSheetId="47">1/EUReXToNLG</definedName>
    <definedName name="aaaa4" localSheetId="12">1/EUReXToNLG</definedName>
    <definedName name="aaaa4" localSheetId="48">1/EUReXToNLG</definedName>
    <definedName name="aaaa4" localSheetId="49">1/EUReXToNLG</definedName>
    <definedName name="aaaa4" localSheetId="50">1/EUReXToNLG</definedName>
    <definedName name="aaaa4" localSheetId="51">1/EUReXToNLG</definedName>
    <definedName name="aaaa4" localSheetId="52">1/EUReXToNLG</definedName>
    <definedName name="aaaa4" localSheetId="53">1/EUReXToNLG</definedName>
    <definedName name="aaaa4" localSheetId="54">1/EUReXToNLG</definedName>
    <definedName name="aaaa4" localSheetId="55">1/EUReXToNLG</definedName>
    <definedName name="aaaa4" localSheetId="56">1/EUReXToNLG</definedName>
    <definedName name="aaaa4" localSheetId="57">1/EUReXToNLG</definedName>
    <definedName name="aaaa4" localSheetId="13">1/EUReXToNLG</definedName>
    <definedName name="aaaa4" localSheetId="58">1/EUReXToNLG</definedName>
    <definedName name="aaaa4" localSheetId="59">1/EUReXToNLG</definedName>
    <definedName name="aaaa4" localSheetId="60">1/EUReXToNLG</definedName>
    <definedName name="aaaa4" localSheetId="14">1/EUReXToNLG</definedName>
    <definedName name="aaaa4" localSheetId="15">1/EUReXToNLG</definedName>
    <definedName name="aaaa4" localSheetId="16">1/EUReXToNLG</definedName>
    <definedName name="aaaa4" localSheetId="17">1/EUReXToNLG</definedName>
    <definedName name="aaaa4" localSheetId="1">1/EUReXToNLG</definedName>
    <definedName name="aaaa4" localSheetId="8">1/EUReXToNLG</definedName>
    <definedName name="aaaa4" localSheetId="2">1/EUReXToNLG</definedName>
    <definedName name="aaaa4">1/EUReXToNLG</definedName>
    <definedName name="aaaa5" localSheetId="9">1/EUReXToPTE</definedName>
    <definedName name="aaaa5" localSheetId="18">1/EUReXToPTE</definedName>
    <definedName name="aaaa5" localSheetId="19">1/EUReXToPTE</definedName>
    <definedName name="aaaa5" localSheetId="20">1/EUReXToPTE</definedName>
    <definedName name="aaaa5" localSheetId="21">1/EUReXToPTE</definedName>
    <definedName name="aaaa5" localSheetId="22">1/EUReXToPTE</definedName>
    <definedName name="aaaa5" localSheetId="23">1/EUReXToPTE</definedName>
    <definedName name="aaaa5" localSheetId="24">1/EUReXToPTE</definedName>
    <definedName name="aaaa5" localSheetId="25">1/EUReXToPTE</definedName>
    <definedName name="aaaa5" localSheetId="26">1/EUReXToPTE</definedName>
    <definedName name="aaaa5" localSheetId="27">1/EUReXToPTE</definedName>
    <definedName name="aaaa5" localSheetId="10">1/EUReXToPTE</definedName>
    <definedName name="aaaa5" localSheetId="28">1/EUReXToPTE</definedName>
    <definedName name="aaaa5" localSheetId="29">1/EUReXToPTE</definedName>
    <definedName name="aaaa5" localSheetId="30">1/EUReXToPTE</definedName>
    <definedName name="aaaa5" localSheetId="31">1/EUReXToPTE</definedName>
    <definedName name="aaaa5" localSheetId="32">1/EUReXToPTE</definedName>
    <definedName name="aaaa5" localSheetId="33">1/EUReXToPTE</definedName>
    <definedName name="aaaa5" localSheetId="34">1/EUReXToPTE</definedName>
    <definedName name="aaaa5" localSheetId="35">1/EUReXToPTE</definedName>
    <definedName name="aaaa5" localSheetId="36">1/EUReXToPTE</definedName>
    <definedName name="aaaa5" localSheetId="37">1/EUReXToPTE</definedName>
    <definedName name="aaaa5" localSheetId="11">1/EUReXToPTE</definedName>
    <definedName name="aaaa5" localSheetId="38">1/EUReXToPTE</definedName>
    <definedName name="aaaa5" localSheetId="39">1/EUReXToPTE</definedName>
    <definedName name="aaaa5" localSheetId="40">1/EUReXToPTE</definedName>
    <definedName name="aaaa5" localSheetId="41">1/EUReXToPTE</definedName>
    <definedName name="aaaa5" localSheetId="42">1/EUReXToPTE</definedName>
    <definedName name="aaaa5" localSheetId="43">1/EUReXToPTE</definedName>
    <definedName name="aaaa5" localSheetId="44">1/EUReXToPTE</definedName>
    <definedName name="aaaa5" localSheetId="45">1/EUReXToPTE</definedName>
    <definedName name="aaaa5" localSheetId="46">1/EUReXToPTE</definedName>
    <definedName name="aaaa5" localSheetId="47">1/EUReXToPTE</definedName>
    <definedName name="aaaa5" localSheetId="12">1/EUReXToPTE</definedName>
    <definedName name="aaaa5" localSheetId="48">1/EUReXToPTE</definedName>
    <definedName name="aaaa5" localSheetId="49">1/EUReXToPTE</definedName>
    <definedName name="aaaa5" localSheetId="50">1/EUReXToPTE</definedName>
    <definedName name="aaaa5" localSheetId="51">1/EUReXToPTE</definedName>
    <definedName name="aaaa5" localSheetId="52">1/EUReXToPTE</definedName>
    <definedName name="aaaa5" localSheetId="53">1/EUReXToPTE</definedName>
    <definedName name="aaaa5" localSheetId="54">1/EUReXToPTE</definedName>
    <definedName name="aaaa5" localSheetId="55">1/EUReXToPTE</definedName>
    <definedName name="aaaa5" localSheetId="56">1/EUReXToPTE</definedName>
    <definedName name="aaaa5" localSheetId="57">1/EUReXToPTE</definedName>
    <definedName name="aaaa5" localSheetId="13">1/EUReXToPTE</definedName>
    <definedName name="aaaa5" localSheetId="58">1/EUReXToPTE</definedName>
    <definedName name="aaaa5" localSheetId="59">1/EUReXToPTE</definedName>
    <definedName name="aaaa5" localSheetId="60">1/EUReXToPTE</definedName>
    <definedName name="aaaa5" localSheetId="14">1/EUReXToPTE</definedName>
    <definedName name="aaaa5" localSheetId="15">1/EUReXToPTE</definedName>
    <definedName name="aaaa5" localSheetId="16">1/EUReXToPTE</definedName>
    <definedName name="aaaa5" localSheetId="17">1/EUReXToPTE</definedName>
    <definedName name="aaaa5" localSheetId="1">1/EUReXToPTE</definedName>
    <definedName name="aaaa5" localSheetId="8">1/EUReXToPTE</definedName>
    <definedName name="aaaa5" localSheetId="2">1/EUReXToPTE</definedName>
    <definedName name="aaaa5">1/EUReXToPTE</definedName>
    <definedName name="aaaa6" localSheetId="9">1/EUReXToATS</definedName>
    <definedName name="aaaa6" localSheetId="18">1/EUReXToATS</definedName>
    <definedName name="aaaa6" localSheetId="19">1/EUReXToATS</definedName>
    <definedName name="aaaa6" localSheetId="20">1/EUReXToATS</definedName>
    <definedName name="aaaa6" localSheetId="21">1/EUReXToATS</definedName>
    <definedName name="aaaa6" localSheetId="22">1/EUReXToATS</definedName>
    <definedName name="aaaa6" localSheetId="23">1/EUReXToATS</definedName>
    <definedName name="aaaa6" localSheetId="24">1/EUReXToATS</definedName>
    <definedName name="aaaa6" localSheetId="25">1/EUReXToATS</definedName>
    <definedName name="aaaa6" localSheetId="26">1/EUReXToATS</definedName>
    <definedName name="aaaa6" localSheetId="27">1/EUReXToATS</definedName>
    <definedName name="aaaa6" localSheetId="10">1/EUReXToATS</definedName>
    <definedName name="aaaa6" localSheetId="28">1/EUReXToATS</definedName>
    <definedName name="aaaa6" localSheetId="29">1/EUReXToATS</definedName>
    <definedName name="aaaa6" localSheetId="30">1/EUReXToATS</definedName>
    <definedName name="aaaa6" localSheetId="31">1/EUReXToATS</definedName>
    <definedName name="aaaa6" localSheetId="32">1/EUReXToATS</definedName>
    <definedName name="aaaa6" localSheetId="33">1/EUReXToATS</definedName>
    <definedName name="aaaa6" localSheetId="34">1/EUReXToATS</definedName>
    <definedName name="aaaa6" localSheetId="35">1/EUReXToATS</definedName>
    <definedName name="aaaa6" localSheetId="36">1/EUReXToATS</definedName>
    <definedName name="aaaa6" localSheetId="37">1/EUReXToATS</definedName>
    <definedName name="aaaa6" localSheetId="11">1/EUReXToATS</definedName>
    <definedName name="aaaa6" localSheetId="38">1/EUReXToATS</definedName>
    <definedName name="aaaa6" localSheetId="39">1/EUReXToATS</definedName>
    <definedName name="aaaa6" localSheetId="40">1/EUReXToATS</definedName>
    <definedName name="aaaa6" localSheetId="41">1/EUReXToATS</definedName>
    <definedName name="aaaa6" localSheetId="42">1/EUReXToATS</definedName>
    <definedName name="aaaa6" localSheetId="43">1/EUReXToATS</definedName>
    <definedName name="aaaa6" localSheetId="44">1/EUReXToATS</definedName>
    <definedName name="aaaa6" localSheetId="45">1/EUReXToATS</definedName>
    <definedName name="aaaa6" localSheetId="46">1/EUReXToATS</definedName>
    <definedName name="aaaa6" localSheetId="47">1/EUReXToATS</definedName>
    <definedName name="aaaa6" localSheetId="12">1/EUReXToATS</definedName>
    <definedName name="aaaa6" localSheetId="48">1/EUReXToATS</definedName>
    <definedName name="aaaa6" localSheetId="49">1/EUReXToATS</definedName>
    <definedName name="aaaa6" localSheetId="50">1/EUReXToATS</definedName>
    <definedName name="aaaa6" localSheetId="51">1/EUReXToATS</definedName>
    <definedName name="aaaa6" localSheetId="52">1/EUReXToATS</definedName>
    <definedName name="aaaa6" localSheetId="53">1/EUReXToATS</definedName>
    <definedName name="aaaa6" localSheetId="54">1/EUReXToATS</definedName>
    <definedName name="aaaa6" localSheetId="55">1/EUReXToATS</definedName>
    <definedName name="aaaa6" localSheetId="56">1/EUReXToATS</definedName>
    <definedName name="aaaa6" localSheetId="57">1/EUReXToATS</definedName>
    <definedName name="aaaa6" localSheetId="13">1/EUReXToATS</definedName>
    <definedName name="aaaa6" localSheetId="58">1/EUReXToATS</definedName>
    <definedName name="aaaa6" localSheetId="59">1/EUReXToATS</definedName>
    <definedName name="aaaa6" localSheetId="60">1/EUReXToATS</definedName>
    <definedName name="aaaa6" localSheetId="14">1/EUReXToATS</definedName>
    <definedName name="aaaa6" localSheetId="15">1/EUReXToATS</definedName>
    <definedName name="aaaa6" localSheetId="16">1/EUReXToATS</definedName>
    <definedName name="aaaa6" localSheetId="17">1/EUReXToATS</definedName>
    <definedName name="aaaa6" localSheetId="1">1/EUReXToATS</definedName>
    <definedName name="aaaa6" localSheetId="8">1/EUReXToATS</definedName>
    <definedName name="aaaa6" localSheetId="2">1/EUReXToATS</definedName>
    <definedName name="aaaa6">1/EUReXToATS</definedName>
    <definedName name="aaaaa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aaaaa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a">{#N/A,#N/A,FALSE,"REPORT"}</definedName>
    <definedName name="aaaaaa_1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aaaaaa_2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aaaaaa_3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aaaaaa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aa">{"Outflow 1",#N/A,FALSE,"Outflows-Inflows";"Outflow 2",#N/A,FALSE,"Outflows-Inflows";"Inflow 1",#N/A,FALSE,"Outflows-Inflows";"Inflow 2",#N/A,FALSE,"Outflows-Inflows"}</definedName>
    <definedName name="aaaaaaaa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aaaaaaaaaaa">{#N/A,#N/A,FALSE,"REPORT"}</definedName>
    <definedName name="aaaaaaaaaaaa">{"Page1",#N/A,FALSE,"CompCo";"Page2",#N/A,FALSE,"CompCo"}</definedName>
    <definedName name="aaaaaaaaaaaa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aaaaaaa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aaaaaaa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aaaaaaaaa">{"'Actual'!$A$1:$F$25"}</definedName>
    <definedName name="aaaaaaaaaaaaaaa">{#N/A,#N/A,FALSE,"Pharm";#N/A,#N/A,FALSE,"WWCM"}</definedName>
    <definedName name="aaaaaaaaaaaaaaaaaaaa">{"CurrentDetail",#N/A,FALSE,"ActualOutlook";"NextDetail",#N/A,FALSE,"ActualOutlook"}</definedName>
    <definedName name="aaaaab">{#N/A,#N/A,FALSE,"Model";#N/A,#N/A,FALSE,"Division"}</definedName>
    <definedName name="aaaab" localSheetId="9">1/EUReXToDEM</definedName>
    <definedName name="aaaab" localSheetId="18">1/EUReXToDEM</definedName>
    <definedName name="aaaab" localSheetId="19">1/EUReXToDEM</definedName>
    <definedName name="aaaab" localSheetId="20">1/EUReXToDEM</definedName>
    <definedName name="aaaab" localSheetId="21">1/EUReXToDEM</definedName>
    <definedName name="aaaab" localSheetId="22">1/EUReXToDEM</definedName>
    <definedName name="aaaab" localSheetId="23">1/EUReXToDEM</definedName>
    <definedName name="aaaab" localSheetId="24">1/EUReXToDEM</definedName>
    <definedName name="aaaab" localSheetId="25">1/EUReXToDEM</definedName>
    <definedName name="aaaab" localSheetId="26">1/EUReXToDEM</definedName>
    <definedName name="aaaab" localSheetId="27">1/EUReXToDEM</definedName>
    <definedName name="aaaab" localSheetId="10">1/EUReXToDEM</definedName>
    <definedName name="aaaab" localSheetId="28">1/EUReXToDEM</definedName>
    <definedName name="aaaab" localSheetId="29">1/EUReXToDEM</definedName>
    <definedName name="aaaab" localSheetId="30">1/EUReXToDEM</definedName>
    <definedName name="aaaab" localSheetId="31">1/EUReXToDEM</definedName>
    <definedName name="aaaab" localSheetId="32">1/EUReXToDEM</definedName>
    <definedName name="aaaab" localSheetId="33">1/EUReXToDEM</definedName>
    <definedName name="aaaab" localSheetId="34">1/EUReXToDEM</definedName>
    <definedName name="aaaab" localSheetId="35">1/EUReXToDEM</definedName>
    <definedName name="aaaab" localSheetId="36">1/EUReXToDEM</definedName>
    <definedName name="aaaab" localSheetId="37">1/EUReXToDEM</definedName>
    <definedName name="aaaab" localSheetId="11">1/EUReXToDEM</definedName>
    <definedName name="aaaab" localSheetId="38">1/EUReXToDEM</definedName>
    <definedName name="aaaab" localSheetId="39">1/EUReXToDEM</definedName>
    <definedName name="aaaab" localSheetId="40">1/EUReXToDEM</definedName>
    <definedName name="aaaab" localSheetId="41">1/EUReXToDEM</definedName>
    <definedName name="aaaab" localSheetId="42">1/EUReXToDEM</definedName>
    <definedName name="aaaab" localSheetId="43">1/EUReXToDEM</definedName>
    <definedName name="aaaab" localSheetId="44">1/EUReXToDEM</definedName>
    <definedName name="aaaab" localSheetId="45">1/EUReXToDEM</definedName>
    <definedName name="aaaab" localSheetId="46">1/EUReXToDEM</definedName>
    <definedName name="aaaab" localSheetId="47">1/EUReXToDEM</definedName>
    <definedName name="aaaab" localSheetId="12">1/EUReXToDEM</definedName>
    <definedName name="aaaab" localSheetId="48">1/EUReXToDEM</definedName>
    <definedName name="aaaab" localSheetId="49">1/EUReXToDEM</definedName>
    <definedName name="aaaab" localSheetId="50">1/EUReXToDEM</definedName>
    <definedName name="aaaab" localSheetId="51">1/EUReXToDEM</definedName>
    <definedName name="aaaab" localSheetId="52">1/EUReXToDEM</definedName>
    <definedName name="aaaab" localSheetId="53">1/EUReXToDEM</definedName>
    <definedName name="aaaab" localSheetId="54">1/EUReXToDEM</definedName>
    <definedName name="aaaab" localSheetId="55">1/EUReXToDEM</definedName>
    <definedName name="aaaab" localSheetId="56">1/EUReXToDEM</definedName>
    <definedName name="aaaab" localSheetId="57">1/EUReXToDEM</definedName>
    <definedName name="aaaab" localSheetId="13">1/EUReXToDEM</definedName>
    <definedName name="aaaab" localSheetId="58">1/EUReXToDEM</definedName>
    <definedName name="aaaab" localSheetId="59">1/EUReXToDEM</definedName>
    <definedName name="aaaab" localSheetId="60">1/EUReXToDEM</definedName>
    <definedName name="aaaab" localSheetId="14">1/EUReXToDEM</definedName>
    <definedName name="aaaab" localSheetId="15">1/EUReXToDEM</definedName>
    <definedName name="aaaab" localSheetId="16">1/EUReXToDEM</definedName>
    <definedName name="aaaab" localSheetId="17">1/EUReXToDEM</definedName>
    <definedName name="aaaab" localSheetId="1">1/EUReXToDEM</definedName>
    <definedName name="aaaab" localSheetId="8">1/EUReXToDEM</definedName>
    <definedName name="aaaab" localSheetId="2">1/EUReXToDEM</definedName>
    <definedName name="aaaab">1/EUReXToDEM</definedName>
    <definedName name="aaaac" localSheetId="9">1/EUReXToESP</definedName>
    <definedName name="aaaac" localSheetId="18">1/EUReXToESP</definedName>
    <definedName name="aaaac" localSheetId="19">1/EUReXToESP</definedName>
    <definedName name="aaaac" localSheetId="20">1/EUReXToESP</definedName>
    <definedName name="aaaac" localSheetId="21">1/EUReXToESP</definedName>
    <definedName name="aaaac" localSheetId="22">1/EUReXToESP</definedName>
    <definedName name="aaaac" localSheetId="23">1/EUReXToESP</definedName>
    <definedName name="aaaac" localSheetId="24">1/EUReXToESP</definedName>
    <definedName name="aaaac" localSheetId="25">1/EUReXToESP</definedName>
    <definedName name="aaaac" localSheetId="26">1/EUReXToESP</definedName>
    <definedName name="aaaac" localSheetId="27">1/EUReXToESP</definedName>
    <definedName name="aaaac" localSheetId="10">1/EUReXToESP</definedName>
    <definedName name="aaaac" localSheetId="28">1/EUReXToESP</definedName>
    <definedName name="aaaac" localSheetId="29">1/EUReXToESP</definedName>
    <definedName name="aaaac" localSheetId="30">1/EUReXToESP</definedName>
    <definedName name="aaaac" localSheetId="31">1/EUReXToESP</definedName>
    <definedName name="aaaac" localSheetId="32">1/EUReXToESP</definedName>
    <definedName name="aaaac" localSheetId="33">1/EUReXToESP</definedName>
    <definedName name="aaaac" localSheetId="34">1/EUReXToESP</definedName>
    <definedName name="aaaac" localSheetId="35">1/EUReXToESP</definedName>
    <definedName name="aaaac" localSheetId="36">1/EUReXToESP</definedName>
    <definedName name="aaaac" localSheetId="37">1/EUReXToESP</definedName>
    <definedName name="aaaac" localSheetId="11">1/EUReXToESP</definedName>
    <definedName name="aaaac" localSheetId="38">1/EUReXToESP</definedName>
    <definedName name="aaaac" localSheetId="39">1/EUReXToESP</definedName>
    <definedName name="aaaac" localSheetId="40">1/EUReXToESP</definedName>
    <definedName name="aaaac" localSheetId="41">1/EUReXToESP</definedName>
    <definedName name="aaaac" localSheetId="42">1/EUReXToESP</definedName>
    <definedName name="aaaac" localSheetId="43">1/EUReXToESP</definedName>
    <definedName name="aaaac" localSheetId="44">1/EUReXToESP</definedName>
    <definedName name="aaaac" localSheetId="45">1/EUReXToESP</definedName>
    <definedName name="aaaac" localSheetId="46">1/EUReXToESP</definedName>
    <definedName name="aaaac" localSheetId="47">1/EUReXToESP</definedName>
    <definedName name="aaaac" localSheetId="12">1/EUReXToESP</definedName>
    <definedName name="aaaac" localSheetId="48">1/EUReXToESP</definedName>
    <definedName name="aaaac" localSheetId="49">1/EUReXToESP</definedName>
    <definedName name="aaaac" localSheetId="50">1/EUReXToESP</definedName>
    <definedName name="aaaac" localSheetId="51">1/EUReXToESP</definedName>
    <definedName name="aaaac" localSheetId="52">1/EUReXToESP</definedName>
    <definedName name="aaaac" localSheetId="53">1/EUReXToESP</definedName>
    <definedName name="aaaac" localSheetId="54">1/EUReXToESP</definedName>
    <definedName name="aaaac" localSheetId="55">1/EUReXToESP</definedName>
    <definedName name="aaaac" localSheetId="56">1/EUReXToESP</definedName>
    <definedName name="aaaac" localSheetId="57">1/EUReXToESP</definedName>
    <definedName name="aaaac" localSheetId="13">1/EUReXToESP</definedName>
    <definedName name="aaaac" localSheetId="58">1/EUReXToESP</definedName>
    <definedName name="aaaac" localSheetId="59">1/EUReXToESP</definedName>
    <definedName name="aaaac" localSheetId="60">1/EUReXToESP</definedName>
    <definedName name="aaaac" localSheetId="14">1/EUReXToESP</definedName>
    <definedName name="aaaac" localSheetId="15">1/EUReXToESP</definedName>
    <definedName name="aaaac" localSheetId="16">1/EUReXToESP</definedName>
    <definedName name="aaaac" localSheetId="17">1/EUReXToESP</definedName>
    <definedName name="aaaac" localSheetId="1">1/EUReXToESP</definedName>
    <definedName name="aaaac" localSheetId="8">1/EUReXToESP</definedName>
    <definedName name="aaaac" localSheetId="2">1/EUReXToESP</definedName>
    <definedName name="aaaac">1/EUReXToESP</definedName>
    <definedName name="aaaad" localSheetId="9">1/EUReXToFIM</definedName>
    <definedName name="aaaad" localSheetId="18">1/EUReXToFIM</definedName>
    <definedName name="aaaad" localSheetId="19">1/EUReXToFIM</definedName>
    <definedName name="aaaad" localSheetId="20">1/EUReXToFIM</definedName>
    <definedName name="aaaad" localSheetId="21">1/EUReXToFIM</definedName>
    <definedName name="aaaad" localSheetId="22">1/EUReXToFIM</definedName>
    <definedName name="aaaad" localSheetId="23">1/EUReXToFIM</definedName>
    <definedName name="aaaad" localSheetId="24">1/EUReXToFIM</definedName>
    <definedName name="aaaad" localSheetId="25">1/EUReXToFIM</definedName>
    <definedName name="aaaad" localSheetId="26">1/EUReXToFIM</definedName>
    <definedName name="aaaad" localSheetId="27">1/EUReXToFIM</definedName>
    <definedName name="aaaad" localSheetId="10">1/EUReXToFIM</definedName>
    <definedName name="aaaad" localSheetId="28">1/EUReXToFIM</definedName>
    <definedName name="aaaad" localSheetId="29">1/EUReXToFIM</definedName>
    <definedName name="aaaad" localSheetId="30">1/EUReXToFIM</definedName>
    <definedName name="aaaad" localSheetId="31">1/EUReXToFIM</definedName>
    <definedName name="aaaad" localSheetId="32">1/EUReXToFIM</definedName>
    <definedName name="aaaad" localSheetId="33">1/EUReXToFIM</definedName>
    <definedName name="aaaad" localSheetId="34">1/EUReXToFIM</definedName>
    <definedName name="aaaad" localSheetId="35">1/EUReXToFIM</definedName>
    <definedName name="aaaad" localSheetId="36">1/EUReXToFIM</definedName>
    <definedName name="aaaad" localSheetId="37">1/EUReXToFIM</definedName>
    <definedName name="aaaad" localSheetId="11">1/EUReXToFIM</definedName>
    <definedName name="aaaad" localSheetId="38">1/EUReXToFIM</definedName>
    <definedName name="aaaad" localSheetId="39">1/EUReXToFIM</definedName>
    <definedName name="aaaad" localSheetId="40">1/EUReXToFIM</definedName>
    <definedName name="aaaad" localSheetId="41">1/EUReXToFIM</definedName>
    <definedName name="aaaad" localSheetId="42">1/EUReXToFIM</definedName>
    <definedName name="aaaad" localSheetId="43">1/EUReXToFIM</definedName>
    <definedName name="aaaad" localSheetId="44">1/EUReXToFIM</definedName>
    <definedName name="aaaad" localSheetId="45">1/EUReXToFIM</definedName>
    <definedName name="aaaad" localSheetId="46">1/EUReXToFIM</definedName>
    <definedName name="aaaad" localSheetId="47">1/EUReXToFIM</definedName>
    <definedName name="aaaad" localSheetId="12">1/EUReXToFIM</definedName>
    <definedName name="aaaad" localSheetId="48">1/EUReXToFIM</definedName>
    <definedName name="aaaad" localSheetId="49">1/EUReXToFIM</definedName>
    <definedName name="aaaad" localSheetId="50">1/EUReXToFIM</definedName>
    <definedName name="aaaad" localSheetId="51">1/EUReXToFIM</definedName>
    <definedName name="aaaad" localSheetId="52">1/EUReXToFIM</definedName>
    <definedName name="aaaad" localSheetId="53">1/EUReXToFIM</definedName>
    <definedName name="aaaad" localSheetId="54">1/EUReXToFIM</definedName>
    <definedName name="aaaad" localSheetId="55">1/EUReXToFIM</definedName>
    <definedName name="aaaad" localSheetId="56">1/EUReXToFIM</definedName>
    <definedName name="aaaad" localSheetId="57">1/EUReXToFIM</definedName>
    <definedName name="aaaad" localSheetId="13">1/EUReXToFIM</definedName>
    <definedName name="aaaad" localSheetId="58">1/EUReXToFIM</definedName>
    <definedName name="aaaad" localSheetId="59">1/EUReXToFIM</definedName>
    <definedName name="aaaad" localSheetId="60">1/EUReXToFIM</definedName>
    <definedName name="aaaad" localSheetId="14">1/EUReXToFIM</definedName>
    <definedName name="aaaad" localSheetId="15">1/EUReXToFIM</definedName>
    <definedName name="aaaad" localSheetId="16">1/EUReXToFIM</definedName>
    <definedName name="aaaad" localSheetId="17">1/EUReXToFIM</definedName>
    <definedName name="aaaad" localSheetId="1">1/EUReXToFIM</definedName>
    <definedName name="aaaad" localSheetId="8">1/EUReXToFIM</definedName>
    <definedName name="aaaad" localSheetId="2">1/EUReXToFIM</definedName>
    <definedName name="aaaad">1/EUReXToFIM</definedName>
    <definedName name="aaaadsw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aae" localSheetId="9">1/EUReXToFRF</definedName>
    <definedName name="aaaae" localSheetId="18">1/EUReXToFRF</definedName>
    <definedName name="aaaae" localSheetId="19">1/EUReXToFRF</definedName>
    <definedName name="aaaae" localSheetId="20">1/EUReXToFRF</definedName>
    <definedName name="aaaae" localSheetId="21">1/EUReXToFRF</definedName>
    <definedName name="aaaae" localSheetId="22">1/EUReXToFRF</definedName>
    <definedName name="aaaae" localSheetId="23">1/EUReXToFRF</definedName>
    <definedName name="aaaae" localSheetId="24">1/EUReXToFRF</definedName>
    <definedName name="aaaae" localSheetId="25">1/EUReXToFRF</definedName>
    <definedName name="aaaae" localSheetId="26">1/EUReXToFRF</definedName>
    <definedName name="aaaae" localSheetId="27">1/EUReXToFRF</definedName>
    <definedName name="aaaae" localSheetId="10">1/EUReXToFRF</definedName>
    <definedName name="aaaae" localSheetId="28">1/EUReXToFRF</definedName>
    <definedName name="aaaae" localSheetId="29">1/EUReXToFRF</definedName>
    <definedName name="aaaae" localSheetId="30">1/EUReXToFRF</definedName>
    <definedName name="aaaae" localSheetId="31">1/EUReXToFRF</definedName>
    <definedName name="aaaae" localSheetId="32">1/EUReXToFRF</definedName>
    <definedName name="aaaae" localSheetId="33">1/EUReXToFRF</definedName>
    <definedName name="aaaae" localSheetId="34">1/EUReXToFRF</definedName>
    <definedName name="aaaae" localSheetId="35">1/EUReXToFRF</definedName>
    <definedName name="aaaae" localSheetId="36">1/EUReXToFRF</definedName>
    <definedName name="aaaae" localSheetId="37">1/EUReXToFRF</definedName>
    <definedName name="aaaae" localSheetId="11">1/EUReXToFRF</definedName>
    <definedName name="aaaae" localSheetId="38">1/EUReXToFRF</definedName>
    <definedName name="aaaae" localSheetId="39">1/EUReXToFRF</definedName>
    <definedName name="aaaae" localSheetId="40">1/EUReXToFRF</definedName>
    <definedName name="aaaae" localSheetId="41">1/EUReXToFRF</definedName>
    <definedName name="aaaae" localSheetId="42">1/EUReXToFRF</definedName>
    <definedName name="aaaae" localSheetId="43">1/EUReXToFRF</definedName>
    <definedName name="aaaae" localSheetId="44">1/EUReXToFRF</definedName>
    <definedName name="aaaae" localSheetId="45">1/EUReXToFRF</definedName>
    <definedName name="aaaae" localSheetId="46">1/EUReXToFRF</definedName>
    <definedName name="aaaae" localSheetId="47">1/EUReXToFRF</definedName>
    <definedName name="aaaae" localSheetId="12">1/EUReXToFRF</definedName>
    <definedName name="aaaae" localSheetId="48">1/EUReXToFRF</definedName>
    <definedName name="aaaae" localSheetId="49">1/EUReXToFRF</definedName>
    <definedName name="aaaae" localSheetId="50">1/EUReXToFRF</definedName>
    <definedName name="aaaae" localSheetId="51">1/EUReXToFRF</definedName>
    <definedName name="aaaae" localSheetId="52">1/EUReXToFRF</definedName>
    <definedName name="aaaae" localSheetId="53">1/EUReXToFRF</definedName>
    <definedName name="aaaae" localSheetId="54">1/EUReXToFRF</definedName>
    <definedName name="aaaae" localSheetId="55">1/EUReXToFRF</definedName>
    <definedName name="aaaae" localSheetId="56">1/EUReXToFRF</definedName>
    <definedName name="aaaae" localSheetId="57">1/EUReXToFRF</definedName>
    <definedName name="aaaae" localSheetId="13">1/EUReXToFRF</definedName>
    <definedName name="aaaae" localSheetId="58">1/EUReXToFRF</definedName>
    <definedName name="aaaae" localSheetId="59">1/EUReXToFRF</definedName>
    <definedName name="aaaae" localSheetId="60">1/EUReXToFRF</definedName>
    <definedName name="aaaae" localSheetId="14">1/EUReXToFRF</definedName>
    <definedName name="aaaae" localSheetId="15">1/EUReXToFRF</definedName>
    <definedName name="aaaae" localSheetId="16">1/EUReXToFRF</definedName>
    <definedName name="aaaae" localSheetId="17">1/EUReXToFRF</definedName>
    <definedName name="aaaae" localSheetId="1">1/EUReXToFRF</definedName>
    <definedName name="aaaae" localSheetId="8">1/EUReXToFRF</definedName>
    <definedName name="aaaae" localSheetId="2">1/EUReXToFRF</definedName>
    <definedName name="aaaae">1/EUReXToFRF</definedName>
    <definedName name="aaad">{"'Actual'!$A$1:$F$25"}</definedName>
    <definedName name="AAAQ1">{"F3 detail",#N/A,FALSE,"F1";"F3 Presentation",#N/A,FALSE,"F3 "}</definedName>
    <definedName name="AAAQ2">{"F3 Presentation",#N/A,FALSE,"F3 ";"F3 detail",#N/A,FALSE,"F3 "}</definedName>
    <definedName name="AAAQ3">{"F3 detail",#N/A,FALSE,"F3 ";"F3 Presentation",#N/A,FALSE,"F3 "}</definedName>
    <definedName name="AAAQ4">{"F3 detail",#N/A,FALSE,"F1";"F3 Presentation",#N/A,FALSE,"F3 "}</definedName>
    <definedName name="aaasb">{#N/A,#N/A,FALSE,"Pharm";#N/A,#N/A,FALSE,"WWCM"}</definedName>
    <definedName name="aab">{#N/A,#N/A,FALSE,"Pharm";#N/A,#N/A,FALSE,"WWCM"}</definedName>
    <definedName name="AAB_Addin5">"AAB_Description for addin 5,Description for addin 5,Description for addin 5,Description for addin 5,Description for addin 5,Description for addin 5"</definedName>
    <definedName name="AAB_GSPPG">"AAB_Goldman Sachs PPG Chart Utilities 1.0g"</definedName>
    <definedName name="aabb">{#N/A,#N/A,FALSE,"Projections";#N/A,#N/A,FALSE,"Multiples Valuation";#N/A,#N/A,FALSE,"LBO";#N/A,#N/A,FALSE,"Multiples_Sensitivity";#N/A,#N/A,FALSE,"Summary"}</definedName>
    <definedName name="aabc">{#N/A,#N/A,TRUE,"Sch-1a";#N/A,#N/A,TRUE,"Sch-1b";#N/A,#N/A,TRUE,"Sch-1c";#N/A,#N/A,TRUE,"Sch-1d";#N/A,#N/A,TRUE,"Sch-2a";#N/A,#N/A,TRUE,"Sch-2b";#N/A,#N/A,TRUE,"Sch-2c";#N/A,#N/A,TRUE,"Sch-3a";#N/A,#N/A,TRUE,"Sch-3b";#N/A,#N/A,TRUE,"Sch-3c";#N/A,#N/A,TRUE,"Sch-3d";#N/A,#N/A,TRUE,"Sch-3e"}</definedName>
    <definedName name="aabcd">{#N/A,#N/A,TRUE,"Sch-5a";#N/A,#N/A,TRUE,"Sch-5b";#N/A,#N/A,TRUE,"Sch-5c";#N/A,#N/A,TRUE,"Sch-5d";#N/A,#N/A,TRUE,"Sch-6a";#N/A,#N/A,TRUE,"Sch-6b";#N/A,#N/A,TRUE,"Sch-6c";#N/A,#N/A,TRUE,"Sch-6d";#N/A,#N/A,TRUE,"Sch-6e"}</definedName>
    <definedName name="aaddd">{#N/A,#N/A,FALSE,"REPORT"}</definedName>
    <definedName name="aag">{#N/A,#N/A,TRUE,"3 breaks";#N/A,#N/A,TRUE,"May P&amp;L";#N/A,#N/A,TRUE,"May Notes ";#N/A,#N/A,TRUE,"May YTD vs bud";#N/A,#N/A,TRUE,"May BS";#N/A,#N/A,TRUE,"FAIM p&amp;L";#N/A,#N/A,TRUE,"FAIM BS may"}</definedName>
    <definedName name="AAGG">{#N/A,"1",FALSE,"FORM";#N/A,"2",FALSE,"FORM";#N/A,"3",FALSE,"FORM"}</definedName>
    <definedName name="AAGG2">{#N/A,"1",FALSE,"FORM";#N/A,"2",FALSE,"FORM";#N/A,"3",FALSE,"FORM"}</definedName>
    <definedName name="AAMP">[103]Assumptions!$C$8</definedName>
    <definedName name="aarg">{"summary",#N/A,FALSE,"2000 vs 1999";"detail",#N/A,FALSE,"2000 vs 1999"}</definedName>
    <definedName name="aas">{#N/A,#N/A,FALSE,"1";#N/A,#N/A,FALSE,"2";#N/A,#N/A,FALSE,"16 - 17";#N/A,#N/A,FALSE,"18 - 19";#N/A,#N/A,FALSE,"26";#N/A,#N/A,FALSE,"27";#N/A,#N/A,FALSE,"28"}</definedName>
    <definedName name="aasads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asd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aasdfa">{"rtn",#N/A,FALSE,"RTN";"tables",#N/A,FALSE,"RTN";"cf",#N/A,FALSE,"CF";"stats",#N/A,FALSE,"Stats";"prop",#N/A,FALSE,"Prop"}</definedName>
    <definedName name="aasdfdf">{#N/A,#N/A,FALSE,"COP CONS SK";#N/A,#N/A,FALSE,"COP CONS RG";#N/A,#N/A,FALSE,"COP CONS SK BC";#N/A,#N/A,FALSE,"COP CONS RG BC";#N/A,#N/A,FALSE,"ALLIANCE SK";#N/A,#N/A,FALSE,"ALLIANCE RG";#N/A,#N/A,FALSE,"CPC SK";#N/A,#N/A,FALSE,"CPC RG"}</definedName>
    <definedName name="ab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ab">{#N/A,#N/A,TRUE,"Ct. Exp";#N/A,#N/A,TRUE,"New Ct Exp";#N/A,#N/A,TRUE,"Admin Travel"}</definedName>
    <definedName name="abc">'[4]QTIL -BSHEET'!#REF!</definedName>
    <definedName name="abcd">{"","","'Fixed Cost Chart'!$G$19","'Fixed Cost Chart'!$G$18","","","","","",""}</definedName>
    <definedName name="abcd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cde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cde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cde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cde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bcdefg">{"Valuation - Letter",#N/A,TRUE,"Valuation Summary";"Financial Statements - Letter",#N/A,TRUE,"Results";"Results - Letter",#N/A,TRUE,"Results";"Ratios - Letter",#N/A,TRUE,"Results";"P2 Summary - Letter",#N/A,TRUE,"Results"}</definedName>
    <definedName name="abce">{"","","'Fixed Cost Chart'!$G$19","'Fixed Cost Chart'!$G$18","","","","","",""}</definedName>
    <definedName name="abcx">{"Macro PL",#N/A,FALSE,"Macro";"Macro BS",#N/A,FALSE,"Macro";"Macro CF",#N/A,FALSE,"Macro"}</definedName>
    <definedName name="ABN">{"'PXR_6500'!$A$1:$I$124"}</definedName>
    <definedName name="Abrisa">{"FY04_Assets",#N/A,FALSE,"Fin Stmt Budget";"FY04_Liabilities",#N/A,FALSE,"Fin Stmt Budget";"FY04_Inc_Stmt",#N/A,FALSE,"Fin Stmt Budget";"FY04_SOCF",#N/A,FALSE,"Fin Stmt Budget"}</definedName>
    <definedName name="abv">{#N/A,#N/A,FALSE,"FS_50";#N/A,#N/A,FALSE,"DSO";#N/A,#N/A,FALSE,"FS-51";#N/A,#N/A,FALSE,"FS_52";#N/A,#N/A,FALSE,"FS_53";#N/A,#N/A,FALSE,"FS-5";#N/A,#N/A,FALSE,"FS-10";#N/A,#N/A,FALSE,"FS-20-21";#N/A,#N/A,FALSE,"FS-30";#N/A,#N/A,FALSE,"FS-31";#N/A,#N/A,FALSE,"R&amp;E-5";#N/A,#N/A,FALSE,"S-11";#N/A,#N/A,FALSE,"S-20";#N/A,#N/A,FALSE,"S-22"}</definedName>
    <definedName name="AC">{"'Actual'!$A$1:$F$25"}</definedName>
    <definedName name="ac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c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c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cac">{0,0,0,0;0,0,0,0;0,0,0,0;0,0,0,0;0,0,0,0}</definedName>
    <definedName name="acc">{#N/A,#N/A,FALSE,"Calc";#N/A,#N/A,FALSE,"Sensitivity";#N/A,#N/A,FALSE,"LT Earn.Dil.";#N/A,#N/A,FALSE,"Dil. AVP"}</definedName>
    <definedName name="accc">{#N/A,#N/A,FALSE,"FS_50";#N/A,#N/A,FALSE,"DSO";#N/A,#N/A,FALSE,"FS-51";#N/A,#N/A,FALSE,"FS_52";#N/A,#N/A,FALSE,"FS_53";#N/A,#N/A,FALSE,"FS-5";#N/A,#N/A,FALSE,"FS-10";#N/A,#N/A,FALSE,"FS-20-21";#N/A,#N/A,FALSE,"FS-30";#N/A,#N/A,FALSE,"FS-31";#N/A,#N/A,FALSE,"R&amp;E-5";#N/A,#N/A,FALSE,"S-11";#N/A,#N/A,FALSE,"S-20";#N/A,#N/A,FALSE,"S-22"}</definedName>
    <definedName name="Access_Button">"misc_071498_Resporonics_List"</definedName>
    <definedName name="AccessDatabase">"C:\WIN95\Desktop\PSFirm_wrkbk.mdb"</definedName>
    <definedName name="ACHART">[4]DOH!#REF!</definedName>
    <definedName name="ACQ">[104]Assumptions!$I$4</definedName>
    <definedName name="ACQ_TOG">[105]DealSheet!$X$8</definedName>
    <definedName name="ACQS">#REF!</definedName>
    <definedName name="actual">[47]pcQueryData!$A$6</definedName>
    <definedName name="ActualMarginYOY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ACwvu.CapersView.">[4]MASTER!#REF!</definedName>
    <definedName name="ACwvu.inputs._.raw._.data.">[4]Input!#REF!</definedName>
    <definedName name="ACwvu.Japan_Capers_Ed_Pub.">'[4]THREE VARIABLES'!$N$1:$V$165</definedName>
    <definedName name="ACwvu.KJP_CC.">'[4]THREE VARIABLES'!$N$4:$U$165</definedName>
    <definedName name="ACwvu.monthly._.inc._.stmt.">#REF!</definedName>
    <definedName name="ACwvu.portrait._.look.">#REF!</definedName>
    <definedName name="ACwvu.Summary.">'[4]Summary by Dept.'!$A$3:$L$45</definedName>
    <definedName name="ACwvu.summary1.">[4]Comps!$A$1:$AA$49</definedName>
    <definedName name="ACwvu.summary2.">[4]Comps!$A$147:$AA$192</definedName>
    <definedName name="ACwvu.summary3.">[4]Comps!$A$103:$AA$146</definedName>
    <definedName name="ad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adadadada">{"CurrentDetail",#N/A,FALSE,"ActualOutlook";"NextDetail",#N/A,FALSE,"ActualOutlook"}</definedName>
    <definedName name="adam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am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dele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df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">{"ReportTop",#N/A,FALSE,"report top"}</definedName>
    <definedName name="adfadf">{#N/A,#N/A,TRUE,"3 breaks";#N/A,#N/A,TRUE,"May P&amp;L";#N/A,#N/A,TRUE,"May Notes ";#N/A,#N/A,TRUE,"May YTD vs bud";#N/A,#N/A,TRUE,"May BS";#N/A,#N/A,TRUE,"FAIM p&amp;L";#N/A,#N/A,TRUE,"FAIM BS may"}</definedName>
    <definedName name="adfadfasfdadf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ds">{"histincome",#N/A,FALSE,"hyfins";"closing balance",#N/A,FALSE,"hyfins"}</definedName>
    <definedName name="adfafadf">{#N/A,#N/A,FALSE,"Brad_DCFM";#N/A,#N/A,FALSE,"Nick_DCFM";#N/A,#N/A,FALSE,"Mobile_DCFM"}</definedName>
    <definedName name="adfas">{#N/A,#N/A,FALSE,"Brad_DCFM";#N/A,#N/A,FALSE,"Nick_DCFM";#N/A,#N/A,FALSE,"Mobile_DCFM"}</definedName>
    <definedName name="adfasd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adfasf">{"histincome",#N/A,FALSE,"hyfins";"closing balance",#N/A,FALSE,"hyfins"}</definedName>
    <definedName name="adfasfadfda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sfasdfasfdasdf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dsaf">{"AQUIRORDCF",#N/A,FALSE,"Merger consequences";"Acquirorassns",#N/A,FALSE,"Merger consequences"}</definedName>
    <definedName name="adfgasdysty">{#N/A,#N/A,FALSE,"REPORT"}</definedName>
    <definedName name="adfj">{"bs",#N/A,FALSE,"SCF"}</definedName>
    <definedName name="adfsfjfjky">{#N/A,#N/A,FALSE,"REPORT"}</definedName>
    <definedName name="adg">{"'Sheet1'!$A$1:$O$40"}</definedName>
    <definedName name="adgare">'[22]Variance Sum '!#REF!</definedName>
    <definedName name="adge">{"Consolidated BS",#N/A,FALSE,"Consolidated";"US BS",#N/A,FALSE,"US";"UK BS",#N/A,FALSE,"UK";"ASIA BS",#N/A,FALSE,"Asia";"Mexico BS",#N/A,FALSE,"Mexico";"Macro BS",#N/A,FALSE,"Macro"}</definedName>
    <definedName name="adhgsfghjfgj">'[30]19'!#REF!</definedName>
    <definedName name="Adjusted">#REF!</definedName>
    <definedName name="Adjustments">'[16]Sales 2003'!#REF!</definedName>
    <definedName name="ads">{#N/A,#N/A,FALSE,"AD_Purch";#N/A,#N/A,FALSE,"Projections";#N/A,#N/A,FALSE,"DCF";#N/A,#N/A,FALSE,"Mkt Val"}</definedName>
    <definedName name="adsa">{"'Actual'!$A$1:$F$25"}</definedName>
    <definedName name="ADSA1">{"'Actual'!$A$1:$F$25"}</definedName>
    <definedName name="adsf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adsfa">{#N/A,#N/A,TRUE,"SCR-LA 2000";#N/A,#N/A,TRUE,"SCR-LA 2001";#N/A,#N/A,TRUE,"SCR-LA 2002";#N/A,#N/A,TRUE,"SCR-LA 2003"}</definedName>
    <definedName name="adsfasd">{"histincome",#N/A,FALSE,"hyfins";"closing balance",#N/A,FALSE,"hyfins"}</definedName>
    <definedName name="adsflm">{"'Sheet1'!$A$2:$R$54"}</definedName>
    <definedName name="adwsfklj">{"bs",#N/A,FALSE,"SCF"}</definedName>
    <definedName name="ae">{"'Inventory &amp; Anal-Cur Wkbk'!$A$7:$AP$71"}</definedName>
    <definedName name="aer">{"'Sheet1'!$A$2:$R$54"}</definedName>
    <definedName name="aerae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aeraew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a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w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fEw">#REF!</definedName>
    <definedName name="AERJJ">[4]General!$C$1</definedName>
    <definedName name="AERT">{#N/A,#N/A,FALSE,"Sheet1"}</definedName>
    <definedName name="aertqet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aewfwe">{#N/A,#N/A,FALSE,"Brad_DCFM";#N/A,#N/A,FALSE,"Nick_DCFM";#N/A,#N/A,FALSE,"Mobile_DCFM"}</definedName>
    <definedName name="af">{#N/A,#N/A,FALSE,"Summary";#N/A,#N/A,FALSE,"Proforma";#N/A,#N/A,FALSE,"Tx"}</definedName>
    <definedName name="af_k">{"AnnInc",#N/A,TRUE,"Inc";"QtrInc1",#N/A,TRUE,"Inc";"Balance",#N/A,TRUE,"Bal";"Cflow",#N/A,TRUE,"Cash"}</definedName>
    <definedName name="afa">{"Final",#N/A,FALSE,"Feb-96"}</definedName>
    <definedName name="afasd">{"Final",#N/A,FALSE,"Feb-96"}</definedName>
    <definedName name="afasdfasd">{"'Directory'!$A$72:$E$91"}</definedName>
    <definedName name="afasdfasdf">'[22]Variance Sum '!#REF!</definedName>
    <definedName name="afd">{"Mexico PL",#N/A,FALSE,"Mexico";"Mexico BS",#N/A,FALSE,"Mexico";"Mexico CF",#N/A,FALSE,"Mexico"}</definedName>
    <definedName name="AFDADSFDAS">{#N/A,#N/A,FALSE,"REPORT"}</definedName>
    <definedName name="afdas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as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FDDF">{"'Sheet1'!$A$2:$R$54"}</definedName>
    <definedName name="AFG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afgaafafafa">{"CurrentDetail",#N/A,FALSE,"ActualOutlook";"NextDetail",#N/A,FALSE,"ActualOutlook"}</definedName>
    <definedName name="afgafafafaf">{"CurrentDetail",#N/A,FALSE,"ActualOutlook";"NextDetail",#N/A,FALSE,"ActualOutlook"}</definedName>
    <definedName name="afgagagadg">{"Final",#N/A,FALSE,"Feb-96"}</definedName>
    <definedName name="africa">{#N/A,#N/A,FALSE,"CNS";#N/A,#N/A,FALSE,"Serz";#N/A,#N/A,FALSE,"Ace"}</definedName>
    <definedName name="afsafsf">{"Supporting Schedules",#N/A,FALSE,"Results"}</definedName>
    <definedName name="afsd">{"'Directory'!$A$72:$E$91"}</definedName>
    <definedName name="afsfsdf">{"Supporting Schedules",#N/A,FALSE,"Results"}</definedName>
    <definedName name="ag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agafdhsdh">{#N/A,#N/A,FALSE,"REPORT"}</definedName>
    <definedName name="agagagagagag">{"CurrentDetail",#N/A,FALSE,"ActualOutlook";"NextDetail",#N/A,FALSE,"ActualOutlook"}</definedName>
    <definedName name="age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e1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e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fds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Agr_temp">{"Supporting Schedules",#N/A,FALSE,"Results"}</definedName>
    <definedName name="agsgaghgfj">{#N/A,#N/A,FALSE,"Pharm";#N/A,#N/A,FALSE,"WWCM"}</definedName>
    <definedName name="ah">{"HOSP\WHSLR 1",#N/A,FALSE,"Sales_Split";"HOSP\WHSLR 2",#N/A,FALSE,"Sales_Split";"Hosp Total",#N/A,FALSE,"Sales_Split";"Hosp East",#N/A,FALSE,"Sales_Split";"Hosp West",#N/A,FALSE,"Sales_Split";"Whslr Total",#N/A,FALSE,"Sales_Split";"Whslr East",#N/A,FALSE,"Sales_Split";"Whslr West",#N/A,FALSE,"Sales_Split";"Percentage",#N/A,FALSE,"Sales_Split"}</definedName>
    <definedName name="ahp">{"cover",#N/A,FALSE,"cover";"bal",#N/A,FALSE,"BALANCE";"inc",#N/A,FALSE,"INCOME";"cash",#N/A,FALSE,"CASH";"da",#N/A,FALSE,"D&amp;A";"page",#N/A,FALSE,"pageassum";"mfg",#N/A,FALSE,"mfgassum"}</definedName>
    <definedName name="ai">[106]fORMULAE!$DK$7</definedName>
    <definedName name="ajdja">"c269"</definedName>
    <definedName name="ak">[106]fORMULAE!$AC$7</definedName>
    <definedName name="akl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al">[106]fORMULAE!$A$7</definedName>
    <definedName name="alb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e">#REF!</definedName>
    <definedName name="alex">{#N/A,#N/A,FALSE,"REPORT"}</definedName>
    <definedName name="alexan">{#N/A,#N/A,FALSE,"REPORT"}</definedName>
    <definedName name="alfred">#REF!</definedName>
    <definedName name="Alignment">"a1"</definedName>
    <definedName name="all">#REF!</definedName>
    <definedName name="allo">{#N/A,#N/A,FALSE,"Week 2002";#N/A,#N/A,FALSE,"YTD 2002";#N/A,#N/A,FALSE,"Quarterly Trend(Q3)"}</definedName>
    <definedName name="Allowances">[16]SalaryData!#REF!</definedName>
    <definedName name="alsdkfj">{#N/A,#N/A,FALSE,"DCF2";#N/A,#N/A,FALSE,"DCF comm";#N/A,#N/A,FALSE,"Relief Fr Royalty";#N/A,#N/A,FALSE,"Asset Charges";#N/A,#N/A,FALSE,"Workforce";#N/A,#N/A,FALSE,"WACC Recon"}</definedName>
    <definedName name="amerescototal">'[107]Ameresco-Foothill'!$C$68</definedName>
    <definedName name="amt">#REF!</definedName>
    <definedName name="amy">{#N/A,#N/A,FALSE,"AD_Purchase";#N/A,#N/A,FALSE,"Credit";#N/A,#N/A,FALSE,"PF Acquisition";#N/A,#N/A,FALSE,"PF Offering"}</definedName>
    <definedName name="amy.mistake">{#N/A,#N/A,FALSE,"AD_Purchase";#N/A,#N/A,FALSE,"Credit";#N/A,#N/A,FALSE,"PF Acquisition";#N/A,#N/A,FALSE,"PF Offering"}</definedName>
    <definedName name="Analyst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Analyst2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ancora">{#N/A,#N/A,FALSE,"Week 2002";#N/A,#N/A,FALSE,"YTD 2002";#N/A,#N/A,FALSE,"Quarterly Trend(Q3)"}</definedName>
    <definedName name="ando">{"'下期集計（10.27迄・速報値）'!$Q$16"}</definedName>
    <definedName name="Andrew___Data">'[108]Original Andrew___Data'!$B$6:$N$507</definedName>
    <definedName name="andy">{#N/A,#N/A,FALSE,"REPORT"}</definedName>
    <definedName name="Annual">{"Outflow 1",#N/A,FALSE,"Outflows-Inflows";"Outflow 2",#N/A,FALSE,"Outflows-Inflows";"Inflow 1",#N/A,FALSE,"Outflows-Inflows";"Inflow 2",#N/A,FALSE,"Outflows-Inflows"}</definedName>
    <definedName name="anscount">1</definedName>
    <definedName name="anscountbis">2</definedName>
    <definedName name="anuj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P1TOPNNAMES">_xlfn._xlws.FILTER(#REF!,#REF!&lt;&gt;"",#REF!)</definedName>
    <definedName name="AP1TOPNVALUES">_xlfn._xlws.FILTER(#REF!,#REF!&lt;&gt;"",#REF!)</definedName>
    <definedName name="AP2CHART2SERIES1">OFFSET(#REF!,0,0,1,MAX(1,COUNTIF(#REF!, 0)+COUNTIF(#REF!, "&gt;0")+COUNTIF(#REF!, "&lt;0")))</definedName>
    <definedName name="AP2CHART2SERIES2">OFFSET(#REF!,0,0,1,MAX(1,COUNTIF(#REF!, 0)+COUNTIF(#REF!, "&gt;0")+COUNTIF(#REF!, "&lt;0")))</definedName>
    <definedName name="AP2CHART2SERIES3">OFFSET(#REF!,0,0,1,MAX(1,COUNTIF(#REF!, 0)+COUNTIF(#REF!, "&gt;0")+COUNTIF(#REF!, "&lt;0")))</definedName>
    <definedName name="AP2CHART2SERIES4">OFFSET(#REF!,0,0,1,MAX(1,COUNTIF(#REF!, 0)+COUNTIF(#REF!, "&gt;0")+COUNTIF(#REF!, "&lt;0")))</definedName>
    <definedName name="AP2CHART2SERIES5">OFFSET(#REF!,0,0,1,MAX(1,COUNTIF(#REF!, 0)+COUNTIF(#REF!, "&gt;0")+COUNTIF(#REF!, "&lt;0")))</definedName>
    <definedName name="AP2CHART2SERIES6">OFFSET(#REF!,0,0,1,MAX(1,COUNTIF(#REF!, 0)+COUNTIF(#REF!, "&gt;0")+COUNTIF(#REF!, "&lt;0")))</definedName>
    <definedName name="AP2CHART2SERIES7">OFFSET(#REF!,0,0,1,MAX(1,COUNTIF(#REF!, 0)+COUNTIF(#REF!, "&gt;0")+COUNTIF(#REF!, "&lt;0")))</definedName>
    <definedName name="AP2CHARTHEADERS">OFFSET(#REF!,0,0,1,MAX(1,COUNTIF(#REF!, "&gt;0")))</definedName>
    <definedName name="AP2CHARTSERIES1">OFFSET(#REF!,0,0,1,MAX(1,COUNTIF(#REF!, 0)+COUNTIF(#REF!, "&gt;0")+COUNTIF(#REF!, "&lt;0")))</definedName>
    <definedName name="AP2CHARTSERIES2">OFFSET(#REF!,0,0,1,MAX(1,COUNTIF(#REF!, 0)+COUNTIF(#REF!, "&gt;0")+COUNTIF(#REF!, "&lt;0")))</definedName>
    <definedName name="AP2CHARTSERIES3">OFFSET(#REF!,0,0,1,MAX(1,COUNTIF(#REF!, 0)+COUNTIF(#REF!, "&gt;0")+COUNTIF(#REF!, "&lt;0")))</definedName>
    <definedName name="AP2CHARTSERIES4">OFFSET(#REF!,0,0,1,MAX(1,COUNTIF(#REF!, 0)+COUNTIF(#REF!, "&gt;0")+COUNTIF(#REF!, "&lt;0")))</definedName>
    <definedName name="AP2CHARTSERIES5">OFFSET(#REF!,0,0,1,MAX(1,COUNTIF(#REF!, 0)+COUNTIF(#REF!, "&gt;0")+COUNTIF(#REF!, "&lt;0")))</definedName>
    <definedName name="AP2CHARTSERIES6">OFFSET(#REF!,0,0,1,MAX(1,COUNTIF(#REF!, 0)+COUNTIF(#REF!, "&gt;0")+COUNTIF(#REF!, "&lt;0")))</definedName>
    <definedName name="AP2CHARTSERIES7">OFFSET(#REF!,0,0,1,MAX(1,COUNTIF(#REF!, 0)+COUNTIF(#REF!, "&gt;0")+COUNTIF(#REF!, "&lt;0")))</definedName>
    <definedName name="AP3CHART2SERIES1">OFFSET(#REF!,0,0,1,MAX(1,COUNTIF(#REF!, 0)+COUNTIF(#REF!, "&gt;0")+COUNTIF(#REF!, "&lt;0")))</definedName>
    <definedName name="AP3CHART2SERIES2">OFFSET(#REF!,0,0,1,MAX(1,COUNTIF(#REF!, 0)+COUNTIF(#REF!, "&gt;0")+COUNTIF(#REF!, "&lt;0")))</definedName>
    <definedName name="AP3CHART2SERIES3">OFFSET(#REF!,0,0,1,MAX(1,COUNTIF(#REF!, 0)+COUNTIF(#REF!, "&gt;0")+COUNTIF(#REF!, "&lt;0")))</definedName>
    <definedName name="AP3CHART2SERIES4">OFFSET(#REF!,0,0,1,MAX(1,COUNTIF(#REF!, 0)+COUNTIF(#REF!, "&gt;0")+COUNTIF(#REF!, "&lt;0")))</definedName>
    <definedName name="AP3CHART2SERIES5">OFFSET(#REF!,0,0,1,MAX(1,COUNTIF(#REF!, 0)+COUNTIF(#REF!, "&gt;0")+COUNTIF(#REF!, "&lt;0")))</definedName>
    <definedName name="AP3CHART2SERIES6">OFFSET(#REF!,0,0,1,MAX(1,COUNTIF(#REF!, 0)+COUNTIF(#REF!, "&gt;0")+COUNTIF(#REF!, "&lt;0")))</definedName>
    <definedName name="AP3CHARTHEADERS">OFFSET(#REF!,0,0,1,MAX(1,COUNTIF(#REF!, "&gt;0")))</definedName>
    <definedName name="AP3CHARTSERIES1">OFFSET(#REF!,0,0,1,MAX(1,COUNTIF(#REF!, 0)+COUNTIF(#REF!, "&gt;0")+COUNTIF(#REF!, "&lt;0")))</definedName>
    <definedName name="AP3CHARTSERIES2">OFFSET(#REF!,0,0,1,MAX(1,COUNTIF(#REF!, 0)+COUNTIF(#REF!, "&gt;0")+COUNTIF(#REF!, "&lt;0")))</definedName>
    <definedName name="AP3CHARTSERIES3">OFFSET(#REF!,0,0,1,MAX(1,COUNTIF(#REF!, 0)+COUNTIF(#REF!, "&gt;0")+COUNTIF(#REF!, "&lt;0")))</definedName>
    <definedName name="AP3CHARTSERIES4">OFFSET(#REF!,0,0,1,MAX(1,COUNTIF(#REF!, 0)+COUNTIF(#REF!, "&gt;0")+COUNTIF(#REF!, "&lt;0")))</definedName>
    <definedName name="AP3CHARTSERIES5">OFFSET(#REF!,0,0,1,MAX(1,COUNTIF(#REF!, 0)+COUNTIF(#REF!, "&gt;0")+COUNTIF(#REF!, "&lt;0")))</definedName>
    <definedName name="AP3CHARTSERIES6">OFFSET(#REF!,0,0,1,MAX(1,COUNTIF(#REF!, 0)+COUNTIF(#REF!, "&gt;0")+COUNTIF(#REF!, "&lt;0")))</definedName>
    <definedName name="app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AppendixA2">41530.659224537</definedName>
    <definedName name="approvla">{#N/A,#N/A,FALSE,"Cosmos Report"}</definedName>
    <definedName name="Apr00TB">{"Statement of Income",#N/A,TRUE,"Mar99";"Balance Sheet",#N/A,TRUE,"Mar99"}</definedName>
    <definedName name="aq">{"F3 Presentation",#N/A,FALSE,"F3 ";"F3 detail",#N/A,FALSE,"F3 "}</definedName>
    <definedName name="aqq">{#N/A,#N/A,FALSE,"Week 2002";#N/A,#N/A,FALSE,"YTD 2002";#N/A,#N/A,FALSE,"Quarterly Trend(Q3)"}</definedName>
    <definedName name="aqqq">{"F3 Presentation",#N/A,FALSE,"F3 ";"F3 detail",#N/A,FALSE,"F3 "}</definedName>
    <definedName name="aqqqq">{"F3 detail",#N/A,FALSE,"F1";"F3 Presentation",#N/A,FALSE,"F3 "}</definedName>
    <definedName name="aqqqqq">{"F3 Presentation",#N/A,FALSE,"F3 ";"F3 detail",#N/A,FALSE,"F3 "}</definedName>
    <definedName name="aqqqqqq">{"F3 Presentation",#N/A,FALSE,"F3 ";"F3 detail",#N/A,FALSE,"F3 "}</definedName>
    <definedName name="aqqqqqqq">{"F3 detail",#N/A,FALSE,"F3 ";"F3 Presentation",#N/A,FALSE,"F3 "}</definedName>
    <definedName name="aqqqqqqqq">{"F3 detail",#N/A,FALSE,"F1";"F3 Presentation",#N/A,FALSE,"F3 "}</definedName>
    <definedName name="AR1TOPNNAMES">_xlfn._xlws.FILTER(#REF!,#REF!&lt;&gt;"",#REF!)</definedName>
    <definedName name="AR1TOPNVALUES">_xlfn._xlws.FILTER(#REF!,#REF!&lt;&gt;"",#REF!)</definedName>
    <definedName name="AR2CHART2SERIES2">OFFSET(#REF!,0,0,1,MAX(1,COUNTIF(#REF!, 0)+COUNTIF(#REF!, "&gt;0")+COUNTIF(#REF!, "&lt;0")))</definedName>
    <definedName name="AR2CHART2SERIES3">OFFSET(#REF!,0,0,1,MAX(1,COUNTIF(#REF!, 0)+COUNTIF(#REF!, "&gt;0")+COUNTIF(#REF!, "&lt;0")))</definedName>
    <definedName name="AR2CHART2SERIES4">OFFSET(#REF!,0,0,1,MAX(1,COUNTIF(#REF!, 0)+COUNTIF(#REF!, "&gt;0")+COUNTIF(#REF!, "&lt;0")))</definedName>
    <definedName name="AR2CHART2SERIES5">OFFSET(#REF!,0,0,1,MAX(1,COUNTIF(#REF!, 0)+COUNTIF(#REF!, "&gt;0")+COUNTIF(#REF!, "&lt;0")))</definedName>
    <definedName name="AR2CHART2SERIES6">OFFSET(#REF!,0,0,1,MAX(1,COUNTIF(#REF!, 0)+COUNTIF(#REF!, "&gt;0")+COUNTIF(#REF!, "&lt;0")))</definedName>
    <definedName name="AR2CHART2SERIES7">OFFSET(#REF!,0,0,1,MAX(1,COUNTIF(#REF!, 0)+COUNTIF(#REF!, "&gt;0")+COUNTIF(#REF!, "&lt;0")))</definedName>
    <definedName name="AR2CHARTHEADERS">OFFSET(#REF!,0,0,1,MAX(1,COUNTIF(#REF!, "&gt;0")))</definedName>
    <definedName name="AR2CHARTSERIES1">OFFSET(#REF!,0,0,1,MAX(1,COUNTIF(#REF!, 0)+COUNTIF(#REF!, "&gt;0")+COUNTIF(#REF!, "&lt;0")))</definedName>
    <definedName name="AR2CHARTSERIES2">OFFSET(#REF!,0,0,1,MAX(1,COUNTIF(#REF!, 0)+COUNTIF(#REF!, "&gt;0")+COUNTIF(#REF!, "&lt;0")))</definedName>
    <definedName name="AR2CHARTSERIES3">OFFSET(#REF!,0,0,1,MAX(1,COUNTIF(#REF!, 0)+COUNTIF(#REF!, "&gt;0")+COUNTIF(#REF!, "&lt;0")))</definedName>
    <definedName name="AR2CHARTSERIES4">OFFSET(#REF!,0,0,1,MAX(1,COUNTIF(#REF!, 0)+COUNTIF(#REF!, "&gt;0")+COUNTIF(#REF!, "&lt;0")))</definedName>
    <definedName name="AR2CHARTSERIES5">OFFSET(#REF!,0,0,1,MAX(1,COUNTIF(#REF!, 0)+COUNTIF(#REF!, "&gt;0")+COUNTIF(#REF!, "&lt;0")))</definedName>
    <definedName name="AR2CHARTSERIES6">OFFSET(#REF!,0,0,1,MAX(1,COUNTIF(#REF!, 0)+COUNTIF(#REF!, "&gt;0")+COUNTIF(#REF!, "&lt;0")))</definedName>
    <definedName name="AR2CHARTSERIES7">OFFSET(#REF!,0,0,1,MAX(1,COUNTIF(#REF!, 0)+COUNTIF(#REF!, "&gt;0")+COUNTIF(#REF!, "&lt;0")))</definedName>
    <definedName name="AR3CHART2SERIES1">OFFSET(#REF!,0,0,1,MAX(1,COUNTIF(#REF!, 0)+COUNTIF(#REF!, "&gt;0")+COUNTIF(#REF!, "&lt;0")))</definedName>
    <definedName name="AR3CHART2SERIES2">OFFSET(#REF!,0,0,1,MAX(1,COUNTIF(#REF!, 0)+COUNTIF(#REF!, "&gt;0")+COUNTIF(#REF!, "&lt;0")))</definedName>
    <definedName name="AR3CHART2SERIES3">OFFSET(#REF!,0,0,1,MAX(1,COUNTIF(#REF!, 0)+COUNTIF(#REF!, "&gt;0")+COUNTIF(#REF!, "&lt;0")))</definedName>
    <definedName name="AR3CHART2SERIES4">OFFSET(#REF!,0,0,1,MAX(1,COUNTIF(#REF!, 0)+COUNTIF(#REF!, "&gt;0")+COUNTIF(#REF!, "&lt;0")))</definedName>
    <definedName name="AR3CHART2SERIES5">OFFSET(#REF!,0,0,1,MAX(1,COUNTIF(#REF!, 0)+COUNTIF(#REF!, "&gt;0")+COUNTIF(#REF!, "&lt;0")))</definedName>
    <definedName name="AR3CHART2SERIES6">OFFSET(#REF!,0,0,1,MAX(1,COUNTIF(#REF!, 0)+COUNTIF(#REF!, "&gt;0")+COUNTIF(#REF!, "&lt;0")))</definedName>
    <definedName name="AR3CHARTHEADERS">OFFSET(#REF!,0,0,1,MAX(1,COUNTIF(#REF!, "&gt;0")))</definedName>
    <definedName name="AR3CHARTSERIES1">OFFSET(#REF!,0,0,1,MAX(1,COUNTIF(#REF!, 0)+COUNTIF(#REF!, "&gt;0")+COUNTIF(#REF!, "&lt;0")))</definedName>
    <definedName name="AR3CHARTSERIES2">OFFSET(#REF!,0,0,1,MAX(1,COUNTIF(#REF!, 0)+COUNTIF(#REF!, "&gt;0")+COUNTIF(#REF!, "&lt;0")))</definedName>
    <definedName name="AR3CHARTSERIES3">OFFSET(#REF!,0,0,1,MAX(1,COUNTIF(#REF!, 0)+COUNTIF(#REF!, "&gt;0")+COUNTIF(#REF!, "&lt;0")))</definedName>
    <definedName name="AR3CHARTSERIES4">OFFSET(#REF!,0,0,1,MAX(1,COUNTIF(#REF!, 0)+COUNTIF(#REF!, "&gt;0")+COUNTIF(#REF!, "&lt;0")))</definedName>
    <definedName name="AR3CHARTSERIES5">OFFSET(#REF!,0,0,1,MAX(1,COUNTIF(#REF!, 0)+COUNTIF(#REF!, "&gt;0")+COUNTIF(#REF!, "&lt;0")))</definedName>
    <definedName name="AR3CHARTSERIES6">OFFSET(#REF!,0,0,1,MAX(1,COUNTIF(#REF!, 0)+COUNTIF(#REF!, "&gt;0")+COUNTIF(#REF!, "&lt;0")))</definedName>
    <definedName name="ARA_Threshold">'[109]Bal Sheet'!#REF!</definedName>
    <definedName name="are">{#N/A,#N/A,FALSE,"Sheet1"}</definedName>
    <definedName name="argqe">{#N/A,#N/A,FALSE,"puboff";#N/A,#N/A,FALSE,"financials";#N/A,#N/A,FALSE,"valuation";#N/A,#N/A,FALSE,"split"}</definedName>
    <definedName name="arhf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RM">[103]Assumptions!$C$7</definedName>
    <definedName name="ARP_Threshold">'[109]Bal Sheet'!#REF!</definedName>
    <definedName name="arsdf">{#N/A,#N/A,FALSE,"Aging Summary";#N/A,#N/A,FALSE,"Ratio Analysis";#N/A,#N/A,FALSE,"Test 120 Day Accts";#N/A,#N/A,FALSE,"Tickmarks"}</definedName>
    <definedName name="arwegvfr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as">{"FCB_ALL",#N/A,FALSE,"FCB"}</definedName>
    <definedName name="AS2DocOpenMode">"AS2DocumentEdit"</definedName>
    <definedName name="AS2HasNoAutoHeaderFooter">" "</definedName>
    <definedName name="AS2NamedRange">15</definedName>
    <definedName name="AS2ReportLS">1</definedName>
    <definedName name="AS2StaticLS">#REF!</definedName>
    <definedName name="AS2SyncStepLS">0</definedName>
    <definedName name="AS2TickmarkLS">#REF!</definedName>
    <definedName name="AS2TickmarkLS2">#REF!</definedName>
    <definedName name="AS2VersionLS">300</definedName>
    <definedName name="asa">{"FCB_ALL",#N/A,FALSE,"FCB"}</definedName>
    <definedName name="asad">"C6021"</definedName>
    <definedName name="asas">{#N/A,#N/A,FALSE,"Pharm";#N/A,#N/A,FALSE,"WWCM"}</definedName>
    <definedName name="asasasasa">{"CurrentDetail",#N/A,FALSE,"ActualOutlook";"NextDetail",#N/A,FALSE,"ActualOutlook"}</definedName>
    <definedName name="asasasasasasa">{"CurrentDetail",#N/A,FALSE,"ActualOutlook";"NextDetail",#N/A,FALSE,"ActualOutlook"}</definedName>
    <definedName name="asd">{#N/A,#N/A,FALSE,"Pharm";#N/A,#N/A,FALSE,"WWCM"}</definedName>
    <definedName name="asda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asdadafs">42115.615150463</definedName>
    <definedName name="asdadasd">#REF!</definedName>
    <definedName name="asdas">{"Final",#N/A,FALSE,"Feb-96"}</definedName>
    <definedName name="asdasdasd">#REF!</definedName>
    <definedName name="asdasdasda">{#N/A,#N/A,TRUE,"DCF Summary (2)";#N/A,#N/A,TRUE,"DCF Summary";#N/A,"Middle Case Drivers",TRUE,"DCF"}</definedName>
    <definedName name="asdasddfguer">#REF!</definedName>
    <definedName name="asdasdf">{"'Directory'!$A$72:$E$91"}</definedName>
    <definedName name="asdasdfasdg">{"Final",#N/A,FALSE,"Feb-96"}</definedName>
    <definedName name="asdasdfy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asdasdg">{"histincome",#N/A,FALSE,"hyfins";"closing balance",#N/A,FALSE,"hyfins"}</definedName>
    <definedName name="asdasfd">39625.3919675926</definedName>
    <definedName name="asdassd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asdaw">{"FCB_ALL",#N/A,FALSE,"FCB"}</definedName>
    <definedName name="asddf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asddsa">{"'Sheet1'!$A$2:$R$54"}</definedName>
    <definedName name="asde">0</definedName>
    <definedName name="asdf">{"Balance Sheet",#N/A,FALSE,"Consolidated"}</definedName>
    <definedName name="asdfa">{"histincome",#N/A,FALSE,"hyfins";"closing balance",#N/A,FALSE,"hyfins"}</definedName>
    <definedName name="asdfad">{"histincome",#N/A,FALSE,"hyfins";"closing balance",#N/A,FALSE,"hyfins"}</definedName>
    <definedName name="asdfadf">{"histincome",#N/A,FALSE,"hyfins";"closing balance",#N/A,FALSE,"hyfins"}</definedName>
    <definedName name="asdfadg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sdfadsf">{"'Sheet1'!$A$1:$J$121"}</definedName>
    <definedName name="asdfadsfas">{"histincome",#N/A,FALSE,"hyfins";"closing balance",#N/A,FALSE,"hyfins"}</definedName>
    <definedName name="asdfas">{"print 1.6",#N/A,FALSE,"Sheet1";"print 2.6",#N/A,FALSE,"Sheet1";"print 3.6",#N/A,FALSE,"Sheet1";"print 4.6",#N/A,FALSE,"Sheet1";"print 5.6",#N/A,FALSE,"Sheet1";"print 6.6",#N/A,FALSE,"Sheet1"}</definedName>
    <definedName name="asdfasaa">{"print 1.6",#N/A,FALSE,"Sheet1";"print 2.6",#N/A,FALSE,"Sheet1";"print 3.6",#N/A,FALSE,"Sheet1";"print 4.6",#N/A,FALSE,"Sheet1";"print 5.6",#N/A,FALSE,"Sheet1";"print 6.6",#N/A,FALSE,"Sheet1"}</definedName>
    <definedName name="asdfasd">{"histincome",#N/A,FALSE,"hyfins";"closing balance",#N/A,FALSE,"hyfins"}</definedName>
    <definedName name="asdfasdd">{"histincome",#N/A,FALSE,"hyfins";"closing balance",#N/A,FALSE,"hyfins"}</definedName>
    <definedName name="asdfasddfa">{"histincome",#N/A,FALSE,"hyfins";"closing balance",#N/A,FALSE,"hyfins"}</definedName>
    <definedName name="asdfasdf">{"rtn",#N/A,FALSE,"RTN";"tables",#N/A,FALSE,"RTN";"cf",#N/A,FALSE,"CF";"stats",#N/A,FALSE,"Stats";"prop",#N/A,FALSE,"Prop"}</definedName>
    <definedName name="asdfasdfasdadf">{"'Directory'!$A$72:$E$91"}</definedName>
    <definedName name="asdfasdfasdf">{"emeasummary",#N/A,FALSE,"1. PLEMEA";"BUTotalq6",#N/A,FALSE,"2. PLBU-total";"BUTotalFY02",#N/A,FALSE,"2. PLBU-total";"TotalRegQ601",#N/A,FALSE,"3. PLREGIONS-total";"TotalRegFY02",#N/A,FALSE,"3. PLREGIONS-total"}</definedName>
    <definedName name="asdfasdfasdfa" localSheetId="9">binary</definedName>
    <definedName name="asdfasdfasdfa" localSheetId="18">binary</definedName>
    <definedName name="asdfasdfasdfa" localSheetId="19">binary</definedName>
    <definedName name="asdfasdfasdfa" localSheetId="20">binary</definedName>
    <definedName name="asdfasdfasdfa" localSheetId="21">binary</definedName>
    <definedName name="asdfasdfasdfa" localSheetId="22">binary</definedName>
    <definedName name="asdfasdfasdfa" localSheetId="23">binary</definedName>
    <definedName name="asdfasdfasdfa" localSheetId="24">binary</definedName>
    <definedName name="asdfasdfasdfa" localSheetId="25">binary</definedName>
    <definedName name="asdfasdfasdfa" localSheetId="26">binary</definedName>
    <definedName name="asdfasdfasdfa" localSheetId="27">binary</definedName>
    <definedName name="asdfasdfasdfa" localSheetId="10">binary</definedName>
    <definedName name="asdfasdfasdfa" localSheetId="28">binary</definedName>
    <definedName name="asdfasdfasdfa" localSheetId="29">binary</definedName>
    <definedName name="asdfasdfasdfa" localSheetId="30">binary</definedName>
    <definedName name="asdfasdfasdfa" localSheetId="31">binary</definedName>
    <definedName name="asdfasdfasdfa" localSheetId="32">binary</definedName>
    <definedName name="asdfasdfasdfa" localSheetId="33">binary</definedName>
    <definedName name="asdfasdfasdfa" localSheetId="34">binary</definedName>
    <definedName name="asdfasdfasdfa" localSheetId="35">binary</definedName>
    <definedName name="asdfasdfasdfa" localSheetId="36">binary</definedName>
    <definedName name="asdfasdfasdfa" localSheetId="37">binary</definedName>
    <definedName name="asdfasdfasdfa" localSheetId="11">binary</definedName>
    <definedName name="asdfasdfasdfa" localSheetId="38">binary</definedName>
    <definedName name="asdfasdfasdfa" localSheetId="39">binary</definedName>
    <definedName name="asdfasdfasdfa" localSheetId="40">binary</definedName>
    <definedName name="asdfasdfasdfa" localSheetId="41">binary</definedName>
    <definedName name="asdfasdfasdfa" localSheetId="42">binary</definedName>
    <definedName name="asdfasdfasdfa" localSheetId="43">binary</definedName>
    <definedName name="asdfasdfasdfa" localSheetId="44">binary</definedName>
    <definedName name="asdfasdfasdfa" localSheetId="45">binary</definedName>
    <definedName name="asdfasdfasdfa" localSheetId="46">binary</definedName>
    <definedName name="asdfasdfasdfa" localSheetId="47">binary</definedName>
    <definedName name="asdfasdfasdfa" localSheetId="12">binary</definedName>
    <definedName name="asdfasdfasdfa" localSheetId="48">binary</definedName>
    <definedName name="asdfasdfasdfa" localSheetId="49">binary</definedName>
    <definedName name="asdfasdfasdfa" localSheetId="50">binary</definedName>
    <definedName name="asdfasdfasdfa" localSheetId="51">binary</definedName>
    <definedName name="asdfasdfasdfa" localSheetId="52">binary</definedName>
    <definedName name="asdfasdfasdfa" localSheetId="53">binary</definedName>
    <definedName name="asdfasdfasdfa" localSheetId="54">binary</definedName>
    <definedName name="asdfasdfasdfa" localSheetId="55">binary</definedName>
    <definedName name="asdfasdfasdfa" localSheetId="56">binary</definedName>
    <definedName name="asdfasdfasdfa" localSheetId="57">binary</definedName>
    <definedName name="asdfasdfasdfa" localSheetId="13">binary</definedName>
    <definedName name="asdfasdfasdfa" localSheetId="58">binary</definedName>
    <definedName name="asdfasdfasdfa" localSheetId="59">binary</definedName>
    <definedName name="asdfasdfasdfa" localSheetId="60">binary</definedName>
    <definedName name="asdfasdfasdfa" localSheetId="14">binary</definedName>
    <definedName name="asdfasdfasdfa" localSheetId="15">binary</definedName>
    <definedName name="asdfasdfasdfa" localSheetId="16">binary</definedName>
    <definedName name="asdfasdfasdfa" localSheetId="17">binary</definedName>
    <definedName name="asdfasdfasdfa" localSheetId="1">binary</definedName>
    <definedName name="asdfasdfasdfa" localSheetId="8">binary</definedName>
    <definedName name="asdfasdfasdfa" localSheetId="2">binary</definedName>
    <definedName name="asdfasdfasdfa">binary</definedName>
    <definedName name="asdfasdfasdfasdfasdf" localSheetId="9">1/EUReXToFRF</definedName>
    <definedName name="asdfasdfasdfasdfasdf" localSheetId="18">1/EUReXToFRF</definedName>
    <definedName name="asdfasdfasdfasdfasdf" localSheetId="19">1/EUReXToFRF</definedName>
    <definedName name="asdfasdfasdfasdfasdf" localSheetId="20">1/EUReXToFRF</definedName>
    <definedName name="asdfasdfasdfasdfasdf" localSheetId="21">1/EUReXToFRF</definedName>
    <definedName name="asdfasdfasdfasdfasdf" localSheetId="22">1/EUReXToFRF</definedName>
    <definedName name="asdfasdfasdfasdfasdf" localSheetId="23">1/EUReXToFRF</definedName>
    <definedName name="asdfasdfasdfasdfasdf" localSheetId="24">1/EUReXToFRF</definedName>
    <definedName name="asdfasdfasdfasdfasdf" localSheetId="25">1/EUReXToFRF</definedName>
    <definedName name="asdfasdfasdfasdfasdf" localSheetId="26">1/EUReXToFRF</definedName>
    <definedName name="asdfasdfasdfasdfasdf" localSheetId="27">1/EUReXToFRF</definedName>
    <definedName name="asdfasdfasdfasdfasdf" localSheetId="10">1/EUReXToFRF</definedName>
    <definedName name="asdfasdfasdfasdfasdf" localSheetId="28">1/EUReXToFRF</definedName>
    <definedName name="asdfasdfasdfasdfasdf" localSheetId="29">1/EUReXToFRF</definedName>
    <definedName name="asdfasdfasdfasdfasdf" localSheetId="30">1/EUReXToFRF</definedName>
    <definedName name="asdfasdfasdfasdfasdf" localSheetId="31">1/EUReXToFRF</definedName>
    <definedName name="asdfasdfasdfasdfasdf" localSheetId="32">1/EUReXToFRF</definedName>
    <definedName name="asdfasdfasdfasdfasdf" localSheetId="33">1/EUReXToFRF</definedName>
    <definedName name="asdfasdfasdfasdfasdf" localSheetId="34">1/EUReXToFRF</definedName>
    <definedName name="asdfasdfasdfasdfasdf" localSheetId="35">1/EUReXToFRF</definedName>
    <definedName name="asdfasdfasdfasdfasdf" localSheetId="36">1/EUReXToFRF</definedName>
    <definedName name="asdfasdfasdfasdfasdf" localSheetId="37">1/EUReXToFRF</definedName>
    <definedName name="asdfasdfasdfasdfasdf" localSheetId="11">1/EUReXToFRF</definedName>
    <definedName name="asdfasdfasdfasdfasdf" localSheetId="38">1/EUReXToFRF</definedName>
    <definedName name="asdfasdfasdfasdfasdf" localSheetId="39">1/EUReXToFRF</definedName>
    <definedName name="asdfasdfasdfasdfasdf" localSheetId="40">1/EUReXToFRF</definedName>
    <definedName name="asdfasdfasdfasdfasdf" localSheetId="41">1/EUReXToFRF</definedName>
    <definedName name="asdfasdfasdfasdfasdf" localSheetId="42">1/EUReXToFRF</definedName>
    <definedName name="asdfasdfasdfasdfasdf" localSheetId="43">1/EUReXToFRF</definedName>
    <definedName name="asdfasdfasdfasdfasdf" localSheetId="44">1/EUReXToFRF</definedName>
    <definedName name="asdfasdfasdfasdfasdf" localSheetId="45">1/EUReXToFRF</definedName>
    <definedName name="asdfasdfasdfasdfasdf" localSheetId="46">1/EUReXToFRF</definedName>
    <definedName name="asdfasdfasdfasdfasdf" localSheetId="47">1/EUReXToFRF</definedName>
    <definedName name="asdfasdfasdfasdfasdf" localSheetId="12">1/EUReXToFRF</definedName>
    <definedName name="asdfasdfasdfasdfasdf" localSheetId="48">1/EUReXToFRF</definedName>
    <definedName name="asdfasdfasdfasdfasdf" localSheetId="49">1/EUReXToFRF</definedName>
    <definedName name="asdfasdfasdfasdfasdf" localSheetId="50">1/EUReXToFRF</definedName>
    <definedName name="asdfasdfasdfasdfasdf" localSheetId="51">1/EUReXToFRF</definedName>
    <definedName name="asdfasdfasdfasdfasdf" localSheetId="52">1/EUReXToFRF</definedName>
    <definedName name="asdfasdfasdfasdfasdf" localSheetId="53">1/EUReXToFRF</definedName>
    <definedName name="asdfasdfasdfasdfasdf" localSheetId="54">1/EUReXToFRF</definedName>
    <definedName name="asdfasdfasdfasdfasdf" localSheetId="55">1/EUReXToFRF</definedName>
    <definedName name="asdfasdfasdfasdfasdf" localSheetId="56">1/EUReXToFRF</definedName>
    <definedName name="asdfasdfasdfasdfasdf" localSheetId="57">1/EUReXToFRF</definedName>
    <definedName name="asdfasdfasdfasdfasdf" localSheetId="13">1/EUReXToFRF</definedName>
    <definedName name="asdfasdfasdfasdfasdf" localSheetId="58">1/EUReXToFRF</definedName>
    <definedName name="asdfasdfasdfasdfasdf" localSheetId="59">1/EUReXToFRF</definedName>
    <definedName name="asdfasdfasdfasdfasdf" localSheetId="60">1/EUReXToFRF</definedName>
    <definedName name="asdfasdfasdfasdfasdf" localSheetId="14">1/EUReXToFRF</definedName>
    <definedName name="asdfasdfasdfasdfasdf" localSheetId="15">1/EUReXToFRF</definedName>
    <definedName name="asdfasdfasdfasdfasdf" localSheetId="16">1/EUReXToFRF</definedName>
    <definedName name="asdfasdfasdfasdfasdf" localSheetId="17">1/EUReXToFRF</definedName>
    <definedName name="asdfasdfasdfasdfasdf" localSheetId="1">1/EUReXToFRF</definedName>
    <definedName name="asdfasdfasdfasdfasdf" localSheetId="8">1/EUReXToFRF</definedName>
    <definedName name="asdfasdfasdfasdfasdf" localSheetId="2">1/EUReXToFRF</definedName>
    <definedName name="asdfasdfasdfasdfasdf">1/EUReXToFRF</definedName>
    <definedName name="asdfasdfdddd">{"DCF","UPSIDE CASE",FALSE,"Sheet1";"DCF","BASE CASE",FALSE,"Sheet1";"DCF","DOWNSIDE CASE",FALSE,"Sheet1"}</definedName>
    <definedName name="asdfasdfg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asdfasf">38939.6653819444</definedName>
    <definedName name="asdfasfsa" localSheetId="9">binary</definedName>
    <definedName name="asdfasfsa" localSheetId="18">binary</definedName>
    <definedName name="asdfasfsa" localSheetId="19">binary</definedName>
    <definedName name="asdfasfsa" localSheetId="20">binary</definedName>
    <definedName name="asdfasfsa" localSheetId="21">binary</definedName>
    <definedName name="asdfasfsa" localSheetId="22">binary</definedName>
    <definedName name="asdfasfsa" localSheetId="23">binary</definedName>
    <definedName name="asdfasfsa" localSheetId="24">binary</definedName>
    <definedName name="asdfasfsa" localSheetId="25">binary</definedName>
    <definedName name="asdfasfsa" localSheetId="26">binary</definedName>
    <definedName name="asdfasfsa" localSheetId="27">binary</definedName>
    <definedName name="asdfasfsa" localSheetId="10">binary</definedName>
    <definedName name="asdfasfsa" localSheetId="28">binary</definedName>
    <definedName name="asdfasfsa" localSheetId="29">binary</definedName>
    <definedName name="asdfasfsa" localSheetId="30">binary</definedName>
    <definedName name="asdfasfsa" localSheetId="31">binary</definedName>
    <definedName name="asdfasfsa" localSheetId="32">binary</definedName>
    <definedName name="asdfasfsa" localSheetId="33">binary</definedName>
    <definedName name="asdfasfsa" localSheetId="34">binary</definedName>
    <definedName name="asdfasfsa" localSheetId="35">binary</definedName>
    <definedName name="asdfasfsa" localSheetId="36">binary</definedName>
    <definedName name="asdfasfsa" localSheetId="37">binary</definedName>
    <definedName name="asdfasfsa" localSheetId="11">binary</definedName>
    <definedName name="asdfasfsa" localSheetId="38">binary</definedName>
    <definedName name="asdfasfsa" localSheetId="39">binary</definedName>
    <definedName name="asdfasfsa" localSheetId="40">binary</definedName>
    <definedName name="asdfasfsa" localSheetId="41">binary</definedName>
    <definedName name="asdfasfsa" localSheetId="42">binary</definedName>
    <definedName name="asdfasfsa" localSheetId="43">binary</definedName>
    <definedName name="asdfasfsa" localSheetId="44">binary</definedName>
    <definedName name="asdfasfsa" localSheetId="45">binary</definedName>
    <definedName name="asdfasfsa" localSheetId="46">binary</definedName>
    <definedName name="asdfasfsa" localSheetId="47">binary</definedName>
    <definedName name="asdfasfsa" localSheetId="12">binary</definedName>
    <definedName name="asdfasfsa" localSheetId="48">binary</definedName>
    <definedName name="asdfasfsa" localSheetId="49">binary</definedName>
    <definedName name="asdfasfsa" localSheetId="50">binary</definedName>
    <definedName name="asdfasfsa" localSheetId="51">binary</definedName>
    <definedName name="asdfasfsa" localSheetId="52">binary</definedName>
    <definedName name="asdfasfsa" localSheetId="53">binary</definedName>
    <definedName name="asdfasfsa" localSheetId="54">binary</definedName>
    <definedName name="asdfasfsa" localSheetId="55">binary</definedName>
    <definedName name="asdfasfsa" localSheetId="56">binary</definedName>
    <definedName name="asdfasfsa" localSheetId="57">binary</definedName>
    <definedName name="asdfasfsa" localSheetId="13">binary</definedName>
    <definedName name="asdfasfsa" localSheetId="58">binary</definedName>
    <definedName name="asdfasfsa" localSheetId="59">binary</definedName>
    <definedName name="asdfasfsa" localSheetId="60">binary</definedName>
    <definedName name="asdfasfsa" localSheetId="14">binary</definedName>
    <definedName name="asdfasfsa" localSheetId="15">binary</definedName>
    <definedName name="asdfasfsa" localSheetId="16">binary</definedName>
    <definedName name="asdfasfsa" localSheetId="17">binary</definedName>
    <definedName name="asdfasfsa" localSheetId="1">binary</definedName>
    <definedName name="asdfasfsa" localSheetId="8">binary</definedName>
    <definedName name="asdfasfsa" localSheetId="2">binary</definedName>
    <definedName name="asdfasfsa">binary</definedName>
    <definedName name="asdfd">{"histincome",#N/A,FALSE,"hyfins";"closing balance",#N/A,FALSE,"hyfins"}</definedName>
    <definedName name="asdfdaf">{#N/A,#N/A,FALSE,"Tar-Ass";#N/A,#N/A,FALSE,"Tar-IS";#N/A,#N/A,FALSE,"Tar-BS";#N/A,#N/A,FALSE,"Tar-Adg BS";#N/A,#N/A,FALSE,"Tar-CF"}</definedName>
    <definedName name="asdfdsf">{#N/A,#N/A,FALSE,"UK";#N/A,#N/A,FALSE,"BA";#N/A,#N/A,FALSE,"VZ"}</definedName>
    <definedName name="asdffasd">{#N/A,#N/A,FALSE,"Combo-Ass ";#N/A,#N/A,FALSE,"Combo-IS";#N/A,#N/A,FALSE,"Combo-BS";#N/A,#N/A,FALSE,"Combo-CF"}</definedName>
    <definedName name="asdfg">{#N/A,#N/A,FALSE,"Pharm";#N/A,#N/A,FALSE,"WWCM"}</definedName>
    <definedName name="asdfjkl">{"bs",#N/A,FALSE,"SCF"}</definedName>
    <definedName name="asdfsd" localSheetId="9">binary</definedName>
    <definedName name="asdfsd" localSheetId="18">binary</definedName>
    <definedName name="asdfsd" localSheetId="19">binary</definedName>
    <definedName name="asdfsd" localSheetId="20">binary</definedName>
    <definedName name="asdfsd" localSheetId="21">binary</definedName>
    <definedName name="asdfsd" localSheetId="22">binary</definedName>
    <definedName name="asdfsd" localSheetId="23">binary</definedName>
    <definedName name="asdfsd" localSheetId="24">binary</definedName>
    <definedName name="asdfsd" localSheetId="25">binary</definedName>
    <definedName name="asdfsd" localSheetId="26">binary</definedName>
    <definedName name="asdfsd" localSheetId="27">binary</definedName>
    <definedName name="asdfsd" localSheetId="10">binary</definedName>
    <definedName name="asdfsd" localSheetId="28">binary</definedName>
    <definedName name="asdfsd" localSheetId="29">binary</definedName>
    <definedName name="asdfsd" localSheetId="30">binary</definedName>
    <definedName name="asdfsd" localSheetId="31">binary</definedName>
    <definedName name="asdfsd" localSheetId="32">binary</definedName>
    <definedName name="asdfsd" localSheetId="33">binary</definedName>
    <definedName name="asdfsd" localSheetId="34">binary</definedName>
    <definedName name="asdfsd" localSheetId="35">binary</definedName>
    <definedName name="asdfsd" localSheetId="36">binary</definedName>
    <definedName name="asdfsd" localSheetId="37">binary</definedName>
    <definedName name="asdfsd" localSheetId="11">binary</definedName>
    <definedName name="asdfsd" localSheetId="38">binary</definedName>
    <definedName name="asdfsd" localSheetId="39">binary</definedName>
    <definedName name="asdfsd" localSheetId="40">binary</definedName>
    <definedName name="asdfsd" localSheetId="41">binary</definedName>
    <definedName name="asdfsd" localSheetId="42">binary</definedName>
    <definedName name="asdfsd" localSheetId="43">binary</definedName>
    <definedName name="asdfsd" localSheetId="44">binary</definedName>
    <definedName name="asdfsd" localSheetId="45">binary</definedName>
    <definedName name="asdfsd" localSheetId="46">binary</definedName>
    <definedName name="asdfsd" localSheetId="47">binary</definedName>
    <definedName name="asdfsd" localSheetId="12">binary</definedName>
    <definedName name="asdfsd" localSheetId="48">binary</definedName>
    <definedName name="asdfsd" localSheetId="49">binary</definedName>
    <definedName name="asdfsd" localSheetId="50">binary</definedName>
    <definedName name="asdfsd" localSheetId="51">binary</definedName>
    <definedName name="asdfsd" localSheetId="52">binary</definedName>
    <definedName name="asdfsd" localSheetId="53">binary</definedName>
    <definedName name="asdfsd" localSheetId="54">binary</definedName>
    <definedName name="asdfsd" localSheetId="55">binary</definedName>
    <definedName name="asdfsd" localSheetId="56">binary</definedName>
    <definedName name="asdfsd" localSheetId="57">binary</definedName>
    <definedName name="asdfsd" localSheetId="13">binary</definedName>
    <definedName name="asdfsd" localSheetId="58">binary</definedName>
    <definedName name="asdfsd" localSheetId="59">binary</definedName>
    <definedName name="asdfsd" localSheetId="60">binary</definedName>
    <definedName name="asdfsd" localSheetId="14">binary</definedName>
    <definedName name="asdfsd" localSheetId="15">binary</definedName>
    <definedName name="asdfsd" localSheetId="16">binary</definedName>
    <definedName name="asdfsd" localSheetId="17">binary</definedName>
    <definedName name="asdfsd" localSheetId="1">binary</definedName>
    <definedName name="asdfsd" localSheetId="8">binary</definedName>
    <definedName name="asdfsd" localSheetId="2">binary</definedName>
    <definedName name="asdfsd">binary</definedName>
    <definedName name="asdfsda">{#N/A,#N/A,FALSE,"FY97";#N/A,#N/A,FALSE,"FY98";#N/A,#N/A,FALSE,"FY99";#N/A,#N/A,FALSE,"FY00";#N/A,#N/A,FALSE,"FY01"}</definedName>
    <definedName name="asdgaerghawergt">{"histincome",#N/A,FALSE,"hyfins";"closing balance",#N/A,FALSE,"hyfins"}</definedName>
    <definedName name="asdgahdfhth">{#N/A,#N/A,FALSE,"REPORT"}</definedName>
    <definedName name="asdgasdfasdfas">{"histincome",#N/A,FALSE,"hyfins";"closing balance",#N/A,FALSE,"hyfins"}</definedName>
    <definedName name="asdgasrgasdf">{"histincome",#N/A,FALSE,"hyfins";"closing balance",#N/A,FALSE,"hyfins"}</definedName>
    <definedName name="asdgayery">{#N/A,#N/A,FALSE,"Pharm";#N/A,#N/A,FALSE,"WWCM"}</definedName>
    <definedName name="asdgfdytyet">{#N/A,#N/A,FALSE,"REPORT"}</definedName>
    <definedName name="asdgtryukuio">{#N/A,#N/A,FALSE,"REPORT"}</definedName>
    <definedName name="asdjgkl">{#N/A,#N/A,FALSE,"Pharm";#N/A,#N/A,FALSE,"WWCM"}</definedName>
    <definedName name="asdliru">{"Supporting Schedules",#N/A,FALSE,"Results"}</definedName>
    <definedName name="asdsad">{"'Sheet1'!$A$2:$R$54"}</definedName>
    <definedName name="asdsda">{#N/A,#N/A,FALSE,"Tar-Ass";#N/A,#N/A,FALSE,"Tar-IS";#N/A,#N/A,FALSE,"Tar-BS";#N/A,#N/A,FALSE,"Tar-Adg BS";#N/A,#N/A,FALSE,"Tar-CF"}</definedName>
    <definedName name="asdsdf">{#N/A,#N/A,TRUE,"Acq-Ass";#N/A,#N/A,TRUE,"Acq-IS";#N/A,#N/A,TRUE,"Acq-BS";#N/A,#N/A,TRUE,"Acq-CF"}</definedName>
    <definedName name="asdsdfasdf">{"'Directory'!$A$72:$E$91"}</definedName>
    <definedName name="asdzfczv">#REF!</definedName>
    <definedName name="asf" localSheetId="9">binary</definedName>
    <definedName name="asf" localSheetId="18">binary</definedName>
    <definedName name="asf" localSheetId="19">binary</definedName>
    <definedName name="asf" localSheetId="20">binary</definedName>
    <definedName name="asf" localSheetId="21">binary</definedName>
    <definedName name="asf" localSheetId="22">binary</definedName>
    <definedName name="asf" localSheetId="23">binary</definedName>
    <definedName name="asf" localSheetId="24">binary</definedName>
    <definedName name="asf" localSheetId="25">binary</definedName>
    <definedName name="asf" localSheetId="26">binary</definedName>
    <definedName name="asf" localSheetId="27">binary</definedName>
    <definedName name="asf" localSheetId="10">binary</definedName>
    <definedName name="asf" localSheetId="28">binary</definedName>
    <definedName name="asf" localSheetId="29">binary</definedName>
    <definedName name="asf" localSheetId="30">binary</definedName>
    <definedName name="asf" localSheetId="31">binary</definedName>
    <definedName name="asf" localSheetId="32">binary</definedName>
    <definedName name="asf" localSheetId="33">binary</definedName>
    <definedName name="asf" localSheetId="34">binary</definedName>
    <definedName name="asf" localSheetId="35">binary</definedName>
    <definedName name="asf" localSheetId="36">binary</definedName>
    <definedName name="asf" localSheetId="37">binary</definedName>
    <definedName name="asf" localSheetId="11">binary</definedName>
    <definedName name="asf" localSheetId="38">binary</definedName>
    <definedName name="asf" localSheetId="39">binary</definedName>
    <definedName name="asf" localSheetId="40">binary</definedName>
    <definedName name="asf" localSheetId="41">binary</definedName>
    <definedName name="asf" localSheetId="42">binary</definedName>
    <definedName name="asf" localSheetId="43">binary</definedName>
    <definedName name="asf" localSheetId="44">binary</definedName>
    <definedName name="asf" localSheetId="45">binary</definedName>
    <definedName name="asf" localSheetId="46">binary</definedName>
    <definedName name="asf" localSheetId="47">binary</definedName>
    <definedName name="asf" localSheetId="12">binary</definedName>
    <definedName name="asf" localSheetId="48">binary</definedName>
    <definedName name="asf" localSheetId="49">binary</definedName>
    <definedName name="asf" localSheetId="50">binary</definedName>
    <definedName name="asf" localSheetId="51">binary</definedName>
    <definedName name="asf" localSheetId="52">binary</definedName>
    <definedName name="asf" localSheetId="53">binary</definedName>
    <definedName name="asf" localSheetId="54">binary</definedName>
    <definedName name="asf" localSheetId="55">binary</definedName>
    <definedName name="asf" localSheetId="56">binary</definedName>
    <definedName name="asf" localSheetId="57">binary</definedName>
    <definedName name="asf" localSheetId="13">binary</definedName>
    <definedName name="asf" localSheetId="58">binary</definedName>
    <definedName name="asf" localSheetId="59">binary</definedName>
    <definedName name="asf" localSheetId="60">binary</definedName>
    <definedName name="asf" localSheetId="14">binary</definedName>
    <definedName name="asf" localSheetId="15">binary</definedName>
    <definedName name="asf" localSheetId="16">binary</definedName>
    <definedName name="asf" localSheetId="17">binary</definedName>
    <definedName name="asf" localSheetId="1">binary</definedName>
    <definedName name="asf" localSheetId="8">binary</definedName>
    <definedName name="asf" localSheetId="2">binary</definedName>
    <definedName name="asf">binary</definedName>
    <definedName name="asfads">{"histincome",#N/A,FALSE,"hyfins";"closing balance",#N/A,FALSE,"hyfins"}</definedName>
    <definedName name="asfaeq4rwegfta">{"Final",#N/A,FALSE,"Feb-96"}</definedName>
    <definedName name="asfasdf">#REF!</definedName>
    <definedName name="asfasf">{"FCF",#N/A,FALSE,"Results"}</definedName>
    <definedName name="asfasfas">{"Supporting Schedules",#N/A,FALSE,"Results"}</definedName>
    <definedName name="asfasfasfads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sfasfasfasfas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asfd">#REF!</definedName>
    <definedName name="asfdasdf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sfdf">{#N/A,#N/A,TRUE,"Pivots-Employee";#N/A,"Scenario1",TRUE,"Assumptions Summary"}</definedName>
    <definedName name="asfdsf">[6]Para!#REF!</definedName>
    <definedName name="asffghujyki">{#N/A,#N/A,FALSE,"Pharm";#N/A,#N/A,FALSE,"WWCM"}</definedName>
    <definedName name="asfg">{#N/A,#N/A,FALSE,"Balance Sheet";#N/A,#N/A,FALSE,"Income Statement";#N/A,#N/A,FALSE,"Changes in Financial Position"}</definedName>
    <definedName name="asfsaf" localSheetId="9">binary</definedName>
    <definedName name="asfsaf" localSheetId="18">binary</definedName>
    <definedName name="asfsaf" localSheetId="19">binary</definedName>
    <definedName name="asfsaf" localSheetId="20">binary</definedName>
    <definedName name="asfsaf" localSheetId="21">binary</definedName>
    <definedName name="asfsaf" localSheetId="22">binary</definedName>
    <definedName name="asfsaf" localSheetId="23">binary</definedName>
    <definedName name="asfsaf" localSheetId="24">binary</definedName>
    <definedName name="asfsaf" localSheetId="25">binary</definedName>
    <definedName name="asfsaf" localSheetId="26">binary</definedName>
    <definedName name="asfsaf" localSheetId="27">binary</definedName>
    <definedName name="asfsaf" localSheetId="10">binary</definedName>
    <definedName name="asfsaf" localSheetId="28">binary</definedName>
    <definedName name="asfsaf" localSheetId="29">binary</definedName>
    <definedName name="asfsaf" localSheetId="30">binary</definedName>
    <definedName name="asfsaf" localSheetId="31">binary</definedName>
    <definedName name="asfsaf" localSheetId="32">binary</definedName>
    <definedName name="asfsaf" localSheetId="33">binary</definedName>
    <definedName name="asfsaf" localSheetId="34">binary</definedName>
    <definedName name="asfsaf" localSheetId="35">binary</definedName>
    <definedName name="asfsaf" localSheetId="36">binary</definedName>
    <definedName name="asfsaf" localSheetId="37">binary</definedName>
    <definedName name="asfsaf" localSheetId="11">binary</definedName>
    <definedName name="asfsaf" localSheetId="38">binary</definedName>
    <definedName name="asfsaf" localSheetId="39">binary</definedName>
    <definedName name="asfsaf" localSheetId="40">binary</definedName>
    <definedName name="asfsaf" localSheetId="41">binary</definedName>
    <definedName name="asfsaf" localSheetId="42">binary</definedName>
    <definedName name="asfsaf" localSheetId="43">binary</definedName>
    <definedName name="asfsaf" localSheetId="44">binary</definedName>
    <definedName name="asfsaf" localSheetId="45">binary</definedName>
    <definedName name="asfsaf" localSheetId="46">binary</definedName>
    <definedName name="asfsaf" localSheetId="47">binary</definedName>
    <definedName name="asfsaf" localSheetId="12">binary</definedName>
    <definedName name="asfsaf" localSheetId="48">binary</definedName>
    <definedName name="asfsaf" localSheetId="49">binary</definedName>
    <definedName name="asfsaf" localSheetId="50">binary</definedName>
    <definedName name="asfsaf" localSheetId="51">binary</definedName>
    <definedName name="asfsaf" localSheetId="52">binary</definedName>
    <definedName name="asfsaf" localSheetId="53">binary</definedName>
    <definedName name="asfsaf" localSheetId="54">binary</definedName>
    <definedName name="asfsaf" localSheetId="55">binary</definedName>
    <definedName name="asfsaf" localSheetId="56">binary</definedName>
    <definedName name="asfsaf" localSheetId="57">binary</definedName>
    <definedName name="asfsaf" localSheetId="13">binary</definedName>
    <definedName name="asfsaf" localSheetId="58">binary</definedName>
    <definedName name="asfsaf" localSheetId="59">binary</definedName>
    <definedName name="asfsaf" localSheetId="60">binary</definedName>
    <definedName name="asfsaf" localSheetId="14">binary</definedName>
    <definedName name="asfsaf" localSheetId="15">binary</definedName>
    <definedName name="asfsaf" localSheetId="16">binary</definedName>
    <definedName name="asfsaf" localSheetId="17">binary</definedName>
    <definedName name="asfsaf" localSheetId="1">binary</definedName>
    <definedName name="asfsaf" localSheetId="8">binary</definedName>
    <definedName name="asfsaf" localSheetId="2">binary</definedName>
    <definedName name="asfsaf">binary</definedName>
    <definedName name="asg">{"'Directory'!$A$72:$E$91"}</definedName>
    <definedName name="asgg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asghx">{"DCF","UPSIDE CASE",FALSE,"Sheet1";"DCF","BASE CASE",FALSE,"Sheet1";"DCF","DOWNSIDE CASE",FALSE,"Sheet1"}</definedName>
    <definedName name="ASIA">{#N/A,#N/A,FALSE,"Est97";#N/A,#N/A,FALSE,"Plan98";#N/A,#N/A,FALSE,"Graphs";#N/A,#N/A,FALSE,"5Yr"}</definedName>
    <definedName name="ASOFDATES">_xlfn.UNIQUE(#REF!)</definedName>
    <definedName name="asregregseer">{"Final",#N/A,FALSE,"Feb-96"}</definedName>
    <definedName name="ass">{#N/A,#N/A,FALSE,"Balance Sheet";#N/A,#N/A,FALSE,"Income Statement";#N/A,#N/A,FALSE,"Changes in Financial Position"}</definedName>
    <definedName name="ass.all">{#N/A,#N/A,FALSE,"cpt"}</definedName>
    <definedName name="ass2.all">{#N/A,#N/A,FALSE,"cpt"}</definedName>
    <definedName name="ASSA">{#N/A,#N/A,FALSE,"1";#N/A,#N/A,FALSE,"2";#N/A,#N/A,FALSE,"16 - 17";#N/A,#N/A,FALSE,"18 - 19";#N/A,#N/A,FALSE,"26";#N/A,#N/A,FALSE,"27";#N/A,#N/A,FALSE,"28"}</definedName>
    <definedName name="ASSET">{#N/A,#N/A,FALSE,"Integrity";#N/A,#N/A,FALSE,"PS TB"}</definedName>
    <definedName name="assets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assets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AssetsYear1">[110]CLIENT!$BE$99</definedName>
    <definedName name="AssetsYear2">[110]CLIENT!$BF$99</definedName>
    <definedName name="AssetsYear3">[110]CLIENT!$BG$99</definedName>
    <definedName name="AssetsYear4">[110]CLIENT!$BH$99</definedName>
    <definedName name="AssetsYear5">[110]CLIENT!$BI$99</definedName>
    <definedName name="asss">{"rtn",#N/A,FALSE,"RTN";"tables",#N/A,FALSE,"RTN";"cf",#N/A,FALSE,"CF";"stats",#N/A,FALSE,"Stats";"prop",#N/A,FALSE,"Prop"}</definedName>
    <definedName name="Assumptions">#REF!</definedName>
    <definedName name="Assumptios2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tec">{#N/A,#N/A,FALSE,"COP CONS SK";#N/A,#N/A,FALSE,"COP CONS RG";#N/A,#N/A,FALSE,"COP CONS SK BC";#N/A,#N/A,FALSE,"COP CONS RG BC";#N/A,#N/A,FALSE,"ALLIANCE SK";#N/A,#N/A,FALSE,"ALLIANCE RG";#N/A,#N/A,FALSE,"CPC SK";#N/A,#N/A,FALSE,"CPC RG"}</definedName>
    <definedName name="asx">{#N/A,#N/A,FALSE,"Contents";#N/A,#N/A,FALSE,"Stmt Ops-Curr 1-2";#N/A,#N/A,FALSE,"Stmt Ops-YTD 1-3";#N/A,#N/A,FALSE,"Stmt Ops-LOB 1-4";#N/A,#N/A,FALSE,"Stmt Ops-ABR 1-5";#N/A,#N/A,FALSE,"Stmt Ops-LSP 1-6";#N/A,#N/A,FALSE,"Forecast 1-7";#N/A,#N/A,FALSE,"Bal Sht-YTD 1-8";#N/A,#N/A,FALSE,"Cash Flow 1-9";#N/A,#N/A,FALSE,"ABR_Dt 2-2";#N/A,#N/A,FALSE,"AR_ AGING 2-4";#N/A,#N/A,FALSE,"2-5";#N/A,#N/A,FALSE,"LSPREV 2-6";#N/A,#N/A,FALSE,"S, G &amp; A 3-1";#N/A,#N/A,FALSE,"SGA Detail 3-2";#N/A,#N/A,FALSE,"S, G &amp; A 3-3";#N/A,#N/A,FALSE,"Empl Sum 3-4";#N/A,#N/A,FALSE,"Consult 3-7";#N/A,#N/A,FALSE,"FA 3-8";#N/A,#N/A,FALSE,"ABR INV  BY CLT 4-4"}</definedName>
    <definedName name="ATSeXToEUR" localSheetId="9">1/EUReXToATS</definedName>
    <definedName name="ATSeXToEUR" localSheetId="18">1/EUReXToATS</definedName>
    <definedName name="ATSeXToEUR" localSheetId="19">1/EUReXToATS</definedName>
    <definedName name="ATSeXToEUR" localSheetId="20">1/EUReXToATS</definedName>
    <definedName name="ATSeXToEUR" localSheetId="21">1/EUReXToATS</definedName>
    <definedName name="ATSeXToEUR" localSheetId="22">1/EUReXToATS</definedName>
    <definedName name="ATSeXToEUR" localSheetId="23">1/EUReXToATS</definedName>
    <definedName name="ATSeXToEUR" localSheetId="24">1/EUReXToATS</definedName>
    <definedName name="ATSeXToEUR" localSheetId="25">1/EUReXToATS</definedName>
    <definedName name="ATSeXToEUR" localSheetId="26">1/EUReXToATS</definedName>
    <definedName name="ATSeXToEUR" localSheetId="27">1/EUReXToATS</definedName>
    <definedName name="ATSeXToEUR" localSheetId="10">1/EUReXToATS</definedName>
    <definedName name="ATSeXToEUR" localSheetId="28">1/EUReXToATS</definedName>
    <definedName name="ATSeXToEUR" localSheetId="29">1/EUReXToATS</definedName>
    <definedName name="ATSeXToEUR" localSheetId="30">1/EUReXToATS</definedName>
    <definedName name="ATSeXToEUR" localSheetId="31">1/EUReXToATS</definedName>
    <definedName name="ATSeXToEUR" localSheetId="32">1/EUReXToATS</definedName>
    <definedName name="ATSeXToEUR" localSheetId="33">1/EUReXToATS</definedName>
    <definedName name="ATSeXToEUR" localSheetId="34">1/EUReXToATS</definedName>
    <definedName name="ATSeXToEUR" localSheetId="35">1/EUReXToATS</definedName>
    <definedName name="ATSeXToEUR" localSheetId="36">1/EUReXToATS</definedName>
    <definedName name="ATSeXToEUR" localSheetId="37">1/EUReXToATS</definedName>
    <definedName name="ATSeXToEUR" localSheetId="11">1/EUReXToATS</definedName>
    <definedName name="ATSeXToEUR" localSheetId="38">1/EUReXToATS</definedName>
    <definedName name="ATSeXToEUR" localSheetId="39">1/EUReXToATS</definedName>
    <definedName name="ATSeXToEUR" localSheetId="40">1/EUReXToATS</definedName>
    <definedName name="ATSeXToEUR" localSheetId="41">1/EUReXToATS</definedName>
    <definedName name="ATSeXToEUR" localSheetId="42">1/EUReXToATS</definedName>
    <definedName name="ATSeXToEUR" localSheetId="43">1/EUReXToATS</definedName>
    <definedName name="ATSeXToEUR" localSheetId="44">1/EUReXToATS</definedName>
    <definedName name="ATSeXToEUR" localSheetId="45">1/EUReXToATS</definedName>
    <definedName name="ATSeXToEUR" localSheetId="46">1/EUReXToATS</definedName>
    <definedName name="ATSeXToEUR" localSheetId="47">1/EUReXToATS</definedName>
    <definedName name="ATSeXToEUR" localSheetId="12">1/EUReXToATS</definedName>
    <definedName name="ATSeXToEUR" localSheetId="48">1/EUReXToATS</definedName>
    <definedName name="ATSeXToEUR" localSheetId="49">1/EUReXToATS</definedName>
    <definedName name="ATSeXToEUR" localSheetId="50">1/EUReXToATS</definedName>
    <definedName name="ATSeXToEUR" localSheetId="51">1/EUReXToATS</definedName>
    <definedName name="ATSeXToEUR" localSheetId="52">1/EUReXToATS</definedName>
    <definedName name="ATSeXToEUR" localSheetId="53">1/EUReXToATS</definedName>
    <definedName name="ATSeXToEUR" localSheetId="54">1/EUReXToATS</definedName>
    <definedName name="ATSeXToEUR" localSheetId="55">1/EUReXToATS</definedName>
    <definedName name="ATSeXToEUR" localSheetId="56">1/EUReXToATS</definedName>
    <definedName name="ATSeXToEUR" localSheetId="57">1/EUReXToATS</definedName>
    <definedName name="ATSeXToEUR" localSheetId="13">1/EUReXToATS</definedName>
    <definedName name="ATSeXToEUR" localSheetId="58">1/EUReXToATS</definedName>
    <definedName name="ATSeXToEUR" localSheetId="59">1/EUReXToATS</definedName>
    <definedName name="ATSeXToEUR" localSheetId="60">1/EUReXToATS</definedName>
    <definedName name="ATSeXToEUR" localSheetId="14">1/EUReXToATS</definedName>
    <definedName name="ATSeXToEUR" localSheetId="15">1/EUReXToATS</definedName>
    <definedName name="ATSeXToEUR" localSheetId="16">1/EUReXToATS</definedName>
    <definedName name="ATSeXToEUR" localSheetId="17">1/EUReXToATS</definedName>
    <definedName name="ATSeXToEUR" localSheetId="1">1/EUReXToATS</definedName>
    <definedName name="ATSeXToEUR" localSheetId="8">1/EUReXToATS</definedName>
    <definedName name="ATSeXToEUR" localSheetId="2">1/EUReXToATS</definedName>
    <definedName name="ATSeXToEUR">1/EUReXToATS</definedName>
    <definedName name="Audit_Recon">{"fdsup://directions/News HTML Viewer?action=OPEN&amp;on_error=off&amp;window=popup_no_button&amp;start_maximized=false&amp;creator=factset&amp;display_string=Click to view document&amp;width=640&amp;height=480&amp;address=ZQFNwiDmku6rD8XeJHel5%2BClsTh1%2BKQXZfkma2tpAQLiI8CyHvRjYyQDVL7t%2","FlfMpiTocNaw3Gpo8jIv6pGb2ENue6TMKIZPrs2228iDD%2FS879rurW4fhZH36nTEyl8j%2FJcd0ZhNwqu9MYltaV6nDlIUcUF2%2FoBeD4yU8zdaPJmMZgbGxOpsfCHY3s8J2LGk3sPgAzz3MjQvvOrEkaYDu03NUFj4FxpGksq3IjKjlNZJEQs8%2BBrc%2FAQTl%2F8yM7Od%2BoPj%2BkGyEsVVXRQInn3Dy4hc18keC6v%2FodsKUpIqg","81wmyzSUpR42%2FFYRsckFYW1L9MJttOEm7wi"}</definedName>
    <definedName name="Austin">{#N/A,#N/A,FALSE,"Aging Summary";#N/A,#N/A,FALSE,"Ratio Analysis";#N/A,#N/A,FALSE,"Test 120 Day Accts";#N/A,#N/A,FALSE,"Tickmarks"}</definedName>
    <definedName name="AUto1">{#N/A,#N/A,FALSE,"Sheet1"}</definedName>
    <definedName name="AUto2">{#N/A,#N/A,FALSE,"Sheet1"}</definedName>
    <definedName name="ave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we">{#N/A,#N/A,FALSE,"COVER";#N/A,#N/A,FALSE,"Index";#N/A,#N/A,FALSE,"Non-Earning";#N/A,#N/A,FALSE,"Commercial";#N/A,#N/A,FALSE,"Detailed"}</definedName>
    <definedName name="aweasfdasfdasfd">{"emeasummary",#N/A,FALSE,"1. PLEMEA";"BUTotalq6",#N/A,FALSE,"2. PLBU-total";"BUTotalFY02",#N/A,FALSE,"2. PLBU-total";"TotalRegQ601",#N/A,FALSE,"3. PLREGIONS-total";"TotalRegFY02",#N/A,FALSE,"3. PLREGIONS-total"}</definedName>
    <definedName name="AWER">[4]General!$B$9:$D$9</definedName>
    <definedName name="aweruio">{"bs",#N/A,FALSE,"SCF"}</definedName>
    <definedName name="awr">{"'Sheet1'!$A$2:$R$54"}</definedName>
    <definedName name="AX">{#N/A,#N/A,FALSE,"Pharm";#N/A,#N/A,FALSE,"WWCM"}</definedName>
    <definedName name="axe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yman">{#N/A,#N/A,FALSE,"1";#N/A,#N/A,FALSE,"2";#N/A,#N/A,FALSE,"16 - 17";#N/A,#N/A,FALSE,"18 - 19";#N/A,#N/A,FALSE,"26";#N/A,#N/A,FALSE,"27";#N/A,#N/A,FALSE,"28"}</definedName>
    <definedName name="ayman1">{#N/A,#N/A,FALSE,"Pharm";#N/A,#N/A,FALSE,"WWCM"}</definedName>
    <definedName name="ayman2">{#N/A,#N/A,FALSE,"Pharm";#N/A,#N/A,FALSE,"WWCM"}</definedName>
    <definedName name="ayman7">{#N/A,#N/A,FALSE,"REPORT"}</definedName>
    <definedName name="ayman8">{#N/A,#N/A,FALSE,"REPORT"}</definedName>
    <definedName name="az">{#N/A,#N/A,FALSE,"Pharm";#N/A,#N/A,FALSE,"WWCM"}</definedName>
    <definedName name="azeazr">{#N/A,#N/A,FALSE,"Sales Graph";#N/A,#N/A,FALSE,"BUC Graph";#N/A,#N/A,FALSE,"P&amp;L - YTD"}</definedName>
    <definedName name="azerety">{#N/A,#N/A,FALSE,"Pharm";#N/A,#N/A,FALSE,"WWCM"}</definedName>
    <definedName name="azs.a">{"Corp. Profile",#N/A,FALSE,"Corporate Profile"}</definedName>
    <definedName name="azz.corrporate">{"Corporate",#N/A,FALSE,"Corporate Profile"}</definedName>
    <definedName name="b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b.s">{"bs",#N/A,FALSE,"SCF"}</definedName>
    <definedName name="b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1.1">#REF!</definedName>
    <definedName name="b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a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aaa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aaaa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aaaaaaaa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ab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adLink">#REF!</definedName>
    <definedName name="baker">{#N/A,#N/A,FALSE,"UK";#N/A,#N/A,FALSE,"BA";#N/A,#N/A,FALSE,"VZ"}</definedName>
    <definedName name="bal.sh">{"bs",#N/A,FALSE,"SCF"}</definedName>
    <definedName name="Balance">{#N/A,#N/A,FALSE,"FS-43";#N/A,#N/A,FALSE,"A-30";#N/A,#N/A,FALSE,"A-60";#N/A,#N/A,FALSE,"L-2";#N/A,#N/A,FALSE,"FS-40";#N/A,#N/A,FALSE,"FS-41";#N/A,#N/A,FALSE,"FS-42";#N/A,#N/A,FALSE,"TAX_CON";#N/A,#N/A,FALSE,"TAX_JJMA";#N/A,#N/A,FALSE,"TAX_MTS";#N/A,#N/A,FALSE,"R&amp;E-24";#N/A,#N/A,FALSE,"S-21";#N/A,#N/A,FALSE,"R&amp;E-25"}</definedName>
    <definedName name="balance_type">1</definedName>
    <definedName name="bam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ank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bank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Banrisul">{#N/A,#N/A,FALSE,"ENCO R63";#N/A,#N/A,FALSE,"ENCO"}</definedName>
    <definedName name="Barbosa">[111]Lead!A1</definedName>
    <definedName name="base1">'[4]Power &amp; Fuel(SMS)'!#REF!</definedName>
    <definedName name="BaseYear">#REF!</definedName>
    <definedName name="basf">{"bs",#N/A,FALSE,"SCF"}</definedName>
    <definedName name="BasicSalaries">#REF!</definedName>
    <definedName name="bb">{"histincome",#N/A,FALSE,"hyfins";"closing balance",#N/A,FALSE,"hyfins"}</definedName>
    <definedName name="bb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_OTVBNUYzNTBGMTVCNEFDN0">#REF!</definedName>
    <definedName name="bbb">{#N/A,#N/A,FALSE,"Pharm";#N/A,#N/A,FALSE,"WWCM"}</definedName>
    <definedName name="BBB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B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B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bb">{#N/A,#N/A,FALSE,"REPORT"}</definedName>
    <definedName name="bbbb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bb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bb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bbbb">{"consolidated",#N/A,FALSE,"Sheet1";"cms",#N/A,FALSE,"Sheet1";"fse",#N/A,FALSE,"Sheet1"}</definedName>
    <definedName name="BBBBBB">{#N/A,#N/A,FALSE,"REPORT"}</definedName>
    <definedName name="BBBBBBBBB">{#N/A,#N/A,FALSE,"REPORT"}</definedName>
    <definedName name="bbbbbbbbbbbbb">{#N/A,#N/A,FALSE,"Pharm";#N/A,#N/A,FALSE,"WWCM"}</definedName>
    <definedName name="BBD">{#N/A,#N/A,FALSE,"PRJCTED QTRLY QTY's"}</definedName>
    <definedName name="bbffb">{"Financial Statements",#N/A,FALSE,"Results"}</definedName>
    <definedName name="bbt">{#N/A,#N/A,FALSE,"DI 2 YEAR MASTER SCHEDULE"}</definedName>
    <definedName name="BBVCV">{#N/A,#N/A,FALSE,"Sheet1"}</definedName>
    <definedName name="bc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bccv">{"NOPCAPEVA",#N/A,FALSE,"Nopat";"FCFCSTAR",#N/A,FALSE,"FCFVAL";"EVAVL",#N/A,FALSE,"EVAVAL";"LEASE",#N/A,FALSE,"OpLease"}</definedName>
    <definedName name="bcd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BCHART">[4]DOH!#REF!</definedName>
    <definedName name="bchart1">'[112]Cntmrs-Recruit'!$F$20:$Q$20</definedName>
    <definedName name="BCVB">{#N/A,#N/A,FALSE,"COP CONS SK";#N/A,#N/A,FALSE,"COP CONS RG";#N/A,#N/A,FALSE,"COP CONS SK BC";#N/A,#N/A,FALSE,"COP CONS RG BC";#N/A,#N/A,FALSE,"ALLIANCE SK";#N/A,#N/A,FALSE,"ALLIANCE RG";#N/A,#N/A,FALSE,"CPC SK";#N/A,#N/A,FALSE,"CPC RG"}</definedName>
    <definedName name="bcvbcvbcv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cvxz">{"NOPCAPEVA",#N/A,FALSE,"Nopat";"FCFCSTAR",#N/A,FALSE,"FCFVAL";"EVAVL",#N/A,FALSE,"EVAVAL";"LEASE",#N/A,FALSE,"OpLease"}</definedName>
    <definedName name="bcz">{"AnnInc",#N/A,TRUE,"Inc";"QtrInc1",#N/A,TRUE,"Inc";"Balance",#N/A,TRUE,"Bal";"Cflow",#N/A,TRUE,"Cash"}</definedName>
    <definedName name="bd">{"NOPCAPEVA",#N/A,FALSE,"Nopat";"FCFCSTAR",#N/A,FALSE,"FCFVAL";"EVAVL",#N/A,FALSE,"EVAVAL";"LEASE",#N/A,FALSE,"OpLease"}</definedName>
    <definedName name="bd_k">{"NOPCAPEVA",#N/A,FALSE,"Nopat";"FCFCSTAR",#N/A,FALSE,"FCFVAL";"EVAVL",#N/A,FALSE,"EVAVAL";"LEASE",#N/A,FALSE,"OpLease"}</definedName>
    <definedName name="bdvgsfsf">{"Summary",#N/A,FALSE,"Valuation Summary"}</definedName>
    <definedName name="bdxc">{"NOPCAPEVA",#N/A,FALSE,"Nopat";"FCFCSTAR",#N/A,FALSE,"FCFVAL";"EVAVL",#N/A,FALSE,"EVAVAL";"LEASE",#N/A,FALSE,"OpLease"}</definedName>
    <definedName name="Bear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2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r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u">{"emeasummary",#N/A,FALSE,"1. PLEMEA";"BUTotalq6",#N/A,FALSE,"2. PLBU-total";"BUTotalFY02",#N/A,FALSE,"2. PLBU-total";"TotalRegQ601",#N/A,FALSE,"3. PLREGIONS-total";"TotalRegFY02",#N/A,FALSE,"3. PLREGIONS-total"}</definedName>
    <definedName name="BEFeXToEUR" localSheetId="9">1/EUReXToBEF</definedName>
    <definedName name="BEFeXToEUR" localSheetId="18">1/EUReXToBEF</definedName>
    <definedName name="BEFeXToEUR" localSheetId="19">1/EUReXToBEF</definedName>
    <definedName name="BEFeXToEUR" localSheetId="20">1/EUReXToBEF</definedName>
    <definedName name="BEFeXToEUR" localSheetId="21">1/EUReXToBEF</definedName>
    <definedName name="BEFeXToEUR" localSheetId="22">1/EUReXToBEF</definedName>
    <definedName name="BEFeXToEUR" localSheetId="23">1/EUReXToBEF</definedName>
    <definedName name="BEFeXToEUR" localSheetId="24">1/EUReXToBEF</definedName>
    <definedName name="BEFeXToEUR" localSheetId="25">1/EUReXToBEF</definedName>
    <definedName name="BEFeXToEUR" localSheetId="26">1/EUReXToBEF</definedName>
    <definedName name="BEFeXToEUR" localSheetId="27">1/EUReXToBEF</definedName>
    <definedName name="BEFeXToEUR" localSheetId="10">1/EUReXToBEF</definedName>
    <definedName name="BEFeXToEUR" localSheetId="28">1/EUReXToBEF</definedName>
    <definedName name="BEFeXToEUR" localSheetId="29">1/EUReXToBEF</definedName>
    <definedName name="BEFeXToEUR" localSheetId="30">1/EUReXToBEF</definedName>
    <definedName name="BEFeXToEUR" localSheetId="31">1/EUReXToBEF</definedName>
    <definedName name="BEFeXToEUR" localSheetId="32">1/EUReXToBEF</definedName>
    <definedName name="BEFeXToEUR" localSheetId="33">1/EUReXToBEF</definedName>
    <definedName name="BEFeXToEUR" localSheetId="34">1/EUReXToBEF</definedName>
    <definedName name="BEFeXToEUR" localSheetId="35">1/EUReXToBEF</definedName>
    <definedName name="BEFeXToEUR" localSheetId="36">1/EUReXToBEF</definedName>
    <definedName name="BEFeXToEUR" localSheetId="37">1/EUReXToBEF</definedName>
    <definedName name="BEFeXToEUR" localSheetId="11">1/EUReXToBEF</definedName>
    <definedName name="BEFeXToEUR" localSheetId="38">1/EUReXToBEF</definedName>
    <definedName name="BEFeXToEUR" localSheetId="39">1/EUReXToBEF</definedName>
    <definedName name="BEFeXToEUR" localSheetId="40">1/EUReXToBEF</definedName>
    <definedName name="BEFeXToEUR" localSheetId="41">1/EUReXToBEF</definedName>
    <definedName name="BEFeXToEUR" localSheetId="42">1/EUReXToBEF</definedName>
    <definedName name="BEFeXToEUR" localSheetId="43">1/EUReXToBEF</definedName>
    <definedName name="BEFeXToEUR" localSheetId="44">1/EUReXToBEF</definedName>
    <definedName name="BEFeXToEUR" localSheetId="45">1/EUReXToBEF</definedName>
    <definedName name="BEFeXToEUR" localSheetId="46">1/EUReXToBEF</definedName>
    <definedName name="BEFeXToEUR" localSheetId="47">1/EUReXToBEF</definedName>
    <definedName name="BEFeXToEUR" localSheetId="12">1/EUReXToBEF</definedName>
    <definedName name="BEFeXToEUR" localSheetId="48">1/EUReXToBEF</definedName>
    <definedName name="BEFeXToEUR" localSheetId="49">1/EUReXToBEF</definedName>
    <definedName name="BEFeXToEUR" localSheetId="50">1/EUReXToBEF</definedName>
    <definedName name="BEFeXToEUR" localSheetId="51">1/EUReXToBEF</definedName>
    <definedName name="BEFeXToEUR" localSheetId="52">1/EUReXToBEF</definedName>
    <definedName name="BEFeXToEUR" localSheetId="53">1/EUReXToBEF</definedName>
    <definedName name="BEFeXToEUR" localSheetId="54">1/EUReXToBEF</definedName>
    <definedName name="BEFeXToEUR" localSheetId="55">1/EUReXToBEF</definedName>
    <definedName name="BEFeXToEUR" localSheetId="56">1/EUReXToBEF</definedName>
    <definedName name="BEFeXToEUR" localSheetId="57">1/EUReXToBEF</definedName>
    <definedName name="BEFeXToEUR" localSheetId="13">1/EUReXToBEF</definedName>
    <definedName name="BEFeXToEUR" localSheetId="58">1/EUReXToBEF</definedName>
    <definedName name="BEFeXToEUR" localSheetId="59">1/EUReXToBEF</definedName>
    <definedName name="BEFeXToEUR" localSheetId="60">1/EUReXToBEF</definedName>
    <definedName name="BEFeXToEUR" localSheetId="14">1/EUReXToBEF</definedName>
    <definedName name="BEFeXToEUR" localSheetId="15">1/EUReXToBEF</definedName>
    <definedName name="BEFeXToEUR" localSheetId="16">1/EUReXToBEF</definedName>
    <definedName name="BEFeXToEUR" localSheetId="17">1/EUReXToBEF</definedName>
    <definedName name="BEFeXToEUR" localSheetId="1">1/EUReXToBEF</definedName>
    <definedName name="BEFeXToEUR" localSheetId="8">1/EUReXToBEF</definedName>
    <definedName name="BEFeXToEUR" localSheetId="2">1/EUReXToBEF</definedName>
    <definedName name="BEFeXToEUR">1/EUReXToBEF</definedName>
    <definedName name="Beta_Mean">[110]CAPM!$E$82</definedName>
    <definedName name="Beta_Median">[110]CAPM!$E$83</definedName>
    <definedName name="BEx001CNWHJ5RULCSFM36ZCGJ1UH">[113]Table!$F$11:$G$11</definedName>
    <definedName name="BEx004791UAJIJSN57OT7YBLNP82">[113]Table!$H$2:$I$2</definedName>
    <definedName name="BEx008P2NVFDLBHL7IZ5WTMVOQ1F">[113]Table!$E$1</definedName>
    <definedName name="BEx009G00IN0JUIAQ4WE9NHTMQE2">[113]Table!$I$8:$J$8</definedName>
    <definedName name="BEx00DXTY2JDVGWQKV8H7FG4SV30">[113]Table!$F$11:$G$11</definedName>
    <definedName name="BEx00GHLTYRH5N2S6P78YW1CD30N">[113]Table!$F$11:$G$11</definedName>
    <definedName name="BEx00KZHZBHP3TDV1YMX4B19B95O">[113]Table!$E$1</definedName>
    <definedName name="BEx02SEL3Z1QWGAHXDPUA9WLTTPS">[113]Table!$F$11:$G$11</definedName>
    <definedName name="BEx02Y3KJZH5BGDM9QEZ1PVVI114">[113]Table!$F$8:$G$8</definedName>
    <definedName name="BEx0313GRLLASDTVPW5DHTXHE74M">[113]Table!$I$6:$J$6</definedName>
    <definedName name="BEx040GNGACOQI5MY5X2NE42ZWDU">[113]Graph!$I$8:$J$8</definedName>
    <definedName name="BEx1F0SOZ3H5XUHXD7O01TCR8T6J">[113]Table!$F$10:$G$10</definedName>
    <definedName name="BEx1FEVSJKTI1Q1Z874QZVFSJSVA">[113]Table!$I$6:$J$6</definedName>
    <definedName name="BEx1FJZ7GKO99IYTP6GGGF7EUL3Z">[113]Table!$I$7:$J$7</definedName>
    <definedName name="BEx1GRQHQJ1DDSY7QQ9JSCJG5N8W">[113]Graph!$F$8:$G$8</definedName>
    <definedName name="BEx1GVMRHFXUP6XYYY9NR12PV5TF">[113]Table!$F$8:$G$8</definedName>
    <definedName name="BEx1H6KIT7BHUH6MDDWC935V9N47">[113]Table!$I$8:$J$8</definedName>
    <definedName name="BEx1HDGOOJ3SKHYMWUZJ1P0RQZ9N">[113]Table!$H$2:$I$2</definedName>
    <definedName name="BEx1HDM5ZXSJG6JQEMSFV52PZ10V">[113]Table!$I$9:$J$9</definedName>
    <definedName name="BEx1HETBBZVN5F43LKOFMC4QB0CR">[113]Table!$F$9:$G$9</definedName>
    <definedName name="BEx1HIPLJZABY0EMUOTZN0EQMDPU">[113]Table!$F$7:$G$7</definedName>
    <definedName name="BEx1HQNF6KHM21E3XLW0NMSSEI9S">[113]Table!$F$9:$G$9</definedName>
    <definedName name="BEx1I4QKTILCKZUSOJCVZN7SNHL5">[113]Table!$F$6:$G$6</definedName>
    <definedName name="BEx1I7A6SUO3BMWF5RI50SL4TW8L">#REF!</definedName>
    <definedName name="BEx1IGQ5B697MNDOE06MVSR0H58E">[113]Table!$F$11:$G$11</definedName>
    <definedName name="BEx1J0CSSHDJGBJUHVOEMCF2P4DL">[113]Table!$I$9:$J$9</definedName>
    <definedName name="BEx1JUBQFRVMASSFK4B3V0AD7YP9">[113]Table!$I$7:$J$7</definedName>
    <definedName name="BEx1KGY9U12LLZOBIN4L1OLYLNNA">[113]Table!$E$1</definedName>
    <definedName name="BEx1KUVWMB0QCWA3RBE4CADFVRIS">[113]Table!$F$15</definedName>
    <definedName name="BEx1L6Q60MWRDJB4L20LK0XPA0Z2">[113]Table!$I$9:$J$9</definedName>
    <definedName name="BEx1LD63FP2Z4BR9TKSHOZW9KKZ5">[113]Table!$G$2</definedName>
    <definedName name="BEx1LJRG69CQGD9M4UC7NQP4WFYZ">[113]Graph!$F$9:$G$9</definedName>
    <definedName name="BEx1LRPGDQCOEMW8YT80J1XCDCIV">[113]Table!$F$6:$G$6</definedName>
    <definedName name="BEx1LRUSJW4JG54X07QWD9R27WV9">[113]Table!$E$1</definedName>
    <definedName name="BEx1M1WBK5T0LP1AK2JYV6W87ID6">[113]Table!$F$10:$G$10</definedName>
    <definedName name="BEx1M3JJGKF1YALMTNWMK99YH9FT">[113]Graph!$F$8:$G$8</definedName>
    <definedName name="BEx1M51HHDYGIT8PON7U8ICL2S95">[113]Table!$F$10:$G$10</definedName>
    <definedName name="BEx1MEBZTWO6XAWNC9Z6T7VUC26Q">[113]Graph!$I$8:$J$8</definedName>
    <definedName name="BEx1MTRKKVCHOZ0YGID6HZ49LJTO">[113]Table!$C$15:$D$29</definedName>
    <definedName name="BEx1N0IFWPSL686RSLZTZA4KIY2A">[113]Graph!$F$8:$G$8</definedName>
    <definedName name="BEx1NO6TXZVOGCUWCCRTXRXWW0XL">[113]Table!$I$10:$J$10</definedName>
    <definedName name="BEx1NS8EU5P9FQV3S0WRTXI5L361">[113]Table!$F$7:$G$7</definedName>
    <definedName name="BEx1NZ4K1L8UON80Y2A4RASKWGNP">[113]Table!$F$15:$G$16</definedName>
    <definedName name="BEx1OLAZ915OGYWP0QP1QQWDLCRX">[113]Table!$I$6:$J$6</definedName>
    <definedName name="BEx1OO5ER042IS6IC4TLDI75JNVH">[113]Table!$G$2</definedName>
    <definedName name="BEx1OVSMPADTX95QUOX34KZQ8EDY">[113]Table!$I$11:$J$11</definedName>
    <definedName name="BEx1OY6SVEUT2EQ26P7EKEND342G">[113]Table!$I$9:$J$9</definedName>
    <definedName name="BEx1OYN1LPIPI12O9G6F7QAOS9T4">[113]Table!$I$7:$J$7</definedName>
    <definedName name="BEx1P34W467WGPOXPK292QFJIPHJ">[113]Table!$H$2:$I$2</definedName>
    <definedName name="BEx1P7S1J4TKGVJ43C2Q2R3M9WRB">[113]Table!$I$6:$J$6</definedName>
    <definedName name="BEx1PA11BLPVZM8RC5BL46WX8YB5">[113]Table!$F$8:$G$8</definedName>
    <definedName name="BEx1PBZ4BEFIPGMQXT9T8S4PZ2IM">[113]Table!$F$10:$G$10</definedName>
    <definedName name="BEx1PLF2CFSXBZPVI6CJ534EIJDN">[113]Table!$I$8:$J$8</definedName>
    <definedName name="BEx1PMWZB2DO6EM9BKLUICZJ65HD">[113]Table!$I$10:$J$10</definedName>
    <definedName name="BEx1QHXNSS7L57TPTHOFWZ5HRZCX">[113]Graph!$I$8:$J$8</definedName>
    <definedName name="BEx1RBGC06B3T52OIC0EQ1KGVP1I">[113]Table!$F$10:$G$10</definedName>
    <definedName name="BEx1RM8SSG8I1FS1BHIJV1Y8VFKF">[113]Table!$I$6:$J$6</definedName>
    <definedName name="BEx1RRC7X4NI1CU4EO5XYE2GVARJ">[113]Table!$I$11:$J$11</definedName>
    <definedName name="BEx1RZA1NCGT832L7EMR7GMF588W">[113]Table!$I$10:$J$10</definedName>
    <definedName name="BEx1S0XGIPUSZQUCSGWSK10GKW7Y">[113]Table!$F$8:$G$8</definedName>
    <definedName name="BEx1S3MKLU7XEW8BZRK8TJWHZN4X">[113]Graph!$F$11:$G$11</definedName>
    <definedName name="BEx1SK3U02H0RGKEYXW7ZMCEOF3V">[113]Table!$E$2:$F$2</definedName>
    <definedName name="BEx1SSNEZINBJT29QVS62VS1THT4">[113]Table!$F$9:$G$9</definedName>
    <definedName name="BEx1SVNCHNANBJIDIQVB8AFK4HAN">[113]Table!$E$1</definedName>
    <definedName name="BEx1SWUHWH79D4LL5VPP9TQWIHEJ">[113]Table!$H$2:$I$2</definedName>
    <definedName name="BEx1TJ0WLS9O7KNSGIPWTYHDYI1D">[113]Table!$C$15:$D$29</definedName>
    <definedName name="BEx1TZYGSK9X4E035B37IGDSC111">[113]Graph!$F$8:$G$8</definedName>
    <definedName name="BEx1U7WFO8OZKB1EBF4H386JW91L">[113]Table!$I$9:$J$9</definedName>
    <definedName name="BEx1U87938YR9N6HYI24KVBKLOS3">[113]Table!$G$2</definedName>
    <definedName name="BEx1UI8N9KTCPSOJ7RDW0T8UEBNP">[113]Table!$F$10:$G$10</definedName>
    <definedName name="BEx1UML0HHJFHA5TBOYQ24I3RV1W">[113]Table!$F$6:$G$6</definedName>
    <definedName name="BEx1UUDIQPZ23XQ79GUL0RAWRSCK">[113]Table!$I$7:$J$7</definedName>
    <definedName name="BEx1VIY9SQLRESD11CC4PHYT0XSG">[113]Table!$H$2:$I$2</definedName>
    <definedName name="BEx1VXN048XY2RDNGJ171Z0FO26R">[113]Graph!$I$6:$J$6</definedName>
    <definedName name="BEx1W7OD8DU147LFV4NNLSR78UPM">[113]Graph!$C$15:$D$16</definedName>
    <definedName name="BEx1W8FDLOFGE28JXY6J54MICRMP">[113]Graph!$I$11:$J$11</definedName>
    <definedName name="BEx1WGYTKZZIPM1577W5FEYKFH3V">[113]Table!$F$15:$J$123</definedName>
    <definedName name="BEx1WR0D41MR174LBF3P9E3K0J51">[113]Table!$F$7:$G$7</definedName>
    <definedName name="BEx1WUB1FAS5PHU33TJ60SUHR618">[113]Table!$I$8:$J$8</definedName>
    <definedName name="BEx1WX04G0INSPPG9NTNR3DYR6PZ">[113]Table!$I$11:$J$11</definedName>
    <definedName name="BEx1XL4MZ7C80495GHQRWOBS16PQ">[113]Table!$F$6:$G$6</definedName>
    <definedName name="BEx1XTYZMPRSU8Z7NNFJMDFV3MOG">[113]Graph!$I$7:$J$7</definedName>
    <definedName name="BEx3B6Z1HD37G3ZQEQ6AY5Z0NJU9">[113]Table!$I$7:$J$7</definedName>
    <definedName name="BEx3BNR9ES4KY7Q1DK83KC5NDGL8">[113]Table!$E$2:$F$2</definedName>
    <definedName name="BEx3BQR5VZXNQ4H949ORM8ESU3B3">[113]Table!$C$15:$D$19</definedName>
    <definedName name="BEx3C2W2NVAZSPFZ1LC3TXI1N7RL">[113]Table!$F$10:$G$10</definedName>
    <definedName name="BEx3CKFCCPZZ6ROLAT5C1DZNIC1U">[113]Table!$H$2:$I$2</definedName>
    <definedName name="BEx3D0RAQ6OGEBUK4MHAKZQ0SB9H">[113]Table!$F$15:$I$64</definedName>
    <definedName name="BEx3D35KVB55GTY44YX4O9YGEVQI">[113]Graph!$I$10:$J$10</definedName>
    <definedName name="BEx3D41ZHNMP4XAMGGDR8XNWZ866">[113]Graph!$F$10:$G$10</definedName>
    <definedName name="BEx3D9G6QTSPF9UYI4X0XY0VE896">[113]Table!$F$6:$G$6</definedName>
    <definedName name="BEx3DCQU9PBRXIMLO62KS5RLH447">[113]Table!$I$11:$J$11</definedName>
    <definedName name="BEx3EF99FD6QNNCNOKDEE67JHTUJ">[113]Table!$I$9:$J$9</definedName>
    <definedName name="BEx3EJR3TCJDYS7ZXNDS5N9KTGIK">[113]Table!$F$8:$G$8</definedName>
    <definedName name="BEx3ELJTTBS6P05CNISMGOJOA60V">[113]Table!$I$9:$J$9</definedName>
    <definedName name="BEx3FI2G3YYIACQHXNXEA15M8ZK5">[113]Table!$F$11:$G$11</definedName>
    <definedName name="BEx3FR251HFU7A33PU01SJUENL2B">[113]Table!$K$2</definedName>
    <definedName name="BEx3FX7EJL47JSLSWP3EOC265WAE">[113]Table!$C$15:$D$29</definedName>
    <definedName name="BEx3G201R8NLJ6FIHO2QS0SW9QVV">[113]Table!$H$2:$I$2</definedName>
    <definedName name="BEx3GBQM83U4K42DA59WPYY6V06Q">[113]Graph!$F$8:$G$8</definedName>
    <definedName name="BEx3GDZH5KHUU0C7RY1PDVGKTH8E">[113]Graph!$C$15:$D$29</definedName>
    <definedName name="BEx3GEVV18SEQDI1JGY7EN6D1GT1">[113]Table!$E$1</definedName>
    <definedName name="BEx3GKFH64MKQX61S7DYTZ15JCPY">[113]Table!$G$2</definedName>
    <definedName name="BEx3GMJ1Y6UU02DLRL0QXCEKDA6C">[113]Table!$C$15:$D$29</definedName>
    <definedName name="BEx3GN4LY0135CBDIN1TU2UEODGF">[113]Table!$I$10:$J$10</definedName>
    <definedName name="BEx3GPDH2AH4QKT4OOSN563XUHBD">[113]Table!$I$9:$J$9</definedName>
    <definedName name="BEx3H5UX2GZFZZT657YR76RHW5I6">[113]Table!$C$15:$D$29</definedName>
    <definedName name="BEx3HWJ5SQSD2CVCQNR183X44FR8">[113]Table!$H$2:$I$2</definedName>
    <definedName name="BEx3I09YVXO0G4X7KGSA4WGORM35">[113]Table!$F$6:$G$6</definedName>
    <definedName name="BEx3ICF1GY8HQEBIU9S43PDJ90BX">[113]Table!$F$6:$G$6</definedName>
    <definedName name="BEx3ILUTMHX6GZ6WK9GH84HGDRHL">[113]Graph!$C$15:$D$16</definedName>
    <definedName name="BEx3IZXXSYEW50379N2EAFWO8DZV">[113]Table!$E$1</definedName>
    <definedName name="BEx3J1VZVGTKT4ATPO9O5JCSFTTR">[113]Table!$I$9:$J$9</definedName>
    <definedName name="BEx3J21GA0MAJUL20K6WIP6I6PKP">[113]Graph!$I$8:$J$8</definedName>
    <definedName name="BEx3JC2TY7JNAAC3L7QHVPQXLGQ8">[113]Table!$I$11:$J$11</definedName>
    <definedName name="BEx3JXCXCVBZJGV5VEG9MJEI01AL">[113]Table!$I$7:$J$7</definedName>
    <definedName name="BEx3JYK2N7X59TPJSKYZ77ENY8SS">[113]Table!$I$6:$J$6</definedName>
    <definedName name="BEx3JZAXL8KNT6BS2DKSBQW8WFTT">[113]Graph!$I$10:$J$10</definedName>
    <definedName name="BEx3K4EII7GU1CG0BN7UL15M6J8Z">[113]Table!$E$1</definedName>
    <definedName name="BEx3KEFXUCVNVPH7KSEGAZYX13B5">[113]Table!$F$6:$G$6</definedName>
    <definedName name="BEx3KIXQYOGMPK4WJJAVBRX4NR28">[113]Table!$E$1</definedName>
    <definedName name="BEx3KJOMVOSFZVJUL3GKCNP6DQDS">[113]Table!$F$6:$G$6</definedName>
    <definedName name="BEx3KP2VRBMORK0QEAZUYCXL3DHJ">[113]Table!$I$6:$J$6</definedName>
    <definedName name="BEx3L3RKOH6P59KUR307UJLDT22X">#REF!</definedName>
    <definedName name="BEx3L4IN3LI4C26SITKTGAH27CDU">[113]Table!$F$15</definedName>
    <definedName name="BEx3L4YQ0J7ZU0M5QM6YIPCEYC9K">[113]Table!$E$1</definedName>
    <definedName name="BEx3L4YQ8N5MJC7CABEP06UT4GAR">[113]Graph!$F$11:$G$11</definedName>
    <definedName name="BEx3L60DJOR7NQN42G7YSAODP1EX">[113]Table!$I$7:$J$7</definedName>
    <definedName name="BEx3L7D0PI38HWZ7VADU16C9E33D">[113]Table!$I$7:$J$7</definedName>
    <definedName name="BEx3LM1PR4Y7KINKMTMKR984GX8Q">[113]Table!$I$8:$J$8</definedName>
    <definedName name="BEx3LPCEZ1C0XEKNCM3YT09JWCUO">[113]Table!$I$10:$J$10</definedName>
    <definedName name="BEx3M1MR1K1NQD03H74BFWOK4MWQ">[113]Table!$F$15</definedName>
    <definedName name="BEx3M4H77MYUKOOD31H9F80NMVK8">[113]Table!$H$2:$I$2</definedName>
    <definedName name="BEx3M9VFX329PZWYC4DMZ6P3W9R2">[113]Table!$F$8:$G$8</definedName>
    <definedName name="BEx3MBTMINJT00LT1HDPNYO4LEDM">[113]Graph!$I$11:$J$11</definedName>
    <definedName name="BEx3MJ0L1W4G2C2N6M6J9GKZ1AVU">[113]Table!$F$10:$G$10</definedName>
    <definedName name="BEx3MREOFWJQEYMCMBL7ZE06NBN6">[113]Table!$G$2</definedName>
    <definedName name="BEx3N38TDB645P8KI1L0G9BT1MD9">[113]Graph!$F$6:$G$6</definedName>
    <definedName name="BEx3N7VYL8CCBFTRFOA6W3BWAQJ0">[113]Graph!$I$8:$J$8</definedName>
    <definedName name="BEx3NCU2GLXVH4355APR4QFSH2Q0">[113]Table!$I$10:$J$10</definedName>
    <definedName name="BEx3NMQ4BVC94728AUM7CCX7UHTU">[113]Table!$F$15</definedName>
    <definedName name="BEx3NR2I4OUFP3Z2QZEDU2PIFIDI">[113]Table!$F$10:$G$10</definedName>
    <definedName name="BEx3O19B8FTTAPVT5DZXQGQXWFR8">[113]Table!$F$15</definedName>
    <definedName name="BEx3O5R7U0CEAQDA8QCG2CZVF7XA">[113]Table!$F$11:$G$11</definedName>
    <definedName name="BEx3O85IKWARA6NCJOLRBRJFMEWW">[113]Table!#REF!</definedName>
    <definedName name="BEx3OV8BH6PYNZT7C246LOAU9SVX">[113]Table!$F$9:$G$9</definedName>
    <definedName name="BEx3P59TTRSGQY888P5C1O7M2PQT">[113]Table!$F$7:$G$7</definedName>
    <definedName name="BEx3PDT8GNPWLLN02IH1XPV90XYK">[113]Table!$F$7:$G$7</definedName>
    <definedName name="BEx3PKEMDW8KZEP11IL927C5O7I2">[113]Table!$F$15</definedName>
    <definedName name="BEx3PMNG53Z5HY138H99QOMTX8W3">[113]Table!$I$6:$J$6</definedName>
    <definedName name="BEx3PP1RRSFZ8UC0JC9R91W6LNKW">[113]Table!$I$7:$J$7</definedName>
    <definedName name="BEx3PQZZ6L9TOCDKNGIDPO8Y2G54">[113]Graph!$F$10:$G$10</definedName>
    <definedName name="BEx3PVXYZC8WB9ZJE7OCKUXZ46EA">[113]Table!$H$2:$I$2</definedName>
    <definedName name="BEx3Q0VWPU5EQECK7MQ47TYJ3SWW">[113]Table!$F$15</definedName>
    <definedName name="BEx3Q3QHHJB3PUJIXDIL8G6EHCRE">[113]Graph!$F$7:$G$7</definedName>
    <definedName name="BEx3Q7BZ9PUXK2RLIOFSIS9AHU1B">[113]Table!$F$9:$G$9</definedName>
    <definedName name="BEx3QEDFOYFY5NBTININ5W4RLD4Q">[113]Table!$F$11:$G$11</definedName>
    <definedName name="BEx3QR9D45DHW50VQ7Y3Q1AXPOB9">[113]Table!$F$10:$G$10</definedName>
    <definedName name="BEx3QVGG7Q2X4HZHJAM35A8T3VR7">[113]Table!$I$9:$J$9</definedName>
    <definedName name="BEx3R0JUB9YN8PHPPQTAMIT1IHWK">[113]Table!$F$10:$G$10</definedName>
    <definedName name="BEx3R81NFRO7M81VHVKOBFT0QBIL">[113]Table!$I$11:$J$11</definedName>
    <definedName name="BEx3RHC2ZD5UFS6QD4OPFCNNMWH1">[113]Table!$C$15:$D$29</definedName>
    <definedName name="BEx3RQ10QIWBAPHALAA91BUUCM2X">[113]Table!$H$2:$I$2</definedName>
    <definedName name="BEx3RV4E1WT43SZBUN09RTB8EK1O">[113]Table!$F$6:$G$6</definedName>
    <definedName name="BEx3RXYU0QLFXSFTM5EB20GD03W5">[113]Table!$I$6:$J$6</definedName>
    <definedName name="BEx3RYKLC3QQO3XTUN7BEW2AQL98">[113]Table!$F$6:$G$6</definedName>
    <definedName name="BEx3S2WXUEQA8PLX4U6G9LJB63ZN">[113]Graph!$F$9:$G$9</definedName>
    <definedName name="BEx3SICJ45BYT6FHBER86PJT25FC">[113]Table!$I$11:$J$11</definedName>
    <definedName name="BEx3SMUCMJVGQ2H4EHQI5ZFHEF0P">[113]Table!$F$7:$G$7</definedName>
    <definedName name="BEx3SN56F03CPDRDA7LZ763V0N4I">[113]Table!$F$10:$G$10</definedName>
    <definedName name="BEx3SPE6N1ORXPRCDL3JPZD73Z9F">[113]Table!$F$10:$G$10</definedName>
    <definedName name="BEx3ST4Y5OZXSIK7V846SMFT5B23">[113]Graph!$I$7:$J$7</definedName>
    <definedName name="BEx3T29ZTULQE0OMSMWUMZDU9ZZ0">[113]Table!$F$9:$G$9</definedName>
    <definedName name="BEx3T5FB3SK3NW2B6Q8DOYAD8UDQ">[113]Table!$F$15:$I$64</definedName>
    <definedName name="BEx3TPCSI16OAB2L9M9IULQMQ9J9">[113]Table!$F$7:$G$7</definedName>
    <definedName name="BEx3TZUEKCZ2L9YT4384GK4PU5LD">[113]Graph!$I$7:$J$7</definedName>
    <definedName name="BEx3U94WCEA5DKMWBEX1GU0LKYG2">[113]Table!$I$9:$J$9</definedName>
    <definedName name="BEx3UIQ5WRJBGNTFCCLOR4N7B1OQ">[113]Table!$H$2:$I$2</definedName>
    <definedName name="BEx3UJMIX2NUSSWGMSI25A5DM4CH">[113]Table!$I$7:$J$7</definedName>
    <definedName name="BEx3UKOCOQG7S1YQ436S997K1KWV">[113]Table!$I$6:$J$6</definedName>
    <definedName name="BEx3VML7CG70HPISMVYIUEN3711Q">[113]Table!$H$2:$I$2</definedName>
    <definedName name="BEx57ODWQA22EXS48QUG5O3EG6QO">[113]Table!$G$2</definedName>
    <definedName name="BEx587KFQ3VKCOCY1SA5F24PQGUI">[113]Table!$F$11:$G$11</definedName>
    <definedName name="BEx58O780PQ05NF0Z1SKKRB3N099">[113]Table!$F$7:$G$7</definedName>
    <definedName name="BEx593C5TXC7I82VHXH6XSJHV3GT">[113]Table!$G$2</definedName>
    <definedName name="BEx59F0XSD823AIRIQSPO77FDJQG">[113]Graph!$F$6:$G$6</definedName>
    <definedName name="BEx59P7MAPNU129ZTC5H3EH892G1">[113]Table!$F$15</definedName>
    <definedName name="BEx5A0B0JK36W6DHD70GXSGFMX5S">[113]Table!$F$10:$G$10</definedName>
    <definedName name="BEx5A7CIGCOTHJKHGUBDZG91JGPZ">[113]Table!$F$11:$G$11</definedName>
    <definedName name="BEx5ACAHJPLAS35SPSXQ88PJYGPI">[113]Graph!$F$8:$G$8</definedName>
    <definedName name="BEx5ANDOOW91YBCYUL4H4JOJKCSS">[113]Graph!$I$6:$J$6</definedName>
    <definedName name="BEx5AOFIO8KVRHIZ1RII337AA8ML">[113]Table!$I$7:$J$7</definedName>
    <definedName name="BEx5APRZ66L5BWHFE8E4YYNEDTI4">[113]Table!$G$2</definedName>
    <definedName name="BEx5B4RHHX0J1BF2FZKEA0SPP29O">[113]Table!$I$8:$J$8</definedName>
    <definedName name="BEx5B5YMSWP0OVI5CIQRP5V18D0C">[113]Table!$I$8:$J$8</definedName>
    <definedName name="BEx5B825RW35M5H0UB2IZGGRS4ER">[113]Table!$F$15</definedName>
    <definedName name="BEx5BAWPMY0TL684WDXX6KKJLRCN">[113]Table!$F$10:$G$10</definedName>
    <definedName name="BEx5BBI61U4Y65GD0ARMTALPP7SJ">[113]Table!$F$9:$G$9</definedName>
    <definedName name="BEx5BESZC5H329SKHGJOHZFILYJJ">[113]Table!$I$6:$J$6</definedName>
    <definedName name="BEx5BHSQ42B50IU1TEQFUXFX9XQD">[113]Table!$C$15:$D$29</definedName>
    <definedName name="BEx5BKSM4UN4C1DM3EYKM79MRC5K">[113]Table!$F$6:$G$6</definedName>
    <definedName name="BEx5BNN8NPH9KVOBARB9CDD9WLB6">[113]Table!$F$9:$G$9</definedName>
    <definedName name="BEx5BR8PRCNMOG9HAK5FPCT8D6XY">[113]Table!$F$15:$I$64</definedName>
    <definedName name="BEx5C1QBTW5QH6D26FDRU7CERHRE">[113]Graph!$I$9:$J$9</definedName>
    <definedName name="BEx5C2BWFW6SHZBFDEISKGXHZCQW">[113]Table!$I$8:$J$8</definedName>
    <definedName name="BEx5C49ZFH8TO9ZU55729C3F7XG7">[113]Table!$F$9:$G$9</definedName>
    <definedName name="BEx5C5XE6DBTJAYFLKZTM0VZ9BBC">[113]Table!$F$7:$G$7</definedName>
    <definedName name="BEx5CAPTVN2NBT3UOMA1UFAL1C2R">[113]Table!$I$6:$J$6</definedName>
    <definedName name="BEx5CEM3SYF9XP0ZZVE0GEPCLV3F">[113]Table!$I$10:$J$10</definedName>
    <definedName name="BEx5CFYQ0F1Z6P8SCVJ0I3UPVFE4">[113]Table!$C$15:$D$29</definedName>
    <definedName name="BEx5CPEKNSJORIPFQC2E1LTRYY8L">[113]Table!$I$7:$J$7</definedName>
    <definedName name="BEx5CQGEREH16V0HBUOTYSIIQJUE">[113]Table!$F$7:$G$7</definedName>
    <definedName name="BEx5CSUOL05D8PAM2TRDA9VRJT1O">[113]Table!$I$10:$J$10</definedName>
    <definedName name="BEx5D8L47OF0WHBPFWXGZINZWUBZ">[113]Table!$I$10:$J$10</definedName>
    <definedName name="BEx5DAJAHQ2SKUPCKSCR3PYML67L">[113]Table!$I$8:$J$8</definedName>
    <definedName name="BEx5EE8U7HQ9D7XANN5XNKMADIHO">[113]Table!$F$11:$G$11</definedName>
    <definedName name="BEx5EG71R79IZSTJ1L4LLG1757KV">[113]Table!$F$6:$G$6</definedName>
    <definedName name="BEx5ER4TJTFPN7IB1MNEB1ZFR5M6">[113]Table!$H$2:$I$2</definedName>
    <definedName name="BEx5F34DUFL7KTLNWZ0MI10ZYB7V">[113]Graph!$I$6:$J$6</definedName>
    <definedName name="BEx5FLJWHLW3BTZILDPN5NMA449V">[113]Table!$I$6:$J$6</definedName>
    <definedName name="BEx5FO8YRFSZCG3L608EHIHIHFY4">[113]Table!$E$1</definedName>
    <definedName name="BEx5FQNA6V4CNYSH013K45RI4BCV">[113]Table!$F$8:$G$8</definedName>
    <definedName name="BEx5FTCEIIRM9OOPXK6PB2KJSLTA">[113]Graph!$C$15:$D$29</definedName>
    <definedName name="BEx5FVQPPEU32CPNV9RRQ9MNLLVE">[113]Table!$H$2:$I$2</definedName>
    <definedName name="BEx5FZC6YLR55M8WJ9EBC69ZJG8Y">[113]Graph!$I$10:$J$10</definedName>
    <definedName name="BEx5G1L0QO91KEPDMV1D8OT4BT73">[113]Table!$I$6:$J$6</definedName>
    <definedName name="BEx5G86DZL1VYUX6KWODAP3WFAWP">[113]Table!$E$2:$F$2</definedName>
    <definedName name="BEx5GID9MVBUPFFT9M8K8B5MO9NV">[113]Table!$F$15:$G$16</definedName>
    <definedName name="BEx5GN0EWA9SCQDPQ7NTUQH82QVK">[113]Table!$F$6:$G$6</definedName>
    <definedName name="BEx5GT5PB17R2GKX3F4H7WWN4M94">[113]Graph!$I$7:$J$7</definedName>
    <definedName name="BEx5GUCTYC7QCWGWU5BTO7Y7HDZX">[113]Table!$I$6:$J$6</definedName>
    <definedName name="BEx5GYUPJULJQ624TEESYFG1NFOH">[113]Table!$I$9:$J$9</definedName>
    <definedName name="BEx5H0NEE0AIN5E2UHJ9J9ISU9N1">[113]Table!$F$8:$G$8</definedName>
    <definedName name="BEx5H1UJSEUQM2K8QHQXO5THVHSO">[113]Table!$F$9:$G$9</definedName>
    <definedName name="BEx5HFHMABAT0H9KKS754X4T304E">[113]Table!$I$11:$J$11</definedName>
    <definedName name="BEx5HJZ9FAVNZSSBTAYRPZDYM9NU">[113]Table!$F$8:$G$8</definedName>
    <definedName name="BEx5HZ9JMKHNLFWLVUB1WP5B39BL">[113]Table!$F$10:$G$10</definedName>
    <definedName name="BEx5I2UZDS1LD4P3ZMPGVAEM9L0S">[113]Graph!$F$11:$G$11</definedName>
    <definedName name="BEx5I8PBP4LIXDGID5BP0THLO0AQ">[113]Table!$C$15:$D$19</definedName>
    <definedName name="BEx5J0FFP1KS4NGY20AEJI8VREEA">[113]Table!$I$9:$J$9</definedName>
    <definedName name="BEx5JF3ZXLDIS8VNKDCY7ZI7H1CI">[113]Table!$F$11:$G$11</definedName>
    <definedName name="BEx5JHCZJ8G6OOOW6EF3GABXKH6F">[113]Table!$E$1</definedName>
    <definedName name="BEx5JJB6W446THXQCRUKD3I7RKLP">[113]Table!$F$8:$G$8</definedName>
    <definedName name="BEx5K08PYKE6JOKBYIB006TX619P">[113]Table!$F$9:$G$9</definedName>
    <definedName name="BEx5K1QNPS9R5JD1H2F1A67NZD6N">[113]Table!$F$7:$G$7</definedName>
    <definedName name="BEx5K21HQCDNYPG2QWFOVS99PE4A">[113]Graph!$C$15:$D$29</definedName>
    <definedName name="BEx5K51DSERT1TR7B4A29R41W4NX">[113]Table!$I$7:$J$7</definedName>
    <definedName name="BEx5KYER580I4T7WTLMUN7NLNP5K">[113]Table!$F$10:$G$10</definedName>
    <definedName name="BEx5LHLB3M6K4ZKY2F42QBZT30ZH">[113]Table!$I$9:$J$9</definedName>
    <definedName name="BEx5LRMNU3HXIE1BUMDHRU31F7JJ">[113]Table!$F$6:$G$6</definedName>
    <definedName name="BEx5LSJ1LPUAX3ENSPECWPG4J7D1">[113]Table!$E$1</definedName>
    <definedName name="BEx5LTKQF66YXZRKK3M3UK4OX545">[113]Table!$C$15:$D$16</definedName>
    <definedName name="BEx5LVDFE0WE59MKP9ULX319FTIV">[113]Graph!$I$9:$J$9</definedName>
    <definedName name="BEx5MB9BR71LZDG7XXQ2EO58JC5F">[113]Table!$H$2:$I$2</definedName>
    <definedName name="BEx5MLQZM68YQSKARVWTTPINFQ2C">[113]Table!#REF!</definedName>
    <definedName name="BEx5NA68N6FJFX9UJXK4M14U487F">[113]Table!$F$6:$G$6</definedName>
    <definedName name="BEx5NIKBG2GDJOYGE3WCXKU7YY51">[113]Table!$I$6:$J$6</definedName>
    <definedName name="BEx5NZSSQ6PY99ZX2D7Q9IGOR34W">[113]Table!$F$10:$G$10</definedName>
    <definedName name="BEx5O3ZUQ2OARA1CDOZ3NC4UE5AA">[113]Table!$F$11:$G$11</definedName>
    <definedName name="BEx5OAFS0NJ2CB86A02E1JYHMLQ1">[113]Table!$I$6:$J$6</definedName>
    <definedName name="BEx5OG4RPU8W1ETWDWM234NYYYEN">[113]Table!$F$8:$G$8</definedName>
    <definedName name="BEx5OP9Y43F99O2IT69MKCCXGL61">[113]Table!$F$9:$G$9</definedName>
    <definedName name="BEx5OSPXAKHCW18DBSESETTTB27R">[113]Table!$I$6:$J$6</definedName>
    <definedName name="BEx5OXIKDIYQDT89AL1I005KPLFQ">[113]Graph!$I$11:$J$11</definedName>
    <definedName name="BEx5PHG040UB6SAJGMT6H4JLV2O8">[113]Graph!$C$15:$D$29</definedName>
    <definedName name="BEx5PJP02W68K2E46L5C5YBSNU6T">[113]Table!$H$2:$I$2</definedName>
    <definedName name="BEx5PRC1RTGE793EQISJY7RDEVP8">[113]Table!$C$15:$D$16</definedName>
    <definedName name="BEx5PRXMZ5M65Z732WNNGV564C2J">[113]Table!$I$9:$J$9</definedName>
    <definedName name="BEx73GX91N9HS50GJH5EA6I9DYBX">[113]Table!$F$15:$I$64</definedName>
    <definedName name="BEx73V0EP8EMNRC3EZJJKKVKWQVB">[113]Table!$I$7:$J$7</definedName>
    <definedName name="BEx741WJHIJVXUX131SBXTVW8D71">[113]Table!$G$2</definedName>
    <definedName name="BEx74Q6H3O7133AWQXWC21MI2UFT">[113]Table!$I$6:$J$6</definedName>
    <definedName name="BEx74W6BJ8ENO3J25WNM5H5APKA3">[113]Table!$E$1</definedName>
    <definedName name="BEx759D1D5SXS5ELLZVBI0SXYUNF">[113]Table!$I$10:$J$10</definedName>
    <definedName name="BEx75GJZSZHUDN6OOAGQYFUDA2LP">[113]Table!$F$11:$G$11</definedName>
    <definedName name="BEx75GURI46C1M1QJ8NMS60T1Y6F">[113]Table!$I$9:$J$9</definedName>
    <definedName name="BEx75HGCCV5K4UCJWYV8EV9AG5YT">[113]Table!$F$8:$G$8</definedName>
    <definedName name="BEx75T55F7GML8V1DMWL26WRT006">[113]Table!$F$10:$G$10</definedName>
    <definedName name="BEx75VJGR07JY6UUWURQ4PJ29UKC">[113]Table!$F$6:$G$6</definedName>
    <definedName name="BEx774CFSX46CNTEU23W1QQ12L31">[113]Graph!$C$15:$D$29</definedName>
    <definedName name="BEx77OQ625E4LSEXLQEMAZHPDMMC">[113]Graph!$C$15:$D$29</definedName>
    <definedName name="BEx77P0S3GVMS7BJUL9OWUGJ1B02">[113]Table!$I$6:$J$6</definedName>
    <definedName name="BEx77QDESURI6WW5582YXSK3A972">[113]Table!$I$11:$J$11</definedName>
    <definedName name="BEx780K8XAXUHGVZGZWQ74DK4CI3">[113]Table!$I$11:$J$11</definedName>
    <definedName name="BEx78226TN58UE0CTY98YEDU0LSL">[113]Table!$F$15</definedName>
    <definedName name="BEx7881ZZBWHRAX6W2GY19J8MGEQ">[113]Table!$I$9:$J$9</definedName>
    <definedName name="BEx78SFOYH1Z0ZDTO47W2M60TW6K">[113]Table!$I$10:$J$10</definedName>
    <definedName name="BEx79JK3E6JO8MX4O35A5G8NZCC8">[113]Table!$I$8:$J$8</definedName>
    <definedName name="BEx79OCP4HQ6XP8EWNGEUDLOZBBS">[113]Table!$F$15</definedName>
    <definedName name="BEx79SEAYKUZB0H4LYBCD6WWJBG2">[113]Table!$I$11:$J$11</definedName>
    <definedName name="BEx79SJRHTLS9PYM69O9BWW1FMJK">[113]Table!$F$7:$G$7</definedName>
    <definedName name="BEx79YUC7B0V77FSBGIRCY1BR4VK">[113]Table!$F$6:$G$6</definedName>
    <definedName name="BEx7A06T3RC2891FUX05G3QPRAUE">[113]Table!$E$1</definedName>
    <definedName name="BEx7A9S3JA1X7FH4CFSQLTZC4691">[113]Table!$H$2:$I$2</definedName>
    <definedName name="BEx7AQV3PGI9EVX19Y61TNZWQD3Z">[113]Graph!$F$10:$G$10</definedName>
    <definedName name="BEx7ASYMO87QTI4OGS8RP4M3OLYE">[113]Graph!$F$8:$G$8</definedName>
    <definedName name="BEx7AVYIGP0930MV5JEBWRYCJN68">[113]Table!$I$7:$J$7</definedName>
    <definedName name="BEx7B6LH6917TXOSAAQ6U7HVF018">[113]Table!$F$15</definedName>
    <definedName name="BEx7BJXP2WBORNYV6VTKF9O4KSAU">[113]Table!$H$2:$I$2</definedName>
    <definedName name="BEx7BPXFZXJ79FQ0E8AQE21PGVHA">[113]Table!$I$11:$J$11</definedName>
    <definedName name="BEx7BZYUZA20P6I1CFZOZIY4M8IY">[113]Table!$I$8:$J$8</definedName>
    <definedName name="BEx7C04AM39DQMC1TIX7CFZ2ADHX">[113]Table!$F$9:$G$9</definedName>
    <definedName name="BEx7C40F0PQURHPI6YQ39NFIR86Z">[113]Table!$I$10:$J$10</definedName>
    <definedName name="BEx7CCPC6R1KQQZ2JQU6EFI1G0RM">[113]Table!$I$7:$J$7</definedName>
    <definedName name="BEx7CIJST9GLS2QD383UK7VUDTGL">[113]Table!$G$2</definedName>
    <definedName name="BEx7CO8T2XKC7GHDSYNAWTZ9L7YR">[113]Table!$E$1</definedName>
    <definedName name="BEx7CW1CF00DO8A36UNC2X7K65C2">[113]Table!$G$2</definedName>
    <definedName name="BEx7CW6NFRL2P4XWP0MWHIYA97KF">[113]Table!$I$11:$J$11</definedName>
    <definedName name="BEx7D5RWKRS4W71J4NZ6ZSFHPKFT">[113]Table!$F$15</definedName>
    <definedName name="BEx7D8H1TPOX1UN17QZYEV7Q58GA">[113]Table!$I$6:$J$6</definedName>
    <definedName name="BEx7DVJTRV44IMJIBFXELE67SZ7S">[113]Table!$F$15</definedName>
    <definedName name="BEx7DVUMFCI5INHMVFIJ44RTTSTT">[113]Table!$F$7:$G$7</definedName>
    <definedName name="BEx7DXHVQ3XRVZ2H7QO8TYMIA4P9">[113]Graph!$I$9:$J$9</definedName>
    <definedName name="BEx7E2QT2U8THYOKBPXONB1B47WH">[113]Table!$C$15:$D$29</definedName>
    <definedName name="BEx7EI6C8MCRZFEQYUBE5FSUTIHK">[113]Table!$F$8:$G$8</definedName>
    <definedName name="BEx7EQKHX7GZYOLXRDU534TT4H64">[113]Table!$F$9:$G$9</definedName>
    <definedName name="BEx7ERRM7PKWF0EFZPESUYHUDIF2">[113]Table!$G$2</definedName>
    <definedName name="BEx7ETV6L1TM7JSXJIGK3FC6RVZW">[113]Table!$F$11:$G$11</definedName>
    <definedName name="BEx7EYYLHMBYQTH6I377FCQS7CSX">[113]Table!$I$6:$J$6</definedName>
    <definedName name="BEx7F35NNWQOFOM9N6UZOMJM531R">[113]Graph!$F$6:$G$6</definedName>
    <definedName name="BEx7F4NM30X5I8OMUD5RL7SXYL56">[113]Table!$C$15:$D$16</definedName>
    <definedName name="BEx7F5US4H1GVOWX929LYPXQZQW9">[113]Table!$F$9:$G$9</definedName>
    <definedName name="BEx7FBJRLJUZKK1FVSCNP0F4GBYT">[113]Graph!$I$10:$J$10</definedName>
    <definedName name="BEx7FCLG1RYI2SNOU1Y2GQZNZSWA">[113]Table!$I$8:$J$8</definedName>
    <definedName name="BEx7FEJOQNYA7A6O7YB4SBB1KK73">[113]Graph!$I$11:$J$11</definedName>
    <definedName name="BEx7FN32ZGWOAA4TTH79KINTDWR9">[113]Table!$F$9:$G$9</definedName>
    <definedName name="BEx7G82CKM3NIY1PHNFK28M09PCH">[113]Table!$I$7:$J$7</definedName>
    <definedName name="BEx7GMG8RQ2YB3WVSLKZZZKKRMV0">[113]Graph!$I$7:$J$7</definedName>
    <definedName name="BEx7GR3ENYWRXXS5IT0UMEGOLGUH">[113]Table!$F$15</definedName>
    <definedName name="BEx7H0JD6I5I8WQLLWOYWY5YWPQE">[113]Table!$I$11:$J$11</definedName>
    <definedName name="BEx7H14XCXH7WEXEY1HVO53A6AGH">[113]Table!$F$15</definedName>
    <definedName name="BEx7HRCZE3CVGON1HV07MT5MNDZ3">[113]Table!$F$9:$G$9</definedName>
    <definedName name="BEx7IBVYN47SFZIA0K4MDKQZNN9V">[113]Table!$I$8:$J$8</definedName>
    <definedName name="BEx7IJTYZHWYWQ1TQVKRC67VVT77">[113]Graph!$C$15:$D$29</definedName>
    <definedName name="BEx7IV2IJ5WT7UC0UG7WP0WF2JZI">[113]Table!$F$10:$G$10</definedName>
    <definedName name="BEx7IWV99LM4FB1AXIXRNLT7DZJM">[113]Graph!$C$15:$D$29</definedName>
    <definedName name="BEx7J4YL8Q3BI1MLH16YYQ18IJRD">[113]Table!$H$2:$I$2</definedName>
    <definedName name="BEx7JV194190CNM6WWGQ3UBJ3CHH">[113]Table!$I$9:$J$9</definedName>
    <definedName name="BEx7K3Q6PUYTV4AKJFPVAWFH1OQG">[113]Table!$F$6:$G$6</definedName>
    <definedName name="BEx7K7GZ607XQOGB81A1HINBTGOZ">[113]Table!$I$8:$J$8</definedName>
    <definedName name="BEx7KEYPBDXSNROH8M6CDCBN6B50">[113]Table!$I$2</definedName>
    <definedName name="BEx7KHNSO9J058UY8WIS8WGUCHCU">[113]Table!$I$9:$J$9</definedName>
    <definedName name="BEx7KXUGRMRSUXCM97Z7VRZQ9JH2">[113]Table!$F$9:$G$9</definedName>
    <definedName name="BEx7L5C6U8MP6IZ67BD649WQYJEK">[113]Table!$F$6:$G$6</definedName>
    <definedName name="BEx7L8HEYEVTATR0OG5JJO647KNI">[113]Table!$F$10:$G$10</definedName>
    <definedName name="BEx7L8XOV64OMS15ZFURFEUXLMWF">[113]Table!$F$15</definedName>
    <definedName name="BEx7MAUI1JJFDIJGDW4RWY5384LY">[113]Table!$G$2</definedName>
    <definedName name="BEx7MT4MFNXIVQGAT6D971GZW7CA">[113]Table!$I$8:$J$8</definedName>
    <definedName name="BEx7NI062THZAM6I8AJWTFJL91CS">[113]Table!$F$8:$G$8</definedName>
    <definedName name="BEx904S75BPRYMHF0083JF7ES4NG">[113]Table!$I$11:$J$11</definedName>
    <definedName name="BEx90HDD4RWF7JZGA8GCGG7D63MG">[113]Table!$I$7:$J$7</definedName>
    <definedName name="BEx90OKAA32B4KHR3SQS1RN0OCC0">[113]Table!$I$8:$J$8</definedName>
    <definedName name="BEx9175B70QXYAU5A8DJPGZQ46L9">[113]Table!$F$10:$G$10</definedName>
    <definedName name="BEx91AFXHQ9IXOE6EH8U0PN8NF39">[113]Table!$F$11:$G$11</definedName>
    <definedName name="BEx91AQQRTV87AO27VWHSFZAD4ZR">[113]Table!$F$10:$G$10</definedName>
    <definedName name="BEx91L8FLL5CWLA2CDHKCOMGVDZN">[113]Table!$H$2:$I$2</definedName>
    <definedName name="BEx91N14ZL6VKEQJACAUF4FA8KPM">[113]Table!$E$1</definedName>
    <definedName name="BEx91OTVH9ZDBC3QTORU8RZX4EOC">[113]Table!$I$7:$J$7</definedName>
    <definedName name="BEx91QH5JRZKQP1GPN2SQMR3CKAG">[113]Table!$C$15:$D$29</definedName>
    <definedName name="BEx91ROALDNHO7FI4X8L61RH4UJE">[113]Table!$E$1</definedName>
    <definedName name="BEx91YKG5M0ZZDVWNGF80SPL8GUP">[113]Graph!$F$11:$G$11</definedName>
    <definedName name="BEx921PNZ46VORG2VRMWREWIC0SE">[113]Table!$I$8:$J$8</definedName>
    <definedName name="BEx92DPEKL5WM5A3CN8674JI0PR3">[113]Table!$F$8:$G$8</definedName>
    <definedName name="BEx92ER2RMY93TZK0D9L9T3H0GI5">[113]Table!$K$2</definedName>
    <definedName name="BEx92FI04PJT4LI23KKIHRXWJDTT">[113]Table!$F$9:$G$9</definedName>
    <definedName name="BEx92HR14HQ9D5JXCSPA4SS4RT62">[113]Table!$F$11:$G$11</definedName>
    <definedName name="BEx92S8MHFFIVRQ2YSHZNQGOFUHD">[113]Table!$F$15</definedName>
    <definedName name="BEx93FRKF99NRT3LH99UTIH7AAYF">[113]Table!$F$6:$G$6</definedName>
    <definedName name="BEx93M7FSHP50OG34A4W8W8DF12U">[113]Table!$I$10:$J$10</definedName>
    <definedName name="BEx93RWFAF6YJGYUTITVM445C02U">[113]Table!$H$2:$I$2</definedName>
    <definedName name="BEx93SY9RWG3HUV4YXQKXJH9FH14">[113]Table!$F$15</definedName>
    <definedName name="BEx93TJUX3U0FJDBG6DDSNQ91R5J">[113]Table!$I$9:$J$9</definedName>
    <definedName name="BEx942UCRHMI4B0US31HO95GSC2X">[113]Table!$I$7:$J$7</definedName>
    <definedName name="BEx948ZFFQWVIDNG4AZAUGGGEB5U">[113]Table!$F$6:$G$6</definedName>
    <definedName name="BEx94HZ5LURYM9ST744ALV6ZCKYP">[113]Table!$C$15:$D$29</definedName>
    <definedName name="BEx94IQ75E90YUMWJ9N591LR7DQQ">[113]Table!$C$15:$D$29</definedName>
    <definedName name="BEx94OKIAX9MHNOS112LYJT3JG9Z">[113]Graph!$I$10:$J$10</definedName>
    <definedName name="BEx94YWU480UUNBBJDY912YCPPAS">[113]Table!$F$8:$G$8</definedName>
    <definedName name="BEx9545KED1824J3E03A9J3BRPDD">[113]Table!$F$15:$I$64</definedName>
    <definedName name="BEx95QBZMG0E2KQ9BERJ861QLYN3">[113]Table!$F$6:$G$6</definedName>
    <definedName name="BEx9602K2GHNBUEUVT9ONRQU1GMD">[113]Table!$F$9:$G$9</definedName>
    <definedName name="BEx96FI6HDLLW0SBS301WRBHNA7Y">[113]Table!$I$7:$J$7</definedName>
    <definedName name="BEx96OSNG6MKIF7SHUPD3FOP4IPB">[113]Graph!$I$10:$J$10</definedName>
    <definedName name="BEx96P8XN6K8NWZGW2YOAYZ4ENUR">[113]Graph!$I$7:$J$7</definedName>
    <definedName name="BEx96SUFKHHFE8XQ6UUO6ILDOXHO">[113]Table!$I$11:$J$11</definedName>
    <definedName name="BEx978KSD61YJH3S9DGO050R2EHA">[113]Table!$F$7:$G$7</definedName>
    <definedName name="BEx97KV5OA5XNI2HF3NG87DR7DSM">[113]Table!$F$15:$I$64</definedName>
    <definedName name="BEx97MNUZQ1Z0AO2FL7XQYVNCPR7">[113]Table!$I$8:$J$8</definedName>
    <definedName name="BEx97MYOJ7MUKG6ZKHZHN0FWSTM9">[113]Graph!$I$9:$J$9</definedName>
    <definedName name="BEx97NPQBACJVD9K1YXI08RTW9E2">[113]Table!$C$15:$D$29</definedName>
    <definedName name="BEx97RWQLXS0OORDCN69IGA58CWU">[113]Table!$F$6:$G$6</definedName>
    <definedName name="BEx981HW73BUZWT14TBTZHC0ZTJ4">[113]Table!$F$7:$G$7</definedName>
    <definedName name="BEx9871KU0N99P0900EAK69VFYT2">[113]Table!$F$15</definedName>
    <definedName name="BEx98HZAZBG4YLNN9IITLB2EUVBI">[113]Graph!$I$10:$J$10</definedName>
    <definedName name="BEx98IFKNJFGZFLID1YTRFEG1SXY">[113]Table!$F$9:$G$9</definedName>
    <definedName name="BEx9915UVD4G7RA3IMLFZ0LG3UA2">[113]Table!$F$7:$G$7</definedName>
    <definedName name="BEx9952469XMFGSPXL7CMXHPJF90">[113]Table!$I$9:$J$9</definedName>
    <definedName name="BEx99995OO0X4HC0IQDAISYRWAJG">[113]Graph!$C$15:$D$29</definedName>
    <definedName name="BEx99B77I7TUSHRR4HIZ9FU2EIUT">[113]Table!$F$11:$G$11</definedName>
    <definedName name="BEx99J57D3OD4E9VASWUKBJQF5MS">[113]Graph!$F$7:$G$7</definedName>
    <definedName name="BEx99Q6PH5F3OQKCCAAO75PYDEFN">[113]Table!$G$2</definedName>
    <definedName name="BEx99ZRZ4I7FHDPGRAT5VW7NVBPU">[113]Table!$I$7:$J$7</definedName>
    <definedName name="BEx9AT5E3ZSHKSOL35O38L8HF9TH">[113]Table!$I$9:$J$9</definedName>
    <definedName name="BEx9B8A5186FNTQQNLIO5LK02ABI">[113]Table!$E$1</definedName>
    <definedName name="BEx9B917EUP13X6FQ3NPQL76XM5V">[113]Table!$F$11:$G$11</definedName>
    <definedName name="BEx9BAJ5WYEQ623HUT9NNCMP3RUG">[113]Table!$I$11:$J$11</definedName>
    <definedName name="BEx9BYSYW7QCPXS2NAVLFAU5Y2Z2">[113]Table!$I$6:$J$6</definedName>
    <definedName name="BEx9C590HJ2O31IWJB73C1HR74AI">[113]Table!$I$11:$J$11</definedName>
    <definedName name="BEx9CG6R9G2UIUDU2BZ0WSUMO5L6">[113]Graph!$F$9:$G$9</definedName>
    <definedName name="BEx9CJHG02ADUIJ0WCG5FYLWETIN">[113]Graph!$I$11:$J$11</definedName>
    <definedName name="BEx9CTTRWKB4SYHSN460PRYF6T5N">[113]Table!$E$1</definedName>
    <definedName name="BEx9D1BC9FT19KY0INAABNDBAMR1">[113]Table!$I$10:$J$10</definedName>
    <definedName name="BEx9E14TDNSEMI784W0OTIEQMWN6">[113]Table!$K$2</definedName>
    <definedName name="BEx9E2BZ2B1R41FMGJCJ7JLGLUAJ">[113]Table!$F$15:$G$16</definedName>
    <definedName name="BEx9ECO54T2E69SPZ8PY53LNEYBP">[113]Graph!$F$11:$G$11</definedName>
    <definedName name="BEx9EG9KBJ77M8LEOR9ITOKN5KXY">[113]Table!$I$7:$J$7</definedName>
    <definedName name="BEx9EMK6HAJJMVYZTN5AUIV7O1E6">[113]Table!$I$11:$J$11</definedName>
    <definedName name="BEx9ETLU0EK5LGEM1QCNYN2S8O5F">[113]Table!$F$7:$G$7</definedName>
    <definedName name="BEx9F5W18ZGFOKGRE8PR6T1MO6GT">[113]Table!$I$11:$J$11</definedName>
    <definedName name="BEx9FF16LOQP5QIR4UHW5EIFGQB8">[113]Table!$G$2</definedName>
    <definedName name="BEx9G1CXHSLFOD38KOOT1S6U8U18">[113]Table!$G$2</definedName>
    <definedName name="BEx9GDY4D8ZPQJCYFIMYM0V0C51Y">[113]Table!$F$8:$G$8</definedName>
    <definedName name="BEx9GJCC7BWX156MTPY59VC5JN0O">[113]Graph!$C$15:$D$29</definedName>
    <definedName name="BEx9GNOPB6OZ2RH3FCDNJR38RJOS">[113]Table!$F$9:$G$9</definedName>
    <definedName name="BEx9GNU701BD7YSS9TFG6GMA2Z8A">[113]Graph!$F$11:$G$11</definedName>
    <definedName name="BEx9GUQALUWCD30UKUQGSWW8KBQ7">[113]Table!$I$6:$J$6</definedName>
    <definedName name="BEx9GZ2P3FDHKXEBXX2VS0BG2NP2">[113]Table!$F$6:$G$6</definedName>
    <definedName name="BEx9H2IPH01OFDI4PND08WX52ETH">[113]Graph!$I$7:$J$7</definedName>
    <definedName name="BEx9H8YR0E906F1JXZMBX3LNT004">[113]Table!$F$9:$G$9</definedName>
    <definedName name="BEx9I8XIG7E5NB48QQHXP23FIN60">[113]Table!$I$10:$J$10</definedName>
    <definedName name="BEx9IFIV4F66J9Z8NX7DXDLWD5H6">[113]Table!$I$11:$J$11</definedName>
    <definedName name="BEx9IQRF01ATLVK0YE60ARKQJ68L">[113]Table!$I$8:$J$8</definedName>
    <definedName name="BEx9IT5QNZWKM6YQ5WER0DC2PMMU">[113]Table!$I$9:$J$9</definedName>
    <definedName name="BEx9IXCSPSZC80YZUPRCYTG326KV">[113]Table!$I$10:$J$10</definedName>
    <definedName name="BEx9IZR39NHDGOM97H4E6F81RTQW">[113]Table!$F$6:$G$6</definedName>
    <definedName name="BEx9J6CH5E7YZPER7HXEIOIKGPCA">[113]Table!$E$1</definedName>
    <definedName name="BEx9JJTZKVUJAVPTRE0RAVTEH41G">[113]Table!$I$11:$J$11</definedName>
    <definedName name="BEx9JLBYK239B3F841C7YG1GT7ST">[113]Table!$C$15:$D$29</definedName>
    <definedName name="BExAVS84OTCS8QAVCXO6A35FVUOY">[113]Table!$F$9:$G$9</definedName>
    <definedName name="BExAW4IIW5D0MDY6TJ3G4FOLPYIR">[113]Table!$H$2:$I$2</definedName>
    <definedName name="BExAWQ3DIVAVKJMG61A3MM13ZYIV">[113]Table!$I$10:$J$10</definedName>
    <definedName name="BExAWZONO5BKYTSAVAAEW396K1XO">[113]Graph!$F$9:$G$9</definedName>
    <definedName name="BExAX8TNG8LQ5Q4904SAYQIPGBSV">[113]Table!$I$7:$J$7</definedName>
    <definedName name="BExAY9ZJT64UBNSHPOGOXOER0FA5">[113]Graph!$F$9:$G$9</definedName>
    <definedName name="BExAYHMLXGGO25P8HYB2S75DEB4F">[113]Table!$F$10:$G$10</definedName>
    <definedName name="BExAYKXAUWGDOPG952TEJ2UKZKWN">[113]Table!$F$8:$G$8</definedName>
    <definedName name="BExAYPPWJPWDKU59O051WMGB7O0J">[113]Table!$F$11:$G$11</definedName>
    <definedName name="BExAZCNEGB4JYHC8CZ51KTN890US">[113]Table!$F$9:$G$9</definedName>
    <definedName name="BExAZFCI302YFYRDJYQDWQQL0Q0O">[113]Table!$I$7:$J$7</definedName>
    <definedName name="BExAZLHLST9OP89R1HJMC1POQG8H">[113]Table!$F$10:$G$10</definedName>
    <definedName name="BExAZMDYMIAA7RX1BMCKU1VLBRGY">[113]Table!$F$6:$G$6</definedName>
    <definedName name="BExAZNL6BHI8DCQWXOX4I2P839UX">[113]Table!$I$2:$J$2</definedName>
    <definedName name="BExAZRMWSONMCG9KDUM4KAQ7BONM">[113]Table!$H$2:$I$2</definedName>
    <definedName name="BExAZTFG4SJRG4TW6JXRF7N08JFI">[113]Table!$I$10:$J$10</definedName>
    <definedName name="BExB0KPCN7YJORQAYUCF4YKIKPMC">[113]Table!$I$11:$J$11</definedName>
    <definedName name="BExB0OASZZC08FMDYX9HRSM9OXEF">[113]Graph!$I$7:$J$7</definedName>
    <definedName name="BExB0WE4PI3NOBXXVO9CTEN4DIU2">[113]Table!$G$2</definedName>
    <definedName name="BExB10QNIVITUYS55OAEKK3VLJFE">[113]Table!$G$2</definedName>
    <definedName name="BExB11C95KRZL6KOZ6F44PF8M6ZY">[113]Table!$I$6:$J$6</definedName>
    <definedName name="BExB15ZDRY4CIJ911DONP0KCY9KU">[113]Table!$F$6:$G$6</definedName>
    <definedName name="BExB16VQY0O0RLZYJFU3OFEONVTE">[113]Table!$I$6:$J$6</definedName>
    <definedName name="BExB1GMD0PIDGTFBGQOPRWQSP9I4">[113]Table!$C$15:$D$29</definedName>
    <definedName name="BExB1HIQKUZGEBQ2MPH0TPTAZKIT">[113]Graph!$C$15:$D$29</definedName>
    <definedName name="BExB1Q29OO6LNFNT1EQLA3KYE7MX">[113]Table!$F$7:$G$7</definedName>
    <definedName name="BExB203OWC9QZA3BYOKQ18L4FUJE">[113]Table!$F$9:$G$9</definedName>
    <definedName name="BExB2CJHTU7C591BR4WRL5L2F2K6">[113]Table!$I$9:$J$9</definedName>
    <definedName name="BExB2Q0VJ0MU2URO3JOVUAVHEI3V">[113]Table!$E$1</definedName>
    <definedName name="BExB2V4G4W3DIHZU05TOOTUR2SQF">[113]Graph!$F$7:$G$7</definedName>
    <definedName name="BExB30IP1DNKNQ6PZ5ERUGR5MK4Z">[113]Table!$I$11:$J$11</definedName>
    <definedName name="BExB4AYX0M2QTPAMJU4WD65FT4Q0">[113]Table!$F$6:$G$6</definedName>
    <definedName name="BExB4DYU06HCGRIPBSWRCXK804UM">[113]Table!$F$11:$G$11</definedName>
    <definedName name="BExB52JL6GPT6YF2YIUP7MCK0UYR">[113]Table!$H$2:$I$2</definedName>
    <definedName name="BExB5833OAOJ22VK1YK47FHUSVK2">[113]Table!$C$15:$D$29</definedName>
    <definedName name="BExB58U5FQC5JWV9CGC83HLLZUZI">[113]Table!$F$7:$G$7</definedName>
    <definedName name="BExB5EDO9XUKHF74X3HAU2WPPHZH">[113]Table!$I$6:$J$6</definedName>
    <definedName name="BExB5G6EH68AYEP1UT0GHUEL3SLN">[113]Table!$F$11:$G$11</definedName>
    <definedName name="BExB5QYVEZWFE5DQVHAM760EV05X">[113]Table!$I$7:$J$7</definedName>
    <definedName name="BExB5U9IRH14EMOE0YGIE3WIVLFS">[113]Table!$I$6:$J$6</definedName>
    <definedName name="BExB5XK8RBN4265VK9VKUJZLQ8XM">[113]Table!$F$9:$G$9</definedName>
    <definedName name="BExB5ZNQVSNRWX2AUSAOSLZ84JP3">[113]Table!$F$10:$G$10</definedName>
    <definedName name="BExB610DZWIJP1B72U9QM42COH2B">[113]Table!$F$9:$G$9</definedName>
    <definedName name="BExB65I1667VZL864FF120FKFW4I">[113]Table!$I$10:$J$10</definedName>
    <definedName name="BExB6C3FUAKK9ML5T767NMWGA9YB">[113]Table!$F$7:$G$7</definedName>
    <definedName name="BExB6C8X6JYRLKZKK17VE3QUNL3D">[113]Table!$G$2</definedName>
    <definedName name="BExB6HN3QRFPXM71MDUK21BKM7PF">[113]Table!$F$11:$G$11</definedName>
    <definedName name="BExB719SGNX4Y8NE6JEXC555K596">[113]Table!$F$10:$G$10</definedName>
    <definedName name="BExB78RH79J0MIF7H8CAZ0CFE88Q">[113]Table!$E$1</definedName>
    <definedName name="BExB7ELT09HGDVO5BJC1ZY9D09GZ">[113]Table!$H$2:$I$2</definedName>
    <definedName name="BExB806PAXX70XUTA3ZI7OORD78R">[113]Table!$F$15</definedName>
    <definedName name="BExB8AITPHIJIEYBT7NIISW2JNLO">[113]Graph!$F$8:$G$8</definedName>
    <definedName name="BExB8HF4UBVZKQCSRFRUQL2EE6VL">[113]Table!$F$8:$G$8</definedName>
    <definedName name="BExB8HKHKZ1ORJZUYGG2M4VSCC39">[113]Table!$F$9:$G$9</definedName>
    <definedName name="BExB8NPLNL4YKGKPT2SZ8FZQY4C5">[113]Graph!$F$7:$G$7</definedName>
    <definedName name="BExB8QPH8DC5BESEVPSMBCWVN6PO">[113]Table!$F$6:$G$6</definedName>
    <definedName name="BExB8U5N0D85YR8APKN3PPKG0FWP">[113]Table!$C$15:$D$29</definedName>
    <definedName name="BExB9DHI5I2TJ2LXYPM98EE81L27">[113]Table!$I$9:$J$9</definedName>
    <definedName name="BExB9IQDAFMG5SEYINFLTQ5H34XC">[113]Graph!$I$8:$J$8</definedName>
    <definedName name="BExB9Q2MZZHBGW8QQKVEYIMJBPIE">[113]Table!$E$1</definedName>
    <definedName name="BExB9S66MFUL9J891R547MSVIVV1">[113]Graph!$F$11:$G$11</definedName>
    <definedName name="BExB9TIOIB9R56BL0CCZ1M9MRS0X">[113]Table!$C$15:$D$16</definedName>
    <definedName name="BExBA69ASGYRZW1G1DYIS9QRRTBN">[113]Table!$F$9:$G$9</definedName>
    <definedName name="BExBA6K42582A14WFFWQ3Q8QQWB6">[113]Table!$I$7:$J$7</definedName>
    <definedName name="BExBA93PE0DGUUTA7LLSIGBIXWE5">[113]Table!$I$7:$J$7</definedName>
    <definedName name="BExBAGLGHYHE2LZK3KRJ2PGFO8IP">[113]Table!$I$11:$J$11</definedName>
    <definedName name="BExBAKN7XIBAXCF9PCNVS038PCQO">[113]Table!$F$11:$G$11</definedName>
    <definedName name="BExBAKXZ7PBW3DDKKA5MWC1ZUC7O">[113]Table!$I$8:$J$8</definedName>
    <definedName name="BExBAX2X2ENJYO4QTR5VAIQ86L7B">[113]Table!$F$8:$G$8</definedName>
    <definedName name="BExBAZ13D3F1DVJQ6YJ8JGUYEYJE">[113]Table!$I$11:$J$11</definedName>
    <definedName name="BExBBV8XVMD9CKZY711T0BN7H3PM">[113]Table!$F$15</definedName>
    <definedName name="BExBC7OLSS1K93HSJSYMMAEU9W1J">[113]Table!$I$7:$J$7</definedName>
    <definedName name="BExBCKKJTIRKC1RZJRTK65HHLX4W">[113]Table!$I$9:$J$9</definedName>
    <definedName name="BExBCLMEPAN3XXX174TU8SS0627Q">[113]Table!$E$1</definedName>
    <definedName name="BExBCMTEH63P6H1CKWQH2DGVNSVX">[113]Graph!$I$10:$J$10</definedName>
    <definedName name="BExBD0B2OB7ZP430IAYK66SFM4RN">[113]Graph!$F$10:$G$10</definedName>
    <definedName name="BExBDJS9TUEU8Z84IV59E5V4T8K6">[113]Table!$C$15:$D$29</definedName>
    <definedName name="BExBDKOMSVH4XMH52CFJ3F028I9R">[113]Table!$G$2</definedName>
    <definedName name="BExBDSRXVZQ0W5WXQMP5XD00GRRL">[113]Table!$I$8:$J$8</definedName>
    <definedName name="BExBDUVGK3E1J4JY9ZYTS7V14BLY">[113]Table!$G$2</definedName>
    <definedName name="BExBDWDG2GXBTEGBOQMQLB38QUEV">[113]Graph!$F$6:$G$6</definedName>
    <definedName name="BExBE162OSBKD30I7T1DKKPT3I9I">[113]Table!$I$10:$J$10</definedName>
    <definedName name="BExBF0U1PNBWLGLVVPNYEZHKB0ON">[113]Graph!$C$15:$D$29</definedName>
    <definedName name="BExBF3TXJTJ52WTH5JS1IEEUKRWA">[113]Graph!$I$11:$J$11</definedName>
    <definedName name="BExBG1ED81J2O4A2S5F5Y3BPHMCR">[113]Table!$I$8:$J$8</definedName>
    <definedName name="BExCRLIHS7466WFJ3RPIUGGXYESZ">[113]Table!$I$9:$J$9</definedName>
    <definedName name="BExCROIF9H25GJFM9B0EZKE5JIA4">[113]Graph!$F$7:$G$7</definedName>
    <definedName name="BExCRTB2F7FNMK1QGF0UFD229OUD">[113]Graph!$F$6:$G$6</definedName>
    <definedName name="BExCS078RE3CUATM8A8NCC0WWHGC">[113]Graph!$C$15:$D$29</definedName>
    <definedName name="BExCS1EDDUEAEWHVYXHIP9I1WCJH">[113]Table!$I$10:$J$10</definedName>
    <definedName name="BExCS7ZPMHFJ4UJDAL8CQOLSZ13B">[113]Table!$C$15:$D$29</definedName>
    <definedName name="BExCS8W4NJUZH9S1CYB6XSDLEPBW">[113]Table!$I$2:$J$2</definedName>
    <definedName name="BExCSAE1M6G20R41J0Y24YNN0YC1">[113]Table!$I$6:$J$6</definedName>
    <definedName name="BExCSAOUZOYKHN7HV511TO8VDJ02">[113]Table!$I$8:$J$8</definedName>
    <definedName name="BExCSMOFTXSUEC1T46LR1UPYRCX5">[113]Table!$G$2</definedName>
    <definedName name="BExCSSDG3TM6TPKS19E9QYJEELZ6">[113]Table!$E$1</definedName>
    <definedName name="BExCSVTGGBTFMG7IN89BJETCK0M0">[113]Table!$K$2</definedName>
    <definedName name="BExCSZV7U67UWXL2HKJNM5W1E4OO">[113]Table!$I$7:$J$7</definedName>
    <definedName name="BExCT4NSDT61OCH04Y2QIFIOP75H">[113]Table!$C$15:$D$29</definedName>
    <definedName name="BExCTZZ9JNES4EDHW97NP0EGQALX">[113]Table!$G$2</definedName>
    <definedName name="BExCU0A1V6NMZQ9ASYJ8QIVQ5UR2">[113]Table!$E$1</definedName>
    <definedName name="BExCUDRJO23YOKT8GPWOVQ4XEHF5">[113]Table!$F$6:$G$6</definedName>
    <definedName name="BExCUF41TYIR6HOMPW4Y7KWTSGO9">[113]Table!$I$6:$J$6</definedName>
    <definedName name="BExCVI86R31A2IOZIEBY1FJLVILD">[113]Table!$I$10:$J$10</definedName>
    <definedName name="BExCVKGZXE0I9EIXKBZVSGSEY2RR">[113]Table!$F$9:$G$9</definedName>
    <definedName name="BExCVKH0KFLY4D0IVRFGVTJYRXFX">[113]Graph!$F$7:$G$7</definedName>
    <definedName name="BExCVV44WY5807WGMTGKPW0GT256">[113]Table!$I$7:$J$7</definedName>
    <definedName name="BExCVZ5PN4V6MRBZ04PZJW3GEF8S">[113]Table!$C$15:$D$29</definedName>
    <definedName name="BExCW9Y5HWU4RJTNX74O6L24VGCK">[113]Table!$H$2:$I$2</definedName>
    <definedName name="BExCWD3DB7D198DYLSZ3JJ1BU7H6">[113]Graph!$F$10:$G$10</definedName>
    <definedName name="BExCWFXY51CHRZNA1TCPFKXIVNV8">[113]Table!$K$2</definedName>
    <definedName name="BExCWPDPESGZS07QGBLSBWDNVJLZ">[113]Table!$F$7:$G$7</definedName>
    <definedName name="BExCWTVKHIVCRHF8GC39KI58YM5K">[113]Table!$G$2</definedName>
    <definedName name="BExCX4NZ2N1OUGXM7EV0U7VULJMM">[113]Table!$F$7:$G$7</definedName>
    <definedName name="BExCXC0EIRZGKHGFWVH6BZGZKSL5">[113]Graph!$F$10:$G$10</definedName>
    <definedName name="BExCYHTHU5AB1YTG7S6XOEFDLJSE">[113]Table!$I$9:$J$9</definedName>
    <definedName name="BExCYK7MZ56O5XIV8T5XIE9VBQXN">[113]Graph!$I$6:$J$6</definedName>
    <definedName name="BExCYPRC5HJE6N2XQTHCT6NXGP8N">[113]Table!$I$11:$J$11</definedName>
    <definedName name="BExCYUK0I3UEXZNFDW71G6Z6D8XR">[113]Table!$C$15:$D$29</definedName>
    <definedName name="BExCZFZCXMLY5DWESYJ9NGTJYQ8M">[113]Table!$I$11:$J$11</definedName>
    <definedName name="BExCZUD9FEOJBKDJ51Z3JON9LKJ8">[113]Table!$G$2</definedName>
    <definedName name="BExCZV4B9M75BP8NRQ5N19S8CYC5">[113]Table!$K$2</definedName>
    <definedName name="BExD0LCCDPG16YLY5WQSZF1XI5DA">[113]Table!$I$9:$J$9</definedName>
    <definedName name="BExD0RMWSB4TRECEHTH6NN4K9DFZ">[113]Table!$I$11:$J$11</definedName>
    <definedName name="BExD0U6KG10QGVDI1XSHK0J10A2V">[113]Table!$I$7:$J$7</definedName>
    <definedName name="BExD13RUIBGRXDL4QDZ305UKUR12">[113]Table!$I$9:$J$9</definedName>
    <definedName name="BExD14DETV5R4OOTMAXD5NAKWRO3">[113]Table!$H$2:$I$2</definedName>
    <definedName name="BExD189NLCZ0MV1E8GXPW23W160D">[113]Graph!$I$8:$J$8</definedName>
    <definedName name="BExD1OAU9OXQAZA4D70HP72CU6GB">[113]Table!$I$7:$J$7</definedName>
    <definedName name="BExD1Y1JV61416YA1XRQHKWPZIE7">[113]Table!$F$6:$G$6</definedName>
    <definedName name="BExD2CFHIRMBKN5KXE5QP4XXEWFS">[113]Table!$C$3</definedName>
    <definedName name="BExD2HTPC7IWBAU6OSQ67MQA8BYZ">[113]Table!$F$10:$G$10</definedName>
    <definedName name="BExD363H2VGFIQUCE6LS4AC5J0ZT">[113]Table!$F$7:$G$7</definedName>
    <definedName name="BExD3A588E939V61P1XEW0FI5Q0S">[113]Table!$I$10:$J$10</definedName>
    <definedName name="BExD3CJJDKVR9M18XI3WDZH80WL6">[113]Table!$I$11:$J$11</definedName>
    <definedName name="BExD3IJ5IT335SOSNV9L85WKAOSI">[113]Table!$F$11:$G$11</definedName>
    <definedName name="BExD3NMR7AW2Z6V8SC79VQR37NA6">[113]Table!$F$8:$G$8</definedName>
    <definedName name="BExD3PKTT0MHJPK56ADYPFIYXKO7">[113]Graph!$I$9:$J$9</definedName>
    <definedName name="BExD3QXA2UQ2W4N7NYLUEOG40BZB">[113]Table!$F$10:$G$10</definedName>
    <definedName name="BExD3U2N041TEJ7GCN005UTPHNXY">[113]Table!$F$6:$G$6</definedName>
    <definedName name="BExD40O0CFTNJFOFMMM1KH0P7BUI">[113]Table!$E$1</definedName>
    <definedName name="BExD4BR9HJ3MWWZ5KLVZWX9FJAUS">[113]Table!$F$11:$G$11</definedName>
    <definedName name="BExD4F1WTKT3H0N9MF4H1LX7MBSY">[113]Table!$I$8:$J$8</definedName>
    <definedName name="BExD4JJSS3QDBLABCJCHD45SRNPI">[113]Table!$C$15:$D$19</definedName>
    <definedName name="BExD4R1I0MKF033I5LPUYIMTZ6E8">[113]Table!$C$15:$D$29</definedName>
    <definedName name="BExD4RHMHOHG2WM6HI950PSP13F8">[113]Graph!$I$8:$J$8</definedName>
    <definedName name="BExD50MT3M6XZLNUP9JL93EG6D9R">[113]Table!$I$11:$J$11</definedName>
    <definedName name="BExD54TTO2ZMET0P9PD5Y6MT2ITS">[113]Table!$F$9:$G$9</definedName>
    <definedName name="BExD5E44JPP6KE7CK04FA0WWJHO9">[113]Table!$F$10:$G$10</definedName>
    <definedName name="BExD5EV7KDSVF1CJT38M4IBPFLPY">[113]Table!$F$11:$G$11</definedName>
    <definedName name="BExD5I5X2YA2YNCTCDSMEL4CWF4N">[113]Table!$F$7:$G$7</definedName>
    <definedName name="BExD5QUSRFJWRQ1ZM50WYLCF74DF">[113]Table!$I$9:$J$9</definedName>
    <definedName name="BExD5SSUIF6AJQHBHK8PNMFBPRYB">[113]Table!$F$8:$G$8</definedName>
    <definedName name="BExD623C9LRX18BE0W2V6SZLQUXX">[113]Table!$C$15:$D$29</definedName>
    <definedName name="BExD6FKVK8WJWNYPVENR7Q8Q30PK">[113]Table!$F$9:$G$9</definedName>
    <definedName name="BExD6MRT8JNRXDHFZ65TYKWAKBAV">[113]Graph!$I$6:$J$6</definedName>
    <definedName name="BExD6XV0BDU8LPQPWSKHU0XX0UPR">[113]Graph!$C$15:$D$29</definedName>
    <definedName name="BExD7CE8ZR0EL3ZQP0AYQ5XQUH9L">[113]Graph!$C$15:$D$29</definedName>
    <definedName name="BExD7GAIHX094KROB46WFTL2XBWL">[113]Graph!$F$6:$G$6</definedName>
    <definedName name="BExD7IUBGUWHYC9UNZ1IY5XFYKQN">[113]Table!$F$6:$G$6</definedName>
    <definedName name="BExD7JQOJ35HGL8U2OCEI2P2JT7I">[113]Table!$E$1</definedName>
    <definedName name="BExD8KWFYVMYYY2YJ34JT4QNLLTE">[113]Graph!$F$9:$G$9</definedName>
    <definedName name="BExD99RZ1RFIMK6O1ZHSPJ68X9Y5">[113]Table!$G$2</definedName>
    <definedName name="BExD9L0ID3VSOU609GKWYTA5BFMA">[113]Table!$I$10:$J$10</definedName>
    <definedName name="BExD9M7SEMG0JK2FUTTZXWIEBTKB">[113]Table!$I$10:$J$10</definedName>
    <definedName name="BExD9PNSYT7GASEGUVL48MUQ02WO">[113]Table!$I$10:$J$10</definedName>
    <definedName name="BExD9TK2MIWFH5SKUYU9ZKF4NPHQ">[113]Table!$I$9:$J$9</definedName>
    <definedName name="BExDAGMVMNLQ6QXASB9R6D8DIT12">[113]Table!$F$6:$G$6</definedName>
    <definedName name="BExDAYBHU9ADLXI8VRC7F608RVGM">[113]Table!$F$11:$G$11</definedName>
    <definedName name="BExDBDR1XR0FV0CYUCB2OJ7CJCZU">[113]Table!$F$6:$G$6</definedName>
    <definedName name="BExDC7F818VN0S18ID7XRCRVYPJ4">[113]Table!$F$7:$G$7</definedName>
    <definedName name="BExDCL7K96PC9VZYB70ZW3QPVIJE">[113]Table!$I$6:$J$6</definedName>
    <definedName name="BExENE1VDFSAMBNCUVUJNJ2HS7WJ">[113]Table!$F$15</definedName>
    <definedName name="BExENRJDC2MGQRJ6EHLAWX5I4SRS">[113]Graph!$F$6:$G$6</definedName>
    <definedName name="BExEOBX3WECDMYCV9RLN49APTXMM">[113]Table!$I$7:$J$7</definedName>
    <definedName name="BExEPHQ630H6L2B888F0XQH0ILDP">[113]Graph!$I$11:$J$11</definedName>
    <definedName name="BExEPN9VIYI0FVL0HLZQXJFO6TT0">[113]Table!$H$2:$I$2</definedName>
    <definedName name="BExEQ2ENYLMY8K1796XBB31CJHNN">[113]Table!$F$11:$G$11</definedName>
    <definedName name="BExEQ2PFURT24NQYGYVE8NKX1EGA">[113]Table!$H$2:$I$2</definedName>
    <definedName name="BExEQB8ZWXO6IIGOEPWTLOJGE2NR">[113]Table!$C$15:$D$29</definedName>
    <definedName name="BExEQBZX0EL6LIKPY01197ACK65H">[113]Table!$F$6:$G$6</definedName>
    <definedName name="BExEQDXZALJLD4OBF74IKZBR13SR">[113]Table!$F$10:$G$10</definedName>
    <definedName name="BExEQYH6DIZE1AH3GQN8K146525E">[113]Graph!$I$7:$J$7</definedName>
    <definedName name="BExERWCEBKQRYWRQLYJ4UCMMKTHG">[113]Table!#REF!</definedName>
    <definedName name="BExERXZO3U0ERZCTW00J1TDOHL2D">[113]Graph!$F$8:$G$8</definedName>
    <definedName name="BExES4A7VE2X3RYYTVRLKZD4I7WU">[113]Table!$G$2</definedName>
    <definedName name="BExESMKD95A649M0WRSG6CXXP326">[113]Table!$F$7:$G$7</definedName>
    <definedName name="BExESR27ZXJG5VMY4PR9D940VS7T">[113]Table!$I$9:$J$9</definedName>
    <definedName name="BExET3HXQ60A4O2OLKX8QNXRI6LQ">[113]Table!$F$9:$G$9</definedName>
    <definedName name="BExETA3B1FCIOA80H94K90FWXQKE">[113]Table!$I$8:$J$8</definedName>
    <definedName name="BExETF6QD5A9GEINE1KZRRC2LXWM">[113]Table!$F$10:$G$10</definedName>
    <definedName name="BExETQ9XRXLUACN82805SPSPNKHI">[113]Table!$F$2</definedName>
    <definedName name="BExETR0YRMOR63E6DHLEHV9QVVON">[113]Table!$F$10:$G$10</definedName>
    <definedName name="BExETVTGY38YXYYF7N73OYN6FYY3">[113]Table!$I$7:$J$7</definedName>
    <definedName name="BExEU65SY7TJ86YXSJLZU5TUOX89">[113]Table!$I$10:$J$10</definedName>
    <definedName name="BExEUC5KVITDJ18RD7EXV9HZAXT4">[113]Table!$F$6:$G$6</definedName>
    <definedName name="BExEUNE4T242Y59C6MS28MXEUGCP">[113]Table!$F$6:$G$6</definedName>
    <definedName name="BExEV2TP7NA3ZR6RJGH5ER370OUM">[113]Table!$F$7:$G$7</definedName>
    <definedName name="BExEV69USLNYO2QRJRC0J92XUF00">[113]Table!$I$8:$J$8</definedName>
    <definedName name="BExEV6VGM4POO9QT9KH3QA3VYCWM">[113]Table!$F$8:$G$8</definedName>
    <definedName name="BExEVET98G3FU6QBF9LHYWSAMV0O">[113]Table!$F$10:$G$10</definedName>
    <definedName name="BExEVNCUT0PDUYNJH7G6BSEWZOT2">[113]Table!$F$10:$G$10</definedName>
    <definedName name="BExEVPGF4V5J0WQRZKUM8F9TTKZJ">[113]Table!$F$8:$G$8</definedName>
    <definedName name="BExEVVLIEVWYRF2UUC1H0H5QU1CP">[113]Table!$F$10:$G$10</definedName>
    <definedName name="BExEVWCKO8T84GW9Z3X47915XKSH">[113]Table!$H$2:$I$2</definedName>
    <definedName name="BExEVZSJWMZ5L2ZE7AZC57CXKW6T">[113]Table!$F$8:$G$8</definedName>
    <definedName name="BExEW0JL1GFFCXMDGW54CI7Y8FZN">[113]Table!$I$8:$J$8</definedName>
    <definedName name="BExEW1W36I4XMRXF22NBQC4VKN25">[113]Graph!$F$9:$G$9</definedName>
    <definedName name="BExEW68M9WL8214QH9C7VCK7BN08">[113]Table!$I$6:$J$6</definedName>
    <definedName name="BExEW7AB6RV0OBZ9Y50NSEGBCL3X">[113]Table!$F$8:$G$8</definedName>
    <definedName name="BExEWNBGQS1U2LW3W84T4LSJ9K00">[113]Table!$F$15</definedName>
    <definedName name="BExEX1ELLK801T9WAS83UYKCIA91">[113]Graph!$F$7:$G$7</definedName>
    <definedName name="BExEX9HWY2G6928ZVVVQF77QCM2C">[113]Table!$C$15:$D$29</definedName>
    <definedName name="BExEY7YPBAGSIH6SP0OKVMMD0UPB">[113]Graph!$I$6:$J$6</definedName>
    <definedName name="BExEYLG9FL9V1JPPNZ3FUDNSEJ4V">[113]Table!$I$10:$J$10</definedName>
    <definedName name="BExEYUQJXZT6N5HJH8ACJF6SRWEE">[113]Table!$I$6:$J$6</definedName>
    <definedName name="BExEYW8O56SE67A8CIT413PPQFWN">[113]Graph!$F$11:$G$11</definedName>
    <definedName name="BExEZ1S6VZCG01ZPLBSS9Z1SBOJ2">[113]Table!$I$10:$J$10</definedName>
    <definedName name="BExEZGBFNJR8DLPN0V11AU22L6WY">[113]Table!$I$9:$J$9</definedName>
    <definedName name="BExEZX3NB5GJQPA6VIMCSEYTPFNK">[113]Table!$F$11:$G$11</definedName>
    <definedName name="BExF02Y3V3QEPO2XLDSK47APK9XJ">[113]Table!$G$2</definedName>
    <definedName name="BExF0WRM9VO25RLSO03ZOCE8H7K5">[113]Table!$H$2:$I$2</definedName>
    <definedName name="BExF19CT3MMZZ2T5EWMDNG3UOJ01">[113]Table!$I$9:$J$9</definedName>
    <definedName name="BExF1M38U6NX17YJA8YU359B5Z4M">[113]Table!$I$10:$J$10</definedName>
    <definedName name="BExF1MU4W3NPEY0OHRDWP5IANCBB">[113]Table!$I$10:$J$10</definedName>
    <definedName name="BExF1MZN8MWMOKOARHJ1QAF9HPGT">[113]Table!$F$8:$G$8</definedName>
    <definedName name="BExF1US4ZIQYSU5LBFYNRA9N0K2O">[113]Table!$I$9:$J$9</definedName>
    <definedName name="BExF21OBXGVA9D1CPMHVJHL599BC">[113]Graph!$I$11:$J$11</definedName>
    <definedName name="BExF2CWZN6E87RGTBMD4YQI2QT7R">[113]Table!$F$10:$G$10</definedName>
    <definedName name="BExF2DYO1WQ7GMXSTAQRDBW1NSFG">[113]Table!$F$9:$G$9</definedName>
    <definedName name="BExF2MSWNUY9Z6BZJQZ538PPTION">[113]Table!$I$6:$J$6</definedName>
    <definedName name="BExF2T8Y6TSJ74RMSZOA9CEH4OZ6">[113]Table!$I$2</definedName>
    <definedName name="BExF37C1YKBT79Z9SOJAG5MXQGTU">[113]Table!$F$15</definedName>
    <definedName name="BExF3A6HPA6DGYALZNHHJPMCUYZR">[113]Table!$F$8:$G$8</definedName>
    <definedName name="BExF3LV9CUBICNV2O2E5KBVIJUSX">[113]Table!$I$7:$J$7</definedName>
    <definedName name="BExF3NTC4BGZEM6B87TCFX277QCS">[113]Table!$E$1</definedName>
    <definedName name="BExF3Q7NI90WT31QHYSJDIG0LLLJ">[113]Table!$I$10:$J$10</definedName>
    <definedName name="BExF3QD55TIY1MSBSRK9TUJKBEWO">[113]Table!$H$2:$I$2</definedName>
    <definedName name="BExF3QT8J6RIF1L3R700MBSKIOKW">[113]Table!$F$11:$G$11</definedName>
    <definedName name="BExF3RET913530OJZJYWUA4LCSLF">[113]Graph!$F$9:$G$9</definedName>
    <definedName name="BExF42SSBVPMLK2UB3B7FPEIY9TU">[113]Table!$E$1</definedName>
    <definedName name="BExF4HXSWB50BKYPWA0HTT8W56H6">[113]Table!$I$10:$J$10</definedName>
    <definedName name="BExF4KHF04IWW4LQ95FHQPFE4Y9K">[113]Table!$I$8:$J$8</definedName>
    <definedName name="BExF4MVQM5Y0QRDLDFSKWWTF709C">[113]Table!$I$8:$J$8</definedName>
    <definedName name="BExF4V4IV56EE0U20Y24NGKH3UXS">[113]Graph!$I$9:$J$9</definedName>
    <definedName name="BExF52GTGP8MHGII4KJ8TJGR8W8U">[113]Table!$H$2:$I$2</definedName>
    <definedName name="BExF57K7L3UC1I2FSAWURR4SN0UN">[113]Table!$I$10:$J$10</definedName>
    <definedName name="BExF5HR2GFV7O8LKG9SJ4BY78LYA">[113]Table!$I$8:$J$8</definedName>
    <definedName name="BExF5ZFO2A29GHWR5ES64Z9OS16J">[113]Table!$E$1</definedName>
    <definedName name="BExF63S045JO7H2ZJCBTBVH3SUIF">[113]Table!$I$11:$J$11</definedName>
    <definedName name="BExF642TEGTXCI9A61ZOONJCB0U1">[113]Table!$I$8:$J$8</definedName>
    <definedName name="BExF67O951CF8UJF3KBDNR0E83C1">[113]Table!$E$1</definedName>
    <definedName name="BExF6FGUF393KTMBT40S5BYAFG00">[113]Table!$H$2:$I$2</definedName>
    <definedName name="BExF6GNYXWY8A0SY4PW1B6KJMMTM">[113]Table!$E$1</definedName>
    <definedName name="BExF6IB8K74Z0AFT05GPOKKZW7C9">[113]Table!$I$9:$J$9</definedName>
    <definedName name="BExF6ZE8D5CMPJPRWT6S4HM56LPF">[113]Table!$F$11:$G$11</definedName>
    <definedName name="BExF71SLH65IQAOULI7PQGEMM1TB">[113]Graph!$F$9:$G$9</definedName>
    <definedName name="BExF7K88K7ASGV6RAOAGH52G04VR">[113]Table!$E$1</definedName>
    <definedName name="BExF7OVDRP3LHNAF2CX4V84CKKIR">[113]Table!$I$7:$J$7</definedName>
    <definedName name="BExF7QO41X2A2SL8UXDNP99GY7U9">[113]Table!$I$8:$J$8</definedName>
    <definedName name="BExF81GI8B8WBHXFTET68A9358BR">[113]Table!$F$10:$G$10</definedName>
    <definedName name="BExGKNC6UCNO0YTOPVJZMQ34IVMH">[113]Graph!$F$6:$G$6</definedName>
    <definedName name="BExGL97US0Y3KXXASUTVR26XLT70">[113]Table!$E$1</definedName>
    <definedName name="BExGLFIF7HCFSHNQHKEV6RY0WCO3">[113]Table!$F$8:$G$8</definedName>
    <definedName name="BExGLTARRL0J772UD2TXEYAVPY6E">[113]Table!$F$6:$G$6</definedName>
    <definedName name="BExGLYE6RZTAAWHJBG2QFJPTDS2Q">[113]Table!$F$7:$G$7</definedName>
    <definedName name="BExGM4DZ65OAQP7MA4LN6QMYZOFF">[113]Table!$F$10:$G$10</definedName>
    <definedName name="BExGMCXCWEC9XNUOEMZ61TMI6CUO">[113]Table!$G$2</definedName>
    <definedName name="BExGMJDGIH0MEPC2TUSFUCY2ROTB">[113]Table!$E$1</definedName>
    <definedName name="BExGMKPW2HPKN0M0XKF3AZ8YP0D6">[113]Table!$I$10:$J$10</definedName>
    <definedName name="BExGMP2F175LGL6QVSJGP6GKYHHA">[113]Table!$I$8:$J$8</definedName>
    <definedName name="BExGMPIIP8GKML2VVA8OEFL43NCS">[113]Table!$F$6:$G$6</definedName>
    <definedName name="BExGMZ3UBN48IXU1ZEFYECEMZ1IM">[113]Table!$F$6:$G$6</definedName>
    <definedName name="BExGN0LRKAPMAKXJTDAKS7Q1MV6S">[113]Graph!$F$8:$G$8</definedName>
    <definedName name="BExGN4I0QATXNZCLZJM1KH1OIJQH">[113]Table!$F$9:$G$9</definedName>
    <definedName name="BExGN9FZ2RWCMSY1YOBJKZMNIM9R">[113]Table!$G$2</definedName>
    <definedName name="BExGNDSIMTHOCXXG6QOGR6DA8SGG">[113]Table!$E$1</definedName>
    <definedName name="BExGNN2YQ9BDAZXT2GLCSAPXKIM7">[113]Table!$C$15:$D$29</definedName>
    <definedName name="BExGO2O0V6UYDY26AX8OSN72F77N">[113]Table!$F$11:$G$11</definedName>
    <definedName name="BExGO70E2O70LF46V8T26YFPL4V8">[113]Table!$F$9:$G$9</definedName>
    <definedName name="BExGODR8ZSMUC11I56QHSZ686XV5">[113]Table!$F$8:$G$8</definedName>
    <definedName name="BExGOI3M84PCOV0FSX0APR834A9T">[113]Graph!$I$9:$J$9</definedName>
    <definedName name="BExGPHGT5KDOCMV2EFS4OVKTWBRD">[113]Table!$F$11:$G$11</definedName>
    <definedName name="BExGPID72Y4Y619LWASUQZKZHJNC">[113]Table!$F$15</definedName>
    <definedName name="BExGQ36ZOMR9GV8T05M605MMOY3Y">[113]Table!$E$1</definedName>
    <definedName name="BExGQ61DTJ0SBFMDFBAK3XZ9O0ZO">[113]Table!$I$8:$J$8</definedName>
    <definedName name="BExGQ6SG9XEOD0VMBAR22YPZWSTA">[113]Table!$F$6:$G$6</definedName>
    <definedName name="BExGQPO7ENFEQC0NC6MC9OZR2LHY">[113]Table!$I$8:$J$8</definedName>
    <definedName name="BExGQPYZJCV9IYYKYHK48VWSXNET">[113]Graph!$I$6:$J$6</definedName>
    <definedName name="BExGQX0H4EZMXBJTKJJE4ICJWN5O">[113]Table!$C$15:$D$29</definedName>
    <definedName name="BExGR6LQ97HETGS3CT96L4IK0JSH">[113]Table!$I$8:$J$8</definedName>
    <definedName name="BExGS09Y00R295FQF4OCD3UZVDBE" localSheetId="9">query_Standard [4]Margin!$B$33</definedName>
    <definedName name="BExGS09Y00R295FQF4OCD3UZVDBE" localSheetId="18">query_Standard [4]Margin!$B$33</definedName>
    <definedName name="BExGS09Y00R295FQF4OCD3UZVDBE" localSheetId="19">query_Standard [4]Margin!$B$33</definedName>
    <definedName name="BExGS09Y00R295FQF4OCD3UZVDBE" localSheetId="20">query_Standard [4]Margin!$B$33</definedName>
    <definedName name="BExGS09Y00R295FQF4OCD3UZVDBE" localSheetId="21">query_Standard [4]Margin!$B$33</definedName>
    <definedName name="BExGS09Y00R295FQF4OCD3UZVDBE" localSheetId="22">query_Standard [4]Margin!$B$33</definedName>
    <definedName name="BExGS09Y00R295FQF4OCD3UZVDBE" localSheetId="23">query_Standard [4]Margin!$B$33</definedName>
    <definedName name="BExGS09Y00R295FQF4OCD3UZVDBE" localSheetId="24">query_Standard [4]Margin!$B$33</definedName>
    <definedName name="BExGS09Y00R295FQF4OCD3UZVDBE" localSheetId="25">query_Standard [4]Margin!$B$33</definedName>
    <definedName name="BExGS09Y00R295FQF4OCD3UZVDBE" localSheetId="26">query_Standard [4]Margin!$B$33</definedName>
    <definedName name="BExGS09Y00R295FQF4OCD3UZVDBE" localSheetId="27">query_Standard [4]Margin!$B$33</definedName>
    <definedName name="BExGS09Y00R295FQF4OCD3UZVDBE" localSheetId="10">query_Standard [4]Margin!$B$33</definedName>
    <definedName name="BExGS09Y00R295FQF4OCD3UZVDBE" localSheetId="28">query_Standard [4]Margin!$B$33</definedName>
    <definedName name="BExGS09Y00R295FQF4OCD3UZVDBE" localSheetId="29">query_Standard [4]Margin!$B$33</definedName>
    <definedName name="BExGS09Y00R295FQF4OCD3UZVDBE" localSheetId="30">query_Standard [4]Margin!$B$33</definedName>
    <definedName name="BExGS09Y00R295FQF4OCD3UZVDBE" localSheetId="31">query_Standard [4]Margin!$B$33</definedName>
    <definedName name="BExGS09Y00R295FQF4OCD3UZVDBE" localSheetId="32">query_Standard [4]Margin!$B$33</definedName>
    <definedName name="BExGS09Y00R295FQF4OCD3UZVDBE" localSheetId="33">query_Standard [4]Margin!$B$33</definedName>
    <definedName name="BExGS09Y00R295FQF4OCD3UZVDBE" localSheetId="34">query_Standard [4]Margin!$B$33</definedName>
    <definedName name="BExGS09Y00R295FQF4OCD3UZVDBE" localSheetId="35">query_Standard [4]Margin!$B$33</definedName>
    <definedName name="BExGS09Y00R295FQF4OCD3UZVDBE" localSheetId="36">query_Standard [4]Margin!$B$33</definedName>
    <definedName name="BExGS09Y00R295FQF4OCD3UZVDBE" localSheetId="37">query_Standard [4]Margin!$B$33</definedName>
    <definedName name="BExGS09Y00R295FQF4OCD3UZVDBE" localSheetId="11">query_Standard [4]Margin!$B$33</definedName>
    <definedName name="BExGS09Y00R295FQF4OCD3UZVDBE" localSheetId="38">query_Standard [4]Margin!$B$33</definedName>
    <definedName name="BExGS09Y00R295FQF4OCD3UZVDBE" localSheetId="39">query_Standard [4]Margin!$B$33</definedName>
    <definedName name="BExGS09Y00R295FQF4OCD3UZVDBE" localSheetId="40">query_Standard [4]Margin!$B$33</definedName>
    <definedName name="BExGS09Y00R295FQF4OCD3UZVDBE" localSheetId="41">query_Standard [4]Margin!$B$33</definedName>
    <definedName name="BExGS09Y00R295FQF4OCD3UZVDBE" localSheetId="42">query_Standard [4]Margin!$B$33</definedName>
    <definedName name="BExGS09Y00R295FQF4OCD3UZVDBE" localSheetId="43">query_Standard [4]Margin!$B$33</definedName>
    <definedName name="BExGS09Y00R295FQF4OCD3UZVDBE" localSheetId="44">query_Standard [4]Margin!$B$33</definedName>
    <definedName name="BExGS09Y00R295FQF4OCD3UZVDBE" localSheetId="45">query_Standard [4]Margin!$B$33</definedName>
    <definedName name="BExGS09Y00R295FQF4OCD3UZVDBE" localSheetId="46">query_Standard [4]Margin!$B$33</definedName>
    <definedName name="BExGS09Y00R295FQF4OCD3UZVDBE" localSheetId="47">query_Standard [4]Margin!$B$33</definedName>
    <definedName name="BExGS09Y00R295FQF4OCD3UZVDBE" localSheetId="12">query_Standard [4]Margin!$B$33</definedName>
    <definedName name="BExGS09Y00R295FQF4OCD3UZVDBE" localSheetId="48">query_Standard [4]Margin!$B$33</definedName>
    <definedName name="BExGS09Y00R295FQF4OCD3UZVDBE" localSheetId="49">query_Standard [4]Margin!$B$33</definedName>
    <definedName name="BExGS09Y00R295FQF4OCD3UZVDBE" localSheetId="50">query_Standard [4]Margin!$B$33</definedName>
    <definedName name="BExGS09Y00R295FQF4OCD3UZVDBE" localSheetId="51">query_Standard [4]Margin!$B$33</definedName>
    <definedName name="BExGS09Y00R295FQF4OCD3UZVDBE" localSheetId="52">query_Standard [4]Margin!$B$33</definedName>
    <definedName name="BExGS09Y00R295FQF4OCD3UZVDBE" localSheetId="53">query_Standard [4]Margin!$B$33</definedName>
    <definedName name="BExGS09Y00R295FQF4OCD3UZVDBE" localSheetId="54">query_Standard [4]Margin!$B$33</definedName>
    <definedName name="BExGS09Y00R295FQF4OCD3UZVDBE" localSheetId="55">query_Standard [4]Margin!$B$33</definedName>
    <definedName name="BExGS09Y00R295FQF4OCD3UZVDBE" localSheetId="56">query_Standard [4]Margin!$B$33</definedName>
    <definedName name="BExGS09Y00R295FQF4OCD3UZVDBE" localSheetId="57">query_Standard [4]Margin!$B$33</definedName>
    <definedName name="BExGS09Y00R295FQF4OCD3UZVDBE" localSheetId="13">query_Standard [4]Margin!$B$33</definedName>
    <definedName name="BExGS09Y00R295FQF4OCD3UZVDBE" localSheetId="58">query_Standard [4]Margin!$B$33</definedName>
    <definedName name="BExGS09Y00R295FQF4OCD3UZVDBE" localSheetId="59">query_Standard [4]Margin!$B$33</definedName>
    <definedName name="BExGS09Y00R295FQF4OCD3UZVDBE" localSheetId="60">query_Standard [4]Margin!$B$33</definedName>
    <definedName name="BExGS09Y00R295FQF4OCD3UZVDBE" localSheetId="14">query_Standard [4]Margin!$B$33</definedName>
    <definedName name="BExGS09Y00R295FQF4OCD3UZVDBE" localSheetId="15">query_Standard [4]Margin!$B$33</definedName>
    <definedName name="BExGS09Y00R295FQF4OCD3UZVDBE" localSheetId="16">query_Standard [4]Margin!$B$33</definedName>
    <definedName name="BExGS09Y00R295FQF4OCD3UZVDBE" localSheetId="17">query_Standard [4]Margin!$B$33</definedName>
    <definedName name="BExGS09Y00R295FQF4OCD3UZVDBE" localSheetId="1">query_Standard [4]Margin!$B$33</definedName>
    <definedName name="BExGS09Y00R295FQF4OCD3UZVDBE" localSheetId="8">query_Standard [4]Margin!$B$33</definedName>
    <definedName name="BExGS09Y00R295FQF4OCD3UZVDBE" localSheetId="2">query_Standard [4]Margin!$B$33</definedName>
    <definedName name="BExGS09Y00R295FQF4OCD3UZVDBE">query_Standard [4]Margin!$B$33</definedName>
    <definedName name="BExGS2IWR5DUNJ1U9PAKIV8CMBNI">[113]Table!$H$2:$I$2</definedName>
    <definedName name="BExGS69P9FFTEOPDS0MWFKF45G47">[113]Table!$G$2</definedName>
    <definedName name="BExGSC40IL26W377D6CXEJXEK6NA">[113]Table!$I$6:$J$6</definedName>
    <definedName name="BExGSD0DEU9O566OGPMA5SEULAWK">[113]Graph!$F$7:$G$7</definedName>
    <definedName name="BExGSQY65LH1PCKKM5WHDW83F35O">[113]Table!$E$1</definedName>
    <definedName name="BExGSYW1GKISF0PMUAK3XJK9PEW9">[113]Table!$F$11:$G$11</definedName>
    <definedName name="BExGT0DZJB6LSF6L693UUB9EY1VQ">[113]Table!$C$15:$D$29</definedName>
    <definedName name="BExGTGVFIF8HOQXR54SK065A8M4K">[113]Table!$F$10:$G$10</definedName>
    <definedName name="BExGTIIOT6NTF9RYWUPSZZTG0LEB">[113]Table!$F$9:$G$9</definedName>
    <definedName name="BExGTIYX3OWPIINOGY1E4QQYSKHP">[113]Table!$C$15:$D$29</definedName>
    <definedName name="BExGTKGUN0KUU3C0RL2LK98D8MEK">[113]Table!$I$8:$J$8</definedName>
    <definedName name="BExGTR7POMBMCS2S5AJ22L4FV69D">[113]Table!$F$11:$G$11</definedName>
    <definedName name="BExGU2G9OPRZRIU9YGF6NX9FUW0J">[113]Table!$I$9:$J$9</definedName>
    <definedName name="BExGU6HTKLRZO8UOI3DTAM5RFDBA">[113]Table!$I$7:$J$7</definedName>
    <definedName name="BExGUIBXBRHGM97ZX6GBA4ZDQ79C">[113]Table!$F$9:$G$9</definedName>
    <definedName name="BExGUM8D91UNPCOO4TKP9FGX85TF">[113]Table!$C$15:$D$29</definedName>
    <definedName name="BExGUR6BA03XPBK60SQUW197GJ5X">[113]Table!$I$7:$J$7</definedName>
    <definedName name="BExGUZKF06F209XL1IZWVJEQ82EE">[113]Table!$I$9:$J$9</definedName>
    <definedName name="BExGV0RKP1C450BXOYHYHRZ9700O">#REF!</definedName>
    <definedName name="BExGV2EVT380QHD4AP2RL9MR8L5L">[113]Table!$I$10:$J$10</definedName>
    <definedName name="BExGW2Z7AMPG6H9EXA9ML6EZVGGA">[113]Table!$F$15</definedName>
    <definedName name="BExGWABG5VT5XO1A196RK61AXA8C">[113]Table!$F$7:$G$7</definedName>
    <definedName name="BExGWLEOC70Z8QAJTPT2PDHTNM4L">[113]Table!$F$7:$G$7</definedName>
    <definedName name="BExGWNCXLCRTLBVMTXYJ5PHQI6SS">[113]Table!$C$15:$D$29</definedName>
    <definedName name="BExGX21KXJDQRYJF665OF437UG8D">[113]Table!$C$15:$D$16</definedName>
    <definedName name="BExGX7FTB1CKAT5HUW6H531FIY6I">[113]Table!$E$1</definedName>
    <definedName name="BExGX9DVACJQIZ4GH6YAD2A7F70O">[113]Table!$I$9:$J$9</definedName>
    <definedName name="BExGXDVP2S2Y8Z8Q43I78RCIK3DD">[113]Table!$F$10:$G$10</definedName>
    <definedName name="BExGXJ9W5JU7TT9S0BKL5Y6VVB39">[113]Table!$I$6:$J$6</definedName>
    <definedName name="BExGXZ0ABB43C7SMRKZHWOSU9EQX">[113]Table!$F$8:$G$8</definedName>
    <definedName name="BExGY61XA5EKHQ6EUE4KWIHL13CQ">[113]Table!$I$9:$J$9</definedName>
    <definedName name="BExGY6SU3SYVCJ3AG2ITY59SAZ5A">[113]Table!$F$15:$G$16</definedName>
    <definedName name="BExGY6YA4P5KMY2VHT0DYK3YTFAX">[113]Table!$F$9:$G$9</definedName>
    <definedName name="BExGYC718HTZ80PNKYPVIYGRJVF6">[113]Table!$I$7:$J$7</definedName>
    <definedName name="BExGYCNATXZY2FID93B17YWIPPRD">[113]Table!$G$2</definedName>
    <definedName name="BExGYG3BBKLS41Z57JCSNHCAJYOL">[113]Graph!$F$6:$G$6</definedName>
    <definedName name="BExGYGJJJ3BBCQAOA51WHP01HN73">[113]Table!$F$11:$G$11</definedName>
    <definedName name="BExGZJ78ZWZCVHZ3BKEKFJZ6MAEO">[113]Table!$I$11:$J$11</definedName>
    <definedName name="BExGZP1PWGFKVVVN4YDIS22DZPCR">[113]Table!$I$6:$J$6</definedName>
    <definedName name="BExH00L21GZX5YJJGVMOAWBERLP5">[113]Table!$I$9:$J$9</definedName>
    <definedName name="BExH02ZD6VAY1KQLAQYBBI6WWIZB">[113]Table!$C$15:$D$29</definedName>
    <definedName name="BExH08Z6LQCGGSGSAILMHX4X7JMD">[113]Table!$I$6:$J$6</definedName>
    <definedName name="BExH0KT9Z8HEVRRQRGQ8YHXRLIJA">[113]Table!$I$9:$J$9</definedName>
    <definedName name="BExH0M0FDN12YBOCKL3XL2Z7T7Y8">[113]Table!$F$10:$G$10</definedName>
    <definedName name="BExH0Y5JGUO7Z6TD8HXAB8MDIXSA">[113]Graph!$I$11:$J$11</definedName>
    <definedName name="BExH12CE0HOTN90I6UL3OHNSZYB3">[113]Table!$I$10:$J$10</definedName>
    <definedName name="BExH12Y4WX542WI3ZEM15AK4UM9J">[113]Table!$F$7:$G$7</definedName>
    <definedName name="BExH1AFVY3DFB10LXJXXA05EU6X8">[113]Graph!$I$6:$J$6</definedName>
    <definedName name="BExH1JFFHEBFX9BWJMNIA3N66R3Z">[113]Table!$F$10:$G$10</definedName>
    <definedName name="BExH225UTM6S9FW4MUDZS7F1PQSH">[113]Table!$I$7:$J$7</definedName>
    <definedName name="BExH23271RF7AYZ542KHQTH68GQ7">[113]Table!$F$10:$G$10</definedName>
    <definedName name="BExH2CHZTXAKGLC8WXWBF3H0V599">[113]Table!$F$7:$G$7</definedName>
    <definedName name="BExH2GJQR4JALNB314RY0LDI49VH">[113]Table!$I$7:$J$7</definedName>
    <definedName name="BExH2V2ZEFAP2IANDU4484MO6EUW">[113]Graph!$I$11:$J$11</definedName>
    <definedName name="BExH2WKXV8X5S2GSBBTWGI0NLNAH">[113]Table!$H$2:$I$2</definedName>
    <definedName name="BExH2XS1UFYFGU0S0EBXX90W2WE8">[113]Table!$I$9:$J$9</definedName>
    <definedName name="BExH2XS2TND9SB0GC295R4FP6K5Y">[113]Table!$I$2:$J$2</definedName>
    <definedName name="BExH3IRB6764RQ5HBYRLH6XCT29X">[113]Table!$I$10:$J$10</definedName>
    <definedName name="BExIG2U8V6RSB47SXLCQG3Q68YRO">[113]Table!$G$2</definedName>
    <definedName name="BExIG5JCOA4HUVBSSXR3MXUKVT2W">[113]Graph!$F$10:$G$10</definedName>
    <definedName name="BExIGWT86FPOEYTI8GXCGU5Y3KGK">[113]Table!$E$1</definedName>
    <definedName name="BExII1KN91Q7DLW0UB7W2TJ5ACT9">[113]Table!$I$9:$J$9</definedName>
    <definedName name="BExII50LI8I0CDOOZEMIVHVA2V95">[113]Table!$I$11:$J$11</definedName>
    <definedName name="BExIIXMY38TQD12CVV4S57L3I809">[113]Table!$I$9:$J$9</definedName>
    <definedName name="BExIIY37NEVU2LGS1JE4VR9AN6W4">[113]Table!$I$11:$J$11</definedName>
    <definedName name="BExIIYJAGXR8TPZ1KCYM7EGJ79UW">[113]Table!$I$9:$J$9</definedName>
    <definedName name="BExIIZVXO8VNWTB47OH19WHFWWRY">[113]Graph!$I$10:$J$10</definedName>
    <definedName name="BExIJ3160YCWGAVEU0208ZGXXG3P">[113]Table!$I$7:$J$7</definedName>
    <definedName name="BExIJ8Q4WWPTKVONF0FPLTD4L7CH">[113]Graph!$C$15:$D$29</definedName>
    <definedName name="BExIJQK80ZEKSTV62E59AYJYUNLI">[113]Table!$F$6:$G$6</definedName>
    <definedName name="BExIJRLX3M0YQLU1D5Y9V7HM5QNM">[113]Table!$I$8:$J$8</definedName>
    <definedName name="BExIJV22J0QA7286KNPMHO1ZUCB3">[113]Table!$I$9:$J$9</definedName>
    <definedName name="BExIJWK0NGTGQ4X7D5VIVXD14JHI">[113]Table!$I$11:$J$11</definedName>
    <definedName name="BExIJWPCIYINEJUTXU74VK7WG031">[113]Table!$F$11:$G$11</definedName>
    <definedName name="BExIK83BSF8WIHF9AXR5WYGI1TZA">[113]Table!$E$1</definedName>
    <definedName name="BExIKHTXPZR5A8OHB6HDP6QWDHAD">[113]Table!$I$6:$J$6</definedName>
    <definedName name="BExIKMMJOETSAXJYY1SIKM58LMA2">[113]Table!$G$2</definedName>
    <definedName name="BExIKTYZESFT3LC0ASFMFKSE0D1X">[113]Table!$G$2</definedName>
    <definedName name="BExIKZYSHHNF50QK98DEZ76K8Z9K">[113]Graph!$F$10:$G$10</definedName>
    <definedName name="BExIL0PMZ2SXK9R6MLP43KBU1J2P">[113]Table!$I$11:$J$11</definedName>
    <definedName name="BExILG5F338C0FFLMVOKMKF8X5ZP">[113]Table!$C$15:$D$29</definedName>
    <definedName name="BExILGQTQM0HOD0BJI90YO7GOIN3">[113]Table!$I$10:$J$10</definedName>
    <definedName name="BExILN1KV7U3DPF09T91JKMUBAIX">[113]Table!$F$8:$G$8</definedName>
    <definedName name="BExIMGK9Z94TFPWWZFMD10HV0IF6">[113]Table!$I$11:$J$11</definedName>
    <definedName name="BExIMTAR1TFV3DP2D7HWECJEOYUG">[113]Graph!$F$9:$G$9</definedName>
    <definedName name="BExIMUHW5RLH3R3AS1SYFKXZKUXI">[113]Graph!$F$7:$G$7</definedName>
    <definedName name="BExIN8FK0VJT3CRRWGRO3XE26YZS">[113]Graph!$I$7:$J$7</definedName>
    <definedName name="BExINIMK8XC3JOBT2EXYFHHH52H0">[113]Table!$I$11:$J$11</definedName>
    <definedName name="BExINLX401ZKEGWU168DS4JUM2J6">[113]Table!$C$15:$D$29</definedName>
    <definedName name="BExINMYYJO1FTV1CZF6O5XCFAMQX">[113]Table!$E$1</definedName>
    <definedName name="BExINP2H4KI05FRFV5PKZFE00HKO">[113]Table!$I$6:$J$6</definedName>
    <definedName name="BExINZELVWYGU876QUUZCIMXPBQC">[113]Table!$I$8:$J$8</definedName>
    <definedName name="BExIO2EIUUBGDQDC8M8A3RBOEN7I">[113]Graph!$F$8:$G$8</definedName>
    <definedName name="BExIOCQUQHKUU1KONGSDOLQTQEIC">[113]Table!$G$2</definedName>
    <definedName name="BExIOFL8Y5O61VLKTB4H20IJNWS1">[113]Table!$F$6:$G$6</definedName>
    <definedName name="BExIOMBXRW5NS4ZPYX9G5QREZ5J6">[113]Table!$F$11:$G$11</definedName>
    <definedName name="BExIORA3GK78T7C7SNBJJUONJ0LS">[113]Table!$F$15</definedName>
    <definedName name="BExIOT2SJGUNYZWLKR2NF1K6VR2O">[113]Table!$F$15:$I$64</definedName>
    <definedName name="BExIOTZ5EFZ2NASVQ05RH15HRSW6">[113]Table!$F$15</definedName>
    <definedName name="BExIPB25DKX4S2ZCKQN7KWSC3JBF">[113]Table!$F$11:$G$11</definedName>
    <definedName name="BExIPKNFUDPDKOSH5GHDVNA8D66S">[113]Table!$I$11:$J$11</definedName>
    <definedName name="BExIPQ6ZMIIPESOVQ5GP432OHGZ2">[113]Table!$F$8:$G$8</definedName>
    <definedName name="BExIPYFR9Q89IRAL0HPOES7623H9">[113]Graph!$C$15:$D$29</definedName>
    <definedName name="BExIQ1VS9A2FHVD9TUHKG9K8EVVP">[113]Table!$F$11:$G$11</definedName>
    <definedName name="BExIQ3J19L30PSQ2CXNT6IHW0I7V">[113]Table!$I$9:$J$9</definedName>
    <definedName name="BExIQ5S19ITB0NDRUN4XV7B905ED">[113]Table!$F$15</definedName>
    <definedName name="BExIQBMDE1L6J4H27K1FMSHQKDSE">[113]Table!$I$8:$J$8</definedName>
    <definedName name="BExIQE65LVXUOF3UZFO7SDHFJH22">[113]Table!$G$2</definedName>
    <definedName name="BExIQG9OO2KKBOWTMD1OXY36TEGA">[113]Table!$F$10:$G$10</definedName>
    <definedName name="BExIR2ALYRP9FW99DK2084J7IIDC">[113]Table!$I$10:$J$10</definedName>
    <definedName name="BExIRIH9EO0RCZ64VDHJW9MLMO13">[113]Table!$I$6:$J$6</definedName>
    <definedName name="BExIRRBGTY01OQOI3U5SW59RFDFI">[113]Table!$I$8:$J$8</definedName>
    <definedName name="BExISC5B700MZUBFTQ9K4IKTF7HR">[113]Table!$K$2</definedName>
    <definedName name="BExISRFKJYUZ4AKW44IJF7RF9Y90">[113]Table!$F$10:$G$10</definedName>
    <definedName name="BExISVHBSH68J4UC79VC3WA1ZF3W">[113]Graph!$F$11:$G$11</definedName>
    <definedName name="BExITX8MJ45HFR5ILXQFHQDHTNDT">[113]Table!$I$9:$J$9</definedName>
    <definedName name="BExIUUT2MHIOV6R3WHA0DPM1KBKY">[113]Table!$C$15:$D$29</definedName>
    <definedName name="BExIV0I2O9F8D1UK1SI8AEYR6U0A">[113]Table!$G$2</definedName>
    <definedName name="BExIV2LM38XPLRTWT0R44TMQ59E5">[113]Table!$F$15</definedName>
    <definedName name="BExIV3HY4S0YRV1F7XEMF2YHAR2I">[113]Table!$I$10:$J$10</definedName>
    <definedName name="BExIV6HUZFRIFLXW2SICKGTAH1PV">[113]Table!$I$11:$J$11</definedName>
    <definedName name="BExIVCXWL6H5LD9DHDIA4F5U9TQL">[113]Table!$F$15</definedName>
    <definedName name="BExIVMOIPSEWSIHIDDLOXESQ28A0">[113]Table!$F$11:$G$11</definedName>
    <definedName name="BExIWB3SY3WRIVIOF988DNNODBOA">[113]Table!$G$2</definedName>
    <definedName name="BExIWH3KUK94B7833DD4TB0Y6KP9">[113]Table!$F$6:$G$6</definedName>
    <definedName name="BExIX5OAP9KSUE5SIZCW9P39Q4WE">[113]Table!$I$10:$J$10</definedName>
    <definedName name="BExIXM5R87ZL3FHALWZXYCPHGX3E">[113]Table!$F$7:$G$7</definedName>
    <definedName name="BExIXS036ZCKT2Z8XZKLZ8PFWQGL">[113]Table!$I$7:$J$7</definedName>
    <definedName name="BExIYMPZ0KS2KOJFQAUQJ77L7701">[113]Table!$G$2</definedName>
    <definedName name="BExIYZGLDQ1TN7BIIN4RLDP31GIM">[113]Table!$F$8:$G$8</definedName>
    <definedName name="BExIZKVXYD5O2JBU81F2UFJZLLSI">[113]Table!$F$8:$G$8</definedName>
    <definedName name="BExIZPZDHC8HGER83WHCZAHOX7LK">[113]Table!$F$11:$G$11</definedName>
    <definedName name="BExIZY2PUZ0OF9YKK1B13IW0VS6G">[113]Table!$F$15</definedName>
    <definedName name="BExJ0DYJWXGE7DA39PYL3WM05U9O">[113]Table!$F$15</definedName>
    <definedName name="BExJ0MY8SY5J5V50H3UKE78ODTVB">[113]Table!$I$8:$J$8</definedName>
    <definedName name="BExJ0YC98G37ML4N8FLP8D95EFRF">[113]Table!$G$2</definedName>
    <definedName name="BExKCDYKAEV45AFXHVHZZ62E5BM3">[113]Table!$G$2</definedName>
    <definedName name="BExKDKO0W4AGQO1V7K6Q4VM750FT">[113]Table!$F$11:$G$11</definedName>
    <definedName name="BExKEFE0I3MT6ZLC4T1L9465HKTN">[113]Table!$F$8:$G$8</definedName>
    <definedName name="BExKEK6O5BVJP4VY02FY7JNAZ6BT">[113]Table!$I$6:$J$6</definedName>
    <definedName name="BExKEW0RR5LA3VC46A2BEOOMQE56">[113]Table!$F$8:$G$8</definedName>
    <definedName name="BExKF02HYBPMKRSPJGAK1MWM2V4R">[113]Graph!$C$15:$D$29</definedName>
    <definedName name="BExKFA3VI1CZK21SM0N3LZWT9LA1">[113]Table!$F$11:$G$11</definedName>
    <definedName name="BExKFOSK5DJ151C4E8544UWMYTOC">[113]Table!$I$7:$J$7</definedName>
    <definedName name="BExKFYJC4EVEV54F82K6VKP7Q3OU">[113]Table!$I$6:$J$6</definedName>
    <definedName name="BExKG4IYHBKQQ8J8FN10GB2IKO33">[113]Table!$I$8:$J$8</definedName>
    <definedName name="BExKGF0L44S78D33WMQ1A75TRKB9">[113]Table!$I$10:$J$10</definedName>
    <definedName name="BExKGFRN31B3G20LMQ4LRF879J68">[113]Table!$I$8:$J$8</definedName>
    <definedName name="BExKGJD3U3ADZILP20U3EURP0UQP">[113]Table!$I$9:$J$9</definedName>
    <definedName name="BExKHAMUH8NR3HRV0V6FHJE3ROLN">[113]Table!$I$8:$J$8</definedName>
    <definedName name="BExKHPM9XA0ADDK7TUR0N38EXWEP">[113]Table!$F$10:$G$10</definedName>
    <definedName name="BExKI4076KXCDE5KXL79KT36OKLO">[113]Table!$C$15:$D$29</definedName>
    <definedName name="BExKI7LO70WYISR7Q0Y1ZDWO9M3B">[113]Table!$I$8:$J$8</definedName>
    <definedName name="BExKICZX2NRPO5NBFPHB5P7WX4DP">[113]Table!$H$2:$I$2</definedName>
    <definedName name="BExKIGQV6TXIZG039HBOJU62WP2U">[113]Table!$I$11:$J$11</definedName>
    <definedName name="BExKJINMXS61G2TZEXCJAWVV4F57">[113]Table!$F$6:$G$6</definedName>
    <definedName name="BExKJK5ME8KB7HA0180L7OUZDDGV">[113]Table!$F$11:$G$11</definedName>
    <definedName name="BExKJN5IF0VMDILJ5K8ZENF2QYV1">[113]Table!$H$2:$I$2</definedName>
    <definedName name="BExKJUSJPFUIK20FTVAFJWR2OUYX">[113]Table!$I$11:$J$11</definedName>
    <definedName name="BExKKIM9NPF6B3SPMPIQB27HQME4">[113]Table!$F$11:$G$11</definedName>
    <definedName name="BExKKIX1BCBQ4R3K41QD8NTV0OV0">[113]Table!$I$8:$J$8</definedName>
    <definedName name="BExKKUGD2HMJWQEYZ8H3X1BMXFS9">[113]Table!$F$9:$G$9</definedName>
    <definedName name="BExKKX05KCZZZPKOR1NE5A8RGVT4">[113]Table!$I$11:$J$11</definedName>
    <definedName name="BExKLD6S9L66QYREYHBE5J44OK7X">[113]Table!$I$6:$J$6</definedName>
    <definedName name="BExKLP6EHZ451L9LLYBH4PEXYPYE">[113]Graph!$I$10:$J$10</definedName>
    <definedName name="BExKM6EPPRV6XJ5PK87NYUNONLFG">[113]Table!$F$7:$G$7</definedName>
    <definedName name="BExKMWBX4EH3EYJ07UFEM08NB40Z">[113]Table!$F$10:$G$10</definedName>
    <definedName name="BExKNBGV2IR3S7M0BX4810KZB4V3">[113]Table!$H$2:$I$2</definedName>
    <definedName name="BExKNERKWLZXGKN3CXZJMGKRVW9Y">[113]Graph!$F$8:$G$8</definedName>
    <definedName name="BExKNGV2YY749C42AQ2T9QNIE5C3">[113]Table!$F$7:$G$7</definedName>
    <definedName name="BExKNNR4NDQO774A81X76Q6XMVA1">[113]Graph!$I$9:$J$9</definedName>
    <definedName name="BExKNZLD7UATC1MYRNJD8H2NH4KU">[113]Table!$F$15</definedName>
    <definedName name="BExKNZQUKQQG2Y97R74G4O4BJP1L">[113]Table!$F$10:$G$10</definedName>
    <definedName name="BExKO2FXWJWC5IZLDN8JHYILQJ2N">[113]Table!$I$11:$J$11</definedName>
    <definedName name="BExKODIZGWW2EQD0FEYW6WK6XLCM">[113]Table!$I$6:$J$6</definedName>
    <definedName name="BExKOPO2HPWVQGAKW8LOZMPIDEFG">[113]Table!$F$9:$G$9</definedName>
    <definedName name="BExKPEZP0QTKOTLIMMIFSVTHQEEK">[113]Table!$F$8:$G$8</definedName>
    <definedName name="BExKPN8C7GN36ZJZHLOB74LU6KT0">[113]Table!$F$7:$G$7</definedName>
    <definedName name="BExKPX9VZ1J5021Q98K60HMPJU58">[113]Table!$G$2</definedName>
    <definedName name="BExKQM5GJ1ZN5REKFE7YVBQ0KXWF">[113]Table!$F$8:$G$8</definedName>
    <definedName name="BExKQO3G0R230211GSQXEUMGOJJH">[113]Graph!$I$6:$J$6</definedName>
    <definedName name="BExKQQ71278061G7ZFYGPWOMOMY2">[113]Table!$F$7:$G$7</definedName>
    <definedName name="BExKQTXRG3ECU8NT47UR7643LO5G">[113]Table!$F$7:$G$7</definedName>
    <definedName name="BExKSA37DZTCK6H13HPIKR0ZFVL8">[113]Table!$F$10:$G$10</definedName>
    <definedName name="BExKSAJ9PLFSAM5DGYLJ0LGWBOCJ">[113]Graph!$C$15:$D$29</definedName>
    <definedName name="BExKSFMOMSZYDE0WNC94F40S6636">[113]Table!$F$10:$G$10</definedName>
    <definedName name="BExKSHQ9K79S8KYUWIV5M5LAHHF1">[113]Table!$I$9:$J$9</definedName>
    <definedName name="BExKSJTWG9L3FCX8FLK4EMUJMF27">[113]Table!$F$7:$G$7</definedName>
    <definedName name="BExKSR66M8VX6DOVY5XKESJ3UH2N">[113]Graph!$C$15:$D$29</definedName>
    <definedName name="BExKSX60G1MUS689FXIGYP2F7C62">[113]Table!$I$10:$J$10</definedName>
    <definedName name="BExKT2UZ7Y2VWF5NQE18SJRLD2RN">[113]Table!$I$9:$J$9</definedName>
    <definedName name="BExKTGHU41U7OXQNLCH9L528CTKN">[113]Graph!$F$10:$G$10</definedName>
    <definedName name="BExKTQZGN8GI3XGSEXMPCCA3S19H">[113]Table!$F$9:$G$9</definedName>
    <definedName name="BExKTSS7AGY8AH4VRYMUOMD0FVEY">[113]Table!$F$9:$G$9</definedName>
    <definedName name="BExKTUKYYU0F6TUW1RXV24LRAZFE">[113]Table!$I$11:$J$11</definedName>
    <definedName name="BExKU582DMWM2E9R6ZZHNO8YA6CI">[113]Table!$I$8:$J$8</definedName>
    <definedName name="BExKU82I99FEUIZLODXJDOJC96CQ">[113]Table!$F$10:$G$10</definedName>
    <definedName name="BExKULEKJLA77AUQPDUHSM94Y76Z">[113]Table!$I$9:$J$9</definedName>
    <definedName name="BExKUPASS3H5268MTUCTQGAWNU4C">[113]Graph!$F$6:$G$6</definedName>
    <definedName name="BExKUUP2ARWIG59OWQ9NLGFIT8Y5">[113]Table!$I$6:$J$6</definedName>
    <definedName name="BExKV9DQE21KD29W7X5NA1440IBN">[113]Graph!$F$6:$G$6</definedName>
    <definedName name="BExKVDVK6HN74GQPTXICP9BFC8CF">[113]Table!$I$10:$J$10</definedName>
    <definedName name="BExKVEH4PPT9MYW1BOI4WW5KFREL">[113]Graph!$I$8:$J$8</definedName>
    <definedName name="BExKVFZ3ZZGIC1QI8XN6BYFWN0ZY">[113]Table!$E$1</definedName>
    <definedName name="BExKVG4KGO28KPGTAFL1R8TTZ10N">[113]Table!$H$2:$I$2</definedName>
    <definedName name="BExKW0CSH7DA02YSNV64PSEIXB2P">[113]Table!$I$11:$J$11</definedName>
    <definedName name="BExM9NUG3Q31X01AI9ZJCZIX25CS">[113]Table!$F$10:$G$10</definedName>
    <definedName name="BExM9OG182RP30MY23PG49LVPZ1C">[113]Table!$C$15:$D$19</definedName>
    <definedName name="BExMA64MW1S18NH8DCKPCCEI5KCB">[113]Table!$F$9:$G$9</definedName>
    <definedName name="BExMB4QRS0R3MTB4CMUHFZ84LNZQ">[113]Table!$F$15</definedName>
    <definedName name="BExMBC35WKQY5CWQJLV4D05O6971">[113]Table!$I$2</definedName>
    <definedName name="BExMBK6ISK3U7KHZKUJXIDKGF6VW">[113]Table!$G$2</definedName>
    <definedName name="BExMBYPQDG9AYDQ5E8IECVFREPO6">[113]Table!#REF!</definedName>
    <definedName name="BExMC8AZUTX8LG89K2JJR7ZG62XX">[113]Table!$F$7:$G$7</definedName>
    <definedName name="BExMCA96YR10V72G2R0SCIKPZLIZ">[113]Table!$C$15:$D$29</definedName>
    <definedName name="BExMCB5JU5I2VQDUBS4O42BTEVKI">[113]Table!$H$2:$I$2</definedName>
    <definedName name="BExMCFSQFSEMPY5IXDIRKZDASDBR">[113]Table!$E$1</definedName>
    <definedName name="BExMCMZOEYWVOOJ98TBHTTCS7XB8">[113]Table!$F$7:$G$7</definedName>
    <definedName name="BExMCS8EF2W3FS9QADNKREYSI8P0">[113]Table!$I$8:$J$8</definedName>
    <definedName name="BExMCXMMDFHHNJDRURMCXF1DGUOM">[113]Graph!$I$9:$J$9</definedName>
    <definedName name="BExMCYTT6TVDWMJXO1NZANRTVNAN">[113]Table!$I$10:$J$10</definedName>
    <definedName name="BExMDGD1KQP7NNR78X2ZX4FCBQ1S">[113]Table!$E$1</definedName>
    <definedName name="BExME1C6QO2TFT2RIDV8A02HX1SA">[113]Table!$K$2</definedName>
    <definedName name="BExME2U47N8LZG0BPJ49ANY5QVV2">[113]Table!$F$15</definedName>
    <definedName name="BExME88DH5DUKMUFI9FNVECXFD2E">[113]Table!$F$15:$G$16</definedName>
    <definedName name="BExME9A7MOGAK7YTTQYXP5DL6VYA">[113]Table!$F$9:$G$9</definedName>
    <definedName name="BExMEKTHIM47ERJ7ML7M759FF32G">[113]Graph!$C$15:$D$29</definedName>
    <definedName name="BExMEOV9YFRY5C3GDLU60GIX10BY">[113]Table!$I$7:$J$7</definedName>
    <definedName name="BExMEY09ESM4H2YGKEQQRYUD114R">[113]Table!$F$8:$G$8</definedName>
    <definedName name="BExMFDLBSWFMRDYJ2DZETI3EXKN2">[113]Table!$F$11:$G$11</definedName>
    <definedName name="BExMFLDTMRTCHKA37LQW67BG8D5C">[113]Table!$F$7:$G$7</definedName>
    <definedName name="BExMGWQFM5TXAMDCRV1XEV161M8C">[113]Table!$K$2</definedName>
    <definedName name="BExMH0MOWFL8G4Y8XP0C8DTTWU01">[113]Table!$E$1</definedName>
    <definedName name="BExMHSSYC6KVHA3QDTSYPN92TWMI">[113]Table!$F$6:$G$6</definedName>
    <definedName name="BExMI3AJ9477KDL4T9DHET4LJJTW">[113]Table!$E$1</definedName>
    <definedName name="BExMI3QOZTYEQUF0SE6AK4HHWJO7">[113]Graph!$I$6:$J$6</definedName>
    <definedName name="BExMI8JB94SBD9EMNJEK7Y2T6GYU">[113]Table!$I$10:$J$10</definedName>
    <definedName name="BExMIBOOZU40JS3F89OMPSRCE9MM">[113]Table!$C$15:$D$29</definedName>
    <definedName name="BExMIIQ5MBWSIHTFWAQADXMZC22Q">[113]Table!$I$10:$J$10</definedName>
    <definedName name="BExMIL4I2GE866I25CR5JBLJWJ6A">[113]Table!$G$2</definedName>
    <definedName name="BExMIP0R7LST2DXHLZWIDNBZK0WU">[113]Table!$F$9:$G$9</definedName>
    <definedName name="BExMIRKIPF27SNO82SPFSB3T5U17">[113]Table!$G$2</definedName>
    <definedName name="BExMJ51XJZN31B84NVPI18J3CWTB">[113]Graph!$C$15:$D$29</definedName>
    <definedName name="BExMJ8I3C76QAHHU15RURELAKK1W">[113]Table!$I$11:$J$11</definedName>
    <definedName name="BExMJA01LCAWUR1OX7H4E7JGNN3W">[113]Graph!$F$10:$G$10</definedName>
    <definedName name="BExMJNC8ZFB9DRFOJ961ZAJ8U3A8">[113]Table!$G$2</definedName>
    <definedName name="BExMJTBV8A3D31W2IQHP9RDFPPHQ">[113]Table!$F$8:$G$8</definedName>
    <definedName name="BExMKBGQDUZ8AWXYHA3QVMSDVZ3D">[113]Table!$I$10:$J$10</definedName>
    <definedName name="BExMKBM1467553LDFZRRKVSHN374">[113]Table!$F$11:$G$11</definedName>
    <definedName name="BExMKOI0IEYQSWL82F4MI37J9NZ3">[113]Graph!$F$7:$G$7</definedName>
    <definedName name="BExMKZ535P011X4TNV16GCOH4H21">[113]Table!$E$1</definedName>
    <definedName name="BExML3XQNDIMX55ZCHHXKUV3D6E6">[113]Table!$I$11:$J$11</definedName>
    <definedName name="BExMLO5Z61RE85X8HHX2G4IU3AZW">[113]Table!$I$7:$J$7</definedName>
    <definedName name="BExMM8ZRS5RQ8H1H55RVPVTDL5NL">[113]Table!$F$7:$G$7</definedName>
    <definedName name="BExMMH8EAZB09XXQ5X4LR0P4NHG9">[113]Table!$I$11:$J$11</definedName>
    <definedName name="BExMMNIZ2T7M22WECMUQXEF4NJ71">[113]Table!$E$1</definedName>
    <definedName name="BExMMQ835AJDHS4B419SS645P67Q">[113]Table!$F$7:$G$7</definedName>
    <definedName name="BExMMTIXETA5VAKBSOFDD5SRU887">[113]Table!$F$11:$G$11</definedName>
    <definedName name="BExMMV0P6P5YS3C35G0JYYHI7992">[113]Table!$K$2</definedName>
    <definedName name="BExMNJLFWZBRN9PZF1IO9CYWV1B2">[113]Table!$F$9:$G$9</definedName>
    <definedName name="BExMNKCJ0FA57YEUUAJE43U1QN5P">[113]Table!$F$6:$G$6</definedName>
    <definedName name="BExMNKN5D1WEF2OOJVP6LZ6DLU3Y">[113]Table!$I$6:$J$6</definedName>
    <definedName name="BExMNRDZULKJMVY2VKIIRM2M5A1M">[113]Table!$I$7:$J$7</definedName>
    <definedName name="BExMNUZHMKFZ814RTA641MNKZ7HQ">[113]Graph!$I$8:$J$8</definedName>
    <definedName name="BExMO9IOWKTWHO8LQJJQI5P3INWY">[113]Table!$F$6:$G$6</definedName>
    <definedName name="BExMPGZ848E38FUH1JBQN97DGWAT">[113]Table!$I$10:$J$10</definedName>
    <definedName name="BExMPMZ07II0R4KGWQQ7PGS3RZS4">[113]Table!$F$9:$G$9</definedName>
    <definedName name="BExMPT9K816CD1TIBPWIFSLAGIPZ">#REF!</definedName>
    <definedName name="BExMQ41ZQNCI291UVV7EBWD8RXWS">[113]Graph!$C$15:$D$29</definedName>
    <definedName name="BExMQ4I3Q7F0BMPHSFMFW9TZ87UD">[113]Table!$F$9:$G$9</definedName>
    <definedName name="BExMQ4SWDWI4N16AZ0T5CJ6HH8WC">[113]Table!$H$2:$I$2</definedName>
    <definedName name="BExMQGXSLPT4A6N47LE6FBVHWBOF">[113]Table!$F$6:$G$6</definedName>
    <definedName name="BExMQNZFTY2TJUJE7W4G2AZV8DEB">[113]Table!$I$11:$J$11</definedName>
    <definedName name="BExMQSBR7PL4KLB1Q4961QO45Y4G">[113]Table!$F$10:$G$10</definedName>
    <definedName name="BExMR1MA4I1X77714ZEPUVC8W398">[113]Table!$F$9:$G$9</definedName>
    <definedName name="BExMR3F007NV0AF66HJ6NS34Z7GF">[113]Graph!$C$15:$D$16</definedName>
    <definedName name="BExMR8YQHA7N77HGHY4Y6R30I3XT">[113]Table!$F$10:$G$10</definedName>
    <definedName name="BExMRENOIARWRYOIVPDIEBVNRDO7">[113]Table!$G$2</definedName>
    <definedName name="BExMRRJNUMGRSDD5GGKKGEIZ6FTS">[113]Table!$I$10:$J$10</definedName>
    <definedName name="BExMRU3ACIU0RD2BNWO55LH5U2BR">[113]Table!$F$15</definedName>
    <definedName name="BExMSLD5MZV1Q6R313XT0P2GZ91J">[113]Table!$H$2:$I$2</definedName>
    <definedName name="BExMSM9I7XZ0BC793Y8GWVJNG1V9">[113]Graph!$C$15:$D$29</definedName>
    <definedName name="BExMSQRCC40AP8BDUPL2I2DNC210">[113]Table!$I$6:$J$6</definedName>
    <definedName name="BExO55G2KVZ7MIJ30N827CLH0I2A">[113]Table!$F$8:$G$8</definedName>
    <definedName name="BExO5XMAHL7CY3X0B1OPKZ28DCJ5">[113]Table!$G$2</definedName>
    <definedName name="BExO63RF4H0587ODKQBBPVT6BVYA">[113]Graph!$F$7:$G$7</definedName>
    <definedName name="BExO66LZJKY4PTQVREELI6POS4AY">[113]Table!$H$2:$I$2</definedName>
    <definedName name="BExO6LLHCYTF7CIVHKAO0NMET14Q">[113]Table!$I$6:$J$6</definedName>
    <definedName name="BExO85HMYXZJ7SONWBKKIAXMCI3C">[113]Table!$F$10:$G$10</definedName>
    <definedName name="BExO863922O4PBGQMUNEQKGN3K96">[113]Table!$F$7:$G$7</definedName>
    <definedName name="BExO8CDTBCABLEUD6PE2UM2EZ6C4">[113]Table!$I$6:$J$6</definedName>
    <definedName name="BExO8O2LOXJA8WVIMDEXJTZD5ECA">[113]Table!$F$10:$G$10</definedName>
    <definedName name="BExO9GE62190P54AB30WKV8XFPOT">[113]Table!$F$11:$G$11</definedName>
    <definedName name="BExO9RS5RXFJ1911HL3CCK6M74EP">[113]Table!$I$8:$J$8</definedName>
    <definedName name="BExO9V2U2YXAY904GYYGU6TD8Y7M">[113]Table!$F$7:$G$7</definedName>
    <definedName name="BExOAK3OBJ0JXYRIXRYRZ1EAXM4H">[113]Table!$C$15:$D$16</definedName>
    <definedName name="BExOAQ3GKCT7YZW1EMVU3EILSZL2">[113]Table!$F$9:$G$9</definedName>
    <definedName name="BExOB0QF5FK4ZOBGMNRLCKVQRG40">[113]Graph!$F$9:$G$9</definedName>
    <definedName name="BExOBEZ0IE2WBEYY3D3CMRI72N1K">[113]Table!$F$15</definedName>
    <definedName name="BExOBIPU8760ITY0C8N27XZ3KWEF">[113]Table!$G$2</definedName>
    <definedName name="BExOBYAVUCQ0IGM0Y6A75QHP0Q1A">[113]Table!$F$9:$G$9</definedName>
    <definedName name="BExOC7LCVAJC36Q60I8PKPCD0T1S">[113]Graph!$F$11:$G$11</definedName>
    <definedName name="BExOCKXFMOW6WPFEVX1I7R7FNDSS">[113]Table!$I$9:$J$9</definedName>
    <definedName name="BExOCYEXOB95DH5NOB0M5NOYX398">[113]Table!$F$6:$G$6</definedName>
    <definedName name="BExOD50BWUVJERCUK27AQ677K02Y">[113]Graph!$I$9:$J$9</definedName>
    <definedName name="BExOD55RS7BQUHRQ6H3USVGKR0P7">[113]Table!$H$2:$I$2</definedName>
    <definedName name="BExODXHCXOMLPVCUVIA8UVYIG3LY">[113]Table!$I$7:$J$7</definedName>
    <definedName name="BExOEV1S6JJVO5PP4BZ20SNGZR7D">[113]Table!$I$7:$J$7</definedName>
    <definedName name="BExOFEDNCYI2TPTMQ8SJN3AW4YMF">[113]Table!$F$9:$G$9</definedName>
    <definedName name="BExOG2SW3XOGP9VAPQ3THV3VWV12">[113]Table!$F$8:$G$8</definedName>
    <definedName name="BExOG3JZDZR3C7UUNU0IZVKK9Q2E">[113]Table!$I$8:$J$8</definedName>
    <definedName name="BExOG45J81K4OPA40KW5VQU54KY3">[113]Table!$F$7:$G$7</definedName>
    <definedName name="BExOG4QYM8HNN0S9SRNX0M6RF6DB">[113]Table!$K$2</definedName>
    <definedName name="BExOH9ICZ13C1LAW8OTYTR9S7ZP3">[113]Table!$F$9:$G$9</definedName>
    <definedName name="BExOHLHXXJL6363CC082M9M5VVXQ">[113]Table!$F$15:$J$123</definedName>
    <definedName name="BExOHNAO5UDXSO73BK2ARHWKS90Y">[113]Table!$F$6:$G$6</definedName>
    <definedName name="BExOHR1G1I9A9CI1HG94EWBLWNM2">[113]Table!$I$6:$J$6</definedName>
    <definedName name="BExOHTQPP8LQ98L6PYUI6QW08YID">[113]Table!$F$11:$G$11</definedName>
    <definedName name="BExOIEVCP4Y6VDS23AK84MCYYHRT">[113]Table!$F$7:$G$7</definedName>
    <definedName name="BExOIM7L0Z3LSII9P7ZTV4KJ8RMA">[113]Table!$G$2</definedName>
    <definedName name="BExOIWJVMJ6MG6JC4SPD1L00OHU1">[113]Table!$F$10:$G$10</definedName>
    <definedName name="BExOIYCN8Z4JK3OOG86KYUCV0ME8">[113]Table!$I$9:$J$9</definedName>
    <definedName name="BExOJ3AKZ9BCBZT3KD8WMSLK6MN2">[113]Table!$F$8:$G$8</definedName>
    <definedName name="BExOJ8OT2Q8ETY6KTT1903CNEZ8N">[113]Table!$G$2</definedName>
    <definedName name="BExOJM0W6XGSW5MXPTTX0GNF6SFT">[113]Table!$I$6:$J$6</definedName>
    <definedName name="BExOK2YLH8ZA5N8O38GL8S7KZDV1">[113]Graph!$F$8:$G$8</definedName>
    <definedName name="BExOKTXMJP351VXKH8VT6SXUNIMF">[113]Table!$F$7:$G$7</definedName>
    <definedName name="BExOL7KH12VAR0LG741SIOJTLWFD">[113]Table!$F$9:$G$9</definedName>
    <definedName name="BExOLICXFHJLILCJVFMJE5MGGWKR">[113]Table!$C$15:$D$29</definedName>
    <definedName name="BExOLYZNG5RBD0BTS1OEZJNU92Q5">[113]Table!$F$9:$G$9</definedName>
    <definedName name="BExOMI672TH8VPB5MGW4I7CD339Q">[113]Graph!$I$6:$J$6</definedName>
    <definedName name="BExOMKPURE33YQ3K1JG9NVQD4W49">[113]Table!$I$8:$J$8</definedName>
    <definedName name="BExOMMYURBTTRCP3QW8XGS3YDZ0V">[113]Graph!$I$11:$J$11</definedName>
    <definedName name="BExOMP7NGCLUNFK50QD2LPKRG078">[113]Table!$I$8:$J$8</definedName>
    <definedName name="BExOMU0A6XMY48SZRYL4WQZD13BI">[113]Table!$E$1</definedName>
    <definedName name="BExOMVT0HSNC59DJP4CLISASGHKL">[113]Table!$I$7:$J$7</definedName>
    <definedName name="BExON0AX35F2SI0UCVMGWGVIUNI3">[113]Table!$I$11:$J$11</definedName>
    <definedName name="BExON8E7Q1X8MYJ3JPR6GJ9NKHJ2">[113]Graph!$I$11:$J$11</definedName>
    <definedName name="BExONB3A7CO4YD8RB41PHC93BQ9M">[113]Table!$F$15:$J$123</definedName>
    <definedName name="BExONFQH6UUXF8V0GI4BRIST9RFO">[113]Table!$F$6:$G$6</definedName>
    <definedName name="BExONIL31DZWU7IFVN3VV0XTXJA1">[113]Table!$F$11:$G$11</definedName>
    <definedName name="BExONJ1BU17R0F5A2UP1UGJBOGKS">[113]Table!$F$9:$G$9</definedName>
    <definedName name="BExONK2ZR1Z1ZWYB2JIAKTA7HE3N">[113]Table!$I$7:$J$7</definedName>
    <definedName name="BExONRQ1BAA4F3TXP2MYQ4YCZ09S">[113]Table!$I$7:$J$7</definedName>
    <definedName name="BExOO1WWIZSGB0YTGKESB45TSVMZ">[113]Table!$F$11:$G$11</definedName>
    <definedName name="BExOORE1DP6UVW28XJX2VS05649B">[113]Graph!$C$15:$D$29</definedName>
    <definedName name="BExOPINVFSIZMCVT9YGT2AODVCX3">[113]Table!$F$6:$G$6</definedName>
    <definedName name="BExOQ1JN4SAC44RTMZIGHSW023WA">[113]Table!$I$6:$J$6</definedName>
    <definedName name="BExOQ256YMF115DJL3KBPNKABJ90">[113]Table!$F$6:$G$6</definedName>
    <definedName name="BExQ1X1RE71HCCMKWV64X8HPHR0R">[113]Graph!$C$15:$D$29</definedName>
    <definedName name="BExQ29C73XR33S3668YYSYZAIHTG">[113]Table!$I$11:$J$11</definedName>
    <definedName name="BExQ2FS228IUDUP2023RA1D4AO4C">[113]Table!$F$11:$G$11</definedName>
    <definedName name="BExQ2M841F5Z1BQYR8DG5FKK0LIU">[113]Table!$E$1</definedName>
    <definedName name="BExQ300G8I8TK45A0MVHV15422EU">[113]Table!$E$1</definedName>
    <definedName name="BExQ39R28MXSG2SEV956F0KZ20AN">[113]Table!$E$1</definedName>
    <definedName name="BExQ3D1P3M5Z3HLMEZ17E0BLEE4U">[113]Table!$C$15:$D$29</definedName>
    <definedName name="BExQ3PXOWSN8561ZR8IEY8ZASI3B">[113]Table!$I$8:$J$8</definedName>
    <definedName name="BExQ42IU9MNDYLODP41DL6YTZMAR">[113]Table!$C$15:$D$29</definedName>
    <definedName name="BExQ452HF7N1HYPXJXQ8WD6SOWUV">[113]Table!$I$6:$J$6</definedName>
    <definedName name="BExQ4B7Q3NN5PZMR9C0YCQ9KMIUO">[113]Graph!$I$6:$J$6</definedName>
    <definedName name="BExQ4DGKF54SRKQUTUT4B1CZSS62">[113]Table!$I$7:$J$7</definedName>
    <definedName name="BExQ4IJZB2LIWCP2Z5HNWE98Y6EQ">#REF!</definedName>
    <definedName name="BExQ5039ZCEWBUJHU682G4S89J03">[113]Table!$F$6:$G$6</definedName>
    <definedName name="BExQ5KX3Z668H1KUCKZ9J24HUQ1F">[113]Table!$F$7:$G$7</definedName>
    <definedName name="BExQ5RYKV1WVY0K0725CUQ6870UQ">[113]Table!$I$11:$J$11</definedName>
    <definedName name="BExQ5SPMSOCJYLAY20NB5A6O32RE">[113]Table!$F$15</definedName>
    <definedName name="BExQ5UICMGTMK790KTLK49MAGXRC">[113]Table!$F$6:$G$6</definedName>
    <definedName name="BExQ63793YQ9BH7JLCNRIATIGTRG">[113]Table!$E$1</definedName>
    <definedName name="BExQ6CN1EF2UPZ57ZYMGK8TUJQSS">[113]Table!$I$9:$J$9</definedName>
    <definedName name="BExQ6IMU4J37Z30WJCGEXUSAT06Y">[113]Graph!$I$7:$J$7</definedName>
    <definedName name="BExQ6M2YXJ8AMRJF3QGHC40ADAHZ">[113]Table!$I$6:$J$6</definedName>
    <definedName name="BExQ6M8B0X44N9TV56ATUVHGDI00">[113]Table!$F$15:$J$123</definedName>
    <definedName name="BExQ6NKT7GLCK5DO3FT99FA0VH7Y">[113]Graph!$C$15:$D$29</definedName>
    <definedName name="BExQ6WV9KPSMXPPLGZ3KK4WNYTHU">[113]Table!$G$2</definedName>
    <definedName name="BExQ783XTMM2A9I3UKCFWJH1PP2N">[113]Table!$F$11:$G$11</definedName>
    <definedName name="BExQ79LX01ZPQB8EGD1ZHR2VK2H3">[113]Table!$I$10:$J$10</definedName>
    <definedName name="BExQ7B3V9MGDK2OIJ61XXFBFLJFZ">[113]Table!$F$7:$G$7</definedName>
    <definedName name="BExQ7CB046NVPF9ZXDGA7OXOLSLX">[113]Table!$F$6:$G$6</definedName>
    <definedName name="BExQ7JNFIEGS2HKNBALH3Q2N5G7Z">[113]Table!$I$8:$J$8</definedName>
    <definedName name="BExQ7MY3U2Z1IZ71U5LJUD00VVB4">[113]Table!$C$15:$D$29</definedName>
    <definedName name="BExQ7XL2Q1GVUFL1F9KK0K0EXMWG">[113]Table!$E$1</definedName>
    <definedName name="BExQ8469L3ZRZ3KYZPYMSJIDL7Y5">[113]Table!$I$6:$J$6</definedName>
    <definedName name="BExQ84MJB94HL3BWRN50M4NCB6Z0">[113]Table!$F$15</definedName>
    <definedName name="BExQ84XC8C6FA7PEVJYIK5YQ3L9B">[113]Table!$F$10:$G$10</definedName>
    <definedName name="BExQ8583ZE00NW7T9OF11OT9IA14">[113]Table!$F$15</definedName>
    <definedName name="BExQ8A0RPE3IMIFIZLUE7KD2N21W">[113]Table!$E$1</definedName>
    <definedName name="BExQ8F9H28TVYNJHZ6XM546YINDV">[113]Table!$F$6:$G$6</definedName>
    <definedName name="BExQ8G0K46ZORA0QVQTDI7Z8LXGF">[113]Table!$I$7:$J$7</definedName>
    <definedName name="BExQ8O3WEU8HNTTGKTW5T0QSKCLP">[113]Table!$C$31</definedName>
    <definedName name="BExQ8U95JXE2ZGDDWOEHH46ENO5L">[113]Graph!$F$11:$G$11</definedName>
    <definedName name="BExQ8ZCEDBOBJA3D9LDP5TU2WYGR">[113]Table!$H$2:$I$2</definedName>
    <definedName name="BExQ91QP3KLZZP6MQS8BXA3W8JFJ">[113]Graph!$F$10:$G$10</definedName>
    <definedName name="BExQ94LAW6MAQBWY25WTBFV5PPZJ">[113]Table!$H$2:$I$2</definedName>
    <definedName name="BExQ9I84VN6EOCNVHIBTCSP2GTNM">[113]Table!$F$11:$G$11</definedName>
    <definedName name="BExQ9M4E2ACZOWWWP1JJIQO8AHUM">[113]Table!$E$1</definedName>
    <definedName name="BExQ9UTANMJCK7LJ4OQMD6F2Q01L">[113]Table!$H$2:$I$2</definedName>
    <definedName name="BExQ9ZLYHWABXAA9NJDW8ZS0UQ9P">[113]Table!#REF!</definedName>
    <definedName name="BExQA55GY0STSNBWQCWN8E31ZXCS">[113]Table!$I$6:$J$6</definedName>
    <definedName name="BExQAELFYH92K8CJL155181UDORO">[113]Table!$H$2:$I$2</definedName>
    <definedName name="BExQAG8PP8R5NJKNQD1U4QOSD6X5">[113]Table!$F$15</definedName>
    <definedName name="BExQBPSOZ47V81YAEURP0NQJNTJH">[113]Table!$F$9:$G$9</definedName>
    <definedName name="BExQC94JL9F5GW4S8DQCAF4WB2DA">[113]Table!$F$10:$G$10</definedName>
    <definedName name="BExQCKTD8AT0824LGWREXM1B5D1X">[113]Table!$I$7:$J$7</definedName>
    <definedName name="BExQE1KCL3N1H5GUZS4FNOFZ06NQ">[113]Table!$H$2:$I$2</definedName>
    <definedName name="BExQEMUA4HEFM4OVO8M8MA8PIAW1">[113]Table!$C$15:$D$29</definedName>
    <definedName name="BExQF1OEB07CRAP6ALNNMJNJ3P2D">[113]Table!$F$8:$G$8</definedName>
    <definedName name="BExQFC0M9KKFMQKPLPEO2RQDB7MM">[113]Table!$I$10:$J$10</definedName>
    <definedName name="BExQFEK8NUD04X2OBRA275ADPSDL">[113]Table!$C$15:$D$29</definedName>
    <definedName name="BExQFSCKFZRSZU85YUOLHJS9MFDL">[113]Graph!$C$15:$D$16</definedName>
    <definedName name="BExQFT3L9XHSEMZVXJJB48ZM35IC">[113]Table!$I$10:$J$10</definedName>
    <definedName name="BExQFVSPOSCCPF1TLJPIWYWYB8A9">[113]Table!$F$10:$G$10</definedName>
    <definedName name="BExQFWJQXNQAW6LUMOEDS6KMJMYL">[113]Table!$F$7:$G$7</definedName>
    <definedName name="BExQFWZUVIDQXM90ANA5R4CUEO77">[113]Table!$I$10:$J$10</definedName>
    <definedName name="BExQG8TYRD2G42UA5ZPCRLNKUDMX">[113]Table!$F$7:$G$7</definedName>
    <definedName name="BExQGD10KMXBCJJJW2P3UXP2LAV0">[113]Graph!$F$6:$G$6</definedName>
    <definedName name="BExQGO48J9MPCDQ96RBB9UN9AIGT">[113]Table!$F$9:$G$9</definedName>
    <definedName name="BExQH9P2MCXAJOVEO4GFQT6MNW22">[113]Table!$F$15</definedName>
    <definedName name="BExQHCZSBYUY8OKKJXFYWKBBM6AH">[113]Table!$I$11:$J$11</definedName>
    <definedName name="BExQHPKXZ1K33V2F90NZIQRZYIAW">[113]Table!$I$11:$J$11</definedName>
    <definedName name="BExQHZBHVN2L4HC7ACTR73T5OCV0">[113]Table!$G$2</definedName>
    <definedName name="BExQIAPKHVEV8CU1L3TTHJW67FJ5">[113]Table!$F$6:$G$6</definedName>
    <definedName name="BExQIBB4I3Z6AUU0HYV1DHRS13M4">[113]Table!$I$9:$J$9</definedName>
    <definedName name="BExQJBF7LAX128WR7VTMJC88ZLPG">[113]Table!$I$10:$J$10</definedName>
    <definedName name="BExQJEVCKX6KZHNCLYXY7D0MX5KN">[113]Table!$G$2</definedName>
    <definedName name="BExQK1HV6SQQ7CP8H8IUKI9TYXTD">[113]Table!$I$7:$J$7</definedName>
    <definedName name="BExQKG6LD6PLNDGNGO9DJXY865BR">[113]Table!$I$10:$J$10</definedName>
    <definedName name="BExRYOYB4A3E5F6MTROY69LR0PMG">[113]Table!$F$7:$G$7</definedName>
    <definedName name="BExRYZLA9EW71H4SXQR525S72LLP">[113]Table!$I$9:$J$9</definedName>
    <definedName name="BExRZ54Z23MAKXW6QKCXGM0GZWQ4">[113]Table!$F$8:$G$8</definedName>
    <definedName name="BExRZ8FMQQL46I8AQWU17LRNZD5T">[113]Table!$I$6:$J$6</definedName>
    <definedName name="BExRZIRRIXRUMZ5GOO95S7460BMP">[113]Table!$K$2</definedName>
    <definedName name="BExRZQF0J7C2I0G3AVAGZK5KY0U9">[113]Graph!$I$10:$J$10</definedName>
    <definedName name="BExS0ASQBKRTPDWFK0KUDFOS9LE5">[113]Table!$F$8:$G$8</definedName>
    <definedName name="BExS0K8IHC45I78DMZBOJ1P13KQA">[113]Table!$F$7:$G$7</definedName>
    <definedName name="BExS0KDURRI7X87M39ZRWPBYUWWN">[113]Graph!$I$6:$J$6</definedName>
    <definedName name="BExS0NDVNZEVBL5EY82YXYP6JFTU">[113]Table!$H$2:$I$2</definedName>
    <definedName name="BExS1BNVGNSGD4EP90QL8WXYWZ66">[113]Table!$F$2:$G$2</definedName>
    <definedName name="BExS2DF6B4ZUF3VZLI4G6LJ3BF38">[113]Table!$F$8:$G$8</definedName>
    <definedName name="BExS2QB5FS5LYTFYO4BROTWG3OV5">[113]Table!$H$2:$I$2</definedName>
    <definedName name="BExS3LBS0SMTHALVM4NRI1BAV1NP">[113]Table!$F$8:$G$8</definedName>
    <definedName name="BExS3MTQ75VBXDGEBURP6YT8RROE">[113]Table!$I$10:$J$10</definedName>
    <definedName name="BExS3OMGYO0DFN5186UFKEXZ2RX3">[113]Table!$I$11:$J$11</definedName>
    <definedName name="BExS412BKRGFBRTKMZNCWUENQ9AT">[113]Table!$I$8:$J$8</definedName>
    <definedName name="BExS46R5WDNU5KL04FKY5LHJUCB8">[113]Table!$I$6:$J$6</definedName>
    <definedName name="BExS4JN3Y6SVBKILQK0R9HS45Y52">[113]Table!$F$8:$G$8</definedName>
    <definedName name="BExS51H0N51UT0FZOPZRCF1GU063">[113]Table!$I$9:$J$9</definedName>
    <definedName name="BExS54X72TJFC41FJK72MLRR2OO7">[113]Table!$I$11:$J$11</definedName>
    <definedName name="BExS57MAMBA30VTXI3O9NVXCZZXX">[113]Table!$F$7:$G$7</definedName>
    <definedName name="BExS59F0PA1V2ZC7S5TN6IT41SXP">[113]Table!$F$11:$G$11</definedName>
    <definedName name="BExS6EXCH2DAEUHDTKURT0FPAF8G">[113]Table!$F$7:$G$7</definedName>
    <definedName name="BExS6N0LI574IAC89EFW6CLTCQ33">[113]Table!$I$10:$J$10</definedName>
    <definedName name="BExS79HUY1GAJJP4VMMZHU8UJI6O">[113]Graph!$F$7:$G$7</definedName>
    <definedName name="BExS7AP04Z5M5U3ETJVS7UQ3F7UK">[113]Table!$I$7:$J$7</definedName>
    <definedName name="BExS7PZ9XQESUV0743QURK9P4XRQ">[113]Graph!$I$7:$J$7</definedName>
    <definedName name="BExS7TKQYLRZGM93UY3ZJZJBQNFJ">[113]Table!$I$6:$J$6</definedName>
    <definedName name="BExS7Y2LNGVHSIBKC7C3R6X4LDR6">[113]Table!$I$11:$J$11</definedName>
    <definedName name="BExS81TE0EY44Y3W2M4Z4MGNP5OM">[113]Table!$C$15:$D$19</definedName>
    <definedName name="BExS81YPDZDVJJVS15HV2HDXAC3Y">[113]Table!$I$10:$J$10</definedName>
    <definedName name="BExS82PRVNUTEKQZS56YT2DVF6C2">[113]Table!$I$6:$J$6</definedName>
    <definedName name="BExS83M3G4FCEUCU6IVC78CNX5C0">[113]Table!$K$2</definedName>
    <definedName name="BExS8BPG5A0GR5AO1U951NDGGR0L">[113]Table!$F$9:$G$9</definedName>
    <definedName name="BExS8GSUS17UY50TEM2AWF36BR9Z">[113]Table!$F$7:$G$7</definedName>
    <definedName name="BExS8HJRBVG0XI6PWA9KTMJZMQXK">[113]Table!$F$7:$G$7</definedName>
    <definedName name="BExS8LQTNX922FCMI8FORKMV1ZCD">[113]Graph!$F$8:$G$8</definedName>
    <definedName name="BExS8R51C8RM2FS6V6IRTYO9GA4A">[113]Table!$F$15</definedName>
    <definedName name="BExS8WDX408F60MH1X9B9UZ2H4R7">[113]Table!$I$9:$J$9</definedName>
    <definedName name="BExS8Z2W2QEC3MH0BZIYLDFQNUIP">[113]Table!$F$11:$G$11</definedName>
    <definedName name="BExS92DKGRFFCIA9C0IXDOLO57EP">[113]Table!$I$9:$J$9</definedName>
    <definedName name="BExS9DX13CACP3J8JDREK30JB1SQ">[113]Table!$F$9:$G$9</definedName>
    <definedName name="BExS9OUSFBCFM588Y7DLIKTPB62N">[113]Graph!$F$10:$G$10</definedName>
    <definedName name="BExSA5HP306TN9XJS0TU619DLRR7">[113]Table!$H$2:$I$2</definedName>
    <definedName name="BExSAH6ID8OHX379UXVNGFO8J6KQ">[113]Table!$F$8:$G$8</definedName>
    <definedName name="BExSAQBHIXGQRNIRGCJMBXUPCZQA">[113]Table!$I$8:$J$8</definedName>
    <definedName name="BExSAUTCT4P7JP57NOR9MTX33QJZ">[113]Table!$F$10:$G$10</definedName>
    <definedName name="BExSAY9CA9TFXQ9M9FBJRGJO9T9E">[113]Table!$E$1</definedName>
    <definedName name="BExSB4JYKQ3MINI7RAYK5M8BLJDC">[113]Table!$I$10:$J$10</definedName>
    <definedName name="BExSBB5BB2NTOBYTX7MDBWRM5SBC" localSheetId="9">query_Standard [4]Margin!$B$57</definedName>
    <definedName name="BExSBB5BB2NTOBYTX7MDBWRM5SBC" localSheetId="18">query_Standard [4]Margin!$B$57</definedName>
    <definedName name="BExSBB5BB2NTOBYTX7MDBWRM5SBC" localSheetId="19">query_Standard [4]Margin!$B$57</definedName>
    <definedName name="BExSBB5BB2NTOBYTX7MDBWRM5SBC" localSheetId="20">query_Standard [4]Margin!$B$57</definedName>
    <definedName name="BExSBB5BB2NTOBYTX7MDBWRM5SBC" localSheetId="21">query_Standard [4]Margin!$B$57</definedName>
    <definedName name="BExSBB5BB2NTOBYTX7MDBWRM5SBC" localSheetId="22">query_Standard [4]Margin!$B$57</definedName>
    <definedName name="BExSBB5BB2NTOBYTX7MDBWRM5SBC" localSheetId="23">query_Standard [4]Margin!$B$57</definedName>
    <definedName name="BExSBB5BB2NTOBYTX7MDBWRM5SBC" localSheetId="24">query_Standard [4]Margin!$B$57</definedName>
    <definedName name="BExSBB5BB2NTOBYTX7MDBWRM5SBC" localSheetId="25">query_Standard [4]Margin!$B$57</definedName>
    <definedName name="BExSBB5BB2NTOBYTX7MDBWRM5SBC" localSheetId="26">query_Standard [4]Margin!$B$57</definedName>
    <definedName name="BExSBB5BB2NTOBYTX7MDBWRM5SBC" localSheetId="27">query_Standard [4]Margin!$B$57</definedName>
    <definedName name="BExSBB5BB2NTOBYTX7MDBWRM5SBC" localSheetId="10">query_Standard [4]Margin!$B$57</definedName>
    <definedName name="BExSBB5BB2NTOBYTX7MDBWRM5SBC" localSheetId="28">query_Standard [4]Margin!$B$57</definedName>
    <definedName name="BExSBB5BB2NTOBYTX7MDBWRM5SBC" localSheetId="29">query_Standard [4]Margin!$B$57</definedName>
    <definedName name="BExSBB5BB2NTOBYTX7MDBWRM5SBC" localSheetId="30">query_Standard [4]Margin!$B$57</definedName>
    <definedName name="BExSBB5BB2NTOBYTX7MDBWRM5SBC" localSheetId="31">query_Standard [4]Margin!$B$57</definedName>
    <definedName name="BExSBB5BB2NTOBYTX7MDBWRM5SBC" localSheetId="32">query_Standard [4]Margin!$B$57</definedName>
    <definedName name="BExSBB5BB2NTOBYTX7MDBWRM5SBC" localSheetId="33">query_Standard [4]Margin!$B$57</definedName>
    <definedName name="BExSBB5BB2NTOBYTX7MDBWRM5SBC" localSheetId="34">query_Standard [4]Margin!$B$57</definedName>
    <definedName name="BExSBB5BB2NTOBYTX7MDBWRM5SBC" localSheetId="35">query_Standard [4]Margin!$B$57</definedName>
    <definedName name="BExSBB5BB2NTOBYTX7MDBWRM5SBC" localSheetId="36">query_Standard [4]Margin!$B$57</definedName>
    <definedName name="BExSBB5BB2NTOBYTX7MDBWRM5SBC" localSheetId="37">query_Standard [4]Margin!$B$57</definedName>
    <definedName name="BExSBB5BB2NTOBYTX7MDBWRM5SBC" localSheetId="11">query_Standard [4]Margin!$B$57</definedName>
    <definedName name="BExSBB5BB2NTOBYTX7MDBWRM5SBC" localSheetId="38">query_Standard [4]Margin!$B$57</definedName>
    <definedName name="BExSBB5BB2NTOBYTX7MDBWRM5SBC" localSheetId="39">query_Standard [4]Margin!$B$57</definedName>
    <definedName name="BExSBB5BB2NTOBYTX7MDBWRM5SBC" localSheetId="40">query_Standard [4]Margin!$B$57</definedName>
    <definedName name="BExSBB5BB2NTOBYTX7MDBWRM5SBC" localSheetId="41">query_Standard [4]Margin!$B$57</definedName>
    <definedName name="BExSBB5BB2NTOBYTX7MDBWRM5SBC" localSheetId="42">query_Standard [4]Margin!$B$57</definedName>
    <definedName name="BExSBB5BB2NTOBYTX7MDBWRM5SBC" localSheetId="43">query_Standard [4]Margin!$B$57</definedName>
    <definedName name="BExSBB5BB2NTOBYTX7MDBWRM5SBC" localSheetId="44">query_Standard [4]Margin!$B$57</definedName>
    <definedName name="BExSBB5BB2NTOBYTX7MDBWRM5SBC" localSheetId="45">query_Standard [4]Margin!$B$57</definedName>
    <definedName name="BExSBB5BB2NTOBYTX7MDBWRM5SBC" localSheetId="46">query_Standard [4]Margin!$B$57</definedName>
    <definedName name="BExSBB5BB2NTOBYTX7MDBWRM5SBC" localSheetId="47">query_Standard [4]Margin!$B$57</definedName>
    <definedName name="BExSBB5BB2NTOBYTX7MDBWRM5SBC" localSheetId="12">query_Standard [4]Margin!$B$57</definedName>
    <definedName name="BExSBB5BB2NTOBYTX7MDBWRM5SBC" localSheetId="48">query_Standard [4]Margin!$B$57</definedName>
    <definedName name="BExSBB5BB2NTOBYTX7MDBWRM5SBC" localSheetId="49">query_Standard [4]Margin!$B$57</definedName>
    <definedName name="BExSBB5BB2NTOBYTX7MDBWRM5SBC" localSheetId="50">query_Standard [4]Margin!$B$57</definedName>
    <definedName name="BExSBB5BB2NTOBYTX7MDBWRM5SBC" localSheetId="51">query_Standard [4]Margin!$B$57</definedName>
    <definedName name="BExSBB5BB2NTOBYTX7MDBWRM5SBC" localSheetId="52">query_Standard [4]Margin!$B$57</definedName>
    <definedName name="BExSBB5BB2NTOBYTX7MDBWRM5SBC" localSheetId="53">query_Standard [4]Margin!$B$57</definedName>
    <definedName name="BExSBB5BB2NTOBYTX7MDBWRM5SBC" localSheetId="54">query_Standard [4]Margin!$B$57</definedName>
    <definedName name="BExSBB5BB2NTOBYTX7MDBWRM5SBC" localSheetId="55">query_Standard [4]Margin!$B$57</definedName>
    <definedName name="BExSBB5BB2NTOBYTX7MDBWRM5SBC" localSheetId="56">query_Standard [4]Margin!$B$57</definedName>
    <definedName name="BExSBB5BB2NTOBYTX7MDBWRM5SBC" localSheetId="57">query_Standard [4]Margin!$B$57</definedName>
    <definedName name="BExSBB5BB2NTOBYTX7MDBWRM5SBC" localSheetId="13">query_Standard [4]Margin!$B$57</definedName>
    <definedName name="BExSBB5BB2NTOBYTX7MDBWRM5SBC" localSheetId="58">query_Standard [4]Margin!$B$57</definedName>
    <definedName name="BExSBB5BB2NTOBYTX7MDBWRM5SBC" localSheetId="59">query_Standard [4]Margin!$B$57</definedName>
    <definedName name="BExSBB5BB2NTOBYTX7MDBWRM5SBC" localSheetId="60">query_Standard [4]Margin!$B$57</definedName>
    <definedName name="BExSBB5BB2NTOBYTX7MDBWRM5SBC" localSheetId="14">query_Standard [4]Margin!$B$57</definedName>
    <definedName name="BExSBB5BB2NTOBYTX7MDBWRM5SBC" localSheetId="15">query_Standard [4]Margin!$B$57</definedName>
    <definedName name="BExSBB5BB2NTOBYTX7MDBWRM5SBC" localSheetId="16">query_Standard [4]Margin!$B$57</definedName>
    <definedName name="BExSBB5BB2NTOBYTX7MDBWRM5SBC" localSheetId="17">query_Standard [4]Margin!$B$57</definedName>
    <definedName name="BExSBB5BB2NTOBYTX7MDBWRM5SBC" localSheetId="1">query_Standard [4]Margin!$B$57</definedName>
    <definedName name="BExSBB5BB2NTOBYTX7MDBWRM5SBC" localSheetId="8">query_Standard [4]Margin!$B$57</definedName>
    <definedName name="BExSBB5BB2NTOBYTX7MDBWRM5SBC" localSheetId="2">query_Standard [4]Margin!$B$57</definedName>
    <definedName name="BExSBB5BB2NTOBYTX7MDBWRM5SBC">query_Standard [4]Margin!$B$57</definedName>
    <definedName name="BExSBRBXXQMBU1TYDW1BXTEVEPRU">[113]Table!$F$8:$G$8</definedName>
    <definedName name="BExSC60N7WR9PJSNC9B7ORCX9NGY">[113]Table!$I$7:$J$7</definedName>
    <definedName name="BExSCE99EZTILTTCE4NJJF96OYYM">[113]Table!$G$2</definedName>
    <definedName name="BExSD233CH4MU9ZMGNRF97ZV7KWU">[113]Table!$F$8:$G$8</definedName>
    <definedName name="BExSD9VH6PF6RQ135VOEE08YXPAW">[113]Table!$F$11:$G$11</definedName>
    <definedName name="BExSDSGM203BJTNS9MKCBX453HMD">[113]Table!$F$8:$G$8</definedName>
    <definedName name="BExSEEHK1VLWD7JBV9SVVVIKQZ3I">[113]Table!$F$8:$G$8</definedName>
    <definedName name="BExSF07QFLZCO4P6K6QF05XG7PH1">[113]Table!$F$11:$G$11</definedName>
    <definedName name="BExSFKQRST2S9KXWWLCXYLKSF4G1">[113]Table!$F$8:$G$8</definedName>
    <definedName name="BExSG54ETR2SX6X8BJJLF3EZ9YAI">[113]Table!$C$15:$D$16</definedName>
    <definedName name="BExSG90Q4ZUU2IPGDYOM169NJV9S">[113]Table!$I$9:$J$9</definedName>
    <definedName name="BExSGE45J27MDUUNXW7Z8Q33UAON">[113]Table!$F$9:$G$9</definedName>
    <definedName name="BExSGEEWSM6V6B3J3F29MN7WAH14">[113]Graph!$I$7:$J$7</definedName>
    <definedName name="BExSGJT4LF1CNH5RN5GZ373ISW9D">[113]Graph!$I$8:$J$8</definedName>
    <definedName name="BExSGLB2URTLBCKBB4Y885W925F2">[113]Table!$H$2:$I$2</definedName>
    <definedName name="BExSGOWJHRW7FWKLO2EHUOOGHNAF">[113]Table!$G$2</definedName>
    <definedName name="BExSGOWJTAP41ZV5Q23H7MI9C76W">[113]Table!$F$8:$G$8</definedName>
    <definedName name="BExSGVHX69GJZHD99DKE4RZ042B1">[113]Table!$F$8:$G$8</definedName>
    <definedName name="BExSHDS3RJMD6MEJ67RL63M0SEIC">[113]Graph!$I$9:$J$9</definedName>
    <definedName name="BExSHGH88QZWW4RNAX4YKAZ5JEBL">[113]Table!$H$2:$I$2</definedName>
    <definedName name="BExSHOKK1OO3CX9Z28C58E5J1D9W">[113]Table!$F$7:$G$7</definedName>
    <definedName name="BExSHQD8KYLTQGDXIRKCHQQ7MKIH">[113]Table!$I$11:$J$11</definedName>
    <definedName name="BExSHVGPIAHXI97UBLI9G4I4M29F">[113]Table!$I$7:$J$7</definedName>
    <definedName name="BExSI0K2YL3HTCQAD8A7TR4QCUR6">[113]Table!$F$15:$J$123</definedName>
    <definedName name="BExSIFUDNRWXWIWNGCCFOOD8WIAZ">[113]Table!$F$10:$G$10</definedName>
    <definedName name="BExTTGH8UZB6VJLTFR27D94JF01D">[113]Table!$E$1</definedName>
    <definedName name="BExTTV5WZJJD6UZZ0QNMIAVY6IFI">[113]Graph!$I$11:$J$11</definedName>
    <definedName name="BExTTZNS2PBCR93C9IUW49UZ4I6T">[113]Table!$E$2</definedName>
    <definedName name="BExTU2YFQ25JQ6MEMRHHN66VLTPJ">[113]Table!$F$9:$G$9</definedName>
    <definedName name="BExTU75IOII1V5O0C9X2VAYYVJUG">[113]Table!$F$15</definedName>
    <definedName name="BExTUA5F7V4LUIIAM17J3A8XF3JE">[113]Table!$F$8:$G$8</definedName>
    <definedName name="BExTUBNC9H8FO1QR3VKRH1KBI79X">[113]Table!$F$8:$G$8</definedName>
    <definedName name="BExTUJ53ANGZ3H1KDK4CR4Q0OD6P">[113]Table!$F$11:$G$11</definedName>
    <definedName name="BExTUKXSZBM7C57G6NGLWGU4WOHY">[113]Table!$I$6:$J$6</definedName>
    <definedName name="BExTUNC4EYL1HOW5H3PYEBTTUWHQ">[113]Graph!$F$9:$G$9</definedName>
    <definedName name="BExTUPKYD7TLWIM7M08N417IH1KM">[113]Table!$G$2</definedName>
    <definedName name="BExTUSQCFFYZCDNHWHADBC2E1ZP1">[113]Table!$I$7:$J$7</definedName>
    <definedName name="BExTUW10U40QCYGHM5NJ3YR1O5SP">[113]Table!$F$9:$G$9</definedName>
    <definedName name="BExTUY9WNSJ91GV8CP0SKJTEIV82">[113]Table!#REF!</definedName>
    <definedName name="BExTV67VIM8PV6KO253M4DUBJQLC">[113]Table!$F$15</definedName>
    <definedName name="BExTVELZCF2YA5L6F23BYZZR6WHF">[113]Table!$C$15:$D$29</definedName>
    <definedName name="BExTVGPIQZ99YFXUC8OONUX5BD42">[113]Table!$F$11:$G$11</definedName>
    <definedName name="BExTWFGXML9Z38A2TNMWQNQ2SAW9">[113]Table!$K$2</definedName>
    <definedName name="BExTWFX8OYD9IX59PTP73YAC8O9G">[113]Graph!$C$15:$D$29</definedName>
    <definedName name="BExTWI0Q8AWXUA3ZN7I5V3QK2KM1">[113]Table!$I$11:$J$11</definedName>
    <definedName name="BExTWJTIA3WUW1PUWXAOP9O8NKLZ">[113]Table!$F$6:$G$6</definedName>
    <definedName name="BExTWW95OX07FNA01WF5MSSSFQLX">[113]Table!$F$7:$G$7</definedName>
    <definedName name="BExTX476KI0RNB71XI5TYMANSGBG">[113]Table!$F$10:$G$10</definedName>
    <definedName name="BExTXJ6HBAIXMMWKZTJNFDYVZCAY">[113]Table!$E$2</definedName>
    <definedName name="BExTXT812NQT8GAEGH738U29BI0D">[113]Table!$C$15:$D$29</definedName>
    <definedName name="BExTXTTLM3M30I88LWTWLVXE88S4">[113]Graph!$F$11:$G$11</definedName>
    <definedName name="BExTXWIP2TFPTQ76NHFOB72NICRZ">[113]Table!$H$2:$I$2</definedName>
    <definedName name="BExTY5T62H651VC86QM4X7E28JVA">[113]Table!$E$1</definedName>
    <definedName name="BExTYKCEFJ83LZM95M1V7CSFQVEA">[113]Table!$G$2</definedName>
    <definedName name="BExTYPLA9N640MFRJJQPKXT7P88M">[113]Table!$I$10:$J$10</definedName>
    <definedName name="BExTZ7F71SNTOX4LLZCK5R9VUMIJ">[113]Table!$F$8:$G$8</definedName>
    <definedName name="BExTZ8X5G9S3PA4FPSNK7T69W7QT">[113]Table!$F$15</definedName>
    <definedName name="BExTZ97Y0RMR8V5BI9F2H4MFB77O">[113]Table!$F$8:$G$8</definedName>
    <definedName name="BExTZK5PMCAXJL4DUIGL6H9Y8U4C">[113]Table!$G$2</definedName>
    <definedName name="BExTZKB6L5SXV5UN71YVTCBEIGWY">[113]Table!$F$11:$G$11</definedName>
    <definedName name="BExTZLICVKK4NBJFEGL270GJ2VQO">[113]Table!$F$11:$G$11</definedName>
    <definedName name="BExTZO2596CBZKPI7YNA1QQNPAIJ">[113]Table!$E$1</definedName>
    <definedName name="BExU02QNT4LT7H9JPUC4FXTLVGZT">[113]Table!$E$1</definedName>
    <definedName name="BExU0BFJJQO1HJZKI14QGOQ6JROO">[113]Table!$I$9:$J$9</definedName>
    <definedName name="BExU0FH5WTGW8MRFUFMDDSMJ6YQ5">[113]Table!$F$10:$G$10</definedName>
    <definedName name="BExU0GDOIL9U33QGU9ZU3YX3V1I4">[113]Table!$F$10:$G$10</definedName>
    <definedName name="BExU0HKTO8WJDQDWRTUK5TETM3HS">[113]Table!$F$15</definedName>
    <definedName name="BExU0W41WEB5XMUD32REEF800M8D">[113]Graph!$F$11:$G$11</definedName>
    <definedName name="BExU0WPLZMEM9A6TY1TOG4JIY2OI">[113]Graph!$C$15:$D$16</definedName>
    <definedName name="BExU147D6RPG6ZVTSXRKFSVRHSBG">[113]Table!$F$11:$G$11</definedName>
    <definedName name="BExU16R10W1SOAPNG4CDJ01T7JRE">[113]Table!$I$6:$J$6</definedName>
    <definedName name="BExU17CKOR3GNIHDNVLH9L1IOJS9">[113]Table!$F$10:$G$10</definedName>
    <definedName name="BExU1GXUTLRPJN4MRINLAPHSZQFG">[113]Table!$F$15</definedName>
    <definedName name="BExU1PH9MOEX1JZVZ3D5M9DXB191">[113]Table!$H$2:$I$2</definedName>
    <definedName name="BExU1QZEEKJA35IMEOLOJ3ODX0ZA">[113]Table!$F$9:$G$9</definedName>
    <definedName name="BExU1VRURIWWVJ95O40WA23LMTJD">[113]Table!$E$1</definedName>
    <definedName name="BExU2M5CK6XK55UIHDVYRXJJJRI4">[113]Table!$F$15</definedName>
    <definedName name="BExU2RE7IQ1U1FTVTS2DM693ZS68">[113]Graph!$I$10:$J$10</definedName>
    <definedName name="BExU2XZLYIU19G7358W5T9E87AFR">[113]Table!$I$7:$J$7</definedName>
    <definedName name="BExU3B66MCKJFSKT3HL8B5EJGVX0">[113]Table!$G$2</definedName>
    <definedName name="BExU3PPL4XE6NNLQPLTG5S1B68M7">[113]Graph!$F$10:$G$10</definedName>
    <definedName name="BExU401R18N6XKZKL7CNFOZQCM14">[113]Table!$F$10:$G$10</definedName>
    <definedName name="BExU47OZMS6TCWMEHHF0UCSFLLPI">[113]Table!$F$10:$G$10</definedName>
    <definedName name="BExU4I148DA7PRCCISLWQ6ABXFK6">[113]Table!$F$2:$G$2</definedName>
    <definedName name="BExU4L101H2KQHVKCKQ4PBAWZV6K">[113]Table!$G$2</definedName>
    <definedName name="BExU4TPWNGAU6O3LRFRHAFY4Y32C">[113]Graph!$I$6:$J$6</definedName>
    <definedName name="BExU529CJ5AWHU0WNPZUYLVVT9GO">[113]Graph!$I$10:$J$10</definedName>
    <definedName name="BExU529I6YHVOG83TJHWSILIQU1S">[113]Table!$F$6:$G$6</definedName>
    <definedName name="BExU57YCIKPRD8QWL6EU0YR3NG3J">[113]Table!$G$2</definedName>
    <definedName name="BExU5DSTBWXLN6E59B757KRWRI6E">[113]Table!$H$2:$I$2</definedName>
    <definedName name="BExU5X4OX1V1XHS6WSSORVQPP6Z3">[113]Table!$I$8:$J$8</definedName>
    <definedName name="BExU66KMFBAP8JCVG9VM1RD1TNFF">[113]Table!$F$8:$G$8</definedName>
    <definedName name="BExU68IOM3CB3TACNAE9565TW7SH">[113]Table!$H$2:$I$2</definedName>
    <definedName name="BExU6FEU1MRHU98R9YOJC5OKUJ6L">[113]Table!$I$11:$J$11</definedName>
    <definedName name="BExU6KIAJ663Y8W8QMU4HCF183DF">[113]Table!$F$7:$G$7</definedName>
    <definedName name="BExU6MWL30NHY8I1G97R2SU1TD1Y">[113]Graph!$I$9:$J$9</definedName>
    <definedName name="BExU6PAVKIOAIMQ9XQIHHF1SUAGO">[113]Table!$F$6:$G$6</definedName>
    <definedName name="BExU6WXXC7SSQDMHSLUN5C2V4IYX">[113]Table!$I$7:$J$7</definedName>
    <definedName name="BExU73387E74XE8A9UKZLZNJYY65">[113]Table!$I$7:$J$7</definedName>
    <definedName name="BExU76ZHCJM8I7VSICCMSTC33O6U">[113]Table!$I$9:$J$9</definedName>
    <definedName name="BExU7BBTUF8BQ42DSGM94X5TG5GF">[113]Table!$I$10:$J$10</definedName>
    <definedName name="BExU7HH4EAHFQHT4AXKGWAWZP3I0">[113]Table!$I$8:$J$8</definedName>
    <definedName name="BExU80I6AE5OU7P7F5V7HWIZBJ4P">[113]Table!$C$15:$D$29</definedName>
    <definedName name="BExU8KFLAN778MBN93NYZB0FV30G">[113]Table!$I$6:$J$6</definedName>
    <definedName name="BExU8UX9JX3XLB47YZ8GFXE0V7R2">[113]Table!$I$11:$J$11</definedName>
    <definedName name="BExU8YIQ9WPPVTMPN07O5ULVB4SY">[113]Table!$I$9:$J$9</definedName>
    <definedName name="BExU96M1J7P9DZQ3S9H0C12KGYTW">[113]Table!$F$11:$G$11</definedName>
    <definedName name="BExU9F05OR1GZ3057R6UL3WPEIYI">[113]Table!$I$10:$J$10</definedName>
    <definedName name="BExU9KJOZLO15N11MJVN782NFGJ0">[113]Table!$G$2</definedName>
    <definedName name="BExU9LG29XU2K1GNKRO4438JYQZE">[113]Table!$F$10:$G$10</definedName>
    <definedName name="BExUA28AO7OWDG3H23Q0CL4B7BHW">[113]Table!$I$10:$J$10</definedName>
    <definedName name="BExUA6Q4K25VH452AQ3ZIRBCMS61">[113]Table!$I$11:$J$11</definedName>
    <definedName name="BExUAMWQODKBXMRH1QCMJLJBF8M7">[113]Table!$I$8:$J$8</definedName>
    <definedName name="BExUAX8WS5OPVLCDXRGKTU2QMTFO">[113]Table!$F$11:$G$11</definedName>
    <definedName name="BExUB3JHDL430WKBOVB9KNTSWU3Q">[113]Graph!$F$7:$G$7</definedName>
    <definedName name="BExUB8SEOECY6SVRISGXP6GRCUIC">[113]Table!$I$9:$J$9</definedName>
    <definedName name="BExUBLDKHG49B604ZYPTUILRW88F">[113]Table!$I$11:$J$11</definedName>
    <definedName name="BExUBN64LPXX4Z738WO97YQ5MXMX">[113]Graph!$I$7:$J$7</definedName>
    <definedName name="BExUBPV8GB3LLCKQZCK9OFOFPN4G">[113]Graph!$F$6:$G$6</definedName>
    <definedName name="BExUC623BDYEODBN0N4DO6PJQ7NU">[113]Table!$C$15:$D$29</definedName>
    <definedName name="BExUCFCDK6SPH86I6STXX8X3WMC4">[113]Table!$F$11:$G$11</definedName>
    <definedName name="BExUD9WX9BWK72UWVSLYZJLAY5VY">[113]Table!$I$6:$J$6</definedName>
    <definedName name="BExUDEV0CYVO7Y5IQQBEJ6FUY9S6">[113]Table!$E$1</definedName>
    <definedName name="BExUDWOXQGIZW0EAIIYLQUPXF8YV">[113]Table!$H$2:$I$2</definedName>
    <definedName name="BExUEYR71COFS2X8PDNU21IPMQEU">[113]Table!$F$8:$G$8</definedName>
    <definedName name="BExVPRLJ9I6RX45EDVFSQGCPJSOK">[113]Table!$I$10:$J$10</definedName>
    <definedName name="BExVR8NAH73TVNEQ6TXX8GAYA4RX">[113]Graph!$C$15:$D$29</definedName>
    <definedName name="BExVSHG8M93SNUMA88DVAQLZHFOI">[113]Graph!$C$15:$D$16</definedName>
    <definedName name="BExVSL787C8E4HFQZ2NVLT35I2XV">[113]Table!$I$10:$J$10</definedName>
    <definedName name="BExVSTFTVV14SFGHQUOJL5SQ5TX9">[113]Table!$G$2</definedName>
    <definedName name="BExVSZA545W36QQD9W108O3685P6">[113]Graph!$I$6:$J$6</definedName>
    <definedName name="BExVT7TRK3NZHPME2TFBXOF1WBR9">[113]Table!$I$9:$J$9</definedName>
    <definedName name="BExVTCMDDEDGLUIMUU6BSFHEWTOP">[113]Table!$E$1</definedName>
    <definedName name="BExVTCRV8FQ5U9OYWWL44N6KFNHU">[113]Table!$I$11:$J$11</definedName>
    <definedName name="BExVTTJVTNRSBHBTUZ78WG2JM5MK">[113]Table!$I$6:$J$6</definedName>
    <definedName name="BExVTUAYUR922VXBNO4MN569BULR">[113]Graph!$F$10:$G$10</definedName>
    <definedName name="BExVTW3OZ04QHKTFPPDM5JDNT6C1">[113]Graph!$C$15:$D$29</definedName>
    <definedName name="BExVTXLMYR87BC04D1ERALPUFVPG">[113]Table!$F$15</definedName>
    <definedName name="BExVUL9V3H8ZF6Y72LQBBN639YAA">[113]Table!$F$8:$G$8</definedName>
    <definedName name="BExVV5T14N2HZIK7HQ4P2KG09U0J">[113]Table!$I$10:$J$10</definedName>
    <definedName name="BExVV7B0IJAZ1RB42U4ZQ1PZAEQV">[113]Graph!$F$9:$G$9</definedName>
    <definedName name="BExVVCEED4JEKF59OV0G3T4XFMFO">[113]Table!$F$15</definedName>
    <definedName name="BExVVPFO2J7FMSRPD36909HN4BZJ">[113]Table!$C$15:$D$29</definedName>
    <definedName name="BExVVQ19AQ3VCARJOC38SF7OYE9Y">[113]Table!$I$11:$J$11</definedName>
    <definedName name="BExVVQ19TAECID45CS4HXT1RD3AQ">[113]Table!$C$15:$D$29</definedName>
    <definedName name="BExVVVQ98G2LES4ELUJ9W66671DM">[113]Table!$C$15:$D$29</definedName>
    <definedName name="BExVW3YV5XGIVJ97UUPDJGJ2P15B">[113]Table!$I$8:$J$8</definedName>
    <definedName name="BExVW6YTKA098AF57M4PHNQ54XMH">[113]Table!$F$8:$G$8</definedName>
    <definedName name="BExVWB5U8L1VTBQZ0RPIPPUL2H8S">[113]Table!$I$9:$J$9</definedName>
    <definedName name="BExVX3XN2DRJKL8EDBIG58RYQ36R">[113]Table!$I$6:$J$6</definedName>
    <definedName name="BExVXHKI6LFYMGWISMPACMO247HL">[113]Table!$F$9:$G$9</definedName>
    <definedName name="BExVY11V7U1SAY4QKYE0PBSPD7LW">[113]Table!$F$7:$G$7</definedName>
    <definedName name="BExVY1SV37DL5YU59HS4IG3VBCP4">[113]Table!$C$15:$D$29</definedName>
    <definedName name="BExVY3WFGJKSQA08UF9NCMST928Y">[113]Table!$F$7:$G$7</definedName>
    <definedName name="BExVY7N7APOSX562C86T41J73BNN">[113]Graph!$C$15:$D$29</definedName>
    <definedName name="BExVY954UOEVQEIC5OFO4NEWVKAQ">[113]Table!$F$11:$G$11</definedName>
    <definedName name="BExVYHDYIV5397LC02V4FEP8VD6W">[113]Table!$I$10:$J$10</definedName>
    <definedName name="BExVYOVIZDA18YIQ0A30Q052PCAK">[113]Table!$H$2:$I$2</definedName>
    <definedName name="BExVYP10GR0K995T6B3KV68NK2JD">[113]Table!$F$9:$G$9</definedName>
    <definedName name="BExVYVGWN7SONLVDH9WJ2F1JS264">[113]Table!$I$7:$J$7</definedName>
    <definedName name="BExVZB1Y5J4UL2LKK0363EU7GIJ1">[113]Table!$F$7:$G$7</definedName>
    <definedName name="BExVZESW4KWQ72XZ6AAT3JSAGMMO">[113]Graph!$F$9:$G$9</definedName>
    <definedName name="BExVZF3PQEYU4KEQRDLJL24CU843">[113]Graph!$I$9:$J$9</definedName>
    <definedName name="BExVZNXWS91RD7NXV5NE2R3C8WW7">[113]Table!$I$8:$J$8</definedName>
    <definedName name="BExW0FYP4WXY71CYUG40SUBG9UWU">[113]Table!$H$2:$I$2</definedName>
    <definedName name="BExW0HBAR94L0RTT4FLGEJ88FO94">[113]Graph!$I$10:$J$10</definedName>
    <definedName name="BExW0RI61B4VV0ARXTFVBAWRA1C5">[113]Table!$F$9:$G$9</definedName>
    <definedName name="BExW11OTZT6N6XMU99HHYXL0FFGK">[113]Table!$E$1</definedName>
    <definedName name="BExW1U0JLKQ094DW5MMOI8UHO09V">[113]Table!$I$8:$J$8</definedName>
    <definedName name="BExW2H3C8WJSBW5FGTFKVDVJC4CL">[113]Table!$I$7:$J$7</definedName>
    <definedName name="BExW2SMO90FU9W8DVVES6Q4E6BZR">[113]Table!$F$6:$G$6</definedName>
    <definedName name="BExW2UKPL2DUZWKCCEBDXCS10M2T">[113]Table!$I$11:$J$11</definedName>
    <definedName name="BExW2W84RQVU50XZ8SUE8WPDW1H1">[113]Table!$I$10:$J$10</definedName>
    <definedName name="BExW35YV9V70DFOPLUGI2W7IYOU2">[113]Graph!$C$15:$D$29</definedName>
    <definedName name="BExW3T1K638HT5E0Y8MMK108P5JT">[113]Table!$F$6:$G$6</definedName>
    <definedName name="BExW42MSJKIK1BAIZXYP5H5OHER4">[113]Graph!$F$7:$G$7</definedName>
    <definedName name="BExW4QR9FV9MP5K610THBSM51RYO">[113]Table!$H$2:$I$2</definedName>
    <definedName name="BExW4XSWZ6ZR0GW1TM7Y2FV1CR0P">[113]Table!$G$2</definedName>
    <definedName name="BExW5AU61K1G61PXYWHBKR1I3AYT">[113]Table!$I$8:$J$8</definedName>
    <definedName name="BExW5AZNT6IAZGNF2C879ODHY1B8">[113]Table!$F$11:$G$11</definedName>
    <definedName name="BExW5MZ3GOO4KVBBGCLE3HYOVCDE">[113]Table!$F$11:$G$11</definedName>
    <definedName name="BExW5WPU27WD4NWZOT0ZEJIDLX5J">[113]Table!$I$6:$J$6</definedName>
    <definedName name="BExW5X64UZDAB8GEIIQBWQV66NV9">[113]Graph!$C$15:$D$29</definedName>
    <definedName name="BExW66LVVZK656PQY1257QMHP2AY">[113]Table!$E$1</definedName>
    <definedName name="BExW6EJPHAP1TWT380AZLXNHR22P">[113]Table!$I$7:$J$7</definedName>
    <definedName name="BExW794A74Z5F2K8LVQLD6VSKXUE">[113]Table!$F$8:$G$8</definedName>
    <definedName name="BExW7OEJV794XX977OG8IR71VW14">[113]Table!$F$7:$G$7</definedName>
    <definedName name="BExW8K0SSIPSKBVP06IJ71600HJZ">[113]Table!$H$2:$I$2</definedName>
    <definedName name="BExW8T0GVY3ZYO4ACSBLHS8SH895">[113]Table!$F$15</definedName>
    <definedName name="BExW8YEP73JMMU9HZ08PM4WHJQZ4">[113]Table!$I$8:$J$8</definedName>
    <definedName name="BExW937AT53OZQRHNWQZ5BVH24IE">[113]Table!$I$11:$J$11</definedName>
    <definedName name="BExXLDE6PN4ESWT3LXJNQCY94NE4">[113]Table!$C$15:$D$29</definedName>
    <definedName name="BExXLQVPK2H3IF0NDDA5CT612EUK">[113]Table!$I$6:$J$6</definedName>
    <definedName name="BExXLR6IO70TYTACKQH9M5PGV24J">[113]Table!$F$11:$G$11</definedName>
    <definedName name="BExXM065WOLYRYHGHOJE0OOFXA4M">[113]Table!$C$15:$D$29</definedName>
    <definedName name="BExXM3GUNXVDM82KUR17NNUMQCNI">[113]Table!$F$7:$G$7</definedName>
    <definedName name="BExXMA28M8SH7MKIGETSDA72WUIZ">[113]Table!$I$9:$J$9</definedName>
    <definedName name="BExXMT8T5Z3M2JBQN65X2LKH0YQI">[113]Table!$I$7:$J$7</definedName>
    <definedName name="BExXN1XNO7H60M9X1E7EVWFJDM5N">[113]Table!$I$7:$J$7</definedName>
    <definedName name="BExXN22ZOTIW49GPLWFYKVM90FNZ">[113]Table!$F$6:$G$6</definedName>
    <definedName name="BExXN6QAP8UJQVN4R4BQKPP4QK35">[113]Table!$F$7:$G$7</definedName>
    <definedName name="BExXNBOA39T2X6Y5Y5GZ5DDNA1AX">[113]Table!$F$8:$G$8</definedName>
    <definedName name="BExXNPM24UN2PGVL9D1TUBFRIKR4">[113]Table!$F$7:$G$7</definedName>
    <definedName name="BExXNSLYWITH4246M4YVOUIV04ZJ">[113]Graph!$C$15:$D$29</definedName>
    <definedName name="BExXNWYB165VO9MHARCL5WLCHWS0">[113]Table!$C$15:$D$29</definedName>
    <definedName name="BExXO278QHQN8JDK5425EJ615ECC">[113]Table!$F$7:$G$7</definedName>
    <definedName name="BExXO6E9ABFOYA2LVN6RLW4BO9G6">[113]Graph!$F$7:$G$7</definedName>
    <definedName name="BExXOHSAD2NSHOLLMZ2JWA4I3I1R">[113]Table!$I$7:$J$7</definedName>
    <definedName name="BExXP80B5FGA00JCM7UXKPI3PB7Y">[113]Table!$I$9:$J$9</definedName>
    <definedName name="BExXP85M4WXYVN1UVHUTOEKEG5XS">[113]Table!$F$8:$G$8</definedName>
    <definedName name="BExXPELOTHOAG0OWILLAH94OZV5J">[113]Table!$H$2:$I$2</definedName>
    <definedName name="BExXPS31W1VD2NMIE4E37LHVDF0L">[113]Table!$F$8:$G$8</definedName>
    <definedName name="BExXPZKYEMVF5JOC14HYOOYQK6JK">[113]Table!$G$2</definedName>
    <definedName name="BExXQ89PA10X79WBWOEP1AJX1OQM">[113]Table!$F$11:$G$11</definedName>
    <definedName name="BExXQCGQGGYSI0LTRVR73MUO50AW">[113]Table!$I$6:$J$6</definedName>
    <definedName name="BExXQH41O5HZAH8BO6HCFY8YC3TU">[113]Table!$C$15:$D$19</definedName>
    <definedName name="BExXQHPNAFE4M6C2HYRCQNIU9D31">[113]Graph!$C$15:$D$29</definedName>
    <definedName name="BExXQJIEF5R3QQ6D8HO3NGPU0IQC">[113]Table!$G$2</definedName>
    <definedName name="BExXQS1SGPIQX0ESRMCECOYMUQQJ">[113]Graph!$C$15:$D$29</definedName>
    <definedName name="BExXQU00K9ER4I1WM7T9J0W1E7ZC">[113]Table!$I$10:$J$10</definedName>
    <definedName name="BExXQXG18PS8HGBOS03OSTQ0KEYC">[113]Table!$G$2</definedName>
    <definedName name="BExXR3W3FKYQBLR299HO9RZ70C43">[113]Table!$F$6:$G$6</definedName>
    <definedName name="BExXRA6N6XCLQM6XDV724ZIH6G93">[113]Table!$F$10:$G$10</definedName>
    <definedName name="BExXRABZ1CNKCG6K1MR6OUFHF7J9">[113]Table!$F$10:$G$10</definedName>
    <definedName name="BExXRBOFETC0OTJ6WY3VPMFH03VB">[113]Table!$I$8:$J$8</definedName>
    <definedName name="BExXRD13K1S9Y3JGR7CXSONT7RJZ">[113]Table!$C$15:$D$29</definedName>
    <definedName name="BExXRIFB4QQ87QIGA9AG0NXP577K">[113]Table!$F$10:$G$10</definedName>
    <definedName name="BExXRIQ2JF2CVTRDQX2D9SPH7FTN">[113]Table!$I$11:$J$11</definedName>
    <definedName name="BExXRO4A6VUH1F4XV8N1BRJ4896W">[113]Table!$C$15:$D$29</definedName>
    <definedName name="BExXRV5QP3Z0KAQ1EQT9JYT2FV0L">[113]Table!$F$10:$G$10</definedName>
    <definedName name="BExXRZ20LZZCW8LVGDK0XETOTSAI">[113]Table!$F$15</definedName>
    <definedName name="BExXS63O4OMWMNXXAODZQFSDG33N">[113]Table!$F$6:$G$6</definedName>
    <definedName name="BExXSALIYO452EVNULL5KVA32HLH">[113]Graph!$I$8:$J$8</definedName>
    <definedName name="BExXSC8RFK5D68FJD2HI4K66SA6I">[113]Table!$F$10:$G$10</definedName>
    <definedName name="BExXSVQ2WOJJ73YEO8Q2FK60V4G8">[113]Table!$I$8:$J$8</definedName>
    <definedName name="BExXTHLRNL82GN7KZY3TOLO508N7">[113]Table!$F$8:$G$8</definedName>
    <definedName name="BExXTL72MKEQSQH9L2OTFLU8DM2B">[113]Table!$F$8:$G$8</definedName>
    <definedName name="BExXTM3M4RTCRSX7VGAXGQNPP668">[113]Table!$F$7:$G$7</definedName>
    <definedName name="BExXTP3GYO6Z9RTKKT10XA0UTV3T">[113]Table!$I$8:$J$8</definedName>
    <definedName name="BExXTZKZ4CG92ZQLIRKEXXH9BFIR">[113]Table!$F$7:$G$7</definedName>
    <definedName name="BExXU6XDTT7RM93KILIDEYPA9XKF">[113]Table!$I$6:$J$6</definedName>
    <definedName name="BExXU8VLZA7WLPZ3RAQZGNERUD26">[113]Table!$E$1</definedName>
    <definedName name="BExXU9XC3W4MLGZ1WAW3541R41MV">[113]Graph!$F$6:$G$6</definedName>
    <definedName name="BExXUB9RSLSCNN5ETLXY72DAPZZM">[113]Table!$I$10:$J$10</definedName>
    <definedName name="BExXUD2IFMLP6ZFCR61OICF0O2RQ">[113]Graph!$I$8:$J$8</definedName>
    <definedName name="BExXUFRM82XQIN2T8KGLDQL1IBQW">[113]Table!$G$2</definedName>
    <definedName name="BExXUIBD8EAT9IT4MHXX11KYDC6L">[113]Table!$F$6:$G$6</definedName>
    <definedName name="BExXUS20M8Q5NKPIEXPUUUTTM7IE">[113]Table!$E$1</definedName>
    <definedName name="BExXUYND6EJO7CJ5KRICV4O1JNWK">[113]Table!$F$9:$G$9</definedName>
    <definedName name="BExXVK87BMMO6LHKV0CFDNIQVIBS">[113]Table!$I$11:$J$11</definedName>
    <definedName name="BExXVKZ9WXPGL6IVY6T61IDD771I">[113]Table!$F$8:$G$8</definedName>
    <definedName name="BExXVPGXWV382YHOA0994M1CZQD2">[113]Table!$I$8:$J$8</definedName>
    <definedName name="BExXW27MMXHXUXX78SDTBE1JYTHT">[113]Table!$I$7:$J$7</definedName>
    <definedName name="BExXW2YIM2MYBSHRIX0RP9D4PRMN">[113]Table!$I$6:$J$6</definedName>
    <definedName name="BExXWWXHBZHA9J3N8K47F84X0M0L">[113]Table!$I$10:$J$10</definedName>
    <definedName name="BExXXBM521DL8R4ZX7NZ3DBCUOR5">[113]Table!$C$15:$D$29</definedName>
    <definedName name="BExXXC7OZI33XZ03NRMEP7VRLQK4">[113]Table!$I$7:$J$7</definedName>
    <definedName name="BExXXH5N3NKBQ7BCJPJTBF8CYM2Q">[113]Table!$I$6:$J$6</definedName>
    <definedName name="BExXXKWLM4D541BH6O8GOJMHFHMW">[113]Table!$I$9:$J$9</definedName>
    <definedName name="BExXXPPA1Q87XPI97X0OXCPBPDON">[113]Table!$I$11:$J$11</definedName>
    <definedName name="BExXXZQNZY6IZI45DJXJK0MQZWA7">[113]Table!$E$1</definedName>
    <definedName name="BExXY0SAZOPJMDG9GOR625UDCCS8">[113]Graph!$F$8:$G$8</definedName>
    <definedName name="BExXY5QFG6QP94SFT3935OBM8Y4K">[113]Table!$I$7:$J$7</definedName>
    <definedName name="BExXY7TYEBFXRYUYIFHTN65RJ8EW">[113]Table!$C$15:$D$29</definedName>
    <definedName name="BExXYMNYAYH3WA2ZCFAYKZID9ZCI">[113]Table!$I$9:$J$9</definedName>
    <definedName name="BExXYNKBQ7AQKGKTMLFPY13WPU0M">[113]Table!$H$2:$I$2</definedName>
    <definedName name="BExXYYT12SVN2VDMLVNV4P3ISD8T">[113]Table!$I$7:$J$7</definedName>
    <definedName name="BExXZ9AO3WQ6DZG8TJBKH5ONZYG4">[113]Table!$G$2</definedName>
    <definedName name="BExXZFABFT5SJNUP8XQU5HYBZ3RH">[113]Graph!$I$8:$J$8</definedName>
    <definedName name="BExXZFVV4YB42AZ3H1I40YG3JAPU">[113]Table!$I$11:$J$11</definedName>
    <definedName name="BExXZHJ9T2JELF12CHHGD54J1B0C">[113]Table!$F$7:$G$7</definedName>
    <definedName name="BExXZXKH7NBARQQAZM69Z57IH1MM">[113]Table!$F$6:$G$6</definedName>
    <definedName name="BExY0C3UBVC4M59JIRXVQ8OWAJC1">[113]Table!$I$7:$J$7</definedName>
    <definedName name="BExY0OJHW85S0VKBA8T4HTYPYBOS">[113]Table!$I$10:$J$10</definedName>
    <definedName name="BExY0SQKIY0WK8TMHOXZRVA3JP4I">[113]Table!$F$8:$G$8</definedName>
    <definedName name="BExY0T1E034D7XAXNC6F7540LLIE">[113]Table!$F$15</definedName>
    <definedName name="BExY0XTZLHN49J2JH94BYTKBJLT3">[113]Table!$F$10:$G$10</definedName>
    <definedName name="BExY180UKNW5NIAWD6ZUYTFEH8QS">[113]Table!$F$15</definedName>
    <definedName name="BExY1APXOSKR4EGXJOTA7RTMV44L">[113]Table!$I$7:$J$7</definedName>
    <definedName name="BExY1FIMLW9L499KIE7ZJ706UYLM">[113]Graph!$F$6:$G$6</definedName>
    <definedName name="BExY1GK9ELBEKDD7O6HR6DUO8YGO">[113]Table!$I$11:$J$11</definedName>
    <definedName name="BExY1HWWOOA1D1CVYOCRHIO364S2">[113]Table!$I$11:$J$11</definedName>
    <definedName name="BExY1NWOXXFV9GGZ3PX444LZ8TVX">[113]Table!$F$10:$G$10</definedName>
    <definedName name="BExY1ONMI973LYH6W67SZIDXWDA0">[113]Graph!$F$9:$G$9</definedName>
    <definedName name="BExY1YEBOSLMID7LURP8QB46AI91">[113]Table!$I$10:$J$10</definedName>
    <definedName name="BExY2DJ5WVGFG4O033SMQ3C48L4R">[113]Table!$I$6:$J$6</definedName>
    <definedName name="BExY2FS4LFX9OHOTQT7SJ2PXAC25">[113]Table!$I$10:$J$10</definedName>
    <definedName name="BExY2GDPCZPVU0IQ6IJIB1YQQRQ6">[113]Table!$F$6:$G$6</definedName>
    <definedName name="BExY2GTSZ3VA9TXLY7KW1LIAKJ61">[113]Table!$F$6:$G$6</definedName>
    <definedName name="BExY2IXBR1SGYZH08T7QHKEFS8HA">[113]Table!$F$15</definedName>
    <definedName name="BExY3ZTN41B82O0HVAMZAS46G18T">[113]Table!$F$10:$G$10</definedName>
    <definedName name="BExY4FEPLK1E3DWO08JMDCBCK8MM">[113]Table!$I$8:$J$8</definedName>
    <definedName name="BExY4PWCSFB8P3J3TBQB2MD67263">[113]Table!$I$8:$J$8</definedName>
    <definedName name="BExY50JAF5CG01GTHAUS7I4ZLUDC">[113]Table!$I$8:$J$8</definedName>
    <definedName name="BExY53J7EXFEOFTRNAHLK7IH3ACB">[113]Table!$F$8:$G$8</definedName>
    <definedName name="BExY5515SJTJS3VM80M3YYR0WF37">[113]Table!$F$15:$G$16</definedName>
    <definedName name="BExY5515WE39FQ3EG5QHG67V9C0O">[113]Table!$F$11:$G$11</definedName>
    <definedName name="BExY5ERVGL3UM2MGT8LJ0XPKTZEK">[113]Table!$I$7:$J$7</definedName>
    <definedName name="BExY5QM0Y1RDHQLSM10DN0G4DBQP">[113]Graph!$C$15:$D$16</definedName>
    <definedName name="BExY5YEIZDZGKZS3DQIQL2GLFOT8">[113]Graph!$I$7:$J$7</definedName>
    <definedName name="BExY6KVS1MMZ2R34PGEFR2BMTU9W">[113]Table!$I$11:$J$11</definedName>
    <definedName name="BExY6Q9YY7LW745GP7CYOGGSPHGE">[113]Table!$F$6:$G$6</definedName>
    <definedName name="BExZIYO22G5UXOB42GDLYGVRJ6U7">[113]Table!$F$11:$G$11</definedName>
    <definedName name="BExZJ7I9T8XU4MZRKJ1VVU76V2LZ">[113]Table!$F$15</definedName>
    <definedName name="BExZJS6RG34ODDY9HMZ0O34MEMSB">[113]Table!$I$8:$J$8</definedName>
    <definedName name="BExZK34NR4BAD7HJAP7SQ926UQP3">[113]Table!$F$11:$G$11</definedName>
    <definedName name="BExZK3FGPHH5H771U7D5XY7XBS6E">[113]Table!$E$1</definedName>
    <definedName name="BExZKGRIH1C8XY2R7Z1LHBXCBRJC">[113]Graph!$I$10:$J$10</definedName>
    <definedName name="BExZKJRF2IRR57DG9CLC7MSHWNNN">[113]Table!$F$8:$G$8</definedName>
    <definedName name="BExZL0OYOE1I42694EJ73ZTF73JZ">[113]Table!$F$6:$G$6</definedName>
    <definedName name="BExZL6E4YVXRUN7ZGF2BIGIXFR8K">[113]Table!$E$1</definedName>
    <definedName name="BExZLGVLMKTPFXG42QYT0PO81G7F">[113]Table!$F$9:$G$9</definedName>
    <definedName name="BExZLHRZMB1LAT56CZDZRRPS2Q5E">[113]Graph!$F$10:$G$10</definedName>
    <definedName name="BExZM7JVLG0W8EG5RBU915U3SKBY">[113]Table!$F$7:$G$7</definedName>
    <definedName name="BExZM85FOVUFF110XMQ9O2ODSJUK">[113]Table!$I$7:$J$7</definedName>
    <definedName name="BExZMD8W00SYIJMS9DLMNA7RBGU7">[113]Graph!$I$11:$J$11</definedName>
    <definedName name="BExZMF1MMTZ1TA14PZ8ASSU2CBSP">[113]Table!$I$8:$J$8</definedName>
    <definedName name="BExZMKL5YQZD7F0FUCSVFGLPFK52">[113]Table!$F$9:$G$9</definedName>
    <definedName name="BExZMXH39OB0I43XEL3K11U3G9PM">[113]Table!$I$6:$J$6</definedName>
    <definedName name="BExZNJYCFYVMAOI62GB2BABK1ELE">[113]Table!$I$8:$J$8</definedName>
    <definedName name="BExZNV707LIU6Z5H6QI6H67LHTI1">[113]Table!$F$9:$G$9</definedName>
    <definedName name="BExZNW8QJ18X0RSGFDWAE9ZSDX39">[113]Table!$H$2:$I$2</definedName>
    <definedName name="BExZNZDWRS6Q40L8OCWFEIVI0A1O">[113]Table!$I$6:$J$6</definedName>
    <definedName name="BExZO9A0EEYOUJLU7GP61N4AEP3V">[113]Graph!$F$11:$G$11</definedName>
    <definedName name="BExZOBO9NYLGVJQ31LVQ9XS2ZT4N">[113]Table!$I$10:$J$10</definedName>
    <definedName name="BExZOREMVSK4E5VSWM838KHUB8AI">[113]Table!$I$6:$J$6</definedName>
    <definedName name="BExZOVR745T5P1KS9NV2PXZPZVRG">[113]Table!$I$11:$J$11</definedName>
    <definedName name="BExZP6UDQ555WL4XABEJ5NKCFDXN">[113]Graph!$I$8:$J$8</definedName>
    <definedName name="BExZP7AIJKLM6C6CSUIIFAHFBNX2">[113]Table!$G$2</definedName>
    <definedName name="BExZQ3NT7H06VO0AR48WHZULZB93">[113]Table!$I$8:$J$8</definedName>
    <definedName name="BExZQJJMGU5MHQOILGXGJPAQI5XI">[113]Table!$C$15:$D$29</definedName>
    <definedName name="BExZQLN776Y0IH7HANIJQXDTKW5T">[113]Graph!$I$9:$J$9</definedName>
    <definedName name="BExZQXBYEBN28QUH1KOVW6KKA5UM">[113]Table!$F$15</definedName>
    <definedName name="BExZQZKT146WEN8FTVZ7Y5TSB8L5">[113]Table!$C$15:$D$29</definedName>
    <definedName name="BExZR7TL98P2PPUVGIZYR5873DWW">[113]Table!$F$9:$G$9</definedName>
    <definedName name="BExZRGD1603X5ACFALUUDKCD7X48">[113]Table!$I$9:$J$9</definedName>
    <definedName name="BExZRP1X6UVLN1UOLHH5VF4STP1O">[113]Table!$C$15:$D$29</definedName>
    <definedName name="BExZRQ930U6OCYNV00CH5I0Q4LPE">[113]Table!$I$8:$J$8</definedName>
    <definedName name="BExZSI9USDLZAN8LI8M4YYQL24GZ">[113]Table!$F$7:$G$7</definedName>
    <definedName name="BExZSZ21VX9ESDG8PFXHDLT82KLO">[113]Graph!$F$11:$G$11</definedName>
    <definedName name="BExZTAQV2QVSZY5Y3VCCWUBSBW9P">[113]Table!$C$15:$D$29</definedName>
    <definedName name="BExZTCP3AS1RQUH3NNZGOJY7ORHW">[113]Graph!$C$15:$D$29</definedName>
    <definedName name="BExZTHSI2FX56PWRSNX9H5EWTZFO">[113]Table!$F$6:$G$6</definedName>
    <definedName name="BExZTJL3HVBFY139H6CJHEQCT1EL">[113]Table!$F$9:$G$9</definedName>
    <definedName name="BExZTLOL8OPABZI453E0KVNA1GJS">[113]Table!$F$11:$G$11</definedName>
    <definedName name="BExZTW6ECBRA0BBITWBQ8R93RMCL">[113]Table!$G$2</definedName>
    <definedName name="BExZTYQ1JEJ7OY2XU5OVPIV2ST7B">[113]Graph!$I$9:$J$9</definedName>
    <definedName name="BExZU2BHYAOKSCBM3C5014ZF6IXS">[113]Table!$H$2:$I$2</definedName>
    <definedName name="BExZU2RMJTXOCS0ROPMYPE6WTD87">[113]Table!$F$7:$G$7</definedName>
    <definedName name="BExZU67RV6OXQ5JR62L4RLRNH3TS">[113]Graph!$I$11:$J$11</definedName>
    <definedName name="BExZUF7G8FENTJKH9R1XUWXM6CWD">[113]Table!$I$9:$J$9</definedName>
    <definedName name="BExZUNARUJBIZ08VCAV3GEVBIR3D">[113]Table!$I$8:$J$8</definedName>
    <definedName name="BExZUT54340I38GVCV79EL116WR0">[113]Table!$I$11:$J$11</definedName>
    <definedName name="BExZUYDULCX65H9OZ9JHPBNKF3MI">[113]Table!$F$7:$G$7</definedName>
    <definedName name="BExZUZFOY54TGC5CVZ7TN113GDP4">[113]Table!$F$8:$G$8</definedName>
    <definedName name="BExZV2QD5ZDK3AGDRULLA7JB46C3">[113]Table!$F$8:$G$8</definedName>
    <definedName name="BExZVBQ29OM0V8XAL3HL0JIM0MMU">[113]Table!$I$9:$J$9</definedName>
    <definedName name="BExZVPYGX2C5OSHMZ6F0KBKZ6B1S">[113]Table!$H$2:$I$2</definedName>
    <definedName name="BExZWKZ5N3RDXU8MZ8HQVYYD8O0F">[113]Table!$F$6:$G$6</definedName>
    <definedName name="BExZWX45URTK9KYDJHEXL1OTZ833">[113]Table!$I$9:$J$9</definedName>
    <definedName name="BExZX0EWQEZO86WDAD9A4EAEZ012">[113]Table!$F$9:$G$9</definedName>
    <definedName name="BExZX2T6ZT2DZLYSDJJBPVIT5OK2">[113]Table!$I$10:$J$10</definedName>
    <definedName name="BExZXHN71KH3OMYFOLFY2P6YROVD">[113]Table!$F$6:$G$6</definedName>
    <definedName name="BExZXOJDELULNLEH7WG0OYJT0NJ4">[113]Table!$I$6:$J$6</definedName>
    <definedName name="BExZXUTYW1HWEEZ1LIX4OQWC7HL1">[113]Table!$F$9:$G$9</definedName>
    <definedName name="BExZXYQ7U5G08FQGUIGYT14QCBOF">[113]Table!$F$9:$G$9</definedName>
    <definedName name="BExZY02V77YJBMODJSWZOYCMPS5X">[113]Table!$E$1</definedName>
    <definedName name="BExZZCHAVHW8C2H649KRGVQ0WVRT">[113]Table!$I$9:$J$9</definedName>
    <definedName name="BExZZTK54OTLF2YB68BHGOS27GEN">[113]Table!$E$1</definedName>
    <definedName name="BExZZXB3JQQG4SIZS4MRU6NNW7HI">[113]Table!$F$7:$G$7</definedName>
    <definedName name="BExZZZEMIIFKMLLV4DJKX5TB9R5V">[113]Table!$C$15:$D$29</definedName>
    <definedName name="bfbfbf">{"FCF",#N/A,FALSE,"Results"}</definedName>
    <definedName name="bfc">{"NOPCAPEVA",#N/A,FALSE,"Nopat";"FCFCSTAR",#N/A,FALSE,"FCFVAL";"EVAVL",#N/A,FALSE,"EVAVAL";"LEASE",#N/A,FALSE,"OpLease"}</definedName>
    <definedName name="bfd">{"'Sheet1'!$A$2:$R$54"}</definedName>
    <definedName name="bfds">{"NOPCAPEVA",#N/A,FALSE,"Nopat";"FCFCSTAR",#N/A,FALSE,"FCFVAL";"EVAVL",#N/A,FALSE,"EVAVAL";"LEASE",#N/A,FALSE,"OpLease"}</definedName>
    <definedName name="bfdz">{"NOPCAPEVA",#N/A,FALSE,"Nopat";"FCFCSTAR",#N/A,FALSE,"FCFVAL";"EVAVL",#N/A,FALSE,"EVAVAL";"LEASE",#N/A,FALSE,"OpLease"}</definedName>
    <definedName name="BFGR">{#N/A,#N/A,TRUE,"income statement";#N/A,#N/A,TRUE,"balance sheet";#N/A,#N/A,TRUE,"cash flow";#N/A,#N/A,TRUE,"borrowing base";#N/A,#N/A,TRUE,"primary assumptions";#N/A,#N/A,TRUE,"finishing assumptions";#N/A,#N/A,TRUE,"dist. assumptions";#N/A,#N/A,TRUE,"sales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conversion";#N/A,#N/A,TRUE,"Stbnvl";#N/A,#N/A,TRUE,"Allenport";#N/A,#N/A,TRUE,"Yorkville";#N/A,#N/A,TRUE,"MF";#N/A,#N/A,TRUE,"Canfield";#N/A,#N/A,TRUE,"WCC"}</definedName>
    <definedName name="BFRT_hsaocnryapfgkrbys17g">[114]GVA_Orc!$A$3</definedName>
    <definedName name="bfszd">{"NOPCAPEVA",#N/A,FALSE,"Nopat";"FCFCSTAR",#N/A,FALSE,"FCFVAL";"EVAVL",#N/A,FALSE,"EVAVAL";"LEASE",#N/A,FALSE,"OpLease"}</definedName>
    <definedName name="bfx">{"AnnInc",#N/A,TRUE,"Inc";"QtrInc1",#N/A,TRUE,"Inc";"Balance",#N/A,TRUE,"Bal";"Cflow",#N/A,TRUE,"Cash"}</definedName>
    <definedName name="bfzx">{"AnnInc",#N/A,TRUE,"Inc";"QtrInc1",#N/A,TRUE,"Inc";"Balance",#N/A,TRUE,"Bal";"Cflow",#N/A,TRUE,"Cash"}</definedName>
    <definedName name="bg">{#N/A,#N/A,TRUE,"summary";#N/A,#N/A,TRUE,"model"}</definedName>
    <definedName name="BG_Del">15</definedName>
    <definedName name="BG_Ins">4</definedName>
    <definedName name="BG_Mod">6</definedName>
    <definedName name="bgbgbgbgbggb">{"CurrentDetail",#N/A,FALSE,"ActualOutlook";"NextDetail",#N/A,FALSE,"ActualOutlook"}</definedName>
    <definedName name="bgh">{"histincome",#N/A,FALSE,"hyfins";"closing balance",#N/A,FALSE,"hyfins"}</definedName>
    <definedName name="bgt">{#N/A,#N/A,TRUE,"3 breaks";#N/A,#N/A,TRUE,"May P&amp;L";#N/A,#N/A,TRUE,"May Notes ";#N/A,#N/A,TRUE,"May YTD vs bud";#N/A,#N/A,TRUE,"May BS";#N/A,#N/A,TRUE,"FAIM p&amp;L";#N/A,#N/A,TRUE,"FAIM BS may"}</definedName>
    <definedName name="bhsdf">{#N/A,#N/A,TRUE,"Mkt Assumptions";#N/A,#N/A,TRUE,"Income_Statement";#N/A,#N/A,TRUE,"Balance_Sheet";#N/A,#N/A,TRUE,"Cash_Flow_Stmt";#N/A,#N/A,TRUE,"Debt_Repayment";#N/A,#N/A,TRUE,"Ratio_Analysis";#N/A,#N/A,TRUE,"Inc_Stmt_Assumptions"}</definedName>
    <definedName name="BidPass">#REF!</definedName>
    <definedName name="big">#REF!</definedName>
    <definedName name="bill">{"PAGE 1",#N/A,FALSE,"WEST_OT"}</definedName>
    <definedName name="bill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bill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bill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bill1">{"PAGE 1",#N/A,FALSE,"WEST_OT"}</definedName>
    <definedName name="bill2">{"PAGE 1",#N/A,FALSE,"WEST_OT"}</definedName>
    <definedName name="bill2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bill2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bill2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bill3">{"PAGE 1",#N/A,FALSE,"WEST_OT"}</definedName>
    <definedName name="bill4">[4]PRODTEST!#REF!</definedName>
    <definedName name="bill5">[4]PRODTEST!#REF!</definedName>
    <definedName name="bill6">[4]PRODTEST!#REF!</definedName>
    <definedName name="billl1">[4]PRODTEST!#REF!</definedName>
    <definedName name="billl2">[4]PRODTEST!#REF!</definedName>
    <definedName name="billl4">[4]PRODTEST!#REF!</definedName>
    <definedName name="billl5">[4]PRODTEST!#REF!</definedName>
    <definedName name="billl6">[4]PRODTEST!#REF!</definedName>
    <definedName name="billl7">[4]PRODTEST!#REF!</definedName>
    <definedName name="billl8">[4]PRODTEST!#REF!</definedName>
    <definedName name="billrev2">{"PAGE 1",#N/A,FALSE,"WEST_OT"}</definedName>
    <definedName name="bilol">{#N/A,#N/A,FALSE,"VALSUM";#N/A,#N/A,FALSE,"MKT.COMPS";#N/A,#N/A,FALSE,"ACQ.MULT.";#N/A,#N/A,FALSE,"DCF - LBO"}</definedName>
    <definedName name="BIP_FooterType">"INTERNAL"</definedName>
    <definedName name="bj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bje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bjh">{#N/A,#N/A,FALSE,"Aging Summary";#N/A,#N/A,FALSE,"Ratio Analysis";#N/A,#N/A,FALSE,"Test 120 Day Accts";#N/A,#N/A,FALSE,"Tickmarks"}</definedName>
    <definedName name="bkkjkg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bl">{"F3 detail",#N/A,FALSE,"F1";"F3 Presentation",#N/A,FALSE,"F3 "}</definedName>
    <definedName name="blah">{"bs combined",#N/A,FALSE,"Consol BS";"PL Combined",#N/A,FALSE,"CONSOL PL";"CF COMBINED",#N/A,FALSE,"CONSOL CF"}</definedName>
    <definedName name="BLANK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1">'[4]Inv Summ'!#REF!</definedName>
    <definedName name="BLPB1">#REF!</definedName>
    <definedName name="BLPB10">#REF!</definedName>
    <definedName name="BLPB100">#REF!</definedName>
    <definedName name="BLPB101">#REF!</definedName>
    <definedName name="BLPB102">#REF!</definedName>
    <definedName name="BLPB103">#REF!</definedName>
    <definedName name="BLPB104">#REF!</definedName>
    <definedName name="BLPB105">#REF!</definedName>
    <definedName name="BLPB106">#REF!</definedName>
    <definedName name="BLPB107">#REF!</definedName>
    <definedName name="BLPB11">#REF!</definedName>
    <definedName name="BLPB12">#REF!</definedName>
    <definedName name="BLPB13">#REF!</definedName>
    <definedName name="BLPB14">#REF!</definedName>
    <definedName name="BLPB15">#REF!</definedName>
    <definedName name="BLPB16">#REF!</definedName>
    <definedName name="BLPB17">#REF!</definedName>
    <definedName name="BLPB18">#REF!</definedName>
    <definedName name="BLPB19">#REF!</definedName>
    <definedName name="BLPB2">#REF!</definedName>
    <definedName name="BLPB20">#REF!</definedName>
    <definedName name="BLPB21">#REF!</definedName>
    <definedName name="BLPB22">#REF!</definedName>
    <definedName name="BLPB23">#REF!</definedName>
    <definedName name="BLPB24">#REF!</definedName>
    <definedName name="BLPB25">#REF!</definedName>
    <definedName name="BLPB26">#REF!</definedName>
    <definedName name="BLPB27">#REF!</definedName>
    <definedName name="BLPB28">#REF!</definedName>
    <definedName name="BLPB29">#REF!</definedName>
    <definedName name="BLPB3">#REF!</definedName>
    <definedName name="BLPB30">#REF!</definedName>
    <definedName name="BLPB31">#REF!</definedName>
    <definedName name="BLPB32">#REF!</definedName>
    <definedName name="BLPB33">#REF!</definedName>
    <definedName name="BLPB34">#REF!</definedName>
    <definedName name="BLPB35">#REF!</definedName>
    <definedName name="BLPB36">#REF!</definedName>
    <definedName name="BLPB37">#REF!</definedName>
    <definedName name="BLPB38">#REF!</definedName>
    <definedName name="BLPB39">#REF!</definedName>
    <definedName name="BLPB4">#REF!</definedName>
    <definedName name="BLPB40">#REF!</definedName>
    <definedName name="BLPB41">#REF!</definedName>
    <definedName name="BLPB42">#REF!</definedName>
    <definedName name="BLPB43">#REF!</definedName>
    <definedName name="BLPB44">#REF!</definedName>
    <definedName name="BLPB45">#REF!</definedName>
    <definedName name="BLPB46">#REF!</definedName>
    <definedName name="BLPB47">#REF!</definedName>
    <definedName name="BLPB48">#REF!</definedName>
    <definedName name="BLPB49">#REF!</definedName>
    <definedName name="BLPB5">#REF!</definedName>
    <definedName name="BLPB50">#REF!</definedName>
    <definedName name="BLPB51">#REF!</definedName>
    <definedName name="BLPB52">#REF!</definedName>
    <definedName name="BLPB53">#REF!</definedName>
    <definedName name="BLPB54">#REF!</definedName>
    <definedName name="BLPB55">#REF!</definedName>
    <definedName name="BLPB56">#REF!</definedName>
    <definedName name="BLPB57">#REF!</definedName>
    <definedName name="BLPB58">#REF!</definedName>
    <definedName name="BLPB59">#REF!</definedName>
    <definedName name="BLPB6">#REF!</definedName>
    <definedName name="BLPB60">#REF!</definedName>
    <definedName name="BLPB61">#REF!</definedName>
    <definedName name="BLPB62">#REF!</definedName>
    <definedName name="BLPB63">#REF!</definedName>
    <definedName name="BLPB64">#REF!</definedName>
    <definedName name="BLPB65">#REF!</definedName>
    <definedName name="BLPB66">#REF!</definedName>
    <definedName name="BLPB67">#REF!</definedName>
    <definedName name="BLPB68">#REF!</definedName>
    <definedName name="BLPB69">#REF!</definedName>
    <definedName name="BLPB7">#REF!</definedName>
    <definedName name="BLPB70">#REF!</definedName>
    <definedName name="BLPB71">#REF!</definedName>
    <definedName name="BLPB72">#REF!</definedName>
    <definedName name="BLPB73">#REF!</definedName>
    <definedName name="BLPB74">#REF!</definedName>
    <definedName name="BLPB75">#REF!</definedName>
    <definedName name="BLPB76">#REF!</definedName>
    <definedName name="BLPB77">#REF!</definedName>
    <definedName name="BLPB78">#REF!</definedName>
    <definedName name="BLPB79">#REF!</definedName>
    <definedName name="BLPB8">#REF!</definedName>
    <definedName name="BLPB80">#REF!</definedName>
    <definedName name="BLPB81">#REF!</definedName>
    <definedName name="BLPB82">#REF!</definedName>
    <definedName name="BLPB83">#REF!</definedName>
    <definedName name="BLPB84">#REF!</definedName>
    <definedName name="BLPB85">#REF!</definedName>
    <definedName name="BLPB86">#REF!</definedName>
    <definedName name="BLPB87">#REF!</definedName>
    <definedName name="BLPB88">#REF!</definedName>
    <definedName name="BLPB89">#REF!</definedName>
    <definedName name="BLPB9">#REF!</definedName>
    <definedName name="BLPB90">#REF!</definedName>
    <definedName name="BLPB91">#REF!</definedName>
    <definedName name="BLPB92">#REF!</definedName>
    <definedName name="BLPB93">#REF!</definedName>
    <definedName name="BLPB94">#REF!</definedName>
    <definedName name="BLPB95">#REF!</definedName>
    <definedName name="BLPB96">#REF!</definedName>
    <definedName name="BLPB97">#REF!</definedName>
    <definedName name="BLPB98">#REF!</definedName>
    <definedName name="BLPB99">#REF!</definedName>
    <definedName name="BLPH1">#REF!</definedName>
    <definedName name="BLPH10">#REF!</definedName>
    <definedName name="BLPH100">#REF!</definedName>
    <definedName name="BLPH1000000001">#REF!</definedName>
    <definedName name="BLPH1000000002">#REF!</definedName>
    <definedName name="BLPH1000000003">#REF!</definedName>
    <definedName name="BLPH1000000004">#REF!</definedName>
    <definedName name="BLPH1000000005">#REF!</definedName>
    <definedName name="BLPH1000000006">#REF!</definedName>
    <definedName name="BLPH1000000007">#REF!</definedName>
    <definedName name="BLPH1000000008">#REF!</definedName>
    <definedName name="BLPH1000000009">#REF!</definedName>
    <definedName name="BLPH1000000010">#REF!</definedName>
    <definedName name="BLPH1000000029">#REF!</definedName>
    <definedName name="BLPH1000000030">#REF!</definedName>
    <definedName name="BLPH1000000031">#REF!</definedName>
    <definedName name="BLPH1000000032">#REF!</definedName>
    <definedName name="BLPH1000000033">#REF!</definedName>
    <definedName name="BLPH1000000034">#REF!</definedName>
    <definedName name="BLPH1000000035">#REF!</definedName>
    <definedName name="BLPH1000000036">#REF!</definedName>
    <definedName name="BLPH1000000037">#REF!</definedName>
    <definedName name="BLPH1000000038">#REF!</definedName>
    <definedName name="BLPH1000000039">#REF!</definedName>
    <definedName name="BLPH1000000040">#REF!</definedName>
    <definedName name="BLPH1000000041">#REF!</definedName>
    <definedName name="BLPH1000000042">#REF!</definedName>
    <definedName name="BLPH1000000043">#REF!</definedName>
    <definedName name="BLPH1000000044">#REF!</definedName>
    <definedName name="BLPH1000000045">#REF!</definedName>
    <definedName name="BLPH1001">#REF!</definedName>
    <definedName name="BLPH1002">#REF!</definedName>
    <definedName name="BLPH1003">#REF!</definedName>
    <definedName name="BLPH101">#REF!</definedName>
    <definedName name="BLPH102">#REF!</definedName>
    <definedName name="BLPH103">#REF!</definedName>
    <definedName name="BLPH104">#REF!</definedName>
    <definedName name="BLPH105">#REF!</definedName>
    <definedName name="BLPH106">#REF!</definedName>
    <definedName name="BLPH107">#REF!</definedName>
    <definedName name="BLPH108">#REF!</definedName>
    <definedName name="BLPH109">#REF!</definedName>
    <definedName name="BLPH11">#REF!</definedName>
    <definedName name="BLPH110">#REF!</definedName>
    <definedName name="BLPH111">#REF!</definedName>
    <definedName name="BLPH112">#REF!</definedName>
    <definedName name="BLPH113">#REF!</definedName>
    <definedName name="BLPH114">#REF!</definedName>
    <definedName name="BLPH115">#REF!</definedName>
    <definedName name="BLPH116">#REF!</definedName>
    <definedName name="BLPH117">#REF!</definedName>
    <definedName name="BLPH118">#REF!</definedName>
    <definedName name="BLPH119">#REF!</definedName>
    <definedName name="BLPH12">#REF!</definedName>
    <definedName name="BLPH120">#REF!</definedName>
    <definedName name="BLPH121">#REF!</definedName>
    <definedName name="BLPH122">#REF!</definedName>
    <definedName name="BLPH123">#REF!</definedName>
    <definedName name="BLPH124">#REF!</definedName>
    <definedName name="BLPH125">#REF!</definedName>
    <definedName name="BLPH126">#REF!</definedName>
    <definedName name="BLPH127">#REF!</definedName>
    <definedName name="BLPH128">#REF!</definedName>
    <definedName name="BLPH129">#REF!</definedName>
    <definedName name="BLPH13">#REF!</definedName>
    <definedName name="BLPH130">#REF!</definedName>
    <definedName name="BLPH131">#REF!</definedName>
    <definedName name="BLPH132">#REF!</definedName>
    <definedName name="BLPH133">#REF!</definedName>
    <definedName name="BLPH134">#REF!</definedName>
    <definedName name="BLPH135">#REF!</definedName>
    <definedName name="BLPH136">#REF!</definedName>
    <definedName name="BLPH137">#REF!</definedName>
    <definedName name="BLPH138">#REF!</definedName>
    <definedName name="BLPH139">#REF!</definedName>
    <definedName name="BLPH14">#REF!</definedName>
    <definedName name="BLPH140">#REF!</definedName>
    <definedName name="BLPH141">#REF!</definedName>
    <definedName name="BLPH142">#REF!</definedName>
    <definedName name="BLPH143">#REF!</definedName>
    <definedName name="BLPH144">#REF!</definedName>
    <definedName name="BLPH145">#REF!</definedName>
    <definedName name="BLPH146">#REF!</definedName>
    <definedName name="BLPH147">#REF!</definedName>
    <definedName name="BLPH148">#REF!</definedName>
    <definedName name="BLPH149">#REF!</definedName>
    <definedName name="BLPH15">#REF!</definedName>
    <definedName name="BLPH150">#REF!</definedName>
    <definedName name="BLPH151">#REF!</definedName>
    <definedName name="BLPH152">#REF!</definedName>
    <definedName name="BLPH153">#REF!</definedName>
    <definedName name="BLPH154">#REF!</definedName>
    <definedName name="BLPH155">#REF!</definedName>
    <definedName name="BLPH156">#REF!</definedName>
    <definedName name="BLPH157">#REF!</definedName>
    <definedName name="BLPH158">#REF!</definedName>
    <definedName name="BLPH159">#REF!</definedName>
    <definedName name="BLPH16">#REF!</definedName>
    <definedName name="BLPH160">#REF!</definedName>
    <definedName name="BLPH161">#REF!</definedName>
    <definedName name="BLPH162">#REF!</definedName>
    <definedName name="BLPH163">#REF!</definedName>
    <definedName name="BLPH164">#REF!</definedName>
    <definedName name="BLPH165">#REF!</definedName>
    <definedName name="BLPH166">#REF!</definedName>
    <definedName name="BLPH167">#REF!</definedName>
    <definedName name="BLPH168">#REF!</definedName>
    <definedName name="BLPH169">#REF!</definedName>
    <definedName name="BLPH17">#REF!</definedName>
    <definedName name="BLPH170">#REF!</definedName>
    <definedName name="BLPH171">#REF!</definedName>
    <definedName name="BLPH172">#REF!</definedName>
    <definedName name="BLPH173">#REF!</definedName>
    <definedName name="BLPH174">#REF!</definedName>
    <definedName name="BLPH175">#REF!</definedName>
    <definedName name="BLPH176">#REF!</definedName>
    <definedName name="BLPH177">#REF!</definedName>
    <definedName name="BLPH178">#REF!</definedName>
    <definedName name="BLPH179">'[115]Hardcoded PVdata'!#REF!</definedName>
    <definedName name="BLPH18">#REF!</definedName>
    <definedName name="BLPH180">'[115]Hardcoded PVdata'!#REF!</definedName>
    <definedName name="BLPH181">'[115]Hardcoded PVdata'!#REF!</definedName>
    <definedName name="BLPH182">'[115]Hardcoded PVdata'!#REF!</definedName>
    <definedName name="BLPH183">'[115]Hardcoded PVdata'!#REF!</definedName>
    <definedName name="BLPH184">'[115]Hardcoded PVdata'!#REF!</definedName>
    <definedName name="BLPH185">'[115]Hardcoded PVdata'!#REF!</definedName>
    <definedName name="BLPH186">'[115]Hardcoded PVdata'!#REF!</definedName>
    <definedName name="BLPH187">'[115]Hardcoded PVdata'!#REF!</definedName>
    <definedName name="BLPH188">'[115]Hardcoded PVdata'!#REF!</definedName>
    <definedName name="BLPH189">'[115]Hardcoded PVdata'!#REF!</definedName>
    <definedName name="BLPH19">#REF!</definedName>
    <definedName name="BLPH190">'[115]Hardcoded PVdata'!#REF!</definedName>
    <definedName name="BLPH191">'[115]Hardcoded PVdata'!#REF!</definedName>
    <definedName name="BLPH192">'[115]Hardcoded PVdata'!#REF!</definedName>
    <definedName name="BLPH193">'[115]Hardcoded PVdata'!#REF!</definedName>
    <definedName name="BLPH194">'[115]Hardcoded PVdata'!#REF!</definedName>
    <definedName name="BLPH195">'[115]Hardcoded PVdata'!#REF!</definedName>
    <definedName name="BLPH196">'[115]Hardcoded PVdata'!#REF!</definedName>
    <definedName name="BLPH197">'[115]Hardcoded PVdata'!#REF!</definedName>
    <definedName name="BLPH198">'[115]Hardcoded PVdata'!#REF!</definedName>
    <definedName name="BLPH199">'[115]Hardcoded PVdata'!#REF!</definedName>
    <definedName name="BLPH2">#REF!</definedName>
    <definedName name="BLPH20">#REF!</definedName>
    <definedName name="BLPH200">'[115]Hardcoded PVdata'!#REF!</definedName>
    <definedName name="BLPH200001">'[4]Stock Chart'!$B$5</definedName>
    <definedName name="BLPH201">'[115]Hardcoded PVdata'!#REF!</definedName>
    <definedName name="BLPH202">'[115]Hardcoded PVdata'!#REF!</definedName>
    <definedName name="BLPH203">'[115]Hardcoded PVdata'!#REF!</definedName>
    <definedName name="BLPH204">'[115]Hardcoded PVdata'!#REF!</definedName>
    <definedName name="BLPH205">'[115]Hardcoded PVdata'!#REF!</definedName>
    <definedName name="BLPH206">'[115]Hardcoded PVdata'!#REF!</definedName>
    <definedName name="BLPH207">'[115]Hardcoded PVdata'!#REF!</definedName>
    <definedName name="BLPH208">'[115]Hardcoded PVdata'!#REF!</definedName>
    <definedName name="BLPH209">'[115]Hardcoded PVdata'!#REF!</definedName>
    <definedName name="BLPH21">#REF!</definedName>
    <definedName name="BLPH210">'[115]Hardcoded PVdata'!#REF!</definedName>
    <definedName name="BLPH211">'[115]Hardcoded PVdata'!#REF!</definedName>
    <definedName name="BLPH212">'[115]Hardcoded PVdata'!#REF!</definedName>
    <definedName name="BLPH213">'[115]Hardcoded PVdata'!#REF!</definedName>
    <definedName name="BLPH214">'[115]Hardcoded PVdata'!#REF!</definedName>
    <definedName name="BLPH215">'[115]Hardcoded PVdata'!#REF!</definedName>
    <definedName name="BLPH216">'[115]Hardcoded PVdata'!#REF!</definedName>
    <definedName name="BLPH217">'[115]Hardcoded PVdata'!#REF!</definedName>
    <definedName name="BLPH218">'[115]Hardcoded PVdata'!#REF!</definedName>
    <definedName name="BLPH219">'[115]Hardcoded PVdata'!#REF!</definedName>
    <definedName name="BLPH22">#REF!</definedName>
    <definedName name="BLPH220">'[115]Hardcoded PVdata'!#REF!</definedName>
    <definedName name="BLPH221">'[115]Hardcoded PVdata'!#REF!</definedName>
    <definedName name="BLPH222">'[115]Hardcoded PVdata'!#REF!</definedName>
    <definedName name="BLPH223">'[115]Hardcoded PVdata'!#REF!</definedName>
    <definedName name="BLPH224">'[115]Hardcoded PVdata'!#REF!</definedName>
    <definedName name="BLPH225">'[115]Hardcoded PVdata'!#REF!</definedName>
    <definedName name="BLPH226">'[115]Hardcoded PVdata'!#REF!</definedName>
    <definedName name="BLPH227">'[115]Hardcoded PVdata'!#REF!</definedName>
    <definedName name="BLPH228">'[115]Hardcoded PVdata'!#REF!</definedName>
    <definedName name="BLPH229">'[115]Hardcoded PVdata'!#REF!</definedName>
    <definedName name="BLPH23">#REF!</definedName>
    <definedName name="BLPH230">'[115]Hardcoded PVdata'!#REF!</definedName>
    <definedName name="BLPH231">'[115]Hardcoded PVdata'!#REF!</definedName>
    <definedName name="BLPH232">'[115]Hardcoded PVdata'!#REF!</definedName>
    <definedName name="BLPH233">'[115]Hardcoded PVdata'!#REF!</definedName>
    <definedName name="BLPH234">'[115]Hardcoded PVdata'!#REF!</definedName>
    <definedName name="BLPH235">'[115]Hardcoded PVdata'!#REF!</definedName>
    <definedName name="BLPH236">'[115]Hardcoded PVdata'!#REF!</definedName>
    <definedName name="BLPH237">'[115]Hardcoded PVdata'!#REF!</definedName>
    <definedName name="BLPH238">'[115]Hardcoded PVdata'!#REF!</definedName>
    <definedName name="BLPH239">'[115]Hardcoded PVdata'!#REF!</definedName>
    <definedName name="BLPH24">#REF!</definedName>
    <definedName name="BLPH240">'[115]Hardcoded PVdata'!#REF!</definedName>
    <definedName name="BLPH241">'[115]Hardcoded PVdata'!#REF!</definedName>
    <definedName name="BLPH242">'[115]Hardcoded PVdata'!#REF!</definedName>
    <definedName name="BLPH243">'[115]Hardcoded PVdata'!#REF!</definedName>
    <definedName name="BLPH244">'[115]Hardcoded PVdata'!#REF!</definedName>
    <definedName name="BLPH245">'[115]Hardcoded PVdata'!#REF!</definedName>
    <definedName name="BLPH246">'[115]Hardcoded PVdata'!#REF!</definedName>
    <definedName name="BLPH247">'[115]Hardcoded PVdata'!#REF!</definedName>
    <definedName name="BLPH248">'[115]Hardcoded PVdata'!#REF!</definedName>
    <definedName name="BLPH249">'[115]Hardcoded PVdata'!#REF!</definedName>
    <definedName name="BLPH25">#REF!</definedName>
    <definedName name="BLPH250">'[115]Hardcoded PVdata'!#REF!</definedName>
    <definedName name="BLPH251">'[115]Hardcoded PVdata'!#REF!</definedName>
    <definedName name="BLPH252">'[115]Hardcoded PVdata'!#REF!</definedName>
    <definedName name="BLPH253">'[115]Hardcoded PVdata'!#REF!</definedName>
    <definedName name="BLPH254">'[115]Hardcoded PVdata'!#REF!</definedName>
    <definedName name="BLPH255">'[115]Hardcoded PVdata'!#REF!</definedName>
    <definedName name="BLPH256">'[115]Hardcoded PVdata'!#REF!</definedName>
    <definedName name="BLPH257">'[115]Hardcoded PVdata'!#REF!</definedName>
    <definedName name="BLPH258">'[115]Hardcoded PVdata'!#REF!</definedName>
    <definedName name="BLPH259">'[115]Hardcoded PVdata'!#REF!</definedName>
    <definedName name="BLPH26">#REF!</definedName>
    <definedName name="BLPH260">'[115]Hardcoded PVdata'!#REF!</definedName>
    <definedName name="BLPH261">'[115]Hardcoded PVdata'!#REF!</definedName>
    <definedName name="BLPH262">'[115]Hardcoded PVdata'!#REF!</definedName>
    <definedName name="BLPH263">'[115]Hardcoded PVdata'!#REF!</definedName>
    <definedName name="BLPH264">'[115]Hardcoded PVdata'!#REF!</definedName>
    <definedName name="BLPH265">'[115]Hardcoded PVdata'!#REF!</definedName>
    <definedName name="BLPH266">'[115]Hardcoded PVdata'!#REF!</definedName>
    <definedName name="BLPH267">'[115]Hardcoded PVdata'!#REF!</definedName>
    <definedName name="BLPH268">'[115]Hardcoded PVdata'!#REF!</definedName>
    <definedName name="BLPH269">'[115]Hardcoded PVdata'!#REF!</definedName>
    <definedName name="BLPH27">#REF!</definedName>
    <definedName name="BLPH270">'[115]Hardcoded PVdata'!#REF!</definedName>
    <definedName name="BLPH271">'[115]Hardcoded PVdata'!#REF!</definedName>
    <definedName name="BLPH272">'[115]Hardcoded PVdata'!#REF!</definedName>
    <definedName name="BLPH273">'[115]Hardcoded PVdata'!#REF!</definedName>
    <definedName name="BLPH274">'[115]Hardcoded PVdata'!#REF!</definedName>
    <definedName name="BLPH275">'[115]Hardcoded PVdata'!#REF!</definedName>
    <definedName name="BLPH276">'[115]Hardcoded PVdata'!#REF!</definedName>
    <definedName name="BLPH277">'[115]Hardcoded PVdata'!#REF!</definedName>
    <definedName name="BLPH278">'[115]Hardcoded PVdata'!#REF!</definedName>
    <definedName name="BLPH279">'[115]Hardcoded PVdata'!#REF!</definedName>
    <definedName name="BLPH28">#REF!</definedName>
    <definedName name="BLPH280">'[115]Hardcoded PVdata'!#REF!</definedName>
    <definedName name="BLPH281">'[115]Hardcoded PVdata'!#REF!</definedName>
    <definedName name="BLPH282">'[115]Hardcoded PVdata'!#REF!</definedName>
    <definedName name="BLPH283">'[115]Hardcoded PVdata'!#REF!</definedName>
    <definedName name="BLPH284">'[115]Hardcoded PVdata'!#REF!</definedName>
    <definedName name="BLPH285">'[115]Hardcoded PVdata'!#REF!</definedName>
    <definedName name="BLPH286">'[115]Hardcoded PVdata'!#REF!</definedName>
    <definedName name="BLPH287">'[115]Hardcoded PVdata'!#REF!</definedName>
    <definedName name="BLPH288">'[115]Hardcoded PVdata'!#REF!</definedName>
    <definedName name="BLPH289">'[115]Hardcoded PVdata'!#REF!</definedName>
    <definedName name="BLPH29">#REF!</definedName>
    <definedName name="BLPH290">'[115]Hardcoded PVdata'!#REF!</definedName>
    <definedName name="BLPH291">'[115]Hardcoded PVdata'!#REF!</definedName>
    <definedName name="BLPH292">'[115]Hardcoded PVdata'!#REF!</definedName>
    <definedName name="BLPH293">'[115]Hardcoded PVdata'!#REF!</definedName>
    <definedName name="BLPH294">'[115]Hardcoded PVdata'!#REF!</definedName>
    <definedName name="BLPH295">'[115]Hardcoded PVdata'!#REF!</definedName>
    <definedName name="BLPH296">'[115]Hardcoded PVdata'!#REF!</definedName>
    <definedName name="BLPH297">'[115]Hardcoded PVdata'!#REF!</definedName>
    <definedName name="BLPH298">'[115]Hardcoded PVdata'!#REF!</definedName>
    <definedName name="BLPH299">'[115]Hardcoded PVdata'!#REF!</definedName>
    <definedName name="BLPH3">#REF!</definedName>
    <definedName name="BLPH30">#REF!</definedName>
    <definedName name="BLPH300">'[115]Hardcoded PVdata'!#REF!</definedName>
    <definedName name="BLPH301">'[115]Hardcoded PVdata'!#REF!</definedName>
    <definedName name="BLPH302">'[115]Hardcoded PVdata'!#REF!</definedName>
    <definedName name="BLPH303">'[115]Hardcoded PVdata'!#REF!</definedName>
    <definedName name="BLPH304">'[115]Hardcoded PVdata'!#REF!</definedName>
    <definedName name="BLPH305">'[115]Hardcoded PVdata'!#REF!</definedName>
    <definedName name="BLPH306">'[115]Hardcoded PVdata'!#REF!</definedName>
    <definedName name="BLPH307">'[115]Hardcoded PVdata'!#REF!</definedName>
    <definedName name="BLPH308">'[115]Hardcoded PVdata'!#REF!</definedName>
    <definedName name="BLPH309">'[115]Hardcoded PVdata'!#REF!</definedName>
    <definedName name="BLPH31">[116]Data!#REF!</definedName>
    <definedName name="BLPH310">'[115]Hardcoded PVdata'!#REF!</definedName>
    <definedName name="BLPH311">'[115]Hardcoded PVdata'!#REF!</definedName>
    <definedName name="BLPH312">'[115]Hardcoded PVdata'!#REF!</definedName>
    <definedName name="BLPH313">'[115]Hardcoded PVdata'!#REF!</definedName>
    <definedName name="BLPH314">'[115]Hardcoded PVdata'!#REF!</definedName>
    <definedName name="BLPH315">'[115]Hardcoded PVdata'!#REF!</definedName>
    <definedName name="BLPH316">'[115]Hardcoded PVdata'!#REF!</definedName>
    <definedName name="BLPH317">'[115]Hardcoded PVdata'!#REF!</definedName>
    <definedName name="BLPH318">'[115]Hardcoded PVdata'!#REF!</definedName>
    <definedName name="BLPH319">'[115]Hardcoded PVdata'!#REF!</definedName>
    <definedName name="BLPH32">[116]Data!#REF!</definedName>
    <definedName name="BLPH320">'[115]Hardcoded PVdata'!#REF!</definedName>
    <definedName name="BLPH321">'[115]Hardcoded PVdata'!#REF!</definedName>
    <definedName name="BLPH322">'[115]Hardcoded PVdata'!#REF!</definedName>
    <definedName name="BLPH323">'[115]Hardcoded PVdata'!#REF!</definedName>
    <definedName name="BLPH324">'[115]Hardcoded PVdata'!#REF!</definedName>
    <definedName name="BLPH325">'[115]Hardcoded PVdata'!#REF!</definedName>
    <definedName name="BLPH326">'[115]Hardcoded PVdata'!#REF!</definedName>
    <definedName name="BLPH327">'[115]Hardcoded PVdata'!#REF!</definedName>
    <definedName name="BLPH328">'[115]Hardcoded PVdata'!#REF!</definedName>
    <definedName name="BLPH329">'[115]Hardcoded PVdata'!#REF!</definedName>
    <definedName name="BLPH33">[116]Data!#REF!</definedName>
    <definedName name="BLPH330">'[115]Hardcoded PVdata'!#REF!</definedName>
    <definedName name="BLPH331">'[115]Hardcoded PVdata'!#REF!</definedName>
    <definedName name="BLPH332">'[115]Hardcoded PVdata'!#REF!</definedName>
    <definedName name="BLPH333">'[115]Hardcoded PVdata'!#REF!</definedName>
    <definedName name="BLPH334">'[115]Hardcoded PVdata'!#REF!</definedName>
    <definedName name="BLPH335">'[115]Hardcoded PVdata'!#REF!</definedName>
    <definedName name="BLPH336">'[115]Hardcoded PVdata'!#REF!</definedName>
    <definedName name="BLPH337">'[115]Hardcoded PVdata'!#REF!</definedName>
    <definedName name="BLPH338">'[115]Hardcoded PVdata'!#REF!</definedName>
    <definedName name="BLPH339">'[115]Hardcoded PVdata'!#REF!</definedName>
    <definedName name="BLPH34">[116]Data!#REF!</definedName>
    <definedName name="BLPH340">'[115]Hardcoded PVdata'!#REF!</definedName>
    <definedName name="BLPH341">'[115]Hardcoded PVdata'!#REF!</definedName>
    <definedName name="BLPH342">'[115]Hardcoded PVdata'!#REF!</definedName>
    <definedName name="BLPH343">'[115]Hardcoded PVdata'!#REF!</definedName>
    <definedName name="BLPH344">'[115]Hardcoded PVdata'!#REF!</definedName>
    <definedName name="BLPH345">'[115]Hardcoded PVdata'!#REF!</definedName>
    <definedName name="BLPH346">'[115]Hardcoded PVdata'!#REF!</definedName>
    <definedName name="BLPH347">'[115]Hardcoded PVdata'!#REF!</definedName>
    <definedName name="BLPH348">'[115]Hardcoded PVdata'!#REF!</definedName>
    <definedName name="BLPH349">'[115]Hardcoded PVdata'!#REF!</definedName>
    <definedName name="BLPH35">[116]Data!#REF!</definedName>
    <definedName name="BLPH350">'[115]Hardcoded PVdata'!#REF!</definedName>
    <definedName name="BLPH351">'[115]Hardcoded PVdata'!#REF!</definedName>
    <definedName name="BLPH352">'[115]Hardcoded PVdata'!#REF!</definedName>
    <definedName name="BLPH353">'[115]Hardcoded PVdata'!#REF!</definedName>
    <definedName name="BLPH354">'[115]Hardcoded PVdata'!#REF!</definedName>
    <definedName name="BLPH355">'[115]Hardcoded PVdata'!#REF!</definedName>
    <definedName name="BLPH356">'[115]Hardcoded PVdata'!#REF!</definedName>
    <definedName name="BLPH357">'[115]Hardcoded PVdata'!#REF!</definedName>
    <definedName name="BLPH358">'[115]Hardcoded PVdata'!#REF!</definedName>
    <definedName name="BLPH359">'[115]Hardcoded PVdata'!#REF!</definedName>
    <definedName name="BLPH36">#REF!</definedName>
    <definedName name="BLPH360">'[115]Hardcoded PVdata'!#REF!</definedName>
    <definedName name="BLPH361">'[115]Hardcoded PVdata'!#REF!</definedName>
    <definedName name="BLPH362">'[115]Hardcoded PVdata'!#REF!</definedName>
    <definedName name="BLPH363">'[115]Hardcoded PVdata'!#REF!</definedName>
    <definedName name="BLPH364">'[115]Hardcoded PVdata'!#REF!</definedName>
    <definedName name="BLPH365">'[115]Hardcoded PVdata'!#REF!</definedName>
    <definedName name="BLPH366">'[115]Hardcoded PVdata'!#REF!</definedName>
    <definedName name="BLPH367">'[115]Hardcoded PVdata'!#REF!</definedName>
    <definedName name="BLPH368">'[115]Hardcoded PVdata'!#REF!</definedName>
    <definedName name="BLPH369">'[115]Hardcoded PVdata'!#REF!</definedName>
    <definedName name="BLPH37">#REF!</definedName>
    <definedName name="BLPH370">'[115]Hardcoded PVdata'!#REF!</definedName>
    <definedName name="BLPH371">'[115]Hardcoded PVdata'!#REF!</definedName>
    <definedName name="BLPH372">'[115]Hardcoded PVdata'!#REF!</definedName>
    <definedName name="BLPH373">'[115]Hardcoded PVdata'!#REF!</definedName>
    <definedName name="BLPH374">'[115]Hardcoded PVdata'!#REF!</definedName>
    <definedName name="BLPH375">'[115]Hardcoded PVdata'!#REF!</definedName>
    <definedName name="BLPH376">'[115]Hardcoded PVdata'!#REF!</definedName>
    <definedName name="BLPH377">'[115]Hardcoded PVdata'!#REF!</definedName>
    <definedName name="BLPH378">'[115]Hardcoded PVdata'!#REF!</definedName>
    <definedName name="BLPH379">'[115]Hardcoded PVdata'!#REF!</definedName>
    <definedName name="BLPH38">#REF!</definedName>
    <definedName name="BLPH380">'[115]Hardcoded PVdata'!#REF!</definedName>
    <definedName name="BLPH381">'[115]Hardcoded PVdata'!#REF!</definedName>
    <definedName name="BLPH382">'[115]Hardcoded PVdata'!#REF!</definedName>
    <definedName name="BLPH383">'[115]Hardcoded PVdata'!#REF!</definedName>
    <definedName name="BLPH384">'[115]Hardcoded PVdata'!#REF!</definedName>
    <definedName name="BLPH385">'[115]Hardcoded PVdata'!#REF!</definedName>
    <definedName name="BLPH386">'[115]Hardcoded PVdata'!#REF!</definedName>
    <definedName name="BLPH387">'[115]Hardcoded PVdata'!#REF!</definedName>
    <definedName name="BLPH388">'[115]Hardcoded PVdata'!#REF!</definedName>
    <definedName name="BLPH389">'[115]Hardcoded PVdata'!#REF!</definedName>
    <definedName name="BLPH39">#REF!</definedName>
    <definedName name="BLPH390">'[115]Hardcoded PVdata'!#REF!</definedName>
    <definedName name="BLPH391">'[115]Hardcoded PVdata'!#REF!</definedName>
    <definedName name="BLPH392">'[115]Hardcoded PVdata'!#REF!</definedName>
    <definedName name="BLPH393">'[115]Hardcoded PVdata'!#REF!</definedName>
    <definedName name="BLPH394">'[115]Hardcoded PVdata'!#REF!</definedName>
    <definedName name="BLPH395">'[115]Hardcoded PVdata'!$A$4</definedName>
    <definedName name="BLPH396">'[115]Hardcoded PVdata'!#REF!</definedName>
    <definedName name="BLPH397">'[115]Hardcoded PVdata'!#REF!</definedName>
    <definedName name="BLPH398">'[115]Hardcoded PVdata'!#REF!</definedName>
    <definedName name="BLPH399">'[115]Hardcoded PVdata'!#REF!</definedName>
    <definedName name="BLPH4">#REF!</definedName>
    <definedName name="BLPH40">#REF!</definedName>
    <definedName name="BLPH400">'[115]Hardcoded PVdata'!#REF!</definedName>
    <definedName name="BLPH401">'[115]Hardcoded PVdata'!#REF!</definedName>
    <definedName name="BLPH402">'[115]Hardcoded PVdata'!#REF!</definedName>
    <definedName name="BLPH403">'[115]Hardcoded PVdata'!#REF!</definedName>
    <definedName name="BLPH404">'[115]Hardcoded PVdata'!#REF!</definedName>
    <definedName name="BLPH405">'[115]Hardcoded PVdata'!#REF!</definedName>
    <definedName name="BLPH406">'[115]Hardcoded PVdata'!#REF!</definedName>
    <definedName name="BLPH407">'[115]Hardcoded PVdata'!#REF!</definedName>
    <definedName name="BLPH408">'[115]Hardcoded PVdata'!#REF!</definedName>
    <definedName name="BLPH409">'[115]Hardcoded PVdata'!#REF!</definedName>
    <definedName name="BLPH41">#REF!</definedName>
    <definedName name="BLPH410">'[115]Hardcoded PVdata'!#REF!</definedName>
    <definedName name="BLPH411">'[115]Hardcoded PVdata'!#REF!</definedName>
    <definedName name="BLPH412">'[115]Hardcoded PVdata'!#REF!</definedName>
    <definedName name="BLPH413">'[115]Hardcoded PVdata'!$Y$3</definedName>
    <definedName name="BLPH414">'[115]Hardcoded PVdata'!$Z$3</definedName>
    <definedName name="BLPH415">'[115]Hardcoded PVdata'!$AA$3</definedName>
    <definedName name="BLPH416">'[115]Hardcoded PVdata'!$A$5</definedName>
    <definedName name="BLPH417">'[115]Hardcoded PVdata'!#REF!</definedName>
    <definedName name="BLPH418">'[115]Hardcoded PVdata'!#REF!</definedName>
    <definedName name="BLPH419">'[115]Hardcoded PVdata'!#REF!</definedName>
    <definedName name="BLPH42">#REF!</definedName>
    <definedName name="BLPH420">'[115]Hardcoded PVdata'!#REF!</definedName>
    <definedName name="BLPH421">'[115]Hardcoded PVdata'!#REF!</definedName>
    <definedName name="BLPH422">'[115]Hardcoded PVdata'!#REF!</definedName>
    <definedName name="BLPH423">'[115]Hardcoded PVdata'!#REF!</definedName>
    <definedName name="BLPH424">'[115]Hardcoded PVdata'!#REF!</definedName>
    <definedName name="BLPH425">'[115]Hardcoded PVdata'!#REF!</definedName>
    <definedName name="BLPH426">'[115]Hardcoded PVdata'!#REF!</definedName>
    <definedName name="BLPH427">'[115]Hardcoded PVdata'!#REF!</definedName>
    <definedName name="BLPH428">'[115]Hardcoded PVdata'!#REF!</definedName>
    <definedName name="BLPH429">'[115]Hardcoded PVdata'!#REF!</definedName>
    <definedName name="BLPH43">#REF!</definedName>
    <definedName name="BLPH430">'[115]Hardcoded PVdata'!#REF!</definedName>
    <definedName name="BLPH431">'[115]Hardcoded PVdata'!$V$4</definedName>
    <definedName name="BLPH432">'[115]Hardcoded PVdata'!#REF!</definedName>
    <definedName name="BLPH433">'[115]Hardcoded PVdata'!#REF!</definedName>
    <definedName name="BLPH434">'[115]Hardcoded PVdata'!$Y$4</definedName>
    <definedName name="BLPH435">'[115]Hardcoded PVdata'!$Z$4</definedName>
    <definedName name="BLPH436">'[115]Hardcoded PVdata'!$AA$4</definedName>
    <definedName name="BLPH437">'[115]Hardcoded PVdata'!$AB$4</definedName>
    <definedName name="BLPH44">#REF!</definedName>
    <definedName name="BLPH45">#REF!</definedName>
    <definedName name="BLPH46">#REF!</definedName>
    <definedName name="BLPH4680">[4]USCV3!$L$14</definedName>
    <definedName name="BLPH4681">[4]USCV3!$N$14</definedName>
    <definedName name="BLPH47">#REF!</definedName>
    <definedName name="BLPH48">#REF!</definedName>
    <definedName name="BLPH49">#REF!</definedName>
    <definedName name="BLPH5">#REF!</definedName>
    <definedName name="BLPH50">#REF!</definedName>
    <definedName name="BLPH51">#REF!</definedName>
    <definedName name="BLPH52">#REF!</definedName>
    <definedName name="BLPH53">#REF!</definedName>
    <definedName name="BLPH54">#REF!</definedName>
    <definedName name="BLPH55">#REF!</definedName>
    <definedName name="BLPH56">#REF!</definedName>
    <definedName name="BLPH57">#REF!</definedName>
    <definedName name="BLPH58">#REF!</definedName>
    <definedName name="BLPH59">#REF!</definedName>
    <definedName name="BLPH6">#REF!</definedName>
    <definedName name="BLPH60">#REF!</definedName>
    <definedName name="BLPH61">#REF!</definedName>
    <definedName name="BLPH62">#REF!</definedName>
    <definedName name="BLPH63">#REF!</definedName>
    <definedName name="BLPH64">#REF!</definedName>
    <definedName name="BLPH65">#REF!</definedName>
    <definedName name="BLPH66">#REF!</definedName>
    <definedName name="BLPH67">#REF!</definedName>
    <definedName name="BLPH68">#REF!</definedName>
    <definedName name="BLPH69">#REF!</definedName>
    <definedName name="BLPH7">#REF!</definedName>
    <definedName name="BLPH70">#REF!</definedName>
    <definedName name="BLPH71">#REF!</definedName>
    <definedName name="BLPH72">#REF!</definedName>
    <definedName name="BLPH73">#REF!</definedName>
    <definedName name="BLPH74">#REF!</definedName>
    <definedName name="BLPH75">#REF!</definedName>
    <definedName name="BLPH76">#REF!</definedName>
    <definedName name="BLPH77">#REF!</definedName>
    <definedName name="BLPH78">#REF!</definedName>
    <definedName name="BLPH79">#REF!</definedName>
    <definedName name="BLPH8">#REF!</definedName>
    <definedName name="BLPH80">#REF!</definedName>
    <definedName name="BLPH81">#REF!</definedName>
    <definedName name="BLPH82">#REF!</definedName>
    <definedName name="BLPH83">#REF!</definedName>
    <definedName name="BLPH84">#REF!</definedName>
    <definedName name="BLPH85">#REF!</definedName>
    <definedName name="BLPH86">#REF!</definedName>
    <definedName name="BLPH87">#REF!</definedName>
    <definedName name="BLPH88">#REF!</definedName>
    <definedName name="BLPH89">#REF!</definedName>
    <definedName name="BLPH9">#REF!</definedName>
    <definedName name="BLPH90">#REF!</definedName>
    <definedName name="BLPH91">#REF!</definedName>
    <definedName name="BLPH92">#REF!</definedName>
    <definedName name="BLPH93">#REF!</definedName>
    <definedName name="BLPH94">#REF!</definedName>
    <definedName name="BLPH95">#REF!</definedName>
    <definedName name="BLPH96">#REF!</definedName>
    <definedName name="BLPH97">#REF!</definedName>
    <definedName name="BLPH98">#REF!</definedName>
    <definedName name="BLPH99">#REF!</definedName>
    <definedName name="BM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N">{#N/A,#N/A,FALSE,"SUMMARY"}</definedName>
    <definedName name="BNE_MESSAGES_HIDDEN">#REF!</definedName>
    <definedName name="bnm">{#N/A,#N/A,FALSE,"REPORT"}</definedName>
    <definedName name="bnnn">{"consolidated",#N/A,FALSE,"Sheet1";"cms",#N/A,FALSE,"Sheet1";"fse",#N/A,FALSE,"Sheet1"}</definedName>
    <definedName name="Bob">#REF!</definedName>
    <definedName name="BOM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boop">{#N/A,#N/A,FALSE,"Report Print"}</definedName>
    <definedName name="boq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boring">{"Page1",#N/A,FALSE,"CompCo";"Page2",#N/A,FALSE,"CompCo"}</definedName>
    <definedName name="bpp">{#N/A,#N/A,TRUE,"DCF Summary (2)";#N/A,#N/A,TRUE,"DCF Summary";#N/A,"Middle Case Drivers",TRUE,"DCF"}</definedName>
    <definedName name="Bridg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Bridge">{"'Highlights'!$A$1:$M$123"}</definedName>
    <definedName name="Bridge_mo">{#N/A,#N/A,FALSE,"Model";#N/A,#N/A,FALSE,"Gen Pts &amp; Rts 2000";#N/A,#N/A,FALSE,"AcqsAss";#N/A,#N/A,FALSE,"Acqs &amp; De Novos"}</definedName>
    <definedName name="bridge_month">{#N/A,#N/A,FALSE,"Model";#N/A,#N/A,FALSE,"Gen Pts &amp; Rts 2000";#N/A,#N/A,FALSE,"AcqsAss";#N/A,#N/A,FALSE,"Acqs &amp; De Novos"}</definedName>
    <definedName name="bridge_qtr">{#N/A,#N/A,FALSE,"Model";#N/A,#N/A,FALSE,"Gen Pts &amp; Rts 2000";#N/A,#N/A,FALSE,"AcqsAss";#N/A,#N/A,FALSE,"Acqs &amp; De Novos"}</definedName>
    <definedName name="bridger_qtr">{#N/A,#N/A,FALSE,"Model";#N/A,#N/A,FALSE,"Gen Pts &amp; Rts 2000";#N/A,#N/A,FALSE,"AcqsAss";#N/A,#N/A,FALSE,"Acqs &amp; De Novos"}</definedName>
    <definedName name="broadstreetIIItotal">'[107]Broad St III'!$C$58</definedName>
    <definedName name="BROWN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uce">{#N/A,#N/A,FALSE,"COP CONS SK";#N/A,#N/A,FALSE,"COP CONS RG";#N/A,#N/A,FALSE,"COP CONS SK BC";#N/A,#N/A,FALSE,"COP CONS RG BC";#N/A,#N/A,FALSE,"ALLIANCE SK";#N/A,#N/A,FALSE,"ALLIANCE RG";#N/A,#N/A,FALSE,"CPC SK";#N/A,#N/A,FALSE,"CPC RG"}</definedName>
    <definedName name="bs">{#N/A,#N/A,FALSE,"Job Sched"}</definedName>
    <definedName name="bskdfj">{"bs",#N/A,FALSE,"SCF"}</definedName>
    <definedName name="bsl">{"bs",#N/A,FALSE,"SCF"}</definedName>
    <definedName name="bss">{"bs",#N/A,FALSE,"SCF"}</definedName>
    <definedName name="bst">{"bs",#N/A,FALSE,"SCF"}</definedName>
    <definedName name="bsth">{"bs",#N/A,FALSE,"SCF"}</definedName>
    <definedName name="bthtgbhtrnhjy">{"Draft",#N/A,FALSE,"Feb-96"}</definedName>
    <definedName name="budget1">{#N/A,#N/A,FALSE,"mdr.XLS";"db",#N/A,FALSE,"mdr.XLS";#N/A,#N/A,FALSE,"Forside ";#N/A,#N/A,FALSE,"INVEST.XLS"}</definedName>
    <definedName name="budget2">{#N/A,#N/A,FALSE,"mdr.XLS";"db",#N/A,FALSE,"mdr.XLS";#N/A,#N/A,FALSE,"Forside ";#N/A,#N/A,FALSE,"INVEST.XLS"}</definedName>
    <definedName name="BUDGET3">{#N/A,#N/A,FALSE,"mdr.XLS";"db",#N/A,FALSE,"mdr.XLS";#N/A,#N/A,FALSE,"Forside ";#N/A,#N/A,FALSE,"INVEST.XLS"}</definedName>
    <definedName name="BUDGET5">{#N/A,#N/A,FALSE,"mdr.XLS";"db",#N/A,FALSE,"mdr.XLS";#N/A,#N/A,FALSE,"Forside ";#N/A,#N/A,FALSE,"INVEST.XLS"}</definedName>
    <definedName name="budgetmonth">#REF!</definedName>
    <definedName name="Budgetmonth2">#REF!</definedName>
    <definedName name="BuiltIn_Print_Area___0___0___0___0___0">NA()</definedName>
    <definedName name="BUY_ASSETS">#REF!</definedName>
    <definedName name="BUY_STOCK">#REF!</definedName>
    <definedName name="buyers">{"'Data Summary'!$A$1:$O$26"}</definedName>
    <definedName name="bvbbvbvbvbvb">{"CurrentDetail",#N/A,FALSE,"ActualOutlook";"NextDetail",#N/A,FALSE,"ActualOutlook"}</definedName>
    <definedName name="bvwrg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bye">{#N/A,#N/A,FALSE,"Aging Summary";#N/A,#N/A,FALSE,"Ratio Analysis";#N/A,#N/A,FALSE,"Test 120 Day Accts";#N/A,#N/A,FALSE,"Tickmarks"}</definedName>
    <definedName name="c.LTMYear">#REF!</definedName>
    <definedName name="ca">#REF!</definedName>
    <definedName name="calc">1</definedName>
    <definedName name="Calculation_FooterType">"NONE"</definedName>
    <definedName name="calculations">#REF!</definedName>
    <definedName name="Campusack">{#N/A,#N/A,TRUE,"97plnfpg"}</definedName>
    <definedName name="canac">{#N/A,#N/A,FALSE,"UK";#N/A,#N/A,FALSE,"BA";#N/A,#N/A,FALSE,"VZ"}</definedName>
    <definedName name="canada">'[112]Cntmrs-Recruit'!$F$21:$Q$21</definedName>
    <definedName name="Canadacounter">'[112]Cntmrs-Recruit'!$R$20:$T$20</definedName>
    <definedName name="cance">{#N/A,#N/A,TRUE,"PAGE 2";#N/A,#N/A,TRUE,"PAGE 3";#N/A,#N/A,TRUE,"PAGE4"}</definedName>
    <definedName name="canehilltotal">#REF!</definedName>
    <definedName name="canstar">'[117]Prem Pd'!#REF!</definedName>
    <definedName name="Cap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cap.pos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ap_Ex_Year1">[110]CLIENT!$BE$44</definedName>
    <definedName name="Capex">{"bs",#N/A,FALSE,"SCF"}</definedName>
    <definedName name="Capex2">{"bs",#N/A,FALSE,"SCF"}</definedName>
    <definedName name="CapExYear2">[110]CLIENT!$BF$44</definedName>
    <definedName name="CapExYear3">[110]CLIENT!$BG$44</definedName>
    <definedName name="CapExYear4">[110]CLIENT!$BH$44</definedName>
    <definedName name="CapexYear5">[110]CLIENT!$BI$44</definedName>
    <definedName name="capital">#REF!</definedName>
    <definedName name="capitalized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apitalized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apitalized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apitalized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apst">'[118]Mkt Cap'!#REF!</definedName>
    <definedName name="CapX_DCF1">[110]DCF!$E$38</definedName>
    <definedName name="Car_Ownewship">#REF!</definedName>
    <definedName name="caralho">{#N/A,#N/A,FALSE,"Data Proc"}</definedName>
    <definedName name="CarAllowance">[16]SalaryData!$GA$10</definedName>
    <definedName name="casds">{"DCF1",#N/A,FALSE,"SIERRA DCF";"MATRIX1",#N/A,FALSE,"SIERRA DCF"}</definedName>
    <definedName name="case">[104]Assumptions!$C$4</definedName>
    <definedName name="CASENAME">[104]Assumptions!$F$4</definedName>
    <definedName name="CASH">#REF!</definedName>
    <definedName name="CASH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23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13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SH3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cawc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cb_Add_CalloutChart_24_opts">"1, 9, 1, False, 2, False, False, , 0, False, False, 1, 1"</definedName>
    <definedName name="cb_Add_CalloutChart_25_opts">"1, 10, 1, False, 2, False, False, , 0, False, True, 1, 1"</definedName>
    <definedName name="cb_Add_CalloutChart_26_opts">"1, 9, 1, False, 2, False, False, , 0, False, True, 1, 1"</definedName>
    <definedName name="cb_ALT_STACKED_COLUMNChart_22_opts">"1, 3, 1, False, 2, True, False, , 0, False, True, 1, 2"</definedName>
    <definedName name="cb_ALT_STACKED_COLUMNChart_23_opts">"1, 3, 1, False, 2, True, False, , 0, False, True, 1, 2"</definedName>
    <definedName name="cb_bChart595EC34_opts">"1, 9, 1, False, 2, False, False, , 0, False, True, 1, 1"</definedName>
    <definedName name="cb_bChart9876793_opts">"1, 2, 1, False, 2, False, False, , 0, False, False, 2, 2"</definedName>
    <definedName name="cb_Chart_1_opts">"1, 5, 1, False, 2, True, False, , 0, False, False, 1, 1"</definedName>
    <definedName name="cb_Chart_10_opts">"1, 8, 1, False, 2, False, False, , 0, False, False, 1, 1"</definedName>
    <definedName name="cb_Chart_100032_opts">"1, 10, 1, False, 2, True, False, , 0, False, False, 2, 2"</definedName>
    <definedName name="cb_Chart_10104_opts">"1, 5, 1, False, 2, True, False, , 0, True, False, 2, 1"</definedName>
    <definedName name="cb_Chart_10401_opts">"1, 5, 1, False, 2, False, False, , 0, True, False, 2, 1"</definedName>
    <definedName name="cb_Chart_10736_opts">"1, 10, 1, False, 2, False, False, , 0, False, False, 2, 2"</definedName>
    <definedName name="cb_Chart_11_opts">"1, 5, 1, False, 2, False, False, , 0, False, False, 1, 2"</definedName>
    <definedName name="cb_Chart_12_opts">"1, 5, 1, False, 2, True, False, , 0, True, False, 1, 2"</definedName>
    <definedName name="cb_Chart_13_opts">"1, 5, 1, False, 2, True, False, , 0, True, False, 1, 2"</definedName>
    <definedName name="cb_Chart_14_opts">"2, 2, 2, True, 2, False, False, , 0, False, True, 1, 2"</definedName>
    <definedName name="cb_Chart_15_opts">"2, 1, 2, True, 2, False, False, , 0, False, True, 1, 2"</definedName>
    <definedName name="cb_Chart_1501_opts">"1, 10, 1, False, 2, True, False, , 0, False, False, 2, 2"</definedName>
    <definedName name="cb_Chart_16_opts">"2, 1, 2, True, 2, False, False, , 0, False, True, 1, 2"</definedName>
    <definedName name="cb_Chart_1670_opts">"1, 5, 1, False, 2, True, False, , 0, False, False, 2, 1"</definedName>
    <definedName name="cb_Chart_17_opts">"1, 9, 1, False, 2, False, False, , 0, False, False, 1, 1"</definedName>
    <definedName name="cb_Chart_18_opts">"1, 9, 1, False, 2, False, False, , 0, False, False, 1, 1"</definedName>
    <definedName name="cb_Chart_19_opts">"1, 2, 1, False, 2, True, False, , 0, True, False, 2, 1"</definedName>
    <definedName name="cb_Chart_1opts1">"1, 9, 1, False, 2, False, True, , 1, False, True, 1, 1"</definedName>
    <definedName name="cb_Chart_2_opts">"1, 1, 1, False, 2, False, False, , 0, False, False, 1, 1"</definedName>
    <definedName name="cb_Chart_20_opts">"1, 9, 1, False, 2, False, False, , 0, False, False, 1, 1"</definedName>
    <definedName name="cb_Chart_21_opts">"1, 2, 1, False, 2, False, False, , 0, False, False, 2, 1"</definedName>
    <definedName name="cb_Chart_22_opts">"1, 2, 1, False, 2, True, False, , 0, False, False, 2, 1"</definedName>
    <definedName name="cb_Chart_22784_opts">"1, 9, 1, False, 2, False, False, , 0, False, True, 1, 2"</definedName>
    <definedName name="cb_Chart_23_opts">"1, 9, 1, False, 2, False, False, , 0, False, False, 1, 1"</definedName>
    <definedName name="cb_Chart_24_opts">"1, 2, 1, False, 2, False, False, , 0, False, False, 2, 1"</definedName>
    <definedName name="cb_Chart_24490_opts">"1, 10, 1, False, 2, True, False, , 0, False, False, 2, 2"</definedName>
    <definedName name="cb_Chart_25_opts">"1, 3, 1, False, 2, False, False, , 0, True, True, 1, 2"</definedName>
    <definedName name="cb_Chart_26_opts">"1, 2, 1, False, 2, False, False, , 0, False, False, 2, 1"</definedName>
    <definedName name="cb_Chart_26476_opts">"1, 1, 1, False, 2, True, False, , 0, False, False, 1, 2"</definedName>
    <definedName name="cb_Chart_27_opts">"1, 1, 1, False, 2, True, False, , 0, False, True, 1, 2"</definedName>
    <definedName name="cb_Chart_28_opts">"1, 3, 1, False, 2, True, False, , 0, False, True, 1, 2"</definedName>
    <definedName name="cb_Chart_28031_opts">"1, 1, 1, False, 2, True, False, , 0, False, False, 1, 2"</definedName>
    <definedName name="cb_Chart_28545_opts">"1, 5, 1, False, 2, True, False, , 0, False, True, 2, 1"</definedName>
    <definedName name="cb_Chart_29">[119]Stacked_Column_w_labels!$B$5:$E$12</definedName>
    <definedName name="cb_Chart_29_opts">"1, 3, 1, False, 2, False, False, , 0, False, False, 1, 1"</definedName>
    <definedName name="cb_Chart_29053_opts">"1, 10, 1, False, 2, True, False, , 0, False, False, 2, 2"</definedName>
    <definedName name="cb_Chart_29913_opts">"1, 1, 1, False, 2, False, False, , 0, False, False, 1, 1"</definedName>
    <definedName name="cb_Chart_3_opts">"1, 1, 1, False, 2, False, False, , 0, False, False, 1, 1"</definedName>
    <definedName name="cb_Chart_30">[119]Stacked_Column_w_labels!$B$5:$E$12</definedName>
    <definedName name="cb_Chart_30_opts">"1, 3, 1, False, 2, True, False, , 0, False, True, 1, 2"</definedName>
    <definedName name="cb_Chart_30292_opts">"1, 1, 1, False, 2, False, False, , 0, False, False, 1, 2"</definedName>
    <definedName name="cb_Chart_31_opts">"1, 1, 1, False, 2, True, False, , 0, True, True, 2, 2"</definedName>
    <definedName name="cb_Chart_32_opts">"1, 1, 1, False, 2, True, False, , 0, False, False, 2, 2"</definedName>
    <definedName name="cb_Chart_33_opts">"1, 1, 1, False, 2, True, False, , 0, False, True, 3, 2"</definedName>
    <definedName name="cb_Chart_34_opts">"1, 10, 1, False, 2, True, False, , 0, False, False, 2, 2"</definedName>
    <definedName name="cb_Chart_36498_opts">"1, 1, 1, False, 2, True, False, , 0, False, False, 1, 2"</definedName>
    <definedName name="cb_Chart_37450_opts">"1, 10, 1, False, 2, True, False, , 0, False, False, 2, 2"</definedName>
    <definedName name="cb_Chart_4_opts">"1, 7, 1, False, 2, False, False, , 0, False, True, 1, 2"</definedName>
    <definedName name="cb_Chart_40_opts">"1, 1, 1, False, 2, False, False, , 0, False, False, 3, 2"</definedName>
    <definedName name="cb_Chart_41_opts">"1, 10, 1, False, 2, True, False, , 0, False, False, 2, 1"</definedName>
    <definedName name="cb_Chart_41499_opts">"1, 10, 1, False, 2, True, False, , 0, False, False, 2, 2"</definedName>
    <definedName name="cb_Chart_42_opts">"1, 10, 1, False, 2, True, False, , 0, False, False, 2, 1"</definedName>
    <definedName name="cb_Chart_43_opts">"1, 10, 1, False, 2, True, False, , 0, False, False, 2, 1"</definedName>
    <definedName name="cb_Chart_4634_opts">"1, 10, 1, False, 2, True, False, , 0, False, False, 2, 2"</definedName>
    <definedName name="cb_Chart_4664_opts">"1, 5, 1, False, 2, True, False, , 0, False, True, 1, 2"</definedName>
    <definedName name="cb_Chart_46965_opts">"1, 1, 1, False, 2, False, False, , 0, False, False, 1, 1"</definedName>
    <definedName name="cb_Chart_48_opts">"2, 1, 2, True, 2, False, False, , 0, False, True, 1, 1"</definedName>
    <definedName name="cb_Chart_49_opts">"2, 1, 2, True, 2, False, False, , 0, False, True, 1, 1"</definedName>
    <definedName name="cb_Chart_5_opts">"1, 8, 1, False, 2, False, False, , 0, False, False, 1, 2"</definedName>
    <definedName name="cb_Chart_50_opts">"2, 1, 2, True, 2, False, False, , 0, False, True, 1, 1"</definedName>
    <definedName name="cb_Chart_51_opts">"1, 2, 1, False, 2, False, False, , 0, False, False, 2, 1"</definedName>
    <definedName name="cb_Chart_52_opts">"1, 2, 1, False, 2, False, False, , 0, False, False, 2, 1"</definedName>
    <definedName name="cb_Chart_52582_opts">"1, 1, 1, False, 2, False, False, , 0, False, False, 1, 2"</definedName>
    <definedName name="cb_Chart_53_opts">"1, 9, 1, False, 2, False, True, , 3, False, False, 1, 1"</definedName>
    <definedName name="cb_Chart_53437_opts">"1, 10, 1, False, 2, True, False, , 0, False, False, 2, 2"</definedName>
    <definedName name="cb_Chart_53482_opts">"1, 10, 1, False, 2, True, False, , 0, False, False, 2, 2"</definedName>
    <definedName name="cb_Chart_54_opts">"1, 3, 1, False, 2, False, False, , 0, False, True, 2, 2"</definedName>
    <definedName name="cb_Chart_5449_opts">"1, 1, 1, False, 2, False, False, , 0, False, False, 1, 1"</definedName>
    <definedName name="cb_Chart_55_opts">"1, 7, 1, False, 2, False, False, , 0, False, True, 2, 2"</definedName>
    <definedName name="cb_Chart_5723_opts">"1, 1, 1, False, 2, True, False, , 0, False, True, 1, 2"</definedName>
    <definedName name="cb_Chart_57613_opts">"1, 5, 1, False, 2, True, False, , 0, False, True, 2, 1"</definedName>
    <definedName name="cb_Chart_58046_opts">"1, 10, 1, False, 2, True, False, , 0, False, False, 2, 2"</definedName>
    <definedName name="cb_Chart_59010_opts">"1, 2, 1, False, 2, False, False, , 0, False, False, 2, 1"</definedName>
    <definedName name="cb_Chart_59340_opts">"1, 1, 1, False, 2, False, False, , 0, False, False, 1, 1"</definedName>
    <definedName name="cb_Chart_6_opts">"1, 10, 1, False, 2, True, False, , 0, False, False, 2, 2"</definedName>
    <definedName name="cb_Chart_62364_opts">"1, 1, 1, False, 2, True, False, , 0, False, False, 1, 2"</definedName>
    <definedName name="cb_Chart_64876_opts">"1, 1, 1, False, 2, True, False, , 0, False, False, 1, 2"</definedName>
    <definedName name="cb_Chart_66_opts">"1, 1, 1, False, 2, False, False, , 0, False, False, 1, 1"</definedName>
    <definedName name="cb_Chart_67711_opts">"1, 10, 1, False, 2, True, False, , 0, False, False, 2, 2"</definedName>
    <definedName name="cb_Chart_69605_opts">"1, 2, 1, False, 2, False, False, , 0, False, False, 2, 1"</definedName>
    <definedName name="cb_Chart_7_opts">"2, 1, 2, True, 2, False, False, , 0, False, True, 1, 2"</definedName>
    <definedName name="cb_Chart_70_opts">"1, 10, 1, False, 2, True, False, , 0, False, False, 1, 1"</definedName>
    <definedName name="cb_Chart_70648_opts">"1, 1, 1, False, 2, True, False, , 0, False, False, 2, 2"</definedName>
    <definedName name="cb_Chart_70997_opts">"1, 10, 1, False, 2, False, False, , 0, False, False, 1, 1"</definedName>
    <definedName name="cb_Chart_71_opts">"1, 10, 1, False, 2, False, False, , 0, False, False, 1, 1"</definedName>
    <definedName name="cb_Chart_72_opts">"1, 10, 1, False, 2, True, False, , 0, False, False, 1, 1"</definedName>
    <definedName name="cb_Chart_73_opts">"1, 10, 1, False, 2, False, False, , 0, False, False, 1, 1"</definedName>
    <definedName name="cb_Chart_76165_opts">"1, 10, 1, False, 2, True, False, , 0, False, False, 2, 2"</definedName>
    <definedName name="cb_Chart_76804_opts">"1, 1, 1, False, 2, False, False, , 0, False, False, 1, 1"</definedName>
    <definedName name="cb_Chart_77567_opts">"1, 10, 1, False, 2, False, False, , 0, False, False, 1, 1"</definedName>
    <definedName name="cb_Chart_79140_opts">"1, 10, 1, False, 2, True, False, , 0, False, False, 2, 2"</definedName>
    <definedName name="cb_Chart_79981_opts">"1, 5, 1, False, 2, True, False, , 0, True, False, 2, 1"</definedName>
    <definedName name="cb_Chart_8_opts">"2, 1, 2, True, 2, False, False, , 0, False, True, 1, 2"</definedName>
    <definedName name="cb_Chart_81541_opts">"1, 10, 1, False, 2, True, False, , 0, False, False, 2, 2"</definedName>
    <definedName name="cb_Chart_82552_opts">"1, 1, 1, False, 2, True, False, , 0, False, False, 1, 2"</definedName>
    <definedName name="cb_Chart_83072_opts">"1, 1, 1, False, 2, True, False, , 0, False, False, 1, 2"</definedName>
    <definedName name="cb_Chart_86354_opts">"1, 10, 1, False, 2, False, False, , 0, False, False, 1, 1"</definedName>
    <definedName name="cb_Chart_87236_opts">"1, 1, 1, False, 2, True, False, , 0, False, False, 1, 2"</definedName>
    <definedName name="cb_Chart_9_opts">"1, 8, 1, False, 2, False, False, , 0, False, False, 1, 1"</definedName>
    <definedName name="cb_Chart_91188_opts">"1, 8, 1, False, 2, False, False, , 0, False, False, 1, 2"</definedName>
    <definedName name="cb_Chart_95047_opts">"1, 1, 1, False, 2, False, False, , 0, False, False, 1, 2"</definedName>
    <definedName name="cb_Chart_96286_opts">"1, 10, 1, False, 2, True, False, , 0, False, False, 2, 2"</definedName>
    <definedName name="cb_Chart_98091_opts">"1, 2, 1, False, 2, False, False, , 0, False, False, 2, 1"</definedName>
    <definedName name="cb_Chart_98700_opts">"1, 8, 1, False, 2, False, False, , 0, False, False, 1, 2"</definedName>
    <definedName name="cb_Copy_Chart_w_New_DataChart_10_opts">"2, 1, 1, True, 4, False, False, , 0, False, False, 2, 2"</definedName>
    <definedName name="cb_Copy_Chart_w_New_DataChart_7_opts">"2, 1, 1, True, 4, False, False, , 0, False, False, 2, 2"</definedName>
    <definedName name="cb_Copy_Chart_w_New_DataChart_8_opts">"2, 1, 1, True, 4, False, False, , 0, False, False, 2, 2"</definedName>
    <definedName name="cb_Copy_Chart_w_New_DataChart_9_opts">"2, 1, 1, True, 4, False, False, , 0, False, False, 2, 2"</definedName>
    <definedName name="cb_Dimension_Pie_ChartsChart_1_opts">"1, 1, 1, False, 2, True, False, , 0, False, False, 2, 2"</definedName>
    <definedName name="cb_Dimension_Pie_ChartsChart_2_opts">"1, 10, 1, False, 2, True, False, , 0, False, False, 2, 2"</definedName>
    <definedName name="cb_Export_LegendChart_14_opts">"1, 10, 1, False, 2, True, False, , 0, False, False, 2, 2"</definedName>
    <definedName name="cb_Export_LegendChart_15_opts">"1, 10, 1, False, 2, True, False, , 0, False, False, 2, 2"</definedName>
    <definedName name="cb_PieChart_16_opts">"1, 10, 1, False, 2, True, False, , 0, False, False, 2, 2"</definedName>
    <definedName name="cb_sChart_1501_opts">"1, 2, 1, False, 2, False, False, , 0, False, False, 2, 1"</definedName>
    <definedName name="cb_sChart_26476_opts">"1, 4, 1, False, 2, True, False, , 0, False, False, 1, 2"</definedName>
    <definedName name="cb_sChart_28031_opts">"1, 4, 1, False, 2, True, False, , 0, False, False, 1, 1"</definedName>
    <definedName name="cb_sChart_29053_opts">"1, 2, 1, False, 2, False, False, , 0, False, False, 2, 1"</definedName>
    <definedName name="cb_sChart_29913_opts">"1, 3, 1, False, 2, False, False, , 0, False, True, 2, 2"</definedName>
    <definedName name="cb_sChart_30292_opts">"1, 2, 1, False, 2, False, False, , 0, False, False, 2, 1"</definedName>
    <definedName name="cb_sChart_36498_opts">"1, 3, 1, False, 2, False, False, , 0, False, False, 1, 2"</definedName>
    <definedName name="cb_sChart_37450_opts">"1, 1, 1, False, 2, True, False, , 0, False, False, 1, 2"</definedName>
    <definedName name="cb_sChart_41499_opts">"1, 2, 1, False, 2, False, False, , 0, False, False, 2, 1"</definedName>
    <definedName name="cb_sChart_4634_opts">"1, 2, 1, False, 2, False, False, , 0, False, False, 2, 1"</definedName>
    <definedName name="cb_sChart_46965_opts">"1, 1, 1, False, 2, False, False, , 0, False, False, 1, 1"</definedName>
    <definedName name="cb_sChart_52582_opts">"1, 5, 1, False, 2, False, False, , 0, False, True, 1, 2"</definedName>
    <definedName name="cb_sChart_53437_opts">"1, 1, 1, False, 2, True, False, , 0, False, False, 1, 2"</definedName>
    <definedName name="cb_sChart_5449_opts">"1, 3, 1, False, 2, False, False, , 0, False, True, 2, 2"</definedName>
    <definedName name="cb_sChart_5723_opts">"1, 1, 1, False, 2, True, False, , 0, False, False, 2, 1"</definedName>
    <definedName name="cb_sChart_58046_opts">"1, 1, 1, False, 2, True, False, , 0, False, False, 1, 2"</definedName>
    <definedName name="cb_sChart_59010_opts">"1, 5, 1, False, 2, True, False, , 0, False, False, 2, 1"</definedName>
    <definedName name="cb_sChart_59340_opts">"1, 3, 1, False, 2, False, False, , 0, False, True, 2, 2"</definedName>
    <definedName name="cb_sChart_62364_opts">"1, 3, 1, False, 2, False, False, , 0, False, True, 2, 2"</definedName>
    <definedName name="cb_sChart_64876_opts">"1, 5, 1, False, 2, True, False, , 0, False, False, 2, 2"</definedName>
    <definedName name="cb_sChart_70648_opts">"1, 1, 1, False, 2, False, False, , 0, False, False, 1, 1"</definedName>
    <definedName name="cb_sChart_70997_opts">"1, 2, 1, False, 2, False, False, , 0, False, False, 2, 1"</definedName>
    <definedName name="cb_sChart_76165_opts">"1, 2, 1, False, 2, False, False, , 0, False, False, 2, 1"</definedName>
    <definedName name="cb_sChart_76804_opts">"1, 3, 1, False, 2, False, False, , 0, False, True, 2, 2"</definedName>
    <definedName name="cb_sChart_77567_opts">"1, 2, 1, False, 2, False, False, , 0, False, False, 2, 1"</definedName>
    <definedName name="cb_sChart_79140_opts">"1, 1, 1, False, 2, True, False, , 0, False, False, 1, 2"</definedName>
    <definedName name="cb_sChart_81541_opts">"1, 2, 1, False, 2, False, False, , 0, False, False, 2, 1"</definedName>
    <definedName name="cb_sChart_82552_opts">"1, 4, 1, False, 2, True, False, , 0, False, False, 2, 1"</definedName>
    <definedName name="cb_sChart_83072_opts">"1, 4, 1, False, 2, True, False, , 0, False, False, 2, 1"</definedName>
    <definedName name="cb_sChart_86354_opts">"1, 1, 1, False, 2, True, False, , 0, False, False, 1, 2"</definedName>
    <definedName name="cb_sChart_87236_opts">"1, 2, 1, False, 2, False, False, , 0, False, False, 2, 1"</definedName>
    <definedName name="cb_sChart_95047_opts">"1, 3, 1, False, 2, False, False, , 0, False, False, 1, 2"</definedName>
    <definedName name="cb_sChart_96286_opts">"1, 2, 1, False, 2, False, False, , 0, False, False, 2, 1"</definedName>
    <definedName name="cb_sChart105F0196_opts">"1, 2, 1, False, 2, False, False, , 1, False, False, 2, 1"</definedName>
    <definedName name="cb_sChart10D6460A_opts">"1, 1, 1, False, 2, True, False, , 0, False, False, 1, 1"</definedName>
    <definedName name="cb_sChart10D65256_opts">"1, 1, 1, False, 2, True, False, , 0, False, False, 1, 1"</definedName>
    <definedName name="cb_sChart10D653EB_opts">"1, 1, 1, False, 2, True, False, , 0, False, False, 1, 1"</definedName>
    <definedName name="cb_sChart10D65893_opts">"1, 1, 1, False, 2, True, False, , 0, False, False, 1, 1"</definedName>
    <definedName name="cb_sChart11DCFB24_opts">"1, 9, 1, False, 2, False, False, , 0, False, True, 1, 1"</definedName>
    <definedName name="cb_sChart11EADA92_opts">"1, 1, 1, False, 2, False, False, , 0, False, True, 2, 2"</definedName>
    <definedName name="cb_sChart11EAED4A_opts">"1, 1, 1, False, 2, False, False, , 0, False, True, 2, 2"</definedName>
    <definedName name="cb_sChart11EB049E_opts">"1, 1, 1, False, 2, False, False, , 0, False, True, 2, 2"</definedName>
    <definedName name="cb_sChart11FB1BDC_opts">"1, 1, 1, False, 2, True, False, , 0, False, True, 2, 2"</definedName>
    <definedName name="cb_sChart11FB2467_opts">"1, 1, 1, False, 2, True, False, , 0, False, True, 2, 2"</definedName>
    <definedName name="cb_sChart11FB271E_opts">"1, 1, 1, False, 2, True, False, , 0, False, True, 2, 2"</definedName>
    <definedName name="cb_sChart11FB296C_opts">"1, 1, 1, False, 2, True, False, , 0, False, True, 2, 2"</definedName>
    <definedName name="cb_sChart11FB4DE8_opts">"1, 9, 1, False, 2, False, False, , 0, False, True, 1, 2"</definedName>
    <definedName name="cb_sChart11FCA363_opts">"2, 1, 2, True, 2, False, False, , 0, False, True, 2, 2"</definedName>
    <definedName name="cb_sChart11FCA851_opts">"2, 1, 2, True, 2, False, False, , 0, False, True, 2, 2"</definedName>
    <definedName name="cb_sChart11FCE81C_opts">"1, 9, 1, False, 2, False, False, , 0, False, True, 2, 2"</definedName>
    <definedName name="cb_sChart12073B79_opts">"1, 9, 1, False, 2, False, False, , 0, False, True, 2, 2"</definedName>
    <definedName name="cb_sChart12074F69_opts">"1, 9, 1, False, 2, False, False, , 0, False, True, 2, 2"</definedName>
    <definedName name="cb_sChart1216F828_opts">"2, 1, 1, False, 2, False, False, , 0, False, True, 2, 2"</definedName>
    <definedName name="cb_sChart122574E1_opts">"1, 1, 1, False, 2, False, False, , 0, False, True, 2, 2"</definedName>
    <definedName name="cb_sChart12285211_opts">"1, 9, 1, False, 2, False, False, , 0, False, False, 1, 2"</definedName>
    <definedName name="cb_sChart12291B1F_opts">"2, 1, 1, True, 3, False, False, , 0, False, False, 1, 2"</definedName>
    <definedName name="cb_sChart1248DE96_opts">"1, 9, 1, False, 2, False, False, , 0, False, False, 1, 2"</definedName>
    <definedName name="cb_sChart1248E206_opts">"1, 9, 1, False, 2, False, False, , 0, False, False, 1, 2"</definedName>
    <definedName name="cb_sChart12595BBC_opts">"1, 1, 1, False, 2, True, False, , 0, False, False, 2, 2"</definedName>
    <definedName name="cb_sChart12595E44_opts">"1, 3, 1, False, 2, True, False, , 0, True, False, 2, 2"</definedName>
    <definedName name="cb_sChart12D83A2_opts">"1, 1, 1, False, 2, False, False, , 0, False, True, 2, 2"</definedName>
    <definedName name="cb_sChart12D852C_opts">"1, 1, 1, False, 2, False, False, , 0, False, True, 2, 2"</definedName>
    <definedName name="cb_sChart12D89EB_opts">"1, 1, 1, False, 2, False, False, , 0, False, True, 2, 2"</definedName>
    <definedName name="cb_sChart12DAD51_opts">"1, 1, 1, False, 2, False, False, , 0, False, True, 2, 2"</definedName>
    <definedName name="cb_sChart12DCEFA3_opts">"1, 1, 1, False, 2, False, False, , 0, False, False, 1, 1"</definedName>
    <definedName name="cb_sChart12E7B7B_opts">"1, 1, 1, False, 2, True, False, , 0, False, True, 2, 2"</definedName>
    <definedName name="cb_sChart12E83C1_opts">"1, 1, 1, False, 2, False, False, , 0, False, True, 2, 1"</definedName>
    <definedName name="cb_sChart12E85B3_opts">"1, 1, 1, False, 2, False, False, , 0, False, True, 2, 2"</definedName>
    <definedName name="cb_sChart12E8C9E_opts">"1, 2, 1, False, 2, False, False, , 0, False, False, 2, 1"</definedName>
    <definedName name="cb_sChart12EA8E0_opts">"1, 1, 1, False, 2, True, False, , 0, False, False, 2, 2"</definedName>
    <definedName name="cb_sChart12EB078_opts">"1, 1, 1, False, 2, False, False, , 0, False, False, 2, 2"</definedName>
    <definedName name="cb_sChart12EBD15_opts">"1, 1, 1, False, 2, False, False, , 0, False, False, 2, 2"</definedName>
    <definedName name="cb_sChart12FE48A_opts">"1, 2, 1, False, 2, False, False, , 0, False, False, 2, 1"</definedName>
    <definedName name="cb_sChart12FE9EB_opts">"1, 1, 1, False, 2, False, False, , 0, False, False, 1, 2"</definedName>
    <definedName name="cb_sChart12FEDFD_opts">"1, 1, 1, False, 2, False, False, , 0, False, False, 1, 2"</definedName>
    <definedName name="cb_sChart12FF231_opts">"1, 1, 1, False, 2, False, False, , 0, False, False, 1, 2"</definedName>
    <definedName name="cb_sChart12FF8BF_opts">"1, 1, 1, False, 2, False, False, , 0, False, False, 1, 2"</definedName>
    <definedName name="cb_sChart12FF933_opts">"1, 3, 1, False, 2, False, False, , 0, False, False, 1, 2"</definedName>
    <definedName name="cb_sChart12FFC46_opts">"1, 1, 1, False, 2, False, False, , 0, False, False, 1, 2"</definedName>
    <definedName name="cb_sChart134138B2_opts">"1, 1, 1, False, 2, True, False, , 0, False, False, 1, 1"</definedName>
    <definedName name="cb_sChart13476674_opts">"2, 1, 1, True, 2, False, False, , 0, False, False, 1, 1"</definedName>
    <definedName name="cb_sChart13485B52_opts">"2, 1, 1, False, 2, False, False, , 0, False, False, 1, 1"</definedName>
    <definedName name="cb_sChart13786B54_opts">"2, 1, 1, False, 2, False, False, , 0, False, True, 1, 1"</definedName>
    <definedName name="cb_sChart1385548A_opts">"2, 1, 1, False, 2, False, False, , 0, False, True, 1, 1"</definedName>
    <definedName name="cb_sChart1386774B_opts">"2, 1, 2, True, 2, False, False, , 0, False, True, 1, 1"</definedName>
    <definedName name="cb_sChart1386B158_opts">"2, 1, 2, True, 2, False, False, , 0, False, True, 1, 1"</definedName>
    <definedName name="cb_sChart1386B304_opts">"2, 1, 1, False, 2, False, False, , 0, False, False, 1, 1"</definedName>
    <definedName name="cb_sChart1386B3E0_opts">"2, 1, 1, True, 2, False, False, , 0, False, False, 1, 1"</definedName>
    <definedName name="cb_sChart13893CA8_opts">"1, 3, 1, False, 2, False, False, , 0, False, True, 1, 1"</definedName>
    <definedName name="cb_sChart138A89C6_opts">"1, 5, 1, False, 2, True, False, , 0, False, True, 1, 1"</definedName>
    <definedName name="cb_sChart138A98B2_opts">"1, 3, 1, False, 2, False, False, , 0, False, False, 1, 1"</definedName>
    <definedName name="cb_sChart138A9A2F_opts">"1, 5, 1, False, 2, False, False, , 0, False, False, 1, 1"</definedName>
    <definedName name="cb_sChart138B4149_opts">"1, 5, 1, False, 2, False, False, , 0, False, False, 1, 1"</definedName>
    <definedName name="cb_sChart139636EA_opts">"1, 1, 1, False, 2, False, False, , 0, False, False, 1, 1"</definedName>
    <definedName name="cb_sChart139637E9_opts">"1, 1, 1, False, 2, False, False, , 0, False, False, 3, 1"</definedName>
    <definedName name="cb_sChart139638B9_opts">"1, 1, 1, False, 2, False, False, , 0, False, False, 1, 2"</definedName>
    <definedName name="cb_sChart1396821A_opts">"1, 9, 1, False, 2, False, False, , 0, False, True, 1, 1"</definedName>
    <definedName name="cb_sChart1396872A_opts">"1, 9, 1, False, 2, False, False, , 0, False, True, 1, 1"</definedName>
    <definedName name="cb_sChart1396D1AC_opts">"1, 9, 1, False, 2, False, False, , 0, False, True, 1, 1"</definedName>
    <definedName name="cb_sChart139AA6C1_opts">"2, 1, 1, True, 2, False, False, , 0, False, True, 1, 1"</definedName>
    <definedName name="cb_sChart1489E789_opts">"2, 1, 2, True, 2, False, False, , 0, False, True, 2, 2"</definedName>
    <definedName name="cb_sChart1489EC54_opts">"2, 1, 2, True, 2, False, False, , 0, False, True, 2, 2"</definedName>
    <definedName name="cb_sChart14EA3833_opts">"1, 9, 1, False, 2, False, False, , 0, False, True, 1, 1"</definedName>
    <definedName name="cb_sChart14EA3A0E_opts">"1, 9, 1, False, 2, False, False, , 0, False, False, 1, 1"</definedName>
    <definedName name="cb_sChart14EA4319_opts">"1, 9, 1, False, 2, False, False, , 0, False, True, 1, 1"</definedName>
    <definedName name="cb_sChart14EA5F15_opts">"1, 9, 1, False, 2, False, False, , 0, False, False, 1, 1"</definedName>
    <definedName name="cb_sChart14EA662E_opts">"1, 9, 1, False, 2, False, False, , 0, False, False, 1, 1"</definedName>
    <definedName name="cb_sChart14EA6A4C_opts">"1, 9, 1, False, 2, False, False, , 0, False, False, 1, 1"</definedName>
    <definedName name="cb_sChart14EA6DE9_opts">"1, 9, 1, False, 2, False, False, , 0, False, False, 1, 1"</definedName>
    <definedName name="cb_sChart14EA7895_opts">"1, 9, 1, False, 2, False, False, , 0, False, True, 1, 1"</definedName>
    <definedName name="cb_sChart14EA86D3_opts">"1, 9, 1, False, 2, False, False, , 0, False, True, 1, 1"</definedName>
    <definedName name="cb_sChart14EA8E77_opts">"1, 9, 1, False, 2, False, False, , 0, False, True, 1, 1"</definedName>
    <definedName name="cb_sChart14EA8F24_opts">"1, 9, 1, False, 2, False, False, , 0, False, True, 1, 1"</definedName>
    <definedName name="cb_sChart14EA980C_opts">"1, 9, 1, False, 2, False, False, , 0, False, True, 1, 1"</definedName>
    <definedName name="cb_sChart14EA9875_opts">"1, 9, 1, False, 2, False, False, , 0, False, True, 1, 1"</definedName>
    <definedName name="cb_sChart14EA9A66_opts">"1, 9, 1, False, 2, False, False, , 0, False, True, 1, 1"</definedName>
    <definedName name="cb_sChart14EACF6F_opts">"1, 9, 1, False, 2, False, False, , 0, False, True, 1, 1"</definedName>
    <definedName name="cb_sChart14EAE615_opts">"1, 9, 1, False, 2, False, False, , 0, False, True, 1, 1"</definedName>
    <definedName name="cb_sChart14F2A546_opts">"1, 9, 1, False, 2, False, False, , 0, False, True, 1, 1"</definedName>
    <definedName name="cb_sChart14F2B05A_opts">"1, 9, 1, False, 2, False, False, , 0, False, False, 1, 1"</definedName>
    <definedName name="cb_sChart14F2C526_opts">"1, 9, 1, False, 2, False, False, , 0, False, True, 1, 1"</definedName>
    <definedName name="cb_sChart14F6C935_opts">"1, 9, 1, False, 2, False, False, , 0, False, False, 1, 1"</definedName>
    <definedName name="cb_sChart14F6C9C0_opts">"1, 9, 1, False, 2, False, False, , 0, False, True, 1, 1"</definedName>
    <definedName name="cb_sChart14F6F63C_opts">"1, 9, 1, False, 2, False, False, , 0, False, False, 1, 1"</definedName>
    <definedName name="cb_sChart14F7F419_opts">"1, 9, 1, False, 2, False, False, , 0, False, True, 1, 1"</definedName>
    <definedName name="cb_sChart14F7F5FF_opts">"1, 9, 1, False, 2, False, False, , 0, False, True, 1, 1"</definedName>
    <definedName name="cb_sChart155036A2_opts">"1, 1, 1, False, 2, True, False, , 0, False, False, 1, 1"</definedName>
    <definedName name="cb_sChart155F5559_opts">"1, 1, 1, False, 2, False, False, , 0, False, False, 1, 1"</definedName>
    <definedName name="cb_sChart155F5734_opts">"1, 1, 1, False, 2, False, False, , 0, False, False, 2, 1"</definedName>
    <definedName name="cb_sChart155F57B3_opts">"1, 1, 1, False, 2, False, False, , 0, False, False, 1, 1"</definedName>
    <definedName name="cb_sChart1560B1BF_opts">"1, 9, 1, False, 2, False, False, , 0, False, False, 1, 1"</definedName>
    <definedName name="cb_sChart1560B326_opts">"1, 9, 1, False, 2, False, False, , 0, False, False, 1, 1"</definedName>
    <definedName name="cb_sChart1560B5DC_opts">"1, 9, 1, False, 2, False, False, , 0, False, False, 1, 1"</definedName>
    <definedName name="cb_sChart1560C23F_opts">"1, 9, 1, False, 2, False, False, , 0, False, False, 1, 1"</definedName>
    <definedName name="cb_sChart15CA0E0A_opts">"1, 9, 1, False, 2, False, False, , 0, False, False, 1, 2"</definedName>
    <definedName name="cb_sChart15CA1FFD_opts">"1, 10, 1, False, 2, False, False, , 0, False, False, 1, 1"</definedName>
    <definedName name="cb_sChart15CA20AB_opts">"1, 9, 1, False, 2, False, False, , 0, False, False, 1, 1"</definedName>
    <definedName name="cb_sChart15CA2F5C_opts">"1, 9, 1, False, 2, False, False, , 0, False, False, 1, 1"</definedName>
    <definedName name="cb_sChart15CA30C3_opts">"1, 9, 1, False, 2, False, False, , 0, False, True, 1, 1"</definedName>
    <definedName name="cb_sChart16EBA7BA_opts">"1, 1, 1, False, 2, True, False, , 0, False, True, 1, 2"</definedName>
    <definedName name="cb_sChart1747F65E_opts">"2, 1, 2, True, 2, False, False, , 0, False, True, 1, 1"</definedName>
    <definedName name="cb_sChart1749F803_opts">"1, 1, 1, False, 2, True, False, , 0, False, False, 1, 1"</definedName>
    <definedName name="cb_sChart174A0AB0_opts">"1, 1, 1, False, 2, False, False, , 0, False, False, 2, 1"</definedName>
    <definedName name="cb_sChart174C8BEB_opts">"1, 9, 1, False, 2, False, False, , 0, False, True, 1, 1"</definedName>
    <definedName name="cb_sChart174C8EAD_opts">"1, 9, 1, False, 2, False, False, , 0, False, False, 1, 1"</definedName>
    <definedName name="cb_sChart174C909E_opts">"1, 9, 1, False, 2, False, False, , 0, False, True, 1, 1"</definedName>
    <definedName name="cb_sChart174E2C44_opts">"2, 1, 2, True, 2, False, False, , 0, False, True, 1, 1"</definedName>
    <definedName name="cb_sChart1754A686_opts">"1, 10, 1, False, 2, False, False, , 0, False, False, 2, 2"</definedName>
    <definedName name="cb_sChart1755F643_opts">"1, 1, 1, False, 2, False, False, , 0, False, False, 2, 1"</definedName>
    <definedName name="cb_sChart1755FC0D_opts">"1, 1, 1, False, 2, True, False, , 0, False, False, 2, 1"</definedName>
    <definedName name="cb_sChart175849A6_opts">"1, 1, 1, False, 2, False, False, , 0, False, False, 2, 1"</definedName>
    <definedName name="cb_sChart175885B1_opts">"1, 1, 1, False, 2, False, False, , 0, False, False, 1, 1"</definedName>
    <definedName name="cb_sChart175890FE_opts">"1, 1, 1, False, 2, True, False, , 0, False, False, 1, 1"</definedName>
    <definedName name="cb_sChart1765309A_opts">"2, 1, 2, True, 2, False, False, , 0, False, True, 1, 1"</definedName>
    <definedName name="cb_sChart1769A36D_opts">"2, 1, 2, True, 2, False, False, , 0, False, True, 1, 1"</definedName>
    <definedName name="cb_sChart1769CA15_opts">"1, 9, 1, False, 2, False, False, , 0, False, True, 1, 1"</definedName>
    <definedName name="cb_sChart18009FE8_opts">"1, 1, 1, False, 2, False, False, , 0, False, False, 1, 1"</definedName>
    <definedName name="cb_sChart1801153B_opts">"1, 1, 1, False, 2, False, False, , 0, False, True, 1, 1"</definedName>
    <definedName name="cb_sChart181DCCD8_opts">"1, 9, 1, False, 2, False, False, , 0, False, True, 1, 2"</definedName>
    <definedName name="cb_sChart181DCFF7_opts">"1, 3, 1, False, 2, True, False, , 0, True, True, 2, 1"</definedName>
    <definedName name="cb_sChart181DDD93_opts">"1, 3, 1, False, 2, True, False, , 0, True, True, 2, 1"</definedName>
    <definedName name="cb_sChart181DDEEE_opts">"1, 3, 1, False, 2, True, False, , 0, True, True, 2, 1"</definedName>
    <definedName name="cb_sChart181DE1C7_opts">"1, 10, 1, False, 2, True, False, , 0, False, True, 2, 1"</definedName>
    <definedName name="cb_sChart181E8791_opts">"2, 1, 2, True, 2, True, False, , 0, False, True, 1, 2"</definedName>
    <definedName name="cb_sChart181E96D9_opts">"1, 9, 1, False, 2, False, False, , 0, False, True, 1, 2"</definedName>
    <definedName name="cb_sChart182C6410_opts">"1, 1, 1, False, 2, True, False, , 0, False, False, 2, 2"</definedName>
    <definedName name="cb_sChart182C682D_opts">"2, 1, 1, False, 2, False, False, , 0, False, False, 2, 2"</definedName>
    <definedName name="cb_sChart182C6A08_opts">"2, 1, 1, True, 2, False, False, , 0, False, True, 2, 2"</definedName>
    <definedName name="cb_sChart182C8139_opts">"1, 10, 1, False, 2, False, False, , 0, False, False, 1, 1"</definedName>
    <definedName name="cb_sChart182CA784_opts">"2, 1, 1, True, 2, False, False, , 0, False, True, 2, 2"</definedName>
    <definedName name="cb_sChart182CB588_opts">"1, 1, 1, False, 2, True, False, , 0, False, False, 2, 2"</definedName>
    <definedName name="cb_sChart182CB687_opts">"1, 1, 1, False, 2, True, False, , 0, False, False, 2, 2"</definedName>
    <definedName name="cb_sChart182CB729_opts">"1, 1, 1, False, 2, True, False, , 0, False, False, 2, 2"</definedName>
    <definedName name="cb_sChart182CB879_opts">"1, 1, 1, False, 2, True, False, , 0, False, False, 2, 2"</definedName>
    <definedName name="cb_sChart182CCD73_opts">"2, 1, 2, True, 2, False, False, , 0, False, True, 1, 1"</definedName>
    <definedName name="cb_sChart182D26A7_opts">"1, 9, 1, False, 2, False, False, , 0, False, True, 1, 1"</definedName>
    <definedName name="cb_sChart182EE412_opts">"1, 3, 1, False, 2, False, False, , 0, False, False, 2, 2"</definedName>
    <definedName name="cb_sChart182EE7EA_opts">"1, 3, 1, False, 2, True, False, , 0, False, True, 2, 2"</definedName>
    <definedName name="cb_sChart182EEAFD_opts">"1, 3, 1, False, 2, False, False, , 0, False, True, 1, 1"</definedName>
    <definedName name="cb_sChart182EEB7C_opts">"1, 3, 1, False, 2, False, False, , 0, False, True, 2, 2"</definedName>
    <definedName name="cb_sChart182EFA23_opts">"1, 3, 1, False, 2, False, False, , 0, False, True, 2, 2"</definedName>
    <definedName name="cb_sChart182F2AF6_opts">"1, 10, 1, False, 2, False, False, , 0, False, False, 1, 1"</definedName>
    <definedName name="cb_sChart182F2C80_opts">"1, 10, 1, False, 2, False, False, , 0, False, False, 1, 1"</definedName>
    <definedName name="cb_sChart182F3616_opts">"1, 10, 1, False, 2, False, False, , 0, False, False, 1, 1"</definedName>
    <definedName name="cb_sChart182F379F_opts">"1, 10, 1, False, 2, False, False, , 0, False, False, 1, 1"</definedName>
    <definedName name="cb_sChart182F6E6B_opts">"1, 1, 1, False, 2, True, False, , 0, False, False, 1, 2"</definedName>
    <definedName name="cb_sChart182F8534_opts">"1, 1, 1, False, 2, True, False, , 0, False, False, 2, 2"</definedName>
    <definedName name="cb_sChart182F90BC_opts">"1, 1, 1, False, 2, True, False, , 0, False, False, 2, 2"</definedName>
    <definedName name="cb_sChart18446126_opts">"2, 1, 2, True, 2, False, False, , 0, False, True, 1, 1"</definedName>
    <definedName name="cb_sChart1844654F_opts">"1, 9, 1, False, 2, False, False, , 0, False, True, 1, 1"</definedName>
    <definedName name="cb_sChart189C3065_opts">"2, 1, 2, True, 2, False, False, , 0, False, True, 1, 1"</definedName>
    <definedName name="cb_sChart18B33842_opts">"1, 1, 1, False, 2, False, False, , 0, False, False, 1, 1"</definedName>
    <definedName name="cb_sChart18BA2280_opts">"1, 1, 1, False, 2, False, False, , 0, False, False, 1, 1"</definedName>
    <definedName name="cb_sChart18BB2677_opts">"1, 1, 1, False, 2, False, False, , 0, False, False, 1, 1"</definedName>
    <definedName name="cb_sChart18C63501_opts">"1, 1, 1, False, 2, False, False, , 0, False, False, 1, 1"</definedName>
    <definedName name="cb_sChart18D72224_opts">"2, 1, 2, True, 2, False, False, , 0, False, True, 1, 1"</definedName>
    <definedName name="cb_sChart19550B88_opts">"1, 1, 1, False, 2, False, False, , 0, False, False, 1, 1"</definedName>
    <definedName name="cb_sChart1955183C_opts">"2, 1, 1, True, 2, False, False, , 0, False, False, 1, 1"</definedName>
    <definedName name="cb_sChart19551C4E_opts">"2, 1, 1, True, 2, True, False, , 0, False, False, 1, 1"</definedName>
    <definedName name="cb_sChart1955C01A_opts">"2, 1, 1, False, 2, False, False, , 0, False, True, 1, 1"</definedName>
    <definedName name="cb_sChart1955C1C7_opts">"2, 1, 1, True, 2, False, False, , 0, False, True, 1, 1"</definedName>
    <definedName name="cb_sChart19DDC996_opts">"1, 10, 1, False, 2, False, False, , 0, False, False, 2, 2"</definedName>
    <definedName name="cb_sChart19EB7A17_opts">"1, 3, 1, False, 2, False, False, , 0, False, True, 1, 1"</definedName>
    <definedName name="cb_sChart19EB7D70_opts">"1, 5, 1, False, 2, False, False, , 0, False, True, 1, 1"</definedName>
    <definedName name="cb_sChart19EB7F61_opts">"1, 3, 1, False, 2, False, False, , 0, False, True, 1, 1"</definedName>
    <definedName name="cb_sChart1A3873A1_opts">"1, 1, 1, False, 2, True, False, , 0, False, True, 1, 1"</definedName>
    <definedName name="cb_sChart1A3875D8_opts">"1, 1, 1, False, 2, False, False, , 0, False, False, 1, 1"</definedName>
    <definedName name="cb_sChart1A3877BF_opts">"1, 1, 1, False, 2, True, False, , 0, False, True, 1, 1"</definedName>
    <definedName name="cb_sChart1A387878_opts">"1, 1, 1, False, 2, True, False, , 0, False, True, 1, 1"</definedName>
    <definedName name="cb_sChart1A387AF4_opts">"1, 3, 1, False, 2, False, False, , 0, False, False, 1, 1"</definedName>
    <definedName name="cb_sChart1A38BEAE_opts">"1, 10, 1, False, 2, True, False, , 0, False, False, 1, 1"</definedName>
    <definedName name="cb_sChart1A43A019_opts">"1, 1, 1, False, 2, True, False, , 0, False, False, 1, 1"</definedName>
    <definedName name="cb_sChart1A4414D6_opts">"1, 1, 1, False, 2, True, False, , 0, False, False, 1, 1"</definedName>
    <definedName name="cb_sChart1A4416BC_opts">"1, 1, 1, False, 2, True, False, , 0, False, False, 1, 1"</definedName>
    <definedName name="cb_sChart1A4418D0_opts">"1, 1, 1, False, 2, True, False, , 0, False, False, 1, 1"</definedName>
    <definedName name="cb_sChart1A4419DA_opts">"1, 1, 1, False, 2, True, False, , 0, False, False, 1, 1"</definedName>
    <definedName name="cb_sChart1AC0211C_opts">"1, 1, 1, False, 2, False, False, , 0, False, False, 2, 2"</definedName>
    <definedName name="cb_sChart1AC021B3_opts">"1, 1, 1, False, 2, False, False, , 0, False, False, 2, 2"</definedName>
    <definedName name="cb_sChart1AC02226_opts">"1, 1, 1, False, 2, False, False, , 0, False, False, 2, 2"</definedName>
    <definedName name="cb_sChart1AC02446_opts">"1, 1, 1, False, 2, True, False, , 0, False, True, 2, 2"</definedName>
    <definedName name="cb_sChart1AC02765_opts">"1, 1, 1, False, 2, True, False, , 0, False, True, 2, 2"</definedName>
    <definedName name="cb_sChart1AC027D9_opts">"1, 1, 1, False, 2, True, False, , 0, False, True, 2, 2"</definedName>
    <definedName name="cb_sChart1B0137B5_opts">"1, 1, 1, False, 2, False, False, , 0, False, False, 1, 1"</definedName>
    <definedName name="cb_sChart1B0F4031_opts">"1, 1, 1, False, 2, False, False, , 0, False, False, 2, 2"</definedName>
    <definedName name="cb_sChart1B0F428B_opts">"1, 1, 1, False, 2, False, False, , 0, False, True, 2, 2"</definedName>
    <definedName name="cb_sChart1B0F43A1_opts">"1, 1, 1, False, 2, False, False, , 0, False, True, 2, 2"</definedName>
    <definedName name="cb_sChart1B0F4883_opts">"1, 1, 1, False, 2, False, False, , 0, False, True, 2, 2"</definedName>
    <definedName name="cb_sChart1B0F4A52_opts">"1, 1, 1, False, 2, False, False, , 0, False, True, 2, 2"</definedName>
    <definedName name="cb_sChart1B0F5252_opts">"1, 1, 1, False, 2, False, False, , 0, False, True, 2, 2"</definedName>
    <definedName name="cb_sChart1B1BE962_opts">"1, 1, 1, False, 2, True, False, , 0, False, True, 1, 1"</definedName>
    <definedName name="cb_sChart1B1BEC47_opts">"1, 1, 1, False, 2, True, False, , 0, False, False, 1, 1"</definedName>
    <definedName name="cb_sChart1B1BEDFF_opts">"1, 1, 1, False, 2, True, False, , 0, False, False, 1, 1"</definedName>
    <definedName name="cb_sChart1B1BF0B5_opts">"1, 1, 1, False, 2, True, False, , 0, False, False, 1, 1"</definedName>
    <definedName name="cb_sChart1B1BF228_opts">"1, 1, 1, False, 2, True, False, , 0, False, False, 1, 1"</definedName>
    <definedName name="cb_sChart1B1BF30F_opts">"1, 1, 1, False, 2, True, False, , 0, False, False, 1, 2"</definedName>
    <definedName name="cb_sChart1B1BF48D_opts">"1, 1, 1, False, 2, True, False, , 0, False, False, 1, 1"</definedName>
    <definedName name="cb_sChart1B1BF772_opts">"2, 1, 1, False, 2, False, False, , 0, False, False, 1, 1"</definedName>
    <definedName name="cb_sChart1B28B2AD_opts">"1, 3, 1, False, 2, False, False, , 0, False, True, 1, 1"</definedName>
    <definedName name="cb_sChart1B28B8C8_opts">"1, 3, 1, False, 2, False, False, , 0, False, True, 1, 1"</definedName>
    <definedName name="cb_sChart1B28BF3F_opts">"1, 3, 1, False, 2, False, False, , 0, False, True, 1, 1"</definedName>
    <definedName name="cb_sChart1B28C218_opts">"1, 3, 1, False, 2, False, False, , 0, False, True, 1, 1"</definedName>
    <definedName name="cb_sChart1B28C96B_opts">"1, 3, 1, False, 2, False, False, , 0, False, True, 1, 1"</definedName>
    <definedName name="cb_sChart1B2A786B_opts">"1, 9, 1, False, 2, False, False, , 0, False, True, 1, 1"</definedName>
    <definedName name="cb_sChart1B36F9D3_opts">"2, 1, 1, False, 2, False, False, , 0, False, False, 1, 1"</definedName>
    <definedName name="cb_sChart1B36FA69_opts">"2, 1, 1, True, 2, False, False, , 0, False, True, 1, 1"</definedName>
    <definedName name="cb_sChart1B36FB17_opts">"2, 1, 2, True, 2, False, False, , 0, False, True, 1, 1"</definedName>
    <definedName name="cb_sChart1B3899A2_opts">"1, 9, 1, False, 2, False, False, , 0, False, True, 1, 1"</definedName>
    <definedName name="cb_sChart1B597E8A_opts">"1, 3, 1, False, 2, False, False, , 0, False, False, 1, 1"</definedName>
    <definedName name="cb_sChart1B598BC9_opts">"1, 3, 1, False, 2, False, False, , 0, False, True, 1, 1"</definedName>
    <definedName name="cb_sChart1B598CA5_opts">"1, 3, 1, False, 2, True, False, , 0, False, False, 1, 1"</definedName>
    <definedName name="cb_sChart1B598D98_opts">"1, 5, 1, False, 2, False, False, , 0, False, False, 1, 1"</definedName>
    <definedName name="cb_sChart1B598E69_opts">"1, 3, 1, False, 2, False, False, , 0, False, True, 1, 1"</definedName>
    <definedName name="cb_sChart1B59DA46_opts">"1, 3, 1, False, 2, True, False, , 0, False, True, 1, 2"</definedName>
    <definedName name="cb_sChart1B59F03F_opts">"1, 3, 1, False, 2, True, False, , 0, False, True, 1, 2"</definedName>
    <definedName name="cb_sChart1B76B73C_opts">"2, 1, 2, True, 2, False, False, , 0, False, True, 1, 1"</definedName>
    <definedName name="cb_sChart1B76EB51_opts">"1, 9, 1, False, 2, False, False, , 0, False, True, 1, 1"</definedName>
    <definedName name="cb_sChart1B7AB11_opts">"1, 7, 1, False, 2, False, False, , 0, False, True, 1, 1"</definedName>
    <definedName name="cb_sChart1B7ECF0_opts">"1, 9, 1, False, 2, False, False, , 0, False, False, 1, 1"</definedName>
    <definedName name="cb_sChart1B854864_opts">"2, 1, 2, True, 2, False, False, , 0, False, True, 1, 1"</definedName>
    <definedName name="cb_sChart1B855A06_opts">"2, 1, 2, True, 2, False, False, , 0, False, True, 1, 1"</definedName>
    <definedName name="cb_sChart1B857654_opts">"1, 3, 1, False, 2, True, False, , 0, False, True, 1, 1"</definedName>
    <definedName name="cb_sChart1B8582DA_opts">"1, 5, 1, False, 2, False, False, , 0, False, False, 1, 1"</definedName>
    <definedName name="cb_sChart1B85949E_opts">"2, 1, 1, False, 2, False, False, , 0, False, False, 1, 1"</definedName>
    <definedName name="cb_sChart1B8AF1F_opts">"1, 9, 1, False, 2, False, True, , 0, False, False, 1, 1"</definedName>
    <definedName name="cb_sChart1B90E804_opts">"1, 1, 1, False, 2, True, False, , 0, False, False, 1, 1"</definedName>
    <definedName name="cb_sChart1B90EF28_opts">"1, 1, 1, False, 2, True, False, , 0, False, False, 1, 1"</definedName>
    <definedName name="cb_sChart1B90FE93_opts">"1, 1, 1, False, 2, True, False, , 0, False, False, 1, 1"</definedName>
    <definedName name="cb_sChart1B910758_opts">"2, 1, 2, True, 2, False, False, , 0, False, True, 1, 1"</definedName>
    <definedName name="cb_sChart1B911376_opts">"1, 1, 1, False, 2, True, False, , 0, False, False, 1, 1"</definedName>
    <definedName name="cb_sChart1B911C6A_opts">"2, 1, 1, False, 2, True, False, , 0, False, False, 1, 1"</definedName>
    <definedName name="cb_sChart1B912893_opts">"1, 6, 1, False, 2, False, False, , 0, False, False, 1, 1"</definedName>
    <definedName name="cb_sChart1B99DE1_opts">"1, 7, 1, False, 2, False, False, , 0, False, True, 1, 2"</definedName>
    <definedName name="cb_sChart1B9A4AFE_opts">"1, 9, 1, False, 2, False, False, , 0, False, False, 1, 2"</definedName>
    <definedName name="cb_sChart1BA1DC3F_opts">"1, 9, 1, False, 2, False, False, , 0, False, False, 1, 2"</definedName>
    <definedName name="cb_sChart1BA8AA_opts">"1, 1, 1, False, 2, False, False, , 0, False, False, 1, 2"</definedName>
    <definedName name="cb_sChart1BADD1_opts">"1, 1, 1, False, 2, False, False, , 0, False, False, 2, 2"</definedName>
    <definedName name="cb_sChart1C1DB169_opts">"1, 3, 1, False, 2, False, False, , 0, False, False, 1, 1"</definedName>
    <definedName name="cb_sChart1C1E3875_opts">"1, 3, 1, False, 2, True, False, , 0, False, True, 1, 1"</definedName>
    <definedName name="cb_sChart1C1E3945_opts">"1, 5, 1, False, 2, True, False, , 0, False, True, 1, 1"</definedName>
    <definedName name="cb_sChart1C1E3ADA_opts">"1, 5, 1, False, 2, True, False, , 0, False, True, 1, 1"</definedName>
    <definedName name="cb_sChart1C1E4E34_opts">"1, 4, 1, False, 2, True, False, , 0, False, False, 1, 1"</definedName>
    <definedName name="cb_sChart1C1E5685_opts">"1, 4, 1, False, 2, True, False, , 0, False, True, 3, 1"</definedName>
    <definedName name="cb_sChart1C1E5778_opts">"1, 1, 1, False, 2, True, False, , 0, False, True, 3, 1"</definedName>
    <definedName name="cb_sChart1C1E580F_opts">"1, 4, 1, False, 2, True, False, , 0, False, True, 3, 1"</definedName>
    <definedName name="cb_sChart1C1E58D4_opts">"1, 4, 1, False, 2, True, False, , 0, False, True, 3, 1"</definedName>
    <definedName name="cb_sChart1C3B75AC_opts">"1, 9, 1, False, 2, False, False, , 0, False, True, 1, 1"</definedName>
    <definedName name="cb_sChart1C3B9A4B_opts">"1, 9, 1, False, 2, False, False, , 0, False, True, 1, 1"</definedName>
    <definedName name="cb_sChart1C3BD6A6_opts">"1, 10, 1, False, 2, False, False, , 0, False, False, 1, 1"</definedName>
    <definedName name="cb_sChart1C3BE924_opts">"1, 9, 1, False, 2, False, False, , 0, False, True, 1, 1"</definedName>
    <definedName name="cb_sChart1C3BEA5C_opts">"1, 9, 1, False, 2, False, False, , 0, False, True, 1, 1"</definedName>
    <definedName name="cb_sChart1C57CB5C_opts">"1, 10, 1, False, 2, False, False, , 0, False, False, 1, 1"</definedName>
    <definedName name="cb_sChart1C5896AD_opts">"1, 10, 1, False, 2, False, False, , 0, False, False, 1, 1"</definedName>
    <definedName name="cb_sChart1C589842_opts">"1, 10, 1, False, 2, False, False, , 0, False, False, 1, 1"</definedName>
    <definedName name="cb_sChart1C5FD194_opts">"2, 1, 2, True, 2, False, False, , 0, False, True, 1, 1"</definedName>
    <definedName name="cb_sChart1C5FEB93_opts">"2, 1, 2, True, 2, False, False, , 0, False, True, 1, 1"</definedName>
    <definedName name="cb_sChart1C6D61E4_opts">"2, 1, 3, False, 2, False, False, , 0, False, False, 1, 1"</definedName>
    <definedName name="cb_sChart1C94B61D_opts">"1, 9, 3, False, 2, False, False, , 0, False, True, 1, 1"</definedName>
    <definedName name="cb_sChart1C94BA0C_opts">"1, 1, 1, False, 2, True, False, , 0, False, True, 1, 1"</definedName>
    <definedName name="cb_sChart1C94BFE1_opts">"1, 9, 1, False, 2, False, False, , 0, False, True, 1, 1"</definedName>
    <definedName name="cb_sChart1CAAAF_opts">"1, 1, 1, False, 2, False, False, , 0, False, False, 3, 2"</definedName>
    <definedName name="cb_sChart1CC916DC_opts">"1, 10, 1, False, 2, False, False, , 0, False, False, 1, 1"</definedName>
    <definedName name="cb_sChart1D0218BA_opts">"1, 1, 1, False, 2, False, False, , 0, False, False, 1, 1"</definedName>
    <definedName name="cb_sChart1D0219E7_opts">"1, 1, 1, False, 2, False, False, , 0, False, False, 1, 1"</definedName>
    <definedName name="cb_sChart1D022117_opts">"1, 1, 1, False, 2, False, False, , 0, False, False, 1, 1"</definedName>
    <definedName name="cb_sChart1D02CAAE_opts">"1, 10, 1, False, 2, False, False, , 0, False, False, 1, 1"</definedName>
    <definedName name="cb_sChart1D03E238_opts">"1, 1, 1, False, 2, False, False, , 0, False, False, 1, 1"</definedName>
    <definedName name="cb_sChart1D03E90C_opts">"1, 1, 1, False, 2, False, False, , 0, False, False, 1, 1"</definedName>
    <definedName name="cb_sChart1D05BD_opts">"1, 4, 1, False, 2, True, False, , 0, False, False, 2, 1"</definedName>
    <definedName name="cb_sChart1D0E49_opts">"1, 1, 1, False, 2, True, False, , 0, False, True, 2, 1"</definedName>
    <definedName name="cb_sChart1D0EF7_opts">"1, 5, 1, False, 2, True, False, , 0, False, True, 2, 1"</definedName>
    <definedName name="cb_sChart1D1405AB_opts">"1, 10, 1, False, 2, False, False, , 0, False, False, 1, 1"</definedName>
    <definedName name="cb_sChart1D1426E6_opts">"1, 10, 1, False, 2, False, False, , 0, False, False, 1, 1"</definedName>
    <definedName name="cb_sChart1D14336C_opts">"1, 10, 1, False, 2, False, False, , 0, False, False, 1, 1"</definedName>
    <definedName name="cb_sChart1D14587E_opts">"1, 10, 1, False, 2, False, False, , 0, False, False, 1, 1"</definedName>
    <definedName name="cb_sChart1D3AE8_opts">"1, 6, 1, False, 2, False, False, , 0, False, True, 2, 2"</definedName>
    <definedName name="cb_sChart1D3EEF_opts">"1, 7, 1, False, 2, False, False, , 0, False, True, 2, 2"</definedName>
    <definedName name="cb_sChart1D41EA_opts">"1, 8, 1, False, 2, False, False, , 0, False, False, 2, 2"</definedName>
    <definedName name="cb_sChart1D4AB240_opts">"1, 9, 1, False, 2, False, False, , 0, False, True, 2, 2"</definedName>
    <definedName name="cb_sChart1D5372A5_opts">"1, 5, 1, False, 2, False, False, , 0, False, False, 1, 1"</definedName>
    <definedName name="cb_sChart1D5891_opts">"1, 9, 1, False, 2, False, False, , 0, False, True, 2, 2"</definedName>
    <definedName name="cb_sChart1D8F6DF6_opts">"1, 1, 1, False, 2, False, False, , 0, False, True, 1, 1"</definedName>
    <definedName name="cb_sChart1D8F6F97_opts">"1, 9, 1, False, 2, False, False, , 0, False, True, 1, 1"</definedName>
    <definedName name="cb_sChart1D9CE2_opts">"1, 10, 1, False, 2, True, False, , 0, False, False, 2, 2"</definedName>
    <definedName name="cb_sChart1DA03A_opts">"2, 1, 1, True, 3, False, False, , 0, False, True, 1, 2"</definedName>
    <definedName name="cb_sChart1DA590_opts">"2, 1, 1, True, 3, False, False, , 0, False, True, 2, 2"</definedName>
    <definedName name="cb_sChart1DB9B8D4_opts">"1, 10, 1, False, 2, False, False, , 0, False, False, 1, 1"</definedName>
    <definedName name="cb_sChart1DB9C5CE_opts">"1, 10, 1, False, 2, False, False, , 0, False, False, 1, 1"</definedName>
    <definedName name="cb_sChart1DBAAD_opts">"2, 1, 2, True, 2, False, False, , 0, False, True, 1, 2"</definedName>
    <definedName name="cb_sChart1DBB89_opts">"2, 1, 2, True, 2, False, False, , 0, False, True, 1, 1"</definedName>
    <definedName name="cb_sChart1DBCD0EE_opts">"1, 10, 1, False, 2, False, False, , 0, False, False, 1, 1"</definedName>
    <definedName name="cb_sChart1DBCD418_opts">"1, 10, 1, False, 2, False, False, , 0, False, False, 1, 1"</definedName>
    <definedName name="cb_sChart1DCA97_opts">"2, 1, 1, True, 2, False, False, , 0, False, True, 2, 1"</definedName>
    <definedName name="cb_sChart1DCCF1_opts">"2, 1, 1, True, 2, False, False, , 0, False, True, 1, 2"</definedName>
    <definedName name="cb_sChart1E1206_opts">"2, 1, 3, False, 2, False, False, , 0, False, True, 2, 2"</definedName>
    <definedName name="cb_sChart1E17F2_opts">"1, 9, 1, False, 2, False, False, , 0, False, True, 1, 1"</definedName>
    <definedName name="cb_sChart1E2D49_opts">"1, 10, 1, False, 2, True, False, , 0, False, False, 3, 2"</definedName>
    <definedName name="cb_sChart1E2DEB_opts">"1, 10, 1, False, 2, True, False, , 0, False, False, 2, 2"</definedName>
    <definedName name="cb_sChart1E3944_opts">"1, 10, 1, False, 2, True, False, , 0, False, False, 2, 2"</definedName>
    <definedName name="cb_sChart1E3BE4_opts">"1, 10, 1, False, 2, True, False, , 0, False, False, 2, 2"</definedName>
    <definedName name="cb_sChart1E3E3D_opts">"1, 10, 1, False, 2, True, False, , 0, False, False, 1, 2"</definedName>
    <definedName name="cb_sChart1E4314_opts">"1, 10, 1, False, 2, True, False, , 0, False, False, 2, 2"</definedName>
    <definedName name="cb_sChart1E4E56_opts">"1, 1, 1, False, 2, False, False, , 0, False, False, 2, 2"</definedName>
    <definedName name="cb_sChart1E5372_opts">"1, 1, 1, False, 2, True, False, , 0, False, True, 2, 2"</definedName>
    <definedName name="cb_sChart1E5975_opts">"2, 1, 2, True, 2, False, False, , 0, False, True, 1, 2"</definedName>
    <definedName name="cb_sChart1E5C43_opts">"2, 1, 2, True, 2, False, False, , 0, False, True, 2, 2"</definedName>
    <definedName name="cb_sChart1E5F4A_opts">"2, 1, 2, True, 2, False, False, , 0, False, True, 1, 2"</definedName>
    <definedName name="cb_sChart23F891A_opts">"1, 9, 1, False, 2, False, False, , 0, False, True, 1, 1"</definedName>
    <definedName name="cb_sChart24ED245_opts">"1, 9, 1, False, 2, False, False, , 0, False, True, 1, 1"</definedName>
    <definedName name="cb_sChart24ED930_opts">"1, 9, 1, False, 2, False, False, , 0, False, False, 1, 1"</definedName>
    <definedName name="cb_sChart26CA498_opts">"1, 9, 1, False, 2, False, False, , 0, False, False, 1, 1"</definedName>
    <definedName name="cb_sChart27D31D5_opts">"1, 9, 1, False, 2, False, False, , 0, False, True, 1, 1"</definedName>
    <definedName name="cb_sChart27D3990_opts">"1, 9, 1, False, 2, False, False, , 0, False, True, 1, 1"</definedName>
    <definedName name="cb_sChart2A64D8F_opts">"1, 8, 1, False, 2, False, False, , 0, False, True, 1, 1"</definedName>
    <definedName name="cb_sChart2A65748_opts">"1, 8, 1, False, 2, False, False, , 0, False, True, 1, 1"</definedName>
    <definedName name="cb_sChart2A667D4_opts">"1, 8, 1, False, 2, False, False, , 0, False, True, 1, 1"</definedName>
    <definedName name="cb_sChart2A66D9D_opts">"1, 8, 1, False, 2, False, False, , 0, False, True, 1, 1"</definedName>
    <definedName name="cb_sChart2A67124_opts">"2, 1, 3, False, 2, False, False, , 0, False, True, 1, 1"</definedName>
    <definedName name="cb_sChart2A673A1_opts">"1, 8, 1, False, 2, False, False, , 0, False, True, 1, 1"</definedName>
    <definedName name="cb_sChart2A67A0C_opts">"1, 8, 1, False, 2, False, False, , 0, False, True, 1, 1"</definedName>
    <definedName name="cb_sChart2A68670_opts">"1, 8, 1, False, 2, False, False, , 0, False, True, 1, 1"</definedName>
    <definedName name="cb_sChart2A6C43D_opts">"1, 9, 1, False, 2, False, False, , 0, False, True, 1, 1"</definedName>
    <definedName name="cb_sChart2A74E8A_opts">"1, 9, 1, False, 2, False, False, , 0, False, True, 1, 1"</definedName>
    <definedName name="cb_sChart2A76BA8_opts">"1, 9, 1, False, 2, False, False, , 0, False, True, 1, 1"</definedName>
    <definedName name="cb_sChart2D6F93B_opts">"1, 9, 1, False, 2, False, False, , 0, False, True, 1, 1"</definedName>
    <definedName name="cb_sChart2D714FE_opts">"1, 9, 1, False, 2, False, False, , 0, False, True, 1, 2"</definedName>
    <definedName name="cb_sChart2D737E5_opts">"1, 9, 1, False, 2, False, False, , 0, False, False, 1, 2"</definedName>
    <definedName name="cb_sChart2D73A28_opts">"1, 9, 1, False, 2, False, False, , 0, False, True, 1, 1"</definedName>
    <definedName name="cb_sChart2D759D9_opts">"1, 10, 1, False, 2, False, False, , 0, False, False, 1, 2"</definedName>
    <definedName name="cb_sChart2D76823_opts">"1, 9, 1, False, 2, False, False, , 0, False, True, 1, 2"</definedName>
    <definedName name="cb_sChart2D76BFA_opts">"1, 9, 1, False, 2, False, False, , 0, False, True, 1, 2"</definedName>
    <definedName name="cb_sChart2D9FB96_opts">"1, 9, 1, False, 2, False, False, , 0, False, True, 1, 2"</definedName>
    <definedName name="cb_sChart2D9FE6F_opts">"1, 9, 1, False, 2, False, False, , 0, False, True, 1, 2"</definedName>
    <definedName name="cb_sChart2DA6F48_opts">"1, 9, 1, False, 2, False, False, , 0, False, True, 1, 2"</definedName>
    <definedName name="cb_sChart2DAB5B8_opts">"1, 7, 1, False, 2, False, False, , 0, False, True, 1, 1"</definedName>
    <definedName name="cb_sChart2DAC2D5_opts">"1, 7, 1, False, 2, False, False, , 0, False, True, 1, 1"</definedName>
    <definedName name="cb_sChart2DADDDE_opts">"1, 7, 1, False, 2, False, False, , 0, False, False, 1, 1"</definedName>
    <definedName name="cb_sChart2DADE5D_opts">"1, 7, 1, False, 2, False, False, , 0, False, True, 1, 1"</definedName>
    <definedName name="cb_sChart2DAF358_opts">"1, 7, 1, False, 2, False, False, , 0, False, True, 1, 1"</definedName>
    <definedName name="cb_sChart2DB05D6_opts">"1, 7, 1, False, 2, False, False, , 0, False, True, 1, 1"</definedName>
    <definedName name="cb_sChart2DBCB46_opts">"1, 7, 1, False, 2, False, False, , 0, False, True, 1, 1"</definedName>
    <definedName name="cb_sChart2E6278B_opts">"1, 9, 1, False, 2, False, False, , 0, False, True, 1, 1"</definedName>
    <definedName name="cb_sChart2EB0678_opts">"1, 1, 1, False, 2, True, False, , 0, False, True, 2, 2"</definedName>
    <definedName name="cb_sChart2F3EBCE_opts">"2, 1, 1, False, 2, False, False, , 0, False, True, 2, 2"</definedName>
    <definedName name="cb_sChart2F3F63F_opts">"1, 5, 1, False, 2, True, False, , 0, False, False, 1, 1"</definedName>
    <definedName name="cb_sChart2F3F90D_opts">"1, 5, 1, False, 2, True, False, , 0, False, False, 2, 2"</definedName>
    <definedName name="cb_sChart2F46DBE_opts">"2, 1, 1, True, 2, False, False, , 0, False, True, 1, 2"</definedName>
    <definedName name="cb_sChart2F470D1_opts">"2, 1, 1, False, 2, True, False, , 0, False, True, 1, 2"</definedName>
    <definedName name="cb_sChart2F4952A_opts">"1, 5, 1, False, 2, False, False, , 0, False, False, 1, 1"</definedName>
    <definedName name="cb_sChart2F49CDA_opts">"1, 5, 1, False, 2, False, False, , 0, False, False, 1, 1"</definedName>
    <definedName name="cb_sChart2F4A3D0_opts">"1, 5, 1, False, 2, False, False, , 0, False, False, 1, 1"</definedName>
    <definedName name="cb_sChart2F4A9B1_opts">"1, 5, 1, False, 2, False, False, , 0, False, False, 1, 1"</definedName>
    <definedName name="cb_sChart2F65E86_opts">"1, 1, 1, False, 2, True, False, , 0, False, False, 2, 2"</definedName>
    <definedName name="cb_sChart2F6A8C2_opts">"1, 1, 1, False, 2, True, False, , 0, False, False, 1, 2"</definedName>
    <definedName name="cb_sChart2F6AAB4_opts">"1, 1, 1, False, 2, True, False, , 0, False, True, 1, 2"</definedName>
    <definedName name="cb_sChart2F6B601_opts">"1, 1, 1, False, 2, False, False, , 0, False, False, 1, 1"</definedName>
    <definedName name="cb_sChart2F730C1_opts">"1, 4, 1, False, 2, False, False, , 0, False, False, 1, 1"</definedName>
    <definedName name="cb_sChart2FA9A3C_opts">"1, 3, 1, False, 2, False, False, , 0, False, True, 1, 2"</definedName>
    <definedName name="cb_sChart2FA9CC4_opts">"1, 3, 1, False, 2, False, False, , 0, False, True, 1, 2"</definedName>
    <definedName name="cb_sChart33FC2FF_opts">"1, 5, 1, False, 2, False, False, , 0, False, False, 1, 2"</definedName>
    <definedName name="cb_sChart33FC8D4_opts">"1, 5, 1, False, 2, False, False, , 0, False, False, 1, 2"</definedName>
    <definedName name="cb_sChart33FE8BF_opts">"1, 5, 1, False, 2, False, False, , 0, False, False, 1, 2"</definedName>
    <definedName name="cb_sChart34010F1_opts">"1, 5, 1, False, 2, False, False, , 0, False, False, 1, 2"</definedName>
    <definedName name="cb_sChart3401AFA_opts">"1, 5, 1, False, 2, False, False, , 0, False, False, 1, 2"</definedName>
    <definedName name="cb_sChart3409186_opts">"1, 5, 1, False, 2, False, False, , 0, False, False, 1, 2"</definedName>
    <definedName name="cb_sChart340A263_opts">"1, 5, 1, False, 2, False, False, , 0, False, False, 1, 1"</definedName>
    <definedName name="cb_sChart340F629_opts">"1, 8, 1, False, 2, False, False, , 0, False, False, 1, 2"</definedName>
    <definedName name="cb_sChart340FD14_opts">"1, 8, 1, False, 2, False, False, , 0, False, False, 1, 2"</definedName>
    <definedName name="cb_sChart34107E2_opts">"1, 8, 1, False, 2, False, False, , 0, False, False, 1, 1"</definedName>
    <definedName name="cb_sChart3434ED7_opts">"1, 5, 1, False, 2, False, False, , 0, False, False, 1, 2"</definedName>
    <definedName name="cb_sChart343DEED_opts">"2, 1, 2, True, 2, False, False, , 0, False, True, 1, 2"</definedName>
    <definedName name="cb_sChart344EE9A_opts">"1, 9, 1, False, 2, False, False, , 0, False, True, 1, 1"</definedName>
    <definedName name="cb_sChart344F24F_opts">"1, 9, 1, False, 2, False, False, , 0, False, True, 1, 2"</definedName>
    <definedName name="cb_sChart3450777_opts">"1, 9, 1, False, 2, False, True, 13, 2, False, False, 1, 1"</definedName>
    <definedName name="cb_sChart3450E85_opts">"1, 9, 1, False, 2, False, False, , 0, False, True, 1, 2"</definedName>
    <definedName name="cb_sChart3452C22_opts">"1, 3, 1, False, 2, False, False, , 0, False, True, 1, 2"</definedName>
    <definedName name="cb_sChart345311B_opts">"1, 3, 1, False, 2, False, False, , 0, False, True, 1, 2"</definedName>
    <definedName name="cb_sChart3453B0D_opts">"2, 1, 1, True, 2, False, False, , 0, False, True, 1, 2"</definedName>
    <definedName name="cb_sChart34647CA_opts">"1, 8, 1, False, 2, False, False, , 0, False, False, 2, 2"</definedName>
    <definedName name="cb_sChart346520D_opts">"1, 8, 1, False, 2, False, False, , 0, False, False, 1, 2"</definedName>
    <definedName name="cb_sChart34654DB_opts">"1, 8, 1, False, 2, False, False, , 0, False, False, 1, 2"</definedName>
    <definedName name="cb_sChart346953C_opts">"2, 1, 1, False, 2, False, False, , 0, False, False, 2, 2"</definedName>
    <definedName name="cb_sChart346A27B_opts">"1, 3, 1, False, 2, False, False, , 0, False, True, 2, 2"</definedName>
    <definedName name="cb_sChart347102A_opts">"2, 1, 1, False, 2, False, False, , 0, False, True, 2, 2"</definedName>
    <definedName name="cb_sChart34E448E_opts">"1, 1, 1, False, 2, False, False, , 0, False, False, 1, 1"</definedName>
    <definedName name="cb_sChart34F5376_opts">"2, 1, 2, True, 2, False, False, , 0, False, True, 1, 2"</definedName>
    <definedName name="cb_sChart34F577C_opts">"2, 1, 2, True, 2, False, False, , 0, False, True, 1, 2"</definedName>
    <definedName name="cb_sChart34F5A05_opts">"2, 1, 2, True, 2, False, False, , 0, False, True, 1, 2"</definedName>
    <definedName name="cb_sChart34F5F2C_opts">"2, 1, 2, True, 2, False, False, , 0, False, True, 1, 2"</definedName>
    <definedName name="cb_sChart34F92FC_opts">"1, 1, 1, False, 2, True, False, , 0, False, False, 1, 2"</definedName>
    <definedName name="cb_sChart34F9B08_opts">"1, 4, 1, False, 2, False, False, , 0, False, False, 1, 1"</definedName>
    <definedName name="cb_sChart34FAEB3_opts">"1, 3, 1, False, 2, False, False, , 0, False, True, 1, 1"</definedName>
    <definedName name="cb_sChart34FB053_opts">"1, 3, 1, False, 2, True, False, , 0, False, False, 1, 1"</definedName>
    <definedName name="cb_sChart352F02B_opts">"1, 5, 1, False, 2, True, False, , 0, False, False, 1, 2"</definedName>
    <definedName name="cb_sChart3532FF6_opts">"2, 1, 1, False, 2, False, False, , 0, False, True, 1, 2"</definedName>
    <definedName name="cb_sChart355BCAD_opts">"2, 1, 1, False, 2, False, False, , 0, False, True, 1, 2"</definedName>
    <definedName name="cb_sChart35FF6A2_opts">"1, 8, 1, False, 2, False, False, , 0, False, False, 1, 2"</definedName>
    <definedName name="cb_sChart3624091_opts">"1, 8, 1, False, 2, False, False, , 0, False, False, 1, 2"</definedName>
    <definedName name="cb_sChart36406CE_opts">"1, 3, 1, False, 2, True, False, , 0, False, True, 1, 1"</definedName>
    <definedName name="cb_sChart3AB73A1_opts">"2, 1, 1, False, 2, True, False, , 0, False, True, 2, 2"</definedName>
    <definedName name="cb_sChart3ABAD51_opts">"1, 5, 1, False, 2, True, False, , 0, False, False, 2, 2"</definedName>
    <definedName name="cb_sChart3AE4A4F_opts">"2, 1, 1, True, 2, False, False, , 0, False, True, 2, 2"</definedName>
    <definedName name="cb_sChart3AEA7B7_opts">"2, 1, 1, True, 2, False, False, , 0, False, True, 1, 1"</definedName>
    <definedName name="cb_sChart3AEAB83_opts">"2, 1, 1, True, 2, False, False, , 0, False, True, 2, 2"</definedName>
    <definedName name="cb_sChart3AF2834_opts">"1, 3, 1, False, 2, False, False, , 0, False, False, 2, 2"</definedName>
    <definedName name="cb_sChart3AF5310_opts">"1, 1, 1, False, 2, False, False, , 0, False, False, 1, 2"</definedName>
    <definedName name="cb_sChart3AF68AD_opts">"1, 1, 1, False, 2, False, False, , 0, False, False, 2, 2"</definedName>
    <definedName name="cb_sChart3AF71DA_opts">"1, 1, 1, False, 2, False, False, , 0, False, False, 1, 1"</definedName>
    <definedName name="cb_sChart3AF76D4_opts">"1, 1, 1, False, 2, False, False, , 0, False, False, 2, 2"</definedName>
    <definedName name="cb_sChart3AF8492_opts">"1, 1, 1, False, 2, False, False, , 0, False, False, 1, 1"</definedName>
    <definedName name="cb_sChart3AFF994_opts">"1, 1, 1, False, 2, False, False, , 0, False, False, 2, 2"</definedName>
    <definedName name="cb_sChart3B004D6_opts">"1, 1, 1, False, 2, False, False, , 0, False, False, 1, 1"</definedName>
    <definedName name="cb_sChart3B03C44_opts">"1, 1, 1, False, 2, False, False, , 0, False, False, 1, 1"</definedName>
    <definedName name="cb_sChart3B08D31_opts">"1, 8, 1, False, 2, False, False, , 0, False, False, 2, 2"</definedName>
    <definedName name="cb_sChart3B09A9F_opts">"1, 8, 1, False, 2, False, False, , 0, False, False, 2, 2"</definedName>
    <definedName name="cb_sChart3B09F8C_opts">"1, 8, 1, False, 2, False, False, , 0, False, False, 2, 2"</definedName>
    <definedName name="cb_sChart3B0ABD8_opts">"1, 8, 1, False, 2, False, False, , 0, False, False, 2, 2"</definedName>
    <definedName name="cb_sChart3B12357_opts">"1, 8, 1, False, 2, False, False, , 0, False, False, 2, 2"</definedName>
    <definedName name="cb_sChart3B12816_opts">"1, 8, 1, False, 2, False, False, , 0, False, False, 2, 2"</definedName>
    <definedName name="cb_sChart3B12D0F_opts">"1, 8, 1, False, 2, False, False, , 0, False, False, 2, 2"</definedName>
    <definedName name="cb_sChart3BA9EF5_opts">"1, 9, 1, False, 2, False, False, , 0, False, True, 1, 1"</definedName>
    <definedName name="cb_sChart3BAA0A1_opts">"1, 9, 1, False, 2, False, False, , 0, False, True, 1, 1"</definedName>
    <definedName name="cb_sChart3BAA29E_opts">"1, 9, 1, False, 2, False, False, , 0, False, True, 1, 1"</definedName>
    <definedName name="cb_sChart3BAACED_opts">"1, 9, 1, False, 2, False, False, , 0, False, True, 1, 1"</definedName>
    <definedName name="cb_sChart3BAD7A6_opts">"2, 1, 2, True, 2, False, False, , 0, False, True, 1, 2"</definedName>
    <definedName name="cb_sChart3BBD972_opts">"1, 1, 1, False, 2, False, False, , 0, False, False, 1, 1"</definedName>
    <definedName name="cb_sChart3BC0E91_opts">"2, 1, 1, False, 2, True, False, , 0, False, True, 1, 1"</definedName>
    <definedName name="cb_sChart3BFC30E_opts">"1, 4, 1, False, 2, False, False, , 0, False, False, 1, 1"</definedName>
    <definedName name="cb_sChart3BFD9FA_opts">"2, 1, 1, True, 2, False, False, , 0, False, True, 2, 2"</definedName>
    <definedName name="cb_sChart3BFEF23_opts">"1, 4, 1, False, 2, False, False, , 0, False, False, 1, 1"</definedName>
    <definedName name="cb_sChart3BFF2E3_opts">"1, 1, 1, False, 2, False, False, , 0, False, False, 1, 1"</definedName>
    <definedName name="cb_sChart41E9A35_opts">"1, 9, 1, False, 2, False, False, , 0, False, True, 1, 1"</definedName>
    <definedName name="cb_sChart463330_opts">"2, 1, 2, True, 2, False, False, , 0, False, True, 1, 2"</definedName>
    <definedName name="cb_sChart4665D3_opts">"1, 9, 1, False, 2, False, False, , 0, False, True, 2, 2"</definedName>
    <definedName name="cb_sChart4680DD_opts">"1, 10, 1, False, 2, True, False, , 0, False, False, 2, 2"</definedName>
    <definedName name="cb_sChart468801_opts">"1, 10, 1, False, 2, True, False, , 0, False, False, 2, 2"</definedName>
    <definedName name="cb_sChart46BC0B_opts">"2, 1, 2, True, 2, False, False, , 0, False, True, 1, 2"</definedName>
    <definedName name="cb_sChart4828C3_opts">"1, 1, 1, False, 2, False, False, , 0, False, False, 1, 2"</definedName>
    <definedName name="cb_sChart482D03_opts">"1, 1, 1, False, 2, False, False, , 0, False, False, 1, 2"</definedName>
    <definedName name="cb_sChart595EE0E_opts">"1, 9, 1, False, 2, False, True, , 3, False, True, 1, 1"</definedName>
    <definedName name="cb_sChart5D0C805_opts">"1, 4, 1, False, 2, False, False, , 0, False, False, 1, 1"</definedName>
    <definedName name="cb_sChart5D375C8_opts">"1, 9, 1, False, 2, False, False, , 0, False, True, 1, 1"</definedName>
    <definedName name="cb_sChart68E08A4_opts">"1, 1, 1, False, 2, True, False, , 0, False, False, 2, 2"</definedName>
    <definedName name="cb_sChart6A2ED7_opts">"1, 10, 1, False, 2, True, False, , 0, False, False, 1, 1"</definedName>
    <definedName name="cb_sChart6A6617_opts">"1, 10, 1, False, 2, True, False, , 0, False, False, 1, 1"</definedName>
    <definedName name="cb_sChart6A66F3_opts">"1, 10, 1, False, 2, True, False, , 0, False, False, 1, 1"</definedName>
    <definedName name="cb_sChart6A7DF6_opts">"1, 3, 1, False, 2, True, False, , 0, False, True, 2, 1"</definedName>
    <definedName name="cb_sChart6F544DD_opts">"1, 3, 1, False, 2, False, False, , 0, False, False, 2, 1"</definedName>
    <definedName name="cb_sChart74E984_opts">"1, 1, 1, False, 2, False, False, , 0, False, False, 2, 2"</definedName>
    <definedName name="cb_sChart74FE4B0_opts">"1, 4, 1, False, 2, True, False, , 0, False, False, 1, 1"</definedName>
    <definedName name="cb_sChart74FE8FC_opts">"1, 4, 1, False, 2, True, False, , 0, False, False, 1, 1"</definedName>
    <definedName name="cb_sChart7F59C8D_opts">"1, 4, 1, False, 2, False, False, , 0, False, False, 1, 1"</definedName>
    <definedName name="cb_sChart7F59D80_opts">"1, 1, 1, False, 2, True, False, , 0, False, False, 1, 1"</definedName>
    <definedName name="cb_sChart7F5A913_opts">"1, 1, 1, False, 2, True, False, , 0, False, False, 3, 1"</definedName>
    <definedName name="cb_sChart7F5AA63_opts">"1, 1, 1, False, 2, False, False, , 0, False, False, 3, 1"</definedName>
    <definedName name="cb_sChart7F5AB6D_opts">"1, 1, 1, False, 2, False, False, , 0, False, False, 3, 1"</definedName>
    <definedName name="cb_sChart7F5AED1_opts">"1, 1, 1, False, 2, False, False, , 0, False, False, 3, 1"</definedName>
    <definedName name="cb_sChart8CD287E_opts">"1, 1, 1, False, 2, False, False, , 0, False, False, 1, 1"</definedName>
    <definedName name="cb_sChartD086F3E_opts">"1, 1, 1, False, 2, False, False, , 1, False, True, 2, 2"</definedName>
    <definedName name="cb_sChartD0876B3_opts">"2, 2, 2, True, 2, False, False, , 1, False, True, 2, 2"</definedName>
    <definedName name="cb_sChartD68BCC9_opts">"1, 1, 1, False, 2, True, False, , 0, False, True, 1, 1"</definedName>
    <definedName name="cb_sChartD6B06A2_opts">"1, 1, 1, False, 2, False, False, , 0, False, False, 2, 2"</definedName>
    <definedName name="cb_sChartD6B1FA3_opts">"1, 1, 1, False, 2, False, False, , 0, False, False, 2, 2"</definedName>
    <definedName name="cb_sChartD6B69B1_opts">"1, 1, 1, False, 2, False, False, , 0, False, False, 1, 2"</definedName>
    <definedName name="cb_sChartD6B76F0_opts">"2, 1, 1, False, 2, False, False, , 0, False, False, 1, 2"</definedName>
    <definedName name="cb_sChartD6B943C_opts">"2, 1, 1, False, 3, False, False, , 0, False, False, 1, 2"</definedName>
    <definedName name="cb_sChartD6C1C01_opts">"2, 1, 1, True, 2, False, False, , 0, False, False, 1, 2"</definedName>
    <definedName name="cb_sChartD6FD60D_opts">"1, 1, 1, False, 2, False, False, , 0, False, False, 1, 1"</definedName>
    <definedName name="cb_sChartD78B484_opts">"2, 1, 1, False, 2, True, False, , 0, False, False, 1, 2"</definedName>
    <definedName name="cb_sChartD78C2AA_opts">"2, 1, 1, True, 2, True, False, , 0, False, False, 1, 2"</definedName>
    <definedName name="cb_sChartD78C76A_opts">"2, 1, 1, True, 2, True, False, , 0, False, False, 1, 1"</definedName>
    <definedName name="cb_sChartD78CF99_opts">"2, 1, 3, True, 2, False, False, , 0, False, False, 1, 1"</definedName>
    <definedName name="cb_sChartD78D2CE_opts">"1, 1, 1, False, 2, False, False, , 0, False, False, 1, 2"</definedName>
    <definedName name="cb_sChartD78D365_opts">"1, 1, 1, False, 2, False, False, , 0, False, False, 1, 2"</definedName>
    <definedName name="cb_sChartD78D5B3_opts">"1, 1, 1, False, 2, False, False, , 0, False, False, 1, 2"</definedName>
    <definedName name="cb_sChartD78D655_opts">"1, 1, 1, False, 2, True, False, , 0, False, False, 1, 2"</definedName>
    <definedName name="cb_sChartD78DFD4_opts">"2, 1, 1, True, 2, False, False, , 0, False, False, 1, 2"</definedName>
    <definedName name="cb_sChartD78E27F_opts">"2, 1, 1, True, 2, False, False, , 0, False, False, 1, 2"</definedName>
    <definedName name="cb_sChartD78E924_opts">"2, 1, 1, True, 3, False, False, , 0, False, False, 1, 2"</definedName>
    <definedName name="cb_sChartD7A9852_opts">"2, 1, 1, True, 3, False, False, , 0, False, False, 1, 2"</definedName>
    <definedName name="cb_sChartE2218BA_opts">"1, 4, 1, False, 2, False, False, , 0, False, True, 1, 1"</definedName>
    <definedName name="cb_sChartE221ADA_opts">"1, 5, 1, False, 2, False, False, , 0, False, False, 1, 1"</definedName>
    <definedName name="cb_sChartEB337E1_opts">"1, 10, 1, False, 2, False, False, , 1, False, True, 2, 2"</definedName>
    <definedName name="cb_sChartEB33A80_opts">"1, 10, 1, False, 2, False, False, , 1, False, True, 2, 2"</definedName>
    <definedName name="cb_sChartEB33EA9_opts">"1, 10, 1, False, 2, False, False, , 1, False, True, 2, 2"</definedName>
    <definedName name="cb_sChartEB340BD_opts">"1, 10, 1, False, 2, False, False, , 1, False, True, 2, 2"</definedName>
    <definedName name="cb_sChartEB344DA_opts">"1, 10, 1, False, 2, False, False, , 1, False, False, 2, 2"</definedName>
    <definedName name="cb_sChartEB3479C_opts">"1, 1, 1, False, 2, False, False, , 1, False, True, 2, 1"</definedName>
    <definedName name="cb_sChartEB34833_opts">"1, 10, 1, False, 2, False, False, , 1, False, True, 2, 1"</definedName>
    <definedName name="cb_sChartEB34DCE_opts">"1, 10, 1, False, 2, False, False, , 1, False, True, 2, 1"</definedName>
    <definedName name="cb_sChartEB36CAF_opts">"1, 9, 1, False, 2, False, False, , 1, False, True, 1, 2"</definedName>
    <definedName name="cb_sChartEB38838_opts">"1, 9, 1, False, 2, False, False, , 1, False, True, 2, 2"</definedName>
    <definedName name="cb_sChartEB38E8C_opts">"1, 10, 1, False, 2, False, False, , 1, False, True, 2, 2"</definedName>
    <definedName name="cb_sChartEB3980B_opts">"1, 2, 1, False, 2, False, False, , 1, False, False, 2, 1"</definedName>
    <definedName name="cb_sChartEB39C1C_opts">"1, 2, 1, False, 2, False, False, , 1, False, False, 2, 1"</definedName>
    <definedName name="cb_sChartEE4CE1B_opts">"1, 4, 1, False, 2, False, False, , 0, False, False, 1, 1"</definedName>
    <definedName name="cb_sChartEE4CF99_opts">"1, 1, 1, False, 2, False, False, , 0, False, False, 1, 1"</definedName>
    <definedName name="cb_sChartEE4DD06_opts">"1, 1, 1, False, 2, False, False, , 0, False, False, 1, 2"</definedName>
    <definedName name="cb_sChartEE4E93B_opts">"1, 1, 1, False, 2, False, False, , 0, False, False, 1, 1"</definedName>
    <definedName name="cb_sChartEE51E95_opts">"1, 1, 1, False, 2, False, False, , 0, False, False, 1, 1"</definedName>
    <definedName name="cb_sChartEED7645_opts">"1, 1, 1, False, 2, False, False, , 0, False, False, 1, 1"</definedName>
    <definedName name="cb_sChartEEDA195_opts">"1, 1, 1, False, 2, False, False, , 0, False, False, 1, 1"</definedName>
    <definedName name="cb_sChartEEDC338_opts">"1, 1, 1, False, 2, False, False, , 0, False, False, 1, 1"</definedName>
    <definedName name="cb_sChartEEDEDB8_opts">"1, 1, 1, False, 2, False, False, , 0, False, True, 1, 1"</definedName>
    <definedName name="cb_sChartEEDEE5A_opts">"1, 3, 1, False, 2, True, False, , 0, False, True, 1, 1"</definedName>
    <definedName name="cb_sChartEEDF178_opts">"1, 3, 1, False, 2, False, False, , 0, False, True, 1, 1"</definedName>
    <definedName name="cb_sChartF046D89_opts">"1, 1, 1, False, 2, True, False, , 1, False, False, 1, 1"</definedName>
    <definedName name="cb_sChartF048B26_opts">"1, 5, 1, False, 2, False, False, , 1, False, False, 1, 2"</definedName>
    <definedName name="cb_sChartF0FF3D7_opts">"1, 8, 1, False, 2, False, False, , 1, False, True, 1, 2"</definedName>
    <definedName name="cb_sChartF1BF8C8_opts">"1, 8, 1, False, 2, False, False, , 1, False, True, 1, 2"</definedName>
    <definedName name="cb_sChartF1C057C_opts">"1, 2, 1, False, 2, False, False, , 1, False, False, 2, 1"</definedName>
    <definedName name="cb_sChartF1C0A0D_opts">"1, 8, 1, False, 2, False, False, , 1, False, True, 1, 1"</definedName>
    <definedName name="cb_sChartF1C9DF0_opts">"1, 8, 1, False, 2, False, False, , 1, False, True, 1, 2"</definedName>
    <definedName name="cb_sChartF1F24F5_opts">"1, 8, 1, False, 2, False, False, , 1, False, True, 1, 2"</definedName>
    <definedName name="cb_sChartF2B7B01_opts">"1, 1, 1, False, 2, True, False, , 1, False, False, 1, 1"</definedName>
    <definedName name="cb_sChartF6A6B11_opts">"1, 1, 1, False, 2, True, False, , 0, False, False, 1, 1"</definedName>
    <definedName name="cb_sChartFD191DC_opts">"1, 3, 1, False, 2, True, False, , 0, False, True, 1, 1"</definedName>
    <definedName name="cb_sChartFD1A245_opts">"1, 3, 1, False, 2, True, False, , 0, False, True, 1, 1"</definedName>
    <definedName name="cb_sChartFD3F0E9_opts">"1, 3, 1, False, 2, True, False, , 0, False, False, 1, 1"</definedName>
    <definedName name="cb_sChartFD3F27E_opts">"1, 3, 1, False, 2, True, False, , 0, False, True, 1, 1"</definedName>
    <definedName name="cb_sChartFD58483_opts">"1, 1, 1, False, 2, True, False, , 0, False, False, 1, 1"</definedName>
    <definedName name="cb_sChartFD5C4CD_opts">"1, 1, 1, False, 2, True, False, , 0, False, False, 1, 1"</definedName>
    <definedName name="cb_sChartFD5D4CE_opts">"1, 1, 1, False, 2, True, False, , 0, False, False, 1, 1"</definedName>
    <definedName name="cb_sChartFD5DF34_opts">"1, 1, 1, False, 2, True, False, , 0, False, False, 1, 1"</definedName>
    <definedName name="cb_sChartFD5EFC0_opts">"1, 1, 1, False, 2, True, False, , 0, False, False, 1, 1"</definedName>
    <definedName name="cb_sChartFD5FDB9_opts">"1, 1, 1, False, 2, True, False, , 0, False, False, 1, 1"</definedName>
    <definedName name="cb_sChartFE54712_opts">"1, 3, 1, False, 2, True, False, , 0, False, True, 1, 1"</definedName>
    <definedName name="cb_Size_by_height_and_widthChart_16_opts">"1, 4, 1, False, 2, False, False, , 0, False, False, 1, 1"</definedName>
    <definedName name="cb_Size_by_height_and_widthChart_7_opts">"1, 4, 1, False, 2, False, False, , 0, False, False, 1, 1"</definedName>
    <definedName name="cb_Size_by_height_and_widthChart_8_opts">"1, 4, 1, False, 2, False, False, , 0, False, False, 1, 1"</definedName>
    <definedName name="CBSH">#REF!</definedName>
    <definedName name="CBWorkbookPriority">-1458724058</definedName>
    <definedName name="CBWorkbookPriority1">-1222926411</definedName>
    <definedName name="cc">{"Units A",#N/A,FALSE,"FY95SLS";"Units B",#N/A,FALSE,"FY95SLS"}</definedName>
    <definedName name="ccc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c">{"'Actual'!$A$1:$F$25"}</definedName>
    <definedName name="cccc2">{"'Vietnam'!$E$21:$W$45","'Vietnam'!$E$21:$W$45"}</definedName>
    <definedName name="ccccc">{#N/A,#N/A,FALSE,"Layout Cash Flow"}</definedName>
    <definedName name="cccccc">{#N/A,#N/A,TRUE,"3 breaks";#N/A,#N/A,TRUE,"May P&amp;L";#N/A,#N/A,TRUE,"May Notes ";#N/A,#N/A,TRUE,"May YTD vs bud";#N/A,#N/A,TRUE,"May BS";#N/A,#N/A,TRUE,"FAIM p&amp;L";#N/A,#N/A,TRUE,"FAIM BS may"}</definedName>
    <definedName name="cccccccccc">{"CurrentDetail",#N/A,FALSE,"ActualOutlook";"NextDetail",#N/A,FALSE,"ActualOutlook"}</definedName>
    <definedName name="CCHART">[4]DOH!#REF!</definedName>
    <definedName name="ccv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ccvbcvb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CVHKVHKVHKVHKVHKCVHKC">[4]General!$B$49:$D$50</definedName>
    <definedName name="cda">{#N/A,#N/A,TRUE,"Ct. Exp";#N/A,#N/A,TRUE,"New Ct Exp";#N/A,#N/A,TRUE,"Admin Travel"}</definedName>
    <definedName name="cde">{#N/A,#N/A,TRUE,"3 breaks";#N/A,#N/A,TRUE,"May P&amp;L";#N/A,#N/A,TRUE,"May Notes ";#N/A,#N/A,TRUE,"May YTD vs bud";#N/A,#N/A,TRUE,"May BS";#N/A,#N/A,TRUE,"FAIM p&amp;L";#N/A,#N/A,TRUE,"FAIM BS may"}</definedName>
    <definedName name="CDW">{#N/A,#N/A,FALSE,"Job Sched"}</definedName>
    <definedName name="ce">{"F3 detail",#N/A,FALSE,"F1";"F3 Presentation",#N/A,FALSE,"F3 "}</definedName>
    <definedName name="centralvalleytotal">#REF!</definedName>
    <definedName name="CF.sum">{"Pulp Production",#N/A,FALSE,"Pulp";"Pulp Earnings",#N/A,FALSE,"Pulp"}</definedName>
    <definedName name="CFMONTHS">#REF!:INDEX(#REF!,COUNT(#REF!))</definedName>
    <definedName name="Change">#REF!</definedName>
    <definedName name="Change2">#REF!</definedName>
    <definedName name="Change3">#REF!</definedName>
    <definedName name="Change4">#REF!</definedName>
    <definedName name="ChangeRange">#REF!</definedName>
    <definedName name="ChangeRange2">#REF!</definedName>
    <definedName name="chanutetotal">[107]Chanute!$C$62</definedName>
    <definedName name="chart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chartNew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Charts">"0caef42a-420d-44b2-9e89-3d37a6697ede"</definedName>
    <definedName name="ChartSubtitle">#REF!</definedName>
    <definedName name="ChartTitle">#REF!</definedName>
    <definedName name="Cheese_Consumption">38812.6729398148</definedName>
    <definedName name="chgcvhgvvg">#REF!</definedName>
    <definedName name="chiho">{"'下期集計（10.27迄・速報値）'!$Q$16"}</definedName>
    <definedName name="chosie">{#N/A,#N/A,FALSE,"Pharm";#N/A,#N/A,FALSE,"WWCM"}</definedName>
    <definedName name="ci">{"F3 detail",#N/A,FALSE,"F3 ";"F3 Presentation",#N/A,FALSE,"F3 "}</definedName>
    <definedName name="ciao">{"F3 detail",#N/A,FALSE,"F1";"F3 Presentation",#N/A,FALSE,"F3 "}</definedName>
    <definedName name="cindy">{#N/A,#N/A,FALSE,"COVER";#N/A,#N/A,FALSE,"AGENDA";#N/A,#N/A,FALSE,"INCOME";#N/A,#N/A,FALSE,"AR";#N/A,#N/A,FALSE,"POS";#N/A,#N/A,FALSE,"SOURCESCHARGES";#N/A,#N/A,FALSE,"CHARGES";#N/A,#N/A,FALSE,"PROCEDURES";#N/A,#N/A,FALSE,"SOURCESCOLLECT";#N/A,#N/A,FALSE,"COLLECT";#N/A,#N/A,FALSE,"SOURCESADJ";#N/A,#N/A,FALSE,"ADJUST";#N/A,#N/A,FALSE,"GCR"}</definedName>
    <definedName name="CIQANR_10e226b4249c4504821df0182dc6306e">#REF!</definedName>
    <definedName name="CIQANR_1a669569acc8442aa0e60ff40b7afea1">#REF!</definedName>
    <definedName name="CIQANR_2b1664620ee344f49377a455c0fb17b8">#REF!</definedName>
    <definedName name="CIQANR_2fd847558c1a4247a85b854b41332c06">#REF!</definedName>
    <definedName name="CIQANR_34a4666dae25401f9601585c344cba0c">[120]Multiples!#REF!</definedName>
    <definedName name="CIQANR_3ada707542e844af838045da21b04434">#REF!</definedName>
    <definedName name="CIQANR_40554c968af64d32b05cd6ff86e4cf04">#REF!</definedName>
    <definedName name="CIQANR_48c15654898e4fe8bdbe1bafb1d4b6f8">#REF!</definedName>
    <definedName name="CIQANR_4ba500ae9c5f46839885a8499dd722fc">#REF!</definedName>
    <definedName name="CIQANR_4eeb9c57446b4dad943c38bf7e450b59">#REF!</definedName>
    <definedName name="CIQANR_555bc8da05f848fb8b27b2d403468378">#REF!</definedName>
    <definedName name="CIQANR_57e4caa0af844c9b8abc27475c1fd547">#REF!</definedName>
    <definedName name="CIQANR_58bb4057fc49471ea4dae0cd043b34d3">#REF!</definedName>
    <definedName name="CIQANR_5e84fbd2c2244497b327f523191f308b">#REF!</definedName>
    <definedName name="CIQANR_6787080ed2c64598b3dea75dcb67fbbb">#REF!</definedName>
    <definedName name="CIQANR_6bdf83ac7d0842178ef5c107d6f2618f">#REF!</definedName>
    <definedName name="CIQANR_74bc2156b1aa4e66a4620fa466ca10c8">#REF!</definedName>
    <definedName name="CIQANR_7517f8b002d54a9f97e0ced8661f69ff">'[121]Revenue CAGR 13-16'!#REF!</definedName>
    <definedName name="CIQANR_7ae5e5ece16440b8b51d3ec1bc3378c5">[120]Multiples!#REF!</definedName>
    <definedName name="CIQANR_81a66ec985ac4d8ba9b598593ef9920f">[120]Multiples!#REF!</definedName>
    <definedName name="CIQANR_84ca810d2c364cc2a057c649e5385e9b">[120]Multiples!#REF!</definedName>
    <definedName name="CIQANR_87001331a1c8472f97180d1ed04f6f6a">#REF!</definedName>
    <definedName name="CIQANR_8b7dfadaf5f04ec58ea439f4eba1d100">#REF!</definedName>
    <definedName name="CIQANR_93185c91a67a47cea2234a7aa30546c4">#REF!</definedName>
    <definedName name="CIQANR_976e9bf467484ba4a34cb91f51251012">#REF!</definedName>
    <definedName name="CIQANR_9fb5032d1c4f455e80e48dc07308d3b0">#REF!</definedName>
    <definedName name="CIQANR_a2d7f4d9f57941558c20c755b034a0a2">#REF!</definedName>
    <definedName name="CIQANR_a707be284ecc4738acd394233980e6b0">#REF!</definedName>
    <definedName name="CIQANR_b235cf9a4b8847cebdf7389f33d3ad2a">#REF!</definedName>
    <definedName name="CIQANR_b2622ff0cc8446cf9aba0f14560255c0">#REF!</definedName>
    <definedName name="CIQANR_bf8b8cf1d03b4199a60e254b367dc54b">#REF!</definedName>
    <definedName name="CIQANR_c6272659b41948df8b1c734957774b4b">#REF!</definedName>
    <definedName name="CIQANR_c9cdb4c5f6024e9fa078f54ae809abcf">#REF!</definedName>
    <definedName name="CIQANR_e11a22178ed244b8962ac2c70a8fc2c9">#REF!</definedName>
    <definedName name="CIQANR_e36cd1c1d93d472cac9ac9d50da13ccf">#REF!</definedName>
    <definedName name="CIQANR_f4a50c0cb95f4ee49df2139057af4085">[120]Multiples!#REF!</definedName>
    <definedName name="CIQWBGuid">"3c4f5b79-b1c3-4c00-a93f-785cdbb03df1"</definedName>
    <definedName name="CIQWBGuid_1">"Actual Jan-Dec 2012 (4).xlsx"</definedName>
    <definedName name="cjb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CL">1</definedName>
    <definedName name="Class_B">68.45</definedName>
    <definedName name="ClientMatter">"b1"</definedName>
    <definedName name="CLsysID">"BWP"</definedName>
    <definedName name="CM">[104]Assumptions!#REF!</definedName>
    <definedName name="cma">'[4]Power &amp; Fuel (S)'!#REF!</definedName>
    <definedName name="CO">[122]Cover!$D$15</definedName>
    <definedName name="COGstandard">{#N/A,#N/A,FALSE,"Pharm";#N/A,#N/A,FALSE,"WWCM"}</definedName>
    <definedName name="Colorado">{#N/A,#N/A,FALSE,"Aging Summary";#N/A,#N/A,FALSE,"Ratio Analysis";#N/A,#N/A,FALSE,"Test 120 Day Accts";#N/A,#N/A,FALSE,"Tickmarks"}</definedName>
    <definedName name="Combined">{#N/A,#N/A,FALSE,"OnePager"}</definedName>
    <definedName name="Combined_data_FooterType">"INTERNAL"</definedName>
    <definedName name="comm">{"PAGE 1",#N/A,FALSE,"WEST_OT"}</definedName>
    <definedName name="comm2">{"PAGE 1",#N/A,FALSE,"WEST_OT"}</definedName>
    <definedName name="comm3">{"PAGE 1",#N/A,FALSE,"WEST_OT"}</definedName>
    <definedName name="commrev2">{"PAGE 1",#N/A,FALSE,"WEST_OT"}</definedName>
    <definedName name="Comp_TS_HS">{"'99-00 Knoxville'!$A$4:$N$19","'99-00 Knoxville'!$A$1:$N$76"}</definedName>
    <definedName name="Compad">{#N/A,#N/A,FALSE,"J97plnfp"}</definedName>
    <definedName name="Companies">[123]Comps!$A$13:$A$20,[123]Comps!#REF!</definedName>
    <definedName name="COMPANY">[91]DealSheet!$F$7</definedName>
    <definedName name="Company_Abbreviation">'[110]PER SHARE'!$A$1</definedName>
    <definedName name="Company_Name">'[124]SET UP'!$C$12</definedName>
    <definedName name="CompanyAbbreviation">[125]INPUT!$C$6</definedName>
    <definedName name="CompanyName">#REF!</definedName>
    <definedName name="Comparables_Tearsheets">'[110]PC TEAR SHEETS'!$O$1</definedName>
    <definedName name="ComparatEU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ive_Period">[4]Settings!$C$58</definedName>
    <definedName name="compco">{"Page1",#N/A,FALSE,"CompCo";"Page2",#N/A,FALSE,"CompCo"}</definedName>
    <definedName name="Compco1">{"Page1",#N/A,FALSE,"CompCo";"Page2",#N/A,FALSE,"CompCo"}</definedName>
    <definedName name="Compco2">{"Page1",#N/A,FALSE,"CompCo";"Page2",#N/A,FALSE,"CompCo"}</definedName>
    <definedName name="compname">#REF!</definedName>
    <definedName name="compresults">{"FCB_ALL",#N/A,FALSE,"FCB"}</definedName>
    <definedName name="compresults2">{"FCB_ALL",#N/A,FALSE,"FCB"}</definedName>
    <definedName name="CompYear">[4]Settings!$C$61</definedName>
    <definedName name="Conditional_Share_Values_FooterType">"NONE"</definedName>
    <definedName name="Confidentiality">#REF!</definedName>
    <definedName name="Confused">#REF!</definedName>
    <definedName name="Cons_temp">{"Supporting Schedules",#N/A,FALSE,"Results"}</definedName>
    <definedName name="consFin_Sum_3">{"DelHaas",#N/A,FALSE,"CONSMO95";"QuickBook",#N/A,FALSE,"CONSMO95"}</definedName>
    <definedName name="consol">{"Supporting Schedules",#N/A,FALSE,"Results"}</definedName>
    <definedName name="Consolidating">{#N/A,#N/A,FALSE,"INPUTS";#N/A,#N/A,FALSE,"PROFORMA BSHEET";#N/A,#N/A,FALSE,"COMBINED";#N/A,#N/A,FALSE,"HIGH YIELD";#N/A,#N/A,FALSE,"COMB_GRAPHS"}</definedName>
    <definedName name="ContentsHelp" localSheetId="9">[4]!ContentsHelp</definedName>
    <definedName name="ContentsHelp" localSheetId="18">[4]!ContentsHelp</definedName>
    <definedName name="ContentsHelp" localSheetId="19">[4]!ContentsHelp</definedName>
    <definedName name="ContentsHelp" localSheetId="20">[4]!ContentsHelp</definedName>
    <definedName name="ContentsHelp" localSheetId="21">[4]!ContentsHelp</definedName>
    <definedName name="ContentsHelp" localSheetId="22">[4]!ContentsHelp</definedName>
    <definedName name="ContentsHelp" localSheetId="23">[4]!ContentsHelp</definedName>
    <definedName name="ContentsHelp" localSheetId="24">[4]!ContentsHelp</definedName>
    <definedName name="ContentsHelp" localSheetId="25">[4]!ContentsHelp</definedName>
    <definedName name="ContentsHelp" localSheetId="26">[4]!ContentsHelp</definedName>
    <definedName name="ContentsHelp" localSheetId="27">[4]!ContentsHelp</definedName>
    <definedName name="ContentsHelp" localSheetId="10">[4]!ContentsHelp</definedName>
    <definedName name="ContentsHelp" localSheetId="28">[4]!ContentsHelp</definedName>
    <definedName name="ContentsHelp" localSheetId="29">[4]!ContentsHelp</definedName>
    <definedName name="ContentsHelp" localSheetId="30">[4]!ContentsHelp</definedName>
    <definedName name="ContentsHelp" localSheetId="31">[4]!ContentsHelp</definedName>
    <definedName name="ContentsHelp" localSheetId="32">[4]!ContentsHelp</definedName>
    <definedName name="ContentsHelp" localSheetId="33">[4]!ContentsHelp</definedName>
    <definedName name="ContentsHelp" localSheetId="34">[4]!ContentsHelp</definedName>
    <definedName name="ContentsHelp" localSheetId="35">[4]!ContentsHelp</definedName>
    <definedName name="ContentsHelp" localSheetId="36">[4]!ContentsHelp</definedName>
    <definedName name="ContentsHelp" localSheetId="37">[4]!ContentsHelp</definedName>
    <definedName name="ContentsHelp" localSheetId="11">[4]!ContentsHelp</definedName>
    <definedName name="ContentsHelp" localSheetId="38">[4]!ContentsHelp</definedName>
    <definedName name="ContentsHelp" localSheetId="39">[4]!ContentsHelp</definedName>
    <definedName name="ContentsHelp" localSheetId="40">[4]!ContentsHelp</definedName>
    <definedName name="ContentsHelp" localSheetId="41">[4]!ContentsHelp</definedName>
    <definedName name="ContentsHelp" localSheetId="42">[4]!ContentsHelp</definedName>
    <definedName name="ContentsHelp" localSheetId="43">[4]!ContentsHelp</definedName>
    <definedName name="ContentsHelp" localSheetId="44">[4]!ContentsHelp</definedName>
    <definedName name="ContentsHelp" localSheetId="45">[4]!ContentsHelp</definedName>
    <definedName name="ContentsHelp" localSheetId="46">[4]!ContentsHelp</definedName>
    <definedName name="ContentsHelp" localSheetId="47">[4]!ContentsHelp</definedName>
    <definedName name="ContentsHelp" localSheetId="12">[4]!ContentsHelp</definedName>
    <definedName name="ContentsHelp" localSheetId="48">[4]!ContentsHelp</definedName>
    <definedName name="ContentsHelp" localSheetId="49">[4]!ContentsHelp</definedName>
    <definedName name="ContentsHelp" localSheetId="50">[4]!ContentsHelp</definedName>
    <definedName name="ContentsHelp" localSheetId="51">[4]!ContentsHelp</definedName>
    <definedName name="ContentsHelp" localSheetId="52">[4]!ContentsHelp</definedName>
    <definedName name="ContentsHelp" localSheetId="53">[4]!ContentsHelp</definedName>
    <definedName name="ContentsHelp" localSheetId="54">[4]!ContentsHelp</definedName>
    <definedName name="ContentsHelp" localSheetId="55">[4]!ContentsHelp</definedName>
    <definedName name="ContentsHelp" localSheetId="56">[4]!ContentsHelp</definedName>
    <definedName name="ContentsHelp" localSheetId="57">[4]!ContentsHelp</definedName>
    <definedName name="ContentsHelp" localSheetId="13">[4]!ContentsHelp</definedName>
    <definedName name="ContentsHelp" localSheetId="58">[4]!ContentsHelp</definedName>
    <definedName name="ContentsHelp" localSheetId="59">[4]!ContentsHelp</definedName>
    <definedName name="ContentsHelp" localSheetId="60">[4]!ContentsHelp</definedName>
    <definedName name="ContentsHelp" localSheetId="14">[4]!ContentsHelp</definedName>
    <definedName name="ContentsHelp" localSheetId="15">[4]!ContentsHelp</definedName>
    <definedName name="ContentsHelp" localSheetId="16">[4]!ContentsHelp</definedName>
    <definedName name="ContentsHelp" localSheetId="17">[4]!ContentsHelp</definedName>
    <definedName name="ContentsHelp" localSheetId="1">[4]!ContentsHelp</definedName>
    <definedName name="ContentsHelp" localSheetId="8">[4]!ContentsHelp</definedName>
    <definedName name="ContentsHelp" localSheetId="2">[4]!ContentsHelp</definedName>
    <definedName name="ContentsHelp">[4]!ContentsHelp</definedName>
    <definedName name="copia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copper">{#N/A,#N/A,FALSE,"COP CONS SK";#N/A,#N/A,FALSE,"COP CONS RG";#N/A,#N/A,FALSE,"COP CONS SK BC";#N/A,#N/A,FALSE,"COP CONS RG BC";#N/A,#N/A,FALSE,"ALLIANCE SK";#N/A,#N/A,FALSE,"ALLIANCE RG";#N/A,#N/A,FALSE,"CPC SK";#N/A,#N/A,FALSE,"CPC RG"}</definedName>
    <definedName name="COPY">{#N/A,#N/A,FALSE,"Pharm";#N/A,#N/A,FALSE,"WWCM"}</definedName>
    <definedName name="copy1">{#N/A,#N/A,FALSE,"Pharm";#N/A,#N/A,FALSE,"WWCM"}</definedName>
    <definedName name="COPY2">{#N/A,#N/A,FALSE,"Pharm";#N/A,#N/A,FALSE,"WWCM"}</definedName>
    <definedName name="copy233">{#N/A,#N/A,FALSE,"Pharm";#N/A,#N/A,FALSE,"WWCM"}</definedName>
    <definedName name="copy33">{#N/A,#N/A,FALSE,"Pharm";#N/A,#N/A,FALSE,"WWCM"}</definedName>
    <definedName name="copy38">{#N/A,#N/A,FALSE,"Pharm";#N/A,#N/A,FALSE,"WWCM"}</definedName>
    <definedName name="Corporate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rporate2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st_Of_Debt">[110]DEBT!$H$52</definedName>
    <definedName name="Cost_of_Equity">[125]W1!$D$118</definedName>
    <definedName name="costofdebt">[125]W1!$D$115</definedName>
    <definedName name="costsav">#REF!</definedName>
    <definedName name="coun">{#N/A,#N/A,FALSE,"Assessment";#N/A,#N/A,FALSE,"Staffing";#N/A,#N/A,FALSE,"Hires";#N/A,#N/A,FALSE,"Assumptions"}</definedName>
    <definedName name="COUNT2">{#N/A,#N/A,FALSE,"Assessment";#N/A,#N/A,FALSE,"Staffing";#N/A,#N/A,FALSE,"Hires";#N/A,#N/A,FALSE,"Assumptions"}</definedName>
    <definedName name="COUNTRY">{#N/A,#N/A,FALSE,"Assessment";#N/A,#N/A,FALSE,"Staffing";#N/A,#N/A,FALSE,"Hires";#N/A,#N/A,FALSE,"Assumptions"}</definedName>
    <definedName name="Covenants">{#N/A,#N/A,FALSE,"Projections";#N/A,#N/A,FALSE,"Multiples Valuation";#N/A,#N/A,FALSE,"LBO";#N/A,#N/A,FALSE,"Multiples_Sensitivity";#N/A,#N/A,FALSE,"Summary"}</definedName>
    <definedName name="Cover">#REF!</definedName>
    <definedName name="cox">{#N/A,#N/A,FALSE,"Time Warner";#N/A,#N/A,FALSE,"Entertainment Group";#N/A,#N/A,FALSE,"EBITDA";#N/A,#N/A,FALSE,"Notes"}</definedName>
    <definedName name="CP">{#N/A,#N/A,FALSE,"DEPR MASTER";#N/A,#N/A,FALSE,"DEPR SUM (STILLWATER)";#N/A,#N/A,FALSE,"DEPR SUM (DRESSER)";#N/A,#N/A,FALSE,"DEPR SUM (LAKEWOOD)";#N/A,#N/A,FALSE,"DEPR SUM (WHEAT RIDGE)";#N/A,#N/A,FALSE,"DEPR SUM (AUSTIN)";#N/A,#N/A,FALSE,"DEPR SUM (CORPORATE) "}</definedName>
    <definedName name="CPS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cpvs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ransco">'[117]Prem Pd'!#REF!</definedName>
    <definedName name="crap">{#N/A,#N/A,FALSE,"J97plnfp"}</definedName>
    <definedName name="crazy">{"","","'Fixed Cost Chart'!$G$19","'Fixed Cost Chart'!$G$18","","","","","",""}</definedName>
    <definedName name="CreateTable" localSheetId="9">[4]!CreateTable</definedName>
    <definedName name="CreateTable" localSheetId="18">[4]!CreateTable</definedName>
    <definedName name="CreateTable" localSheetId="19">[4]!CreateTable</definedName>
    <definedName name="CreateTable" localSheetId="20">[4]!CreateTable</definedName>
    <definedName name="CreateTable" localSheetId="21">[4]!CreateTable</definedName>
    <definedName name="CreateTable" localSheetId="22">[4]!CreateTable</definedName>
    <definedName name="CreateTable" localSheetId="23">[4]!CreateTable</definedName>
    <definedName name="CreateTable" localSheetId="24">[4]!CreateTable</definedName>
    <definedName name="CreateTable" localSheetId="25">[4]!CreateTable</definedName>
    <definedName name="CreateTable" localSheetId="26">[4]!CreateTable</definedName>
    <definedName name="CreateTable" localSheetId="27">[4]!CreateTable</definedName>
    <definedName name="CreateTable" localSheetId="10">[4]!CreateTable</definedName>
    <definedName name="CreateTable" localSheetId="28">[4]!CreateTable</definedName>
    <definedName name="CreateTable" localSheetId="29">[4]!CreateTable</definedName>
    <definedName name="CreateTable" localSheetId="30">[4]!CreateTable</definedName>
    <definedName name="CreateTable" localSheetId="31">[4]!CreateTable</definedName>
    <definedName name="CreateTable" localSheetId="32">[4]!CreateTable</definedName>
    <definedName name="CreateTable" localSheetId="33">[4]!CreateTable</definedName>
    <definedName name="CreateTable" localSheetId="34">[4]!CreateTable</definedName>
    <definedName name="CreateTable" localSheetId="35">[4]!CreateTable</definedName>
    <definedName name="CreateTable" localSheetId="36">[4]!CreateTable</definedName>
    <definedName name="CreateTable" localSheetId="37">[4]!CreateTable</definedName>
    <definedName name="CreateTable" localSheetId="11">[4]!CreateTable</definedName>
    <definedName name="CreateTable" localSheetId="38">[4]!CreateTable</definedName>
    <definedName name="CreateTable" localSheetId="39">[4]!CreateTable</definedName>
    <definedName name="CreateTable" localSheetId="40">[4]!CreateTable</definedName>
    <definedName name="CreateTable" localSheetId="41">[4]!CreateTable</definedName>
    <definedName name="CreateTable" localSheetId="42">[4]!CreateTable</definedName>
    <definedName name="CreateTable" localSheetId="43">[4]!CreateTable</definedName>
    <definedName name="CreateTable" localSheetId="44">[4]!CreateTable</definedName>
    <definedName name="CreateTable" localSheetId="45">[4]!CreateTable</definedName>
    <definedName name="CreateTable" localSheetId="46">[4]!CreateTable</definedName>
    <definedName name="CreateTable" localSheetId="47">[4]!CreateTable</definedName>
    <definedName name="CreateTable" localSheetId="12">[4]!CreateTable</definedName>
    <definedName name="CreateTable" localSheetId="48">[4]!CreateTable</definedName>
    <definedName name="CreateTable" localSheetId="49">[4]!CreateTable</definedName>
    <definedName name="CreateTable" localSheetId="50">[4]!CreateTable</definedName>
    <definedName name="CreateTable" localSheetId="51">[4]!CreateTable</definedName>
    <definedName name="CreateTable" localSheetId="52">[4]!CreateTable</definedName>
    <definedName name="CreateTable" localSheetId="53">[4]!CreateTable</definedName>
    <definedName name="CreateTable" localSheetId="54">[4]!CreateTable</definedName>
    <definedName name="CreateTable" localSheetId="55">[4]!CreateTable</definedName>
    <definedName name="CreateTable" localSheetId="56">[4]!CreateTable</definedName>
    <definedName name="CreateTable" localSheetId="57">[4]!CreateTable</definedName>
    <definedName name="CreateTable" localSheetId="13">[4]!CreateTable</definedName>
    <definedName name="CreateTable" localSheetId="58">[4]!CreateTable</definedName>
    <definedName name="CreateTable" localSheetId="59">[4]!CreateTable</definedName>
    <definedName name="CreateTable" localSheetId="60">[4]!CreateTable</definedName>
    <definedName name="CreateTable" localSheetId="14">[4]!CreateTable</definedName>
    <definedName name="CreateTable" localSheetId="15">[4]!CreateTable</definedName>
    <definedName name="CreateTable" localSheetId="16">[4]!CreateTable</definedName>
    <definedName name="CreateTable" localSheetId="17">[4]!CreateTable</definedName>
    <definedName name="CreateTable" localSheetId="1">[4]!CreateTable</definedName>
    <definedName name="CreateTable" localSheetId="8">[4]!CreateTable</definedName>
    <definedName name="CreateTable" localSheetId="2">[4]!CreateTable</definedName>
    <definedName name="CreateTable">[4]!CreateTable</definedName>
    <definedName name="CreditStats">#REF!</definedName>
    <definedName name="csdfsa">"c4427"</definedName>
    <definedName name="CSG">{"cap_structure",#N/A,FALSE,"Graph-Mkt Cap";"price",#N/A,FALSE,"Graph-Price";"ebit",#N/A,FALSE,"Graph-EBITDA";"ebitda",#N/A,FALSE,"Graph-EBITDA"}</definedName>
    <definedName name="CT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Currency">'[124]SET UP'!$C$16</definedName>
    <definedName name="Current_Period">[4]Settings!$C$57</definedName>
    <definedName name="Current_Ratio1">[110]RATIOS!$F$44</definedName>
    <definedName name="Current_Ratio2">[110]RATIOS!$G$44</definedName>
    <definedName name="Current_Ratio3">[110]RATIOS!$H$44</definedName>
    <definedName name="Current_Ratio4">[110]RATIOS!$I$44</definedName>
    <definedName name="Current_Ratio5">[110]RATIOS!$J$44</definedName>
    <definedName name="Current_Year">'[124]SET UP'!$C$14</definedName>
    <definedName name="CurrentMonth">[126]Cover!$A$6</definedName>
    <definedName name="CurrYear">[4]Settings!$C$60</definedName>
    <definedName name="Customers">{#N/A,#N/A,FALSE,"1996";#N/A,#N/A,FALSE,"1995";#N/A,#N/A,FALSE,"1994"}</definedName>
    <definedName name="cv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cvb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cvbcbcvb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VHKCKVHVHKCVHKVHCKVHKC">[4]General!$B$17:$D$18</definedName>
    <definedName name="CVHKCVHKKVHVHKCVHKHKCVCVHK">[4]General!$B$41:$D$42</definedName>
    <definedName name="CVVKHCVHKVKCVHKVHKKVHVHK">[4]General!$B$9:$D$9</definedName>
    <definedName name="Cwvu.CapersView.">[4]MASTER!#REF!</definedName>
    <definedName name="Cwvu.GREY_ALL.">[4]Sheet2!#REF!</definedName>
    <definedName name="Cwvu.Japan_Capers_Ed_Pub.">[4]MASTER!#REF!</definedName>
    <definedName name="Cwvu.KJP_CC.">[4]MASTER!#REF!,[4]MASTER!#REF!,[4]MASTER!#REF!,[4]MASTER!#REF!,[4]MASTER!#REF!,[4]MASTER!#REF!,[4]MASTER!#REF!,[4]MASTER!#REF!,[4]MASTER!#REF!,[4]MASTER!#REF!,[4]MASTER!#REF!,[4]MASTER!#REF!,[4]MASTER!#REF!,[4]MASTER!#REF!,[4]MASTER!#REF!,[4]MASTER!#REF!,[4]MASTER!#REF!,[4]MASTER!#REF!,[4]MASTER!#REF!,[4]MASTER!#REF!</definedName>
    <definedName name="Cwvy.GREY_ALL._dcf">#REF!</definedName>
    <definedName name="cx">{#N/A,#N/A,TRUE,"3 breaks";#N/A,#N/A,TRUE,"May P&amp;L";#N/A,#N/A,TRUE,"May Notes ";#N/A,#N/A,TRUE,"May YTD vs bud";#N/A,#N/A,TRUE,"May BS";#N/A,#N/A,TRUE,"FAIM p&amp;L";#N/A,#N/A,TRUE,"FAIM BS may"}</definedName>
    <definedName name="cxaa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cxdd">{#N/A,#N/A,TRUE,"Summary";#N/A,#N/A,TRUE,"Financials"}</definedName>
    <definedName name="cxfb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cxzv">[4]synthgraph!#REF!</definedName>
    <definedName name="CY_Common_Equity">'[109]Bal Sheet'!#REF!</definedName>
    <definedName name="CY_Depreciation">'[109]Income Statement'!#REF!</definedName>
    <definedName name="CY_Intangible_Assets">'[109]Bal Sheet'!#REF!</definedName>
    <definedName name="CY_Interest_Expense">'[109]Income Statement'!#REF!</definedName>
    <definedName name="CY_LT_Debt">'[109]Bal Sheet'!#REF!</definedName>
    <definedName name="CY_Market_Value_of_Equity">'[109]Income Statement'!#REF!</definedName>
    <definedName name="CY_Marketable_Sec">'[109]Bal Sheet'!#REF!</definedName>
    <definedName name="CY_Other">'[109]Income Statement'!#REF!</definedName>
    <definedName name="CY_Selling">'[109]Income Statement'!#REF!</definedName>
    <definedName name="CY_Tangible_Net_Worth">'[109]Income Statement'!#REF!</definedName>
    <definedName name="cyclage">{#N/A,#N/A,FALSE,"600606";#N/A,#N/A,FALSE,"600604";#N/A,#N/A,FALSE,"601302";#N/A,#N/A,FALSE,"346B0001046";#N/A,#N/A,FALSE,"231B0000146";#N/A,#N/A,FALSE,"221B0001040";#N/A,#N/A,FALSE,"3081300";#N/A,#N/A,FALSE,"813B0000546";#N/A,#N/A,FALSE,"3082800";#N/A,#N/A,FALSE,"828B0000546";#N/A,#N/A,FALSE,"838B0000544";#N/A,#N/A,FALSE,"714A0000206";#N/A,#N/A,FALSE,"3071400";#N/A,#N/A,FALSE,"3071500";#N/A,#N/A,FALSE,"715A0000206";#N/A,#N/A,FALSE,"3074100";#N/A,#N/A,FALSE,"3074150";#N/A,#N/A,FALSE,"741A0000346";#N/A,#N/A,FALSE,"3056030";#N/A,#N/A,FALSE,"3156058";#N/A,#N/A,FALSE,"356058";#N/A,#N/A,FALSE,"351201";#N/A,#N/A,FALSE,"351115"}</definedName>
    <definedName name="cZxc" localSheetId="9">1/EUReXToATS</definedName>
    <definedName name="cZxc" localSheetId="18">1/EUReXToATS</definedName>
    <definedName name="cZxc" localSheetId="19">1/EUReXToATS</definedName>
    <definedName name="cZxc" localSheetId="20">1/EUReXToATS</definedName>
    <definedName name="cZxc" localSheetId="21">1/EUReXToATS</definedName>
    <definedName name="cZxc" localSheetId="22">1/EUReXToATS</definedName>
    <definedName name="cZxc" localSheetId="23">1/EUReXToATS</definedName>
    <definedName name="cZxc" localSheetId="24">1/EUReXToATS</definedName>
    <definedName name="cZxc" localSheetId="25">1/EUReXToATS</definedName>
    <definedName name="cZxc" localSheetId="26">1/EUReXToATS</definedName>
    <definedName name="cZxc" localSheetId="27">1/EUReXToATS</definedName>
    <definedName name="cZxc" localSheetId="10">1/EUReXToATS</definedName>
    <definedName name="cZxc" localSheetId="28">1/EUReXToATS</definedName>
    <definedName name="cZxc" localSheetId="29">1/EUReXToATS</definedName>
    <definedName name="cZxc" localSheetId="30">1/EUReXToATS</definedName>
    <definedName name="cZxc" localSheetId="31">1/EUReXToATS</definedName>
    <definedName name="cZxc" localSheetId="32">1/EUReXToATS</definedName>
    <definedName name="cZxc" localSheetId="33">1/EUReXToATS</definedName>
    <definedName name="cZxc" localSheetId="34">1/EUReXToATS</definedName>
    <definedName name="cZxc" localSheetId="35">1/EUReXToATS</definedName>
    <definedName name="cZxc" localSheetId="36">1/EUReXToATS</definedName>
    <definedName name="cZxc" localSheetId="37">1/EUReXToATS</definedName>
    <definedName name="cZxc" localSheetId="11">1/EUReXToATS</definedName>
    <definedName name="cZxc" localSheetId="38">1/EUReXToATS</definedName>
    <definedName name="cZxc" localSheetId="39">1/EUReXToATS</definedName>
    <definedName name="cZxc" localSheetId="40">1/EUReXToATS</definedName>
    <definedName name="cZxc" localSheetId="41">1/EUReXToATS</definedName>
    <definedName name="cZxc" localSheetId="42">1/EUReXToATS</definedName>
    <definedName name="cZxc" localSheetId="43">1/EUReXToATS</definedName>
    <definedName name="cZxc" localSheetId="44">1/EUReXToATS</definedName>
    <definedName name="cZxc" localSheetId="45">1/EUReXToATS</definedName>
    <definedName name="cZxc" localSheetId="46">1/EUReXToATS</definedName>
    <definedName name="cZxc" localSheetId="47">1/EUReXToATS</definedName>
    <definedName name="cZxc" localSheetId="12">1/EUReXToATS</definedName>
    <definedName name="cZxc" localSheetId="48">1/EUReXToATS</definedName>
    <definedName name="cZxc" localSheetId="49">1/EUReXToATS</definedName>
    <definedName name="cZxc" localSheetId="50">1/EUReXToATS</definedName>
    <definedName name="cZxc" localSheetId="51">1/EUReXToATS</definedName>
    <definedName name="cZxc" localSheetId="52">1/EUReXToATS</definedName>
    <definedName name="cZxc" localSheetId="53">1/EUReXToATS</definedName>
    <definedName name="cZxc" localSheetId="54">1/EUReXToATS</definedName>
    <definedName name="cZxc" localSheetId="55">1/EUReXToATS</definedName>
    <definedName name="cZxc" localSheetId="56">1/EUReXToATS</definedName>
    <definedName name="cZxc" localSheetId="57">1/EUReXToATS</definedName>
    <definedName name="cZxc" localSheetId="13">1/EUReXToATS</definedName>
    <definedName name="cZxc" localSheetId="58">1/EUReXToATS</definedName>
    <definedName name="cZxc" localSheetId="59">1/EUReXToATS</definedName>
    <definedName name="cZxc" localSheetId="60">1/EUReXToATS</definedName>
    <definedName name="cZxc" localSheetId="14">1/EUReXToATS</definedName>
    <definedName name="cZxc" localSheetId="15">1/EUReXToATS</definedName>
    <definedName name="cZxc" localSheetId="16">1/EUReXToATS</definedName>
    <definedName name="cZxc" localSheetId="17">1/EUReXToATS</definedName>
    <definedName name="cZxc" localSheetId="1">1/EUReXToATS</definedName>
    <definedName name="cZxc" localSheetId="8">1/EUReXToATS</definedName>
    <definedName name="cZxc" localSheetId="2">1/EUReXToATS</definedName>
    <definedName name="cZxc">1/EUReXToATS</definedName>
    <definedName name="D">{#N/A,#N/A,FALSE,"AD_Purch";#N/A,#N/A,FALSE,"Projections";#N/A,#N/A,FALSE,"DCF";#N/A,#N/A,FALSE,"Mkt Val"}</definedName>
    <definedName name="D_1000">#REF!</definedName>
    <definedName name="D1_">[98]DCF!#REF!</definedName>
    <definedName name="D2_">[98]DCF!#REF!</definedName>
    <definedName name="D3_">[98]DCF!#REF!</definedName>
    <definedName name="D4_">[98]DCF!#REF!</definedName>
    <definedName name="D5_">[98]DCF!#REF!</definedName>
    <definedName name="DAD">{#N/A,#N/A,FALSE,"REPORT"}</definedName>
    <definedName name="DADF">{#N/A,#N/A,FALSE,"REPORT"}</definedName>
    <definedName name="dadsad">{"'PXR_6500'!$A$1:$I$124"}</definedName>
    <definedName name="daf">{#N/A,#N/A,FALSE,"1";#N/A,#N/A,FALSE,"2";#N/A,#N/A,FALSE,"16 - 17";#N/A,#N/A,FALSE,"18 - 19";#N/A,#N/A,FALSE,"26";#N/A,#N/A,FALSE,"27";#N/A,#N/A,FALSE,"28"}</definedName>
    <definedName name="dafdsaf">{"incomemth",#N/A,TRUE,"forecast00";"incomepercentmth",#N/A,TRUE,"forecast00";"balancemth",#N/A,TRUE,"forecast00";"cashmth",#N/A,TRUE,"forecast00";"covenantmth",#N/A,TRUE,"forecast00"}</definedName>
    <definedName name="dafdsf">{"qchm_dcf",#N/A,FALSE,"QCHMDCF2";"qchm_terminal",#N/A,FALSE,"QCHMDCF2"}</definedName>
    <definedName name="dafsaf1">{"incomemth",#N/A,TRUE,"forecast00";"incomepercentmth",#N/A,TRUE,"forecast00";"balancemth",#N/A,TRUE,"forecast00";"cashmth",#N/A,TRUE,"forecast00";"covenantmth",#N/A,TRUE,"forecast00"}</definedName>
    <definedName name="dage">{#N/A,#N/A,FALSE,"Aging Summary";#N/A,#N/A,FALSE,"Ratio Analysis";#N/A,#N/A,FALSE,"Test 120 Day Accts";#N/A,#N/A,FALSE,"Tickmarks"}</definedName>
    <definedName name="dakfkjafgkeaj">{#N/A,#N/A,FALSE,"Pharm";#N/A,#N/A,FALSE,"WWCM"}</definedName>
    <definedName name="das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dasd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dasdasdasdas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dasf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dasfdas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Dat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_01">'[127]AR AGING'!#REF!</definedName>
    <definedName name="DATA_02">#REF!</definedName>
    <definedName name="DATA_03">#REF!</definedName>
    <definedName name="DATA_04">#REF!</definedName>
    <definedName name="DATA_05">#REF!</definedName>
    <definedName name="DATA_06">#REF!</definedName>
    <definedName name="DATA_07">#REF!</definedName>
    <definedName name="DATA_08">#REF!</definedName>
    <definedName name="DATA_09">#REF!</definedName>
    <definedName name="DATA_10">#REF!</definedName>
    <definedName name="DATA_11">#REF!</definedName>
    <definedName name="DATA_12">#REF!</definedName>
    <definedName name="DATA_13">#REF!</definedName>
    <definedName name="DATA_14">#REF!</definedName>
    <definedName name="DATA_15">#REF!</definedName>
    <definedName name="DATA_16">#REF!</definedName>
    <definedName name="Data_FooterType">"NONE"</definedName>
    <definedName name="Data_for_Model_FooterType">"NONE"</definedName>
    <definedName name="Data_summary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14">"Chart 14"</definedName>
    <definedName name="data2">'[126]Consolidated Trending IS'!$1:$1048576</definedName>
    <definedName name="data3">#REF!</definedName>
    <definedName name="DATAA">'[128]Organic Manure Sales Regist '!#REF!</definedName>
    <definedName name="Database.File">#REF!</definedName>
    <definedName name="datacutoff">{#N/A,#N/A,FALSE,"Ocean";#N/A,#N/A,FALSE,"NewYork";#N/A,#N/A,FALSE,"Gateway";#N/A,#N/A,FALSE,"GVH";#N/A,#N/A,FALSE,"GVM";#N/A,#N/A,FALSE,"GVT"}</definedName>
    <definedName name="Datas_Autre">#REF!</definedName>
    <definedName name="DATAS_COUNT">#REF!</definedName>
    <definedName name="Date">[129]Cover!$D$12</definedName>
    <definedName name="DATE4">#REF!</definedName>
    <definedName name="DateRangePrice">OFFSET([130]!DateRangePriceMain,5,0,COUNTA([130]!DateRangePriceMain)-COUNTA(#REF!),1)</definedName>
    <definedName name="DateRangePriceMain">#REF!</definedName>
    <definedName name="DateStart">#REF!</definedName>
    <definedName name="david">{"structure",#N/A,TRUE,"Structure";"ownership",#N/A,TRUE,"Ownership";"Returns Summary",#N/A,TRUE,"Returns Summary";#N/A,#N/A,TRUE,"Projection Assumptions";"income statement",#N/A,TRUE,"Income Statement";"Balance Sheet",#N/A,TRUE,"Balance Sheet";"CashFlow",#N/A,TRUE,"Cash Flow";"Debt Summary",#N/A,TRUE,"Debt Summary";#N/A,#N/A,TRUE,"Assumed Cap. Leases";#N/A,#N/A,TRUE,"Cap Exp. &amp; Deprec.";#N/A,#N/A,TRUE,"Summary Statistics"}</definedName>
    <definedName name="Days_Payable_Year1">[110]RATIOS!$F$69</definedName>
    <definedName name="Days_Receivable1">[110]RATIOS!$F$65</definedName>
    <definedName name="db">{#N/A,#N/A,FALSE,"Memo Page";#N/A,#N/A,FALSE,"Flash";#N/A,#N/A,FALSE,"Sls vs Mkt";#N/A,#N/A,FALSE,"YTD";#N/A,#N/A,FALSE,"Brand Detail";#N/A,#N/A,FALSE,"QTR_Index"}</definedName>
    <definedName name="dbed">{"histincome",#N/A,FALSE,"hyfins";"closing balance",#N/A,FALSE,"hyfins"}</definedName>
    <definedName name="dbf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dcdcdc">{"CurrentDetail",#N/A,FALSE,"ActualOutlook";"NextDetail",#N/A,FALSE,"ActualOutlook"}</definedName>
    <definedName name="DCF">{#N/A,#N/A,FALSE,"Projections";#N/A,#N/A,FALSE,"Multiples Valuation";#N/A,#N/A,FALSE,"LBO";#N/A,#N/A,FALSE,"Multiples_Sensitivity";#N/A,#N/A,FALSE,"Summary"}</definedName>
    <definedName name="DCF_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_Box1">[110]DCF!#REF!</definedName>
    <definedName name="DCF_box2">[110]DCF!#REF!</definedName>
    <definedName name="DCF_DiscreteValueHigh">[110]DCF!#REF!</definedName>
    <definedName name="DCF_DiscreteValueLow">[110]DCF!#REF!</definedName>
    <definedName name="DCF_DiscreteValueMiddle">[110]DCF!#REF!</definedName>
    <definedName name="DCF_Enterprise_Value">[110]VALUATION!$G$8</definedName>
    <definedName name="dcf_hazardous">[131]LBOLONG!#REF!</definedName>
    <definedName name="DCF_Max_debtfre">[110]DCF!#REF!</definedName>
    <definedName name="DCF_Min_debtfree">[110]DCF!#REF!</definedName>
    <definedName name="DCF_Min_Value">[110]VALUATION!$E$8</definedName>
    <definedName name="dcf_passenger">[131]LBOLONG!#REF!</definedName>
    <definedName name="DCF_SalesGrowth1">[110]DCF!$E$9</definedName>
    <definedName name="DCF_SalesGrowth10">[110]DCF!$N$9</definedName>
    <definedName name="dcf_solid">[131]LBOLONG!#REF!</definedName>
    <definedName name="DCF_ValueHighLink">[110]DCF!#REF!</definedName>
    <definedName name="DCF_ValueLowLink">[110]DCF!#REF!</definedName>
    <definedName name="dcfg">{"'Actual'!$A$1:$F$25"}</definedName>
    <definedName name="DCFSUM1">#REF!</definedName>
    <definedName name="DCFSUM5">[98]DCF!#REF!</definedName>
    <definedName name="DCHART">[4]DOH!#REF!</definedName>
    <definedName name="DCOS07">{#N/A,#N/A,TRUE,"Argentina";#N/A,#N/A,TRUE,"Brazil";#N/A,#N/A,TRUE,"Venezuela";#N/A,#N/A,TRUE,"Chile";#N/A,#N/A,TRUE,"Other LA";#N/A,#N/A,TRUE,"Puerto Rico"}</definedName>
    <definedName name="dcvv">#REF!</definedName>
    <definedName name="dd">{#N/A,#N/A,FALSE,"Model";#N/A,#N/A,FALSE,"Gen Pts &amp; Rts 2000";#N/A,#N/A,FALSE,"AcqsAss";#N/A,#N/A,FALSE,"Acqs &amp; De Novos"}</definedName>
    <definedName name="dd_2">{#N/A,"Base",FALSE,"Dividend";#N/A,"Conservative",FALSE,"Dividend";#N/A,"Downside",FALSE,"Dividend"}</definedName>
    <definedName name="ddd">{#N/A,#N/A,FALSE,"Model";#N/A,#N/A,FALSE,"Gen Pts &amp; Rts 2000";#N/A,#N/A,FALSE,"AcqsAss";#N/A,#N/A,FALSE,"Acqs &amp; De Novos"}</definedName>
    <definedName name="dddad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dddaz">{#N/A,#N/A,FALSE,"Pharm";#N/A,#N/A,FALSE,"WWCM"}</definedName>
    <definedName name="dddcarrentals">{"CurrentDetail",#N/A,FALSE,"ActualOutlook";"NextDetail",#N/A,FALSE,"ActualOutlook"}</definedName>
    <definedName name="dddd">{"Ratios",#N/A,FALSE,"Ratios"}</definedName>
    <definedName name="ddddd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ddddd">{"FCB_ALL",#N/A,FALSE,"FCB";"GREY_ALL",#N/A,FALSE,"GREY"}</definedName>
    <definedName name="ddddddd">{"Income Statement",#N/A,FALSE,"Income Statement";"Balance Sheet",#N/A,FALSE,"Balance Sheet";"Cash Flow",#N/A,FALSE,"Cash Flow";"Ratios",#N/A,FALSE,"Ratios"}</definedName>
    <definedName name="ddddddddd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dddddddddd">{"'Actual'!$A$1:$F$25"}</definedName>
    <definedName name="ddddHMRT">{"CurrentDetail",#N/A,FALSE,"ActualOutlook";"NextDetail",#N/A,FALSE,"ActualOutlook"}</definedName>
    <definedName name="ddde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dddk">{"'Vietnam'!$E$21:$W$45","'Vietnam'!$E$21:$W$45"}</definedName>
    <definedName name="ddee">{#N/A,#N/A,FALSE,"Finanzbedarsrechnung"}</definedName>
    <definedName name="dds">{#N/A,#N/A,TRUE,"Ct. Exp";#N/A,#N/A,TRUE,"New Ct Exp";#N/A,#N/A,TRUE,"Admin Travel"}</definedName>
    <definedName name="ddxf">{"NOPCAPEVA",#N/A,FALSE,"Nopat";"FCFCSTAR",#N/A,FALSE,"FCFVAL";"EVAVL",#N/A,FALSE,"EVAVAL";"LEASE",#N/A,FALSE,"OpLease"}</definedName>
    <definedName name="de">{"'Actual'!$A$1:$F$25"}</definedName>
    <definedName name="De.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Debbie">{"FY03_Assets",#N/A,FALSE,"Fin Stmt Budget";"FY03_Liabilities",#N/A,FALSE,"Fin Stmt Budget";"FY03_Inc_Stmt",#N/A,FALSE,"Fin Stmt Budget";"FY03_SOCF",#N/A,FALSE,"Fin Stmt Budget"}</definedName>
    <definedName name="debt">#REF!</definedName>
    <definedName name="Debt_to_Capital_Ratio">[110]WACC!$C$20</definedName>
    <definedName name="Debt_to_Equity1">[110]RATIOS!$F$47</definedName>
    <definedName name="debt_to_ev_mean_3peravg">[110]CAPM!$F$19</definedName>
    <definedName name="debt_to_ev_mean_5peravg">[110]CAPM!$G$19</definedName>
    <definedName name="debt_to_ev_mean_ltm">[110]CAPM!$E$19</definedName>
    <definedName name="debt_to_ev_median_3peravg">[110]CAPM!$F$20</definedName>
    <definedName name="debt_to_ev_median_5peravg">[110]CAPM!$G$20</definedName>
    <definedName name="debt_to_ev_median_ltm">[110]CAPM!$E$20</definedName>
    <definedName name="debt_to_totalcap_median_5yravg_year1">[110]CAPM!$M$19</definedName>
    <definedName name="debt_to_totalcap_median_5yravg_year2">[110]CAPM!$M$20</definedName>
    <definedName name="debt_to_totalcap_median_5yravg_year3">[110]CAPM!$M$21</definedName>
    <definedName name="debt_to_totalcap_median_5yravg_year4">[110]CAPM!$M$22</definedName>
    <definedName name="debt_to_totalcap_median_5yravg_year5">[110]CAPM!$M$23</definedName>
    <definedName name="debt_to_totalcap_median_ltm_year1">[110]CAPM!$L$19</definedName>
    <definedName name="debt_to_totalcap_median_ltm_year2">[110]CAPM!$L$20</definedName>
    <definedName name="debt_to_totalcap_median_ltm_year3">[110]CAPM!$L$21</definedName>
    <definedName name="debt_to_totalcap_median_ltm_year4">[110]CAPM!$L$22</definedName>
    <definedName name="debt_to_totalcap_median_ltm_year5">[110]CAPM!$L$23</definedName>
    <definedName name="debt_to_totalcap_siccomp_5yravg_year1">[110]CAPM!$O$19</definedName>
    <definedName name="debt_to_totalcap_siccomp_5yravg_year2">[110]CAPM!$O$20</definedName>
    <definedName name="debt_to_totalcap_siccomp_5yravg_year3">[110]CAPM!$O$21</definedName>
    <definedName name="debt_to_totalcap_siccomp_5yravg_year4">[110]CAPM!$O$22</definedName>
    <definedName name="debt_to_totalcap_siccomp_5yravg_year5">[110]CAPM!$O$23</definedName>
    <definedName name="debt_to_totalcap_siccomp_ltm_year1">[110]CAPM!$N$19</definedName>
    <definedName name="debt_to_totalcap_siccomp_ltm_year2">[110]CAPM!$N$20</definedName>
    <definedName name="debt_to_totalcap_siccomp_ltm_year3">[110]CAPM!$N$21</definedName>
    <definedName name="debt_to_totalcap_siccomp_ltm_year4">[110]CAPM!$N$22</definedName>
    <definedName name="debt_to_totalcap_siccomp_ltm_year5">[110]CAPM!$N$23</definedName>
    <definedName name="debt_to_totalcap_year1">[110]CAPM!$K$19</definedName>
    <definedName name="debt_to_totalcap_year2">[110]CAPM!$K$20</definedName>
    <definedName name="debt_to_totalcap_year3">[110]CAPM!$K$21</definedName>
    <definedName name="debt_to_totalcap_year4">[110]CAPM!$K$22</definedName>
    <definedName name="debt_to_totalcap_year5">[110]CAPM!$K$23</definedName>
    <definedName name="debtpercent">[125]W1!$D$116</definedName>
    <definedName name="DebtService1">{"Outflow 1",#N/A,FALSE,"Outflows-Inflows";"Outflow 2",#N/A,FALSE,"Outflows-Inflows";"Inflow 1",#N/A,FALSE,"Outflows-Inflows";"Inflow 2",#N/A,FALSE,"Outflows-Inflows"}</definedName>
    <definedName name="DebtYear1">[110]RATIOS!$F$271</definedName>
    <definedName name="DebtYear2">[110]RATIOS!$G$271</definedName>
    <definedName name="DebtYear3">[110]RATIOS!$H$271</definedName>
    <definedName name="Debtyear4">[110]RATIOS!$I$271</definedName>
    <definedName name="DebtYear5">[110]RATIOS!$J$271</definedName>
    <definedName name="Dec95JobSched">{#N/A,#N/A,FALSE,"Job Sched"}</definedName>
    <definedName name="dede">{#N/A,#N/A,FALSE,"Pharm";#N/A,#N/A,FALSE,"WWCM"}</definedName>
    <definedName name="DEDED">{#N/A,#N/A,FALSE,"Card";#N/A,#N/A,FALSE,"Prav";#N/A,#N/A,FALSE,"Irbe";#N/A,#N/A,FALSE,"Plavix";#N/A,#N/A,FALSE,"Capt";#N/A,#N/A,FALSE,"Fosi"}</definedName>
    <definedName name="DEDEDZE">{#N/A,#N/A,FALSE,"Pharm";#N/A,#N/A,FALSE,"WWCM"}</definedName>
    <definedName name="DEDZD">{#N/A,#N/A,FALSE,"Pharm";#N/A,#N/A,FALSE,"WWCM"}</definedName>
    <definedName name="DEE">{#N/A,#N/A,FALSE,"Pharm";#N/A,#N/A,FALSE,"WWCM"}</definedName>
    <definedName name="def">{#N/A,#N/A,TRUE,"index";#N/A,#N/A,TRUE,"Summary";#N/A,#N/A,TRUE,"Continuing Business";#N/A,#N/A,TRUE,"Disposals";#N/A,#N/A,TRUE,"Acquisitions";#N/A,#N/A,TRUE,"Actual &amp; Plan Reconciliation"}</definedName>
    <definedName name="DEFF">{#N/A,#N/A,FALSE,"Contents";#N/A,#N/A,FALSE,"0100 - 10100";#N/A,#N/A,FALSE,"1111 - 17202";#N/A,#N/A,FALSE,"1200 - 12000 (a)";#N/A,#N/A,FALSE,"1200 - 12000 (b)";#N/A,#N/A,FALSE,"1200 - 12000 (c)";#N/A,#N/A,FALSE,"1200 - 40905";#N/A,#N/A,FALSE,"1200 - 40906";#N/A,#N/A,FALSE,"1201 - 12100";#N/A,#N/A,FALSE,"1210 - 12201";#N/A,#N/A,FALSE,"1230 - 13010";#N/A,#N/A,FALSE,"1240 - 12301";#N/A,#N/A,FALSE,"1241 - 12401";#N/A,#N/A,FALSE,"1242 - 12402";#N/A,#N/A,FALSE,"1243 - 12403";#N/A,#N/A,FALSE,"1244 - 12404";#N/A,#N/A,FALSE,"1245 - 12405";#N/A,#N/A,FALSE,"1246 - 12406";#N/A,#N/A,FALSE,"1247 - 12407";#N/A,#N/A,FALSE,"1248 - 12408";#N/A,#N/A,FALSE,"1249 - 12409";#N/A,#N/A,FALSE,"1251 - 12410";#N/A,#N/A,FALSE,"1252 - 12411";#N/A,#N/A,FALSE,"1280 - 12901";#N/A,#N/A,FALSE,"1290 - 12903";#N/A,#N/A,FALSE,"1300 - 13029";#N/A,#N/A,FALSE,"1450 - 19301";#N/A,#N/A,FALSE,"1500 - 14401";#N/A,#N/A,FALSE,"1520 - 14402";#N/A,#N/A,FALSE,"1560 - 14490";#N/A,#N/A,FALSE,"1600 - 16011";#N/A,#N/A,FALSE,"1620 - 16111";#N/A,#N/A,FALSE,"1640 - 16211";#N/A,#N/A,FALSE,"1660 - 16311";#N/A,#N/A,FALSE,"1680 - 16411";#N/A,#N/A,FALSE,"1800 - 18401";#N/A,#N/A,FALSE,"1980 - 12904"}</definedName>
    <definedName name="DefRev">#REF!</definedName>
    <definedName name="del">{#N/A,#N/A,FALSE,"Cov";#N/A,#N/A,FALSE,"sum";#N/A,#N/A,FALSE,"baladj";#N/A,#N/A,FALSE,"bs";#N/A,#N/A,FALSE,"is";#N/A,#N/A,FALSE,"pis";#N/A,#N/A,FALSE,"pis";#N/A,#N/A,FALSE,"cf";#N/A,#N/A,FALSE,"balhist";#N/A,#N/A,FALSE,"wc";#N/A,#N/A,FALSE,"ltd";#N/A,#N/A,FALSE,"cover";#N/A,#N/A,FALSE,"fa";#N/A,#N/A,FALSE,"tax";#N/A,#N/A,FALSE,"irr";#N/A,#N/A,FALSE,"in";#N/A,#N/A,FALSE,"DCF Cov";#N/A,#N/A,FALSE,"dcf"}</definedName>
    <definedName name="dele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Delete">{#N/A,#N/A,FALSE,"Projections";#N/A,#N/A,FALSE,"Multiples Valuation";#N/A,#N/A,FALSE,"LBO";#N/A,#N/A,FALSE,"Multiples_Sensitivity";#N/A,#N/A,FALSE,"Summary"}</definedName>
    <definedName name="DeleteRange" localSheetId="9">[4]!DeleteRange</definedName>
    <definedName name="DeleteRange" localSheetId="18">[4]!DeleteRange</definedName>
    <definedName name="DeleteRange" localSheetId="19">[4]!DeleteRange</definedName>
    <definedName name="DeleteRange" localSheetId="20">[4]!DeleteRange</definedName>
    <definedName name="DeleteRange" localSheetId="21">[4]!DeleteRange</definedName>
    <definedName name="DeleteRange" localSheetId="22">[4]!DeleteRange</definedName>
    <definedName name="DeleteRange" localSheetId="23">[4]!DeleteRange</definedName>
    <definedName name="DeleteRange" localSheetId="24">[4]!DeleteRange</definedName>
    <definedName name="DeleteRange" localSheetId="25">[4]!DeleteRange</definedName>
    <definedName name="DeleteRange" localSheetId="26">[4]!DeleteRange</definedName>
    <definedName name="DeleteRange" localSheetId="27">[4]!DeleteRange</definedName>
    <definedName name="DeleteRange" localSheetId="10">[4]!DeleteRange</definedName>
    <definedName name="DeleteRange" localSheetId="28">[4]!DeleteRange</definedName>
    <definedName name="DeleteRange" localSheetId="29">[4]!DeleteRange</definedName>
    <definedName name="DeleteRange" localSheetId="30">[4]!DeleteRange</definedName>
    <definedName name="DeleteRange" localSheetId="31">[4]!DeleteRange</definedName>
    <definedName name="DeleteRange" localSheetId="32">[4]!DeleteRange</definedName>
    <definedName name="DeleteRange" localSheetId="33">[4]!DeleteRange</definedName>
    <definedName name="DeleteRange" localSheetId="34">[4]!DeleteRange</definedName>
    <definedName name="DeleteRange" localSheetId="35">[4]!DeleteRange</definedName>
    <definedName name="DeleteRange" localSheetId="36">[4]!DeleteRange</definedName>
    <definedName name="DeleteRange" localSheetId="37">[4]!DeleteRange</definedName>
    <definedName name="DeleteRange" localSheetId="11">[4]!DeleteRange</definedName>
    <definedName name="DeleteRange" localSheetId="38">[4]!DeleteRange</definedName>
    <definedName name="DeleteRange" localSheetId="39">[4]!DeleteRange</definedName>
    <definedName name="DeleteRange" localSheetId="40">[4]!DeleteRange</definedName>
    <definedName name="DeleteRange" localSheetId="41">[4]!DeleteRange</definedName>
    <definedName name="DeleteRange" localSheetId="42">[4]!DeleteRange</definedName>
    <definedName name="DeleteRange" localSheetId="43">[4]!DeleteRange</definedName>
    <definedName name="DeleteRange" localSheetId="44">[4]!DeleteRange</definedName>
    <definedName name="DeleteRange" localSheetId="45">[4]!DeleteRange</definedName>
    <definedName name="DeleteRange" localSheetId="46">[4]!DeleteRange</definedName>
    <definedName name="DeleteRange" localSheetId="47">[4]!DeleteRange</definedName>
    <definedName name="DeleteRange" localSheetId="12">[4]!DeleteRange</definedName>
    <definedName name="DeleteRange" localSheetId="48">[4]!DeleteRange</definedName>
    <definedName name="DeleteRange" localSheetId="49">[4]!DeleteRange</definedName>
    <definedName name="DeleteRange" localSheetId="50">[4]!DeleteRange</definedName>
    <definedName name="DeleteRange" localSheetId="51">[4]!DeleteRange</definedName>
    <definedName name="DeleteRange" localSheetId="52">[4]!DeleteRange</definedName>
    <definedName name="DeleteRange" localSheetId="53">[4]!DeleteRange</definedName>
    <definedName name="DeleteRange" localSheetId="54">[4]!DeleteRange</definedName>
    <definedName name="DeleteRange" localSheetId="55">[4]!DeleteRange</definedName>
    <definedName name="DeleteRange" localSheetId="56">[4]!DeleteRange</definedName>
    <definedName name="DeleteRange" localSheetId="57">[4]!DeleteRange</definedName>
    <definedName name="DeleteRange" localSheetId="13">[4]!DeleteRange</definedName>
    <definedName name="DeleteRange" localSheetId="58">[4]!DeleteRange</definedName>
    <definedName name="DeleteRange" localSheetId="59">[4]!DeleteRange</definedName>
    <definedName name="DeleteRange" localSheetId="60">[4]!DeleteRange</definedName>
    <definedName name="DeleteRange" localSheetId="14">[4]!DeleteRange</definedName>
    <definedName name="DeleteRange" localSheetId="15">[4]!DeleteRange</definedName>
    <definedName name="DeleteRange" localSheetId="16">[4]!DeleteRange</definedName>
    <definedName name="DeleteRange" localSheetId="17">[4]!DeleteRange</definedName>
    <definedName name="DeleteRange" localSheetId="1">[4]!DeleteRange</definedName>
    <definedName name="DeleteRange" localSheetId="8">[4]!DeleteRange</definedName>
    <definedName name="DeleteRange" localSheetId="2">[4]!DeleteRange</definedName>
    <definedName name="DeleteRange">[4]!DeleteRange</definedName>
    <definedName name="DeleteTable" localSheetId="9">[4]!DeleteTable</definedName>
    <definedName name="DeleteTable" localSheetId="18">[4]!DeleteTable</definedName>
    <definedName name="DeleteTable" localSheetId="19">[4]!DeleteTable</definedName>
    <definedName name="DeleteTable" localSheetId="20">[4]!DeleteTable</definedName>
    <definedName name="DeleteTable" localSheetId="21">[4]!DeleteTable</definedName>
    <definedName name="DeleteTable" localSheetId="22">[4]!DeleteTable</definedName>
    <definedName name="DeleteTable" localSheetId="23">[4]!DeleteTable</definedName>
    <definedName name="DeleteTable" localSheetId="24">[4]!DeleteTable</definedName>
    <definedName name="DeleteTable" localSheetId="25">[4]!DeleteTable</definedName>
    <definedName name="DeleteTable" localSheetId="26">[4]!DeleteTable</definedName>
    <definedName name="DeleteTable" localSheetId="27">[4]!DeleteTable</definedName>
    <definedName name="DeleteTable" localSheetId="10">[4]!DeleteTable</definedName>
    <definedName name="DeleteTable" localSheetId="28">[4]!DeleteTable</definedName>
    <definedName name="DeleteTable" localSheetId="29">[4]!DeleteTable</definedName>
    <definedName name="DeleteTable" localSheetId="30">[4]!DeleteTable</definedName>
    <definedName name="DeleteTable" localSheetId="31">[4]!DeleteTable</definedName>
    <definedName name="DeleteTable" localSheetId="32">[4]!DeleteTable</definedName>
    <definedName name="DeleteTable" localSheetId="33">[4]!DeleteTable</definedName>
    <definedName name="DeleteTable" localSheetId="34">[4]!DeleteTable</definedName>
    <definedName name="DeleteTable" localSheetId="35">[4]!DeleteTable</definedName>
    <definedName name="DeleteTable" localSheetId="36">[4]!DeleteTable</definedName>
    <definedName name="DeleteTable" localSheetId="37">[4]!DeleteTable</definedName>
    <definedName name="DeleteTable" localSheetId="11">[4]!DeleteTable</definedName>
    <definedName name="DeleteTable" localSheetId="38">[4]!DeleteTable</definedName>
    <definedName name="DeleteTable" localSheetId="39">[4]!DeleteTable</definedName>
    <definedName name="DeleteTable" localSheetId="40">[4]!DeleteTable</definedName>
    <definedName name="DeleteTable" localSheetId="41">[4]!DeleteTable</definedName>
    <definedName name="DeleteTable" localSheetId="42">[4]!DeleteTable</definedName>
    <definedName name="DeleteTable" localSheetId="43">[4]!DeleteTable</definedName>
    <definedName name="DeleteTable" localSheetId="44">[4]!DeleteTable</definedName>
    <definedName name="DeleteTable" localSheetId="45">[4]!DeleteTable</definedName>
    <definedName name="DeleteTable" localSheetId="46">[4]!DeleteTable</definedName>
    <definedName name="DeleteTable" localSheetId="47">[4]!DeleteTable</definedName>
    <definedName name="DeleteTable" localSheetId="12">[4]!DeleteTable</definedName>
    <definedName name="DeleteTable" localSheetId="48">[4]!DeleteTable</definedName>
    <definedName name="DeleteTable" localSheetId="49">[4]!DeleteTable</definedName>
    <definedName name="DeleteTable" localSheetId="50">[4]!DeleteTable</definedName>
    <definedName name="DeleteTable" localSheetId="51">[4]!DeleteTable</definedName>
    <definedName name="DeleteTable" localSheetId="52">[4]!DeleteTable</definedName>
    <definedName name="DeleteTable" localSheetId="53">[4]!DeleteTable</definedName>
    <definedName name="DeleteTable" localSheetId="54">[4]!DeleteTable</definedName>
    <definedName name="DeleteTable" localSheetId="55">[4]!DeleteTable</definedName>
    <definedName name="DeleteTable" localSheetId="56">[4]!DeleteTable</definedName>
    <definedName name="DeleteTable" localSheetId="57">[4]!DeleteTable</definedName>
    <definedName name="DeleteTable" localSheetId="13">[4]!DeleteTable</definedName>
    <definedName name="DeleteTable" localSheetId="58">[4]!DeleteTable</definedName>
    <definedName name="DeleteTable" localSheetId="59">[4]!DeleteTable</definedName>
    <definedName name="DeleteTable" localSheetId="60">[4]!DeleteTable</definedName>
    <definedName name="DeleteTable" localSheetId="14">[4]!DeleteTable</definedName>
    <definedName name="DeleteTable" localSheetId="15">[4]!DeleteTable</definedName>
    <definedName name="DeleteTable" localSheetId="16">[4]!DeleteTable</definedName>
    <definedName name="DeleteTable" localSheetId="17">[4]!DeleteTable</definedName>
    <definedName name="DeleteTable" localSheetId="1">[4]!DeleteTable</definedName>
    <definedName name="DeleteTable" localSheetId="8">[4]!DeleteTable</definedName>
    <definedName name="DeleteTable" localSheetId="2">[4]!DeleteTable</definedName>
    <definedName name="DeleteTable">[4]!DeleteTable</definedName>
    <definedName name="DeleteThis15">{#N/A,#N/A,FALSE,"SCHEDULES- board";#N/A,#N/A,FALSE,"BP-Q'S"}</definedName>
    <definedName name="DeleteThis2">{#N/A,#N/A,FALSE,"SCHEDULES- board";#N/A,#N/A,FALSE,"BP-Q'S"}</definedName>
    <definedName name="DeleteThis3">{#N/A,#N/A,FALSE,"SCHEDULES- board";#N/A,#N/A,FALSE,"STMT 100"}</definedName>
    <definedName name="DeleteThis4">{"StatementsIncomeStatement",#N/A,TRUE,"Statements";"StatementsBalanceSheet",#N/A,TRUE,"Statements"}</definedName>
    <definedName name="DeleteThis5">{"IncomeStatement",#N/A,FALSE,"Income Statement";"ProductCost",#N/A,FALSE,"Income Statement";"OperatingExpense",#N/A,FALSE,"Income Statement"}</definedName>
    <definedName name="DeleteThis6">{#N/A,#N/A,FALSE,"CANADA";#N/A,#N/A,FALSE,"HOLLAND";#N/A,#N/A,FALSE,"AUSTRALIA";#N/A,#N/A,FALSE,"ALLOW &amp; RESRV "}</definedName>
    <definedName name="delilah">{#N/A,#N/A,FALSE,"Structure";#N/A,#N/A,FALSE,"Key Assumptions";#N/A,#N/A,FALSE,"Ownership";#N/A,#N/A,FALSE,"Returns Summary";#N/A,#N/A,FALSE,"Projection Assumptions";#N/A,#N/A,FALSE,"Income Statement";#N/A,#N/A,FALSE,"Balance Sheet";#N/A,#N/A,FALSE,"Cash Flow";#N/A,#N/A,FALSE,"Profit Improvements";#N/A,#N/A,FALSE,"Reorganization";#N/A,#N/A,FALSE,"Debt Summary";#N/A,#N/A,FALSE,"Tax Calculation"}</definedName>
    <definedName name="DEM">1.95583</definedName>
    <definedName name="DEMeXToEUR" localSheetId="9">1/EUReXToDEM</definedName>
    <definedName name="DEMeXToEUR" localSheetId="18">1/EUReXToDEM</definedName>
    <definedName name="DEMeXToEUR" localSheetId="19">1/EUReXToDEM</definedName>
    <definedName name="DEMeXToEUR" localSheetId="20">1/EUReXToDEM</definedName>
    <definedName name="DEMeXToEUR" localSheetId="21">1/EUReXToDEM</definedName>
    <definedName name="DEMeXToEUR" localSheetId="22">1/EUReXToDEM</definedName>
    <definedName name="DEMeXToEUR" localSheetId="23">1/EUReXToDEM</definedName>
    <definedName name="DEMeXToEUR" localSheetId="24">1/EUReXToDEM</definedName>
    <definedName name="DEMeXToEUR" localSheetId="25">1/EUReXToDEM</definedName>
    <definedName name="DEMeXToEUR" localSheetId="26">1/EUReXToDEM</definedName>
    <definedName name="DEMeXToEUR" localSheetId="27">1/EUReXToDEM</definedName>
    <definedName name="DEMeXToEUR" localSheetId="10">1/EUReXToDEM</definedName>
    <definedName name="DEMeXToEUR" localSheetId="28">1/EUReXToDEM</definedName>
    <definedName name="DEMeXToEUR" localSheetId="29">1/EUReXToDEM</definedName>
    <definedName name="DEMeXToEUR" localSheetId="30">1/EUReXToDEM</definedName>
    <definedName name="DEMeXToEUR" localSheetId="31">1/EUReXToDEM</definedName>
    <definedName name="DEMeXToEUR" localSheetId="32">1/EUReXToDEM</definedName>
    <definedName name="DEMeXToEUR" localSheetId="33">1/EUReXToDEM</definedName>
    <definedName name="DEMeXToEUR" localSheetId="34">1/EUReXToDEM</definedName>
    <definedName name="DEMeXToEUR" localSheetId="35">1/EUReXToDEM</definedName>
    <definedName name="DEMeXToEUR" localSheetId="36">1/EUReXToDEM</definedName>
    <definedName name="DEMeXToEUR" localSheetId="37">1/EUReXToDEM</definedName>
    <definedName name="DEMeXToEUR" localSheetId="11">1/EUReXToDEM</definedName>
    <definedName name="DEMeXToEUR" localSheetId="38">1/EUReXToDEM</definedName>
    <definedName name="DEMeXToEUR" localSheetId="39">1/EUReXToDEM</definedName>
    <definedName name="DEMeXToEUR" localSheetId="40">1/EUReXToDEM</definedName>
    <definedName name="DEMeXToEUR" localSheetId="41">1/EUReXToDEM</definedName>
    <definedName name="DEMeXToEUR" localSheetId="42">1/EUReXToDEM</definedName>
    <definedName name="DEMeXToEUR" localSheetId="43">1/EUReXToDEM</definedName>
    <definedName name="DEMeXToEUR" localSheetId="44">1/EUReXToDEM</definedName>
    <definedName name="DEMeXToEUR" localSheetId="45">1/EUReXToDEM</definedName>
    <definedName name="DEMeXToEUR" localSheetId="46">1/EUReXToDEM</definedName>
    <definedName name="DEMeXToEUR" localSheetId="47">1/EUReXToDEM</definedName>
    <definedName name="DEMeXToEUR" localSheetId="12">1/EUReXToDEM</definedName>
    <definedName name="DEMeXToEUR" localSheetId="48">1/EUReXToDEM</definedName>
    <definedName name="DEMeXToEUR" localSheetId="49">1/EUReXToDEM</definedName>
    <definedName name="DEMeXToEUR" localSheetId="50">1/EUReXToDEM</definedName>
    <definedName name="DEMeXToEUR" localSheetId="51">1/EUReXToDEM</definedName>
    <definedName name="DEMeXToEUR" localSheetId="52">1/EUReXToDEM</definedName>
    <definedName name="DEMeXToEUR" localSheetId="53">1/EUReXToDEM</definedName>
    <definedName name="DEMeXToEUR" localSheetId="54">1/EUReXToDEM</definedName>
    <definedName name="DEMeXToEUR" localSheetId="55">1/EUReXToDEM</definedName>
    <definedName name="DEMeXToEUR" localSheetId="56">1/EUReXToDEM</definedName>
    <definedName name="DEMeXToEUR" localSheetId="57">1/EUReXToDEM</definedName>
    <definedName name="DEMeXToEUR" localSheetId="13">1/EUReXToDEM</definedName>
    <definedName name="DEMeXToEUR" localSheetId="58">1/EUReXToDEM</definedName>
    <definedName name="DEMeXToEUR" localSheetId="59">1/EUReXToDEM</definedName>
    <definedName name="DEMeXToEUR" localSheetId="60">1/EUReXToDEM</definedName>
    <definedName name="DEMeXToEUR" localSheetId="14">1/EUReXToDEM</definedName>
    <definedName name="DEMeXToEUR" localSheetId="15">1/EUReXToDEM</definedName>
    <definedName name="DEMeXToEUR" localSheetId="16">1/EUReXToDEM</definedName>
    <definedName name="DEMeXToEUR" localSheetId="17">1/EUReXToDEM</definedName>
    <definedName name="DEMeXToEUR" localSheetId="1">1/EUReXToDEM</definedName>
    <definedName name="DEMeXToEUR" localSheetId="8">1/EUReXToDEM</definedName>
    <definedName name="DEMeXToEUR" localSheetId="2">1/EUReXToDEM</definedName>
    <definedName name="DEMeXToEUR">1/EUReXToDEM</definedName>
    <definedName name="Denise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ise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DENS">[103]Assumptions!$C$6</definedName>
    <definedName name="Desantis">{#N/A,#N/A,TRUE,"E&amp;Y Cash Flow"}</definedName>
    <definedName name="Desc_Bonus">#REF!</definedName>
    <definedName name="Detail">{"sales",#N/A,FALSE,"Sales";"sales existing",#N/A,FALSE,"Sales";"sales rd1",#N/A,FALSE,"Sales";"sales rd2",#N/A,FALSE,"Sales"}</definedName>
    <definedName name="Development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DEZLFEZKLHF">{#N/A,#N/A,FALSE,"Pharm";#N/A,#N/A,FALSE,"WWCM"}</definedName>
    <definedName name="df">{"'Actual'!$A$1:$F$25"}</definedName>
    <definedName name="dfa">{"Acq_matrix",#N/A,FALSE,"Acquisition Matrix"}</definedName>
    <definedName name="dfad">{#N/A,"1",FALSE,"FORM";#N/A,"2",FALSE,"FORM";#N/A,"3",FALSE,"FORM"}</definedName>
    <definedName name="dfadsth">{"AnnInc",#N/A,TRUE,"Inc";"QtrInc1",#N/A,TRUE,"Inc";"Balance",#N/A,TRUE,"Bal";"Cflow",#N/A,TRUE,"Cash"}</definedName>
    <definedName name="dfahdfa">{0,0,0,0;0,0,0,0;0,0,0,0;TRUE,0,0,0;0,0,0,0;0,0,0,0;0,0,0,0;0,0,147.84,147.84;12,1774.08,0,0;0,0,0,#NULL!;0,0,0,0;0,0,TRUE,0;0,TRUE,TRUE,TRUE;0,0,0,0;0,0,0,0;0,0,0,0;0,0,0,0;0,0,0,0;0,0,0,0;0,0,0,0}</definedName>
    <definedName name="dfas">{#N/A,#N/A,FALSE,"COP CONS SK";#N/A,#N/A,FALSE,"COP CONS RG";#N/A,#N/A,FALSE,"COP CONS SK BC";#N/A,#N/A,FALSE,"COP CONS RG BC";#N/A,#N/A,FALSE,"ALLIANCE SK";#N/A,#N/A,FALSE,"ALLIANCE RG";#N/A,#N/A,FALSE,"CPC SK";#N/A,#N/A,FALSE,"CPC RG"}</definedName>
    <definedName name="dfasdf">#REF!</definedName>
    <definedName name="DFC">{#N/A,#N/A,FALSE,"ENCO R63";#N/A,#N/A,FALSE,"ENCO"}</definedName>
    <definedName name="dfd">{"FCB_ALL",#N/A,FALSE,"FCB";"GREY_ALL",#N/A,FALSE,"GREY"}</definedName>
    <definedName name="dfdafadfa">'[4]Historical IS'!#REF!</definedName>
    <definedName name="dfdas">{"FCB_ALL",#N/A,FALSE,"FCB";"GREY_ALL",#N/A,FALSE,"GREY"}</definedName>
    <definedName name="DFDD">{#N/A,#N/A,FALSE,"REPORT"}</definedName>
    <definedName name="dfdf">{#N/A,#N/A,FALSE,"Aging Summary";#N/A,#N/A,FALSE,"Ratio Analysis";#N/A,#N/A,FALSE,"Test 120 Day Accts";#N/A,#N/A,FALSE,"Tickmarks"}</definedName>
    <definedName name="dfdfd">{"FCB_ALL",#N/A,FALSE,"FCB";"GREY_ALL",#N/A,FALSE,"GREY"}</definedName>
    <definedName name="dfdfdfd">{"FCB_ALL",#N/A,FALSE,"FCB"}</definedName>
    <definedName name="dfdfdfdfdf">{"CurrentDetail",#N/A,FALSE,"ActualOutlook";"NextDetail",#N/A,FALSE,"ActualOutlook"}</definedName>
    <definedName name="dfdfdfdfdfdfd">{"CurrentDetail",#N/A,FALSE,"ActualOutlook";"NextDetail",#N/A,FALSE,"ActualOutlook"}</definedName>
    <definedName name="dfdfdfldsjfd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dfdfgj">{#N/A,#N/A,TRUE,"Pivots-Employee";#N/A,"Scenario1",TRUE,"Assumptions Summary"}</definedName>
    <definedName name="dfdgeb">#REF!</definedName>
    <definedName name="DFDHTRH">[4]General!$F$3:$H$32</definedName>
    <definedName name="dfds">{"Annual_Income",#N/A,FALSE,"Master Model";"Quarterly_Income",#N/A,FALSE,"Master Model"}</definedName>
    <definedName name="dff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fff">{"'Directory'!$A$72:$E$91"}</definedName>
    <definedName name="dfffff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g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dfgda">{"AnnInc",#N/A,TRUE,"Inc";"QtrInc1",#N/A,TRUE,"Inc";"Balance",#N/A,TRUE,"Bal";"Cflow",#N/A,TRUE,"Cash"}</definedName>
    <definedName name="dfgdfg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dfgdfgdfg">{#N/A,#N/A,FALSE,"Assump";#N/A,#N/A,FALSE,"Income";#N/A,#N/A,FALSE,"Balance";#N/A,#N/A,FALSE,"DCF Pump";#N/A,#N/A,FALSE,"Trans Assump";#N/A,#N/A,FALSE,"Combined Income";#N/A,#N/A,FALSE,"Combined Balance"}</definedName>
    <definedName name="dfgds">38922.8233796296</definedName>
    <definedName name="dfgfdsg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dfghddfgq">{"histincome",#N/A,FALSE,"hyfins";"closing balance",#N/A,FALSE,"hyfins"}</definedName>
    <definedName name="dfghgdhgfhd">{"'Sheet1'!$A$1:$O$40"}</definedName>
    <definedName name="dfgj">{#N/A,#N/A,TRUE,"Pivots-Employee";#N/A,"Scenerio2",TRUE,"Assumptions Summary"}</definedName>
    <definedName name="dfgjdf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dfgjgf">{"Agg Output",#N/A,FALSE,"Operational Drivers Output";"NW Output",#N/A,FALSE,"Operational Drivers Output";"South Output",#N/A,FALSE,"Operational Drivers Output";"Central Output",#N/A,FALSE,"Operational Drivers Output"}</definedName>
    <definedName name="dfh">{"'Directory'!$A$72:$E$91"}</definedName>
    <definedName name="dfhdfghdg">{"histincome",#N/A,FALSE,"hyfins";"closing balance",#N/A,FALSE,"hyfins"}</definedName>
    <definedName name="dfhdfjdf">'[22]Variance Sum '!#REF!</definedName>
    <definedName name="dfhdgdgdfghjdjyj">{"histincome",#N/A,FALSE,"hyfins";"closing balance",#N/A,FALSE,"hyfins"}</definedName>
    <definedName name="DFHDHDHDH">[4]General!$B$7:$D$7</definedName>
    <definedName name="dfhg">{"'Directory'!$A$72:$E$91"}</definedName>
    <definedName name="dfhgfgdjgd">{"Matrix",#N/A,FALSE,"ACQMTRX";"Fees",#N/A,FALSE,"ACQMTRX"}</definedName>
    <definedName name="dfhsf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dfj">{#N/A,#N/A,FALSE,"FS-43";#N/A,#N/A,FALSE,"A-30";#N/A,#N/A,FALSE,"A-60";#N/A,#N/A,FALSE,"L-2";#N/A,#N/A,FALSE,"FS-40";#N/A,#N/A,FALSE,"FS-41";#N/A,#N/A,FALSE,"FS-42";#N/A,#N/A,FALSE,"TAX_CON";#N/A,#N/A,FALSE,"TAX_JJMA";#N/A,#N/A,FALSE,"TAX_MTS";#N/A,#N/A,FALSE,"R&amp;E-24";#N/A,#N/A,FALSE,"S-21";#N/A,#N/A,FALSE,"R&amp;E-25"}</definedName>
    <definedName name="dfjf">{"Final",#N/A,FALSE,"Feb-96"}</definedName>
    <definedName name="dfjk">{"incomemth",#N/A,TRUE,"forecast00";"incomepercentmth",#N/A,TRUE,"forecast00";"balancemth",#N/A,TRUE,"forecast00";"cashmth",#N/A,TRUE,"forecast00";"covenantmth",#N/A,TRUE,"forecast00"}</definedName>
    <definedName name="dfjl">{"bs",#N/A,FALSE,"SCF"}</definedName>
    <definedName name="dfjsldf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fk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k1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k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r">{#N/A,#N/A,FALSE,"Pharm";#N/A,#N/A,FALSE,"WWCM"}</definedName>
    <definedName name="dfs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dfsa">[132]pcQueryData!$A$6</definedName>
    <definedName name="dfsafd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sa">[132]pcQueryData!$A$6</definedName>
    <definedName name="dfsf">#REF!</definedName>
    <definedName name="dfsfa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g">{"'Sheet1'!$A$1:$O$40"}</definedName>
    <definedName name="dgdfg65">#REF!</definedName>
    <definedName name="dgdg">{#N/A,#N/A,FALSE,"Calc";#N/A,#N/A,FALSE,"Sensitivity";#N/A,#N/A,FALSE,"LT Earn.Dil.";#N/A,#N/A,FALSE,"Dil. AVP"}</definedName>
    <definedName name="dgdgss">{"consolidated",#N/A,FALSE,"Sheet1";"cms",#N/A,FALSE,"Sheet1";"fse",#N/A,FALSE,"Sheet1"}</definedName>
    <definedName name="dgf">{#N/A,#N/A,FALSE,"Projections";#N/A,#N/A,FALSE,"Multiples Valuation";#N/A,#N/A,FALSE,"LBO";#N/A,#N/A,FALSE,"Multiples_Sensitivity";#N/A,#N/A,FALSE,"Summary"}</definedName>
    <definedName name="dgfd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f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dgfjdgjd">'[22]Variance Sum '!#REF!</definedName>
    <definedName name="dghdf">{"'Directory'!$A$72:$E$91"}</definedName>
    <definedName name="dghdgdjyukyu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dghdghd">{"'Directory'!$A$72:$E$91"}</definedName>
    <definedName name="dghdrxtgbhtr">{#N/A,#N/A,FALSE,"Acq-Val";#N/A,#N/A,FALSE,"Acq-Mult Val"}</definedName>
    <definedName name="dghfhsdgbsdf">{"histincome",#N/A,FALSE,"hyfins";"closing balance",#N/A,FALSE,"hyfins"}</definedName>
    <definedName name="dghgdgf">{"Final",#N/A,FALSE,"Feb-96"}</definedName>
    <definedName name="dgr">#REF!</definedName>
    <definedName name="dgsdf">{#N/A,#N/A,FALSE,"Tar-Ass";#N/A,#N/A,FALSE,"Tar-IS";#N/A,#N/A,FALSE,"Tar-BS";#N/A,#N/A,FALSE,"Tar-Adg BS";#N/A,#N/A,FALSE,"Tar-CF"}</definedName>
    <definedName name="dgwrg">#REF!</definedName>
    <definedName name="Discount">#REF!</definedName>
    <definedName name="display_area_2">#REF!</definedName>
    <definedName name="Disruption">39482.4587152778</definedName>
    <definedName name="Div_Industrial">{"adj95mult",#N/A,FALSE,"COMPCO";"adj95est",#N/A,FALSE,"COMPCO"}</definedName>
    <definedName name="Div1_Name">#REF!</definedName>
    <definedName name="Div2_Name">#REF!</definedName>
    <definedName name="Div3_Name">#REF!</definedName>
    <definedName name="DivFpb">'[4]DIV INC'!#REF!</definedName>
    <definedName name="djd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d1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dfhdfghg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djd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ksljd">{#N/A,#N/A,FALSE,"Other";#N/A,#N/A,FALSE,"Ace";#N/A,#N/A,FALSE,"Derm"}</definedName>
    <definedName name="dk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kfjdfNew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fjdk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fjdk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gahirghigf">{#N/A,#N/A,FALSE,"Pharm";#N/A,#N/A,FALSE,"WWCM"}</definedName>
    <definedName name="dkj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LOC">[133]VALUATION!$J$29</definedName>
    <definedName name="DLOC_Year_6">[134]DLOC!#REF!</definedName>
    <definedName name="DLOM">[110]VALUATION!$J$33</definedName>
    <definedName name="DME_Dirty">"False"</definedName>
    <definedName name="DME_DocumentFlags">"1"</definedName>
    <definedName name="DME_DocumentID">"::ODMA\DME-MSE\London-44356"</definedName>
    <definedName name="DME_DocumentOpened">"True"</definedName>
    <definedName name="DME_DocumentTitle">"London-44356 - impress model"</definedName>
    <definedName name="DME_LocalFile">"True"</definedName>
    <definedName name="DME_NextWindowNumber">"2"</definedName>
    <definedName name="DME_ODMALinks1">"::ODMA\DME-MSE\London-44590=C:\TEMP\Dme\London-44590.xls"</definedName>
    <definedName name="DME_ODMALinksCount">"1"</definedName>
    <definedName name="docall">"Services "</definedName>
    <definedName name="DocumentName">"b1"</definedName>
    <definedName name="DocumentNum">"a1"</definedName>
    <definedName name="DoD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doh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dona">{"F3 Presentation",#N/A,FALSE,"F3 ";"F3 detail",#N/A,FALSE,"F3 "}</definedName>
    <definedName name="Donald">{#N/A,#N/A,FALSE,"Other";#N/A,#N/A,FALSE,"Corp. Dev.";#N/A,#N/A,FALSE,"Alloc. E.B. &amp; Occy";"Quarter",#N/A,FALSE,"Side by Side"}</definedName>
    <definedName name="doug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doug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doug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doug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downpayments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ownpayments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draft">{"'Vietnam'!$E$21:$W$45","'Vietnam'!$E$21:$W$45"}</definedName>
    <definedName name="draft2">{"'Vietnam'!$E$21:$W$45","'Vietnam'!$E$21:$W$45"}</definedName>
    <definedName name="dreyer">{"FCB_ALL",#N/A,FALSE,"FCB"}</definedName>
    <definedName name="driver">#REF!</definedName>
    <definedName name="drthjdrnh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ds">'[16]Sales 2003'!#REF!</definedName>
    <definedName name="dsaf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saf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safasd">{#N/A,#N/A,FALSE,"OnePager"}</definedName>
    <definedName name="dsafd">{"COMBINED94",#N/A,FALSE,"BALANCE SHEET";"KRONE94",#N/A,FALSE,"BALANCE SHEET";"PENNTECH94",#N/A,FALSE,"BALANCE SHEET";"INTERSYSTEMS94",#N/A,FALSE,"BALANCE SHEET";"COMBINED94",#N/A,FALSE,"USCASH";"KRONE94",#N/A,FALSE,"USCASH";"PENNTECH94",#N/A,FALSE,"USCASH";"INTERSYSTEMS94",#N/A,FALSE,"USCASH"}</definedName>
    <definedName name="dscv">'[4]Historical IS'!#REF!</definedName>
    <definedName name="dsd">'[16]Sales 2003'!#REF!</definedName>
    <definedName name="dse">{#N/A,#N/A,FALSE,"Model";#N/A,#N/A,FALSE,"Gen Pts &amp; Rts 2000";#N/A,#N/A,FALSE,"AcqsAss";#N/A,#N/A,FALSE,"Acqs &amp; De Novos"}</definedName>
    <definedName name="dsfasd">{#N/A,#N/A,FALSE,"FY97";#N/A,#N/A,FALSE,"FY98";#N/A,#N/A,FALSE,"FY99";#N/A,#N/A,FALSE,"FY00";#N/A,#N/A,FALSE,"FY01"}</definedName>
    <definedName name="dsfg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dsfsffss">{#N/A,#N/A,FALSE,"Pharm";#N/A,#N/A,FALSE,"WWCM"}</definedName>
    <definedName name="dsfssfdg">{#N/A,#N/A,TRUE,"Pivots-Employee";#N/A,"Scenario1",TRUE,"Assumptions Summary"}</definedName>
    <definedName name="dsfwear">0</definedName>
    <definedName name="dsg">{#N/A,#N/A,FALSE,"Calc";#N/A,#N/A,FALSE,"Sensitivity";#N/A,#N/A,FALSE,"LT Earn.Dil.";#N/A,#N/A,FALSE,"Dil. AVP"}</definedName>
    <definedName name="dsgag">{#N/A,#N/A,FALSE,"Structure";#N/A,#N/A,FALSE,"Key Assumptions";#N/A,#N/A,FALSE,"Ownership";#N/A,#N/A,FALSE,"Returns Summary";#N/A,#N/A,FALSE,"Projection Assumptions";#N/A,#N/A,FALSE,"Income Statement";#N/A,#N/A,FALSE,"Balance Sheet";#N/A,#N/A,FALSE,"Cash Flow";#N/A,#N/A,FALSE,"Profit Improvements";#N/A,#N/A,FALSE,"Reorganization";#N/A,#N/A,FALSE,"Debt Summary";#N/A,#N/A,FALSE,"Tax Calculation"}</definedName>
    <definedName name="DSHiddenYear1">#REF!</definedName>
    <definedName name="DSHiddenYear2">#REF!</definedName>
    <definedName name="DSHiddenYear3">#REF!</definedName>
    <definedName name="DSHiddenYear4">#REF!</definedName>
    <definedName name="DSIndHiddenYear1">#REF!</definedName>
    <definedName name="DSIndHiddenYear2">#REF!</definedName>
    <definedName name="DSIndHiddenYear3">#REF!</definedName>
    <definedName name="DSIndHiddenYear4">#REF!</definedName>
    <definedName name="DSIndHistHiddenYear1">#REF!</definedName>
    <definedName name="DSIndHistHiddenYear2">#REF!</definedName>
    <definedName name="DSIndHistHiddenYear3">#REF!</definedName>
    <definedName name="DSIndHistHiddenYear4">#REF!</definedName>
    <definedName name="DSIndHistHiddenYear5">#REF!</definedName>
    <definedName name="DSO">{#N/A,#N/A,TRUE,"index";#N/A,#N/A,TRUE,"Summary";#N/A,#N/A,TRUE,"Continuing Business";#N/A,#N/A,TRUE,"Disposals";#N/A,#N/A,TRUE,"Acquisitions";#N/A,#N/A,TRUE,"Actual &amp; Plan Reconciliation"}</definedName>
    <definedName name="dss">{#N/A,#N/A,FALSE,"ACQ_GRAPHS";#N/A,#N/A,FALSE,"T_1 GRAPHS";#N/A,#N/A,FALSE,"T_2 GRAPHS";#N/A,#N/A,FALSE,"COMB_GRAPHS"}</definedName>
    <definedName name="dsss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sss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dtr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duplicate123A">'[4]A1 - Income Statement'!#REF!</definedName>
    <definedName name="Dutch_FooterType">"INTERNAL"</definedName>
    <definedName name="DV">#REF!</definedName>
    <definedName name="dvbgf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dfc">{"VWJECAN",#N/A,FALSE,"D"}</definedName>
    <definedName name="dvdfv">{"VWJECAN",#N/A,FALSE,"D"}</definedName>
    <definedName name="dvsdvef">'[4]Historical IS'!#REF!</definedName>
    <definedName name="dvv">{#N/A,#N/A,TRUE,"NIE_C";#N/A,#N/A,TRUE,"NIE";#N/A,#N/A,TRUE,"NIE_D";#N/A,#N/A,TRUE,"NIE_D_CC";#N/A,#N/A,TRUE,"HEA -- EXP"}</definedName>
    <definedName name="dwcwc">{#N/A,#N/A,FALSE,"Assump";#N/A,#N/A,FALSE,"Income";#N/A,#N/A,FALSE,"Balance";#N/A,#N/A,FALSE,"DCF Pump";#N/A,#N/A,FALSE,"Trans Assump";#N/A,#N/A,FALSE,"Combined Income";#N/A,#N/A,FALSE,"Combined Balance"}</definedName>
    <definedName name="Dwer">'[135]HOSPICE OPSUM'!#REF!</definedName>
    <definedName name="dyfhn">{#N/A,#N/A,FALSE,"Aging Summary";#N/A,#N/A,FALSE,"Ratio Analysis";#N/A,#N/A,FALSE,"Test 120 Day Accts";#N/A,#N/A,FALSE,"Tickmarks"}</definedName>
    <definedName name="dyudf">{#N/A,#N/A,FALSE,"Projections";#N/A,#N/A,FALSE,"Multiples Valuation";#N/A,#N/A,FALSE,"LBO";#N/A,#N/A,FALSE,"Multiples_Sensitivity";#N/A,#N/A,FALSE,"Summary"}</definedName>
    <definedName name="DZ.IndSpec_Left">#REF!</definedName>
    <definedName name="DZ.IndSpec_Right">#REF!</definedName>
    <definedName name="DZ.LTM">#REF!</definedName>
    <definedName name="DZ.LTMPlus">#REF!</definedName>
    <definedName name="e">{#N/A,#N/A,FALSE,"Layout GuV"}</definedName>
    <definedName name="e3fewq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3fewq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e5yy25y">{#N/A,#N/A,FALSE,"Projections";#N/A,#N/A,FALSE,"Contribution_Stock";#N/A,#N/A,FALSE,"PF_Combo_Stock";#N/A,#N/A,FALSE,"Projections";#N/A,#N/A,FALSE,"Contribution_Cash";#N/A,#N/A,FALSE,"PF_Combo_Cash";#N/A,#N/A,FALSE,"IPO_Cash"}</definedName>
    <definedName name="Ea">{"Act Vs Fcst YTD",#N/A,TRUE,"Monthly PL"}</definedName>
    <definedName name="eaf">#REF!</definedName>
    <definedName name="eas">{"NOPCAPEVA",#N/A,FALSE,"Nopat";"FCFCSTAR",#N/A,FALSE,"FCFVAL";"EVAVL",#N/A,FALSE,"EVAVAL";"LEASE",#N/A,FALSE,"OpLease"}</definedName>
    <definedName name="eas_k">{"NOPCAPEVA",#N/A,FALSE,"Nopat";"FCFCSTAR",#N/A,FALSE,"FCFVAL";"EVAVL",#N/A,FALSE,"EVAVAL";"LEASE",#N/A,FALSE,"OpLease"}</definedName>
    <definedName name="easfasd">{"histincome",#N/A,FALSE,"hyfins";"closing balance",#N/A,FALSE,"hyfins"}</definedName>
    <definedName name="East">{"assets_99",#N/A,FALSE,"CONSOL";"liabilities_99",#N/A,FALSE,"CONSOL";"pl_99",#N/A,FALSE,"CONSOL";"Corp_99_assets",#N/A,FALSE,"CORP";"Corp_99_liab",#N/A,FALSE,"CORP";"Corp_99_PL",#N/A,FALSE,"CORP";"SMT_99_assets",#N/A,FALSE,"SMTEK";"SMT_99_liab",#N/A,FALSE,"SMTEK";"SMT_99_PL",#N/A,FALSE,"SMTEK";"Jolt_99_assets",#N/A,FALSE,"JOLT";"Jolt_99_liab",#N/A,FALSE,"JOLT";"Jolt_99_PL",#N/A,FALSE,"JOLT";"Irlan_99_assets",#N/A,FALSE,"IRLAN";"Irlan_99_liab",#N/A,FALSE,"IRLAN";"Irlan_99_PL",#N/A,FALSE,"IRLAN";"DDL-E_99_assets",#N/A,FALSE,"DDL-E";"DDL-E_99_liab",#N/A,FALSE,"DDL-E";"DDL-E_99_PL",#N/A,FALSE,"DDL-E"}</definedName>
    <definedName name="Eastcoast">{"FY04_Assets",#N/A,FALSE,"Fin Stmt Budget";"FY04_Liabilities",#N/A,FALSE,"Fin Stmt Budget";"FY04_Inc_Stmt",#N/A,FALSE,"Fin Stmt Budget";"FY04_SOCF",#N/A,FALSE,"Fin Stmt Budget"}</definedName>
    <definedName name="Eastern">{"FY03_Assets",#N/A,FALSE,"Fin Stmt Budget";"FY03_Liabilities",#N/A,FALSE,"Fin Stmt Budget";"FY03_Inc_Stmt",#N/A,FALSE,"Fin Stmt Budget";"FY03_SOCF",#N/A,FALSE,"Fin Stmt Budget"}</definedName>
    <definedName name="eatme">{#N/A,#N/A,FALSE,"ACQ_GRAPHS";#N/A,#N/A,FALSE,"T_1 GRAPHS";#N/A,#N/A,FALSE,"T_2 GRAPHS";#N/A,#N/A,FALSE,"COMB_GRAPHS"}</definedName>
    <definedName name="EB">{"emeasummary",#N/A,FALSE,"1. PLEMEA";"BUTotalq6",#N/A,FALSE,"2. PLBU-total";"BUTotalFY02",#N/A,FALSE,"2. PLBU-total";"TotalRegQ601",#N/A,FALSE,"3. PLREGIONS-total";"TotalRegFY02",#N/A,FALSE,"3. PLREGIONS-total"}</definedName>
    <definedName name="ebebeebebe">{"CurrentDetail",#N/A,FALSE,"ActualOutlook";"NextDetail",#N/A,FALSE,"ActualOutlook"}</definedName>
    <definedName name="EBIT_Margin1">[110]RATIOS!$F$25</definedName>
    <definedName name="EBIT4">#REF!</definedName>
    <definedName name="ebitda">#REF!</definedName>
    <definedName name="EBITDA_1">[110]RATIOS!$F$26</definedName>
    <definedName name="EBITDA_Margin_Five_Year">[110]RATIOS!$L$26</definedName>
    <definedName name="EBITDA_Margin_Three_Year">[110]RATIOS!$K$26</definedName>
    <definedName name="EBITDA_Margin1">[110]RATIOS!$F$26</definedName>
    <definedName name="EBITDA_Margin2">[110]RATIOS!$G$26</definedName>
    <definedName name="EBITDA_Margin3">[110]RATIOS!$H$26</definedName>
    <definedName name="EBITDA_Margin4">[110]RATIOS!$I$26</definedName>
    <definedName name="EBITDA_Margin5">[110]RATIOS!$J$26</definedName>
    <definedName name="EBITDA_MarginAvg">[110]RATIOS!$L$26</definedName>
    <definedName name="EBITDA_Year5Proj">[133]DCF!$H$100</definedName>
    <definedName name="EBITDA1">[110]CLIENT!$BE$39</definedName>
    <definedName name="EBITDA2">[110]CLIENT!$BF$39</definedName>
    <definedName name="EBITDA3">[110]CLIENT!$BG$39</definedName>
    <definedName name="EBITDA4">[110]CLIENT!$BH$39</definedName>
    <definedName name="EBITDA5">[110]CLIENT!$BI$39</definedName>
    <definedName name="EBITDAIS">#REF!</definedName>
    <definedName name="EBITDALTM">#REF!</definedName>
    <definedName name="EBITDALTMgrowth">[110]CLIENT!$CC$39</definedName>
    <definedName name="EBITDAR_Capex_Excl_Medi_Cal">"cov1"</definedName>
    <definedName name="EBITLTM">#REF!</definedName>
    <definedName name="ECHART">[4]DOH!#REF!</definedName>
    <definedName name="ECNOFIBRAS">{"'PXR_6500'!$A$1:$I$124"}</definedName>
    <definedName name="ECNOFIBRAS2">{"'PXR_6500'!$A$1:$I$124"}</definedName>
    <definedName name="ed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ed_k">{"NOPCAPEVA",#N/A,FALSE,"Nopat";"FCFCSTAR",#N/A,FALSE,"FCFVAL";"EVAVL",#N/A,FALSE,"EVAVAL";"LEASE",#N/A,FALSE,"OpLease"}</definedName>
    <definedName name="edc">{#N/A,#N/A,TRUE,"3 breaks";#N/A,#N/A,TRUE,"May P&amp;L";#N/A,#N/A,TRUE,"May Notes ";#N/A,#N/A,TRUE,"May YTD vs bud";#N/A,#N/A,TRUE,"May BS";#N/A,#N/A,TRUE,"FAIM p&amp;L";#N/A,#N/A,TRUE,"FAIM BS may"}</definedName>
    <definedName name="edfjskaa2" localSheetId="9">[4]!print_full_report</definedName>
    <definedName name="edfjskaa2" localSheetId="18">[4]!print_full_report</definedName>
    <definedName name="edfjskaa2" localSheetId="19">[4]!print_full_report</definedName>
    <definedName name="edfjskaa2" localSheetId="20">[4]!print_full_report</definedName>
    <definedName name="edfjskaa2" localSheetId="21">[4]!print_full_report</definedName>
    <definedName name="edfjskaa2" localSheetId="22">[4]!print_full_report</definedName>
    <definedName name="edfjskaa2" localSheetId="23">[4]!print_full_report</definedName>
    <definedName name="edfjskaa2" localSheetId="24">[4]!print_full_report</definedName>
    <definedName name="edfjskaa2" localSheetId="25">[4]!print_full_report</definedName>
    <definedName name="edfjskaa2" localSheetId="26">[4]!print_full_report</definedName>
    <definedName name="edfjskaa2" localSheetId="27">[4]!print_full_report</definedName>
    <definedName name="edfjskaa2" localSheetId="10">[4]!print_full_report</definedName>
    <definedName name="edfjskaa2" localSheetId="28">[4]!print_full_report</definedName>
    <definedName name="edfjskaa2" localSheetId="29">[4]!print_full_report</definedName>
    <definedName name="edfjskaa2" localSheetId="30">[4]!print_full_report</definedName>
    <definedName name="edfjskaa2" localSheetId="31">[4]!print_full_report</definedName>
    <definedName name="edfjskaa2" localSheetId="32">[4]!print_full_report</definedName>
    <definedName name="edfjskaa2" localSheetId="33">[4]!print_full_report</definedName>
    <definedName name="edfjskaa2" localSheetId="34">[4]!print_full_report</definedName>
    <definedName name="edfjskaa2" localSheetId="35">[4]!print_full_report</definedName>
    <definedName name="edfjskaa2" localSheetId="36">[4]!print_full_report</definedName>
    <definedName name="edfjskaa2" localSheetId="37">[4]!print_full_report</definedName>
    <definedName name="edfjskaa2" localSheetId="11">[4]!print_full_report</definedName>
    <definedName name="edfjskaa2" localSheetId="38">[4]!print_full_report</definedName>
    <definedName name="edfjskaa2" localSheetId="39">[4]!print_full_report</definedName>
    <definedName name="edfjskaa2" localSheetId="40">[4]!print_full_report</definedName>
    <definedName name="edfjskaa2" localSheetId="41">[4]!print_full_report</definedName>
    <definedName name="edfjskaa2" localSheetId="42">[4]!print_full_report</definedName>
    <definedName name="edfjskaa2" localSheetId="43">[4]!print_full_report</definedName>
    <definedName name="edfjskaa2" localSheetId="44">[4]!print_full_report</definedName>
    <definedName name="edfjskaa2" localSheetId="45">[4]!print_full_report</definedName>
    <definedName name="edfjskaa2" localSheetId="46">[4]!print_full_report</definedName>
    <definedName name="edfjskaa2" localSheetId="47">[4]!print_full_report</definedName>
    <definedName name="edfjskaa2" localSheetId="12">[4]!print_full_report</definedName>
    <definedName name="edfjskaa2" localSheetId="48">[4]!print_full_report</definedName>
    <definedName name="edfjskaa2" localSheetId="49">[4]!print_full_report</definedName>
    <definedName name="edfjskaa2" localSheetId="50">[4]!print_full_report</definedName>
    <definedName name="edfjskaa2" localSheetId="51">[4]!print_full_report</definedName>
    <definedName name="edfjskaa2" localSheetId="52">[4]!print_full_report</definedName>
    <definedName name="edfjskaa2" localSheetId="53">[4]!print_full_report</definedName>
    <definedName name="edfjskaa2" localSheetId="54">[4]!print_full_report</definedName>
    <definedName name="edfjskaa2" localSheetId="55">[4]!print_full_report</definedName>
    <definedName name="edfjskaa2" localSheetId="56">[4]!print_full_report</definedName>
    <definedName name="edfjskaa2" localSheetId="57">[4]!print_full_report</definedName>
    <definedName name="edfjskaa2" localSheetId="13">[4]!print_full_report</definedName>
    <definedName name="edfjskaa2" localSheetId="58">[4]!print_full_report</definedName>
    <definedName name="edfjskaa2" localSheetId="59">[4]!print_full_report</definedName>
    <definedName name="edfjskaa2" localSheetId="60">[4]!print_full_report</definedName>
    <definedName name="edfjskaa2" localSheetId="14">[4]!print_full_report</definedName>
    <definedName name="edfjskaa2" localSheetId="15">[4]!print_full_report</definedName>
    <definedName name="edfjskaa2" localSheetId="16">[4]!print_full_report</definedName>
    <definedName name="edfjskaa2" localSheetId="17">[4]!print_full_report</definedName>
    <definedName name="edfjskaa2" localSheetId="1">[4]!print_full_report</definedName>
    <definedName name="edfjskaa2" localSheetId="8">[4]!print_full_report</definedName>
    <definedName name="edfjskaa2" localSheetId="2">[4]!print_full_report</definedName>
    <definedName name="edfjskaa2">[4]!print_full_report</definedName>
    <definedName name="edfjskaaa" localSheetId="9">[4]!print_full_report</definedName>
    <definedName name="edfjskaaa" localSheetId="18">[4]!print_full_report</definedName>
    <definedName name="edfjskaaa" localSheetId="19">[4]!print_full_report</definedName>
    <definedName name="edfjskaaa" localSheetId="20">[4]!print_full_report</definedName>
    <definedName name="edfjskaaa" localSheetId="21">[4]!print_full_report</definedName>
    <definedName name="edfjskaaa" localSheetId="22">[4]!print_full_report</definedName>
    <definedName name="edfjskaaa" localSheetId="23">[4]!print_full_report</definedName>
    <definedName name="edfjskaaa" localSheetId="24">[4]!print_full_report</definedName>
    <definedName name="edfjskaaa" localSheetId="25">[4]!print_full_report</definedName>
    <definedName name="edfjskaaa" localSheetId="26">[4]!print_full_report</definedName>
    <definedName name="edfjskaaa" localSheetId="27">[4]!print_full_report</definedName>
    <definedName name="edfjskaaa" localSheetId="10">[4]!print_full_report</definedName>
    <definedName name="edfjskaaa" localSheetId="28">[4]!print_full_report</definedName>
    <definedName name="edfjskaaa" localSheetId="29">[4]!print_full_report</definedName>
    <definedName name="edfjskaaa" localSheetId="30">[4]!print_full_report</definedName>
    <definedName name="edfjskaaa" localSheetId="31">[4]!print_full_report</definedName>
    <definedName name="edfjskaaa" localSheetId="32">[4]!print_full_report</definedName>
    <definedName name="edfjskaaa" localSheetId="33">[4]!print_full_report</definedName>
    <definedName name="edfjskaaa" localSheetId="34">[4]!print_full_report</definedName>
    <definedName name="edfjskaaa" localSheetId="35">[4]!print_full_report</definedName>
    <definedName name="edfjskaaa" localSheetId="36">[4]!print_full_report</definedName>
    <definedName name="edfjskaaa" localSheetId="37">[4]!print_full_report</definedName>
    <definedName name="edfjskaaa" localSheetId="11">[4]!print_full_report</definedName>
    <definedName name="edfjskaaa" localSheetId="38">[4]!print_full_report</definedName>
    <definedName name="edfjskaaa" localSheetId="39">[4]!print_full_report</definedName>
    <definedName name="edfjskaaa" localSheetId="40">[4]!print_full_report</definedName>
    <definedName name="edfjskaaa" localSheetId="41">[4]!print_full_report</definedName>
    <definedName name="edfjskaaa" localSheetId="42">[4]!print_full_report</definedName>
    <definedName name="edfjskaaa" localSheetId="43">[4]!print_full_report</definedName>
    <definedName name="edfjskaaa" localSheetId="44">[4]!print_full_report</definedName>
    <definedName name="edfjskaaa" localSheetId="45">[4]!print_full_report</definedName>
    <definedName name="edfjskaaa" localSheetId="46">[4]!print_full_report</definedName>
    <definedName name="edfjskaaa" localSheetId="47">[4]!print_full_report</definedName>
    <definedName name="edfjskaaa" localSheetId="12">[4]!print_full_report</definedName>
    <definedName name="edfjskaaa" localSheetId="48">[4]!print_full_report</definedName>
    <definedName name="edfjskaaa" localSheetId="49">[4]!print_full_report</definedName>
    <definedName name="edfjskaaa" localSheetId="50">[4]!print_full_report</definedName>
    <definedName name="edfjskaaa" localSheetId="51">[4]!print_full_report</definedName>
    <definedName name="edfjskaaa" localSheetId="52">[4]!print_full_report</definedName>
    <definedName name="edfjskaaa" localSheetId="53">[4]!print_full_report</definedName>
    <definedName name="edfjskaaa" localSheetId="54">[4]!print_full_report</definedName>
    <definedName name="edfjskaaa" localSheetId="55">[4]!print_full_report</definedName>
    <definedName name="edfjskaaa" localSheetId="56">[4]!print_full_report</definedName>
    <definedName name="edfjskaaa" localSheetId="57">[4]!print_full_report</definedName>
    <definedName name="edfjskaaa" localSheetId="13">[4]!print_full_report</definedName>
    <definedName name="edfjskaaa" localSheetId="58">[4]!print_full_report</definedName>
    <definedName name="edfjskaaa" localSheetId="59">[4]!print_full_report</definedName>
    <definedName name="edfjskaaa" localSheetId="60">[4]!print_full_report</definedName>
    <definedName name="edfjskaaa" localSheetId="14">[4]!print_full_report</definedName>
    <definedName name="edfjskaaa" localSheetId="15">[4]!print_full_report</definedName>
    <definedName name="edfjskaaa" localSheetId="16">[4]!print_full_report</definedName>
    <definedName name="edfjskaaa" localSheetId="17">[4]!print_full_report</definedName>
    <definedName name="edfjskaaa" localSheetId="1">[4]!print_full_report</definedName>
    <definedName name="edfjskaaa" localSheetId="8">[4]!print_full_report</definedName>
    <definedName name="edfjskaaa" localSheetId="2">[4]!print_full_report</definedName>
    <definedName name="edfjskaaa">[4]!print_full_report</definedName>
    <definedName name="edr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edwe">{#N/A,#N/A,FALSE,"Input";#N/A,#N/A,FALSE,"BBC";#N/A,#N/A,FALSE,"Sch A";#N/A,#N/A,FALSE,"Sch B";#N/A,#N/A,FALSE,"Ineligible"}</definedName>
    <definedName name="ee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_1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ee_2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ee_3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EEE">{#N/A,#N/A,FALSE,"Pharm";#N/A,#N/A,FALSE,"WWCM"}</definedName>
    <definedName name="eeee">{#N/A,#N/A,FALSE,"SGI0994 "}</definedName>
    <definedName name="eeeee">{#N/A,#N/A,FALSE,"Pharm";#N/A,#N/A,FALSE,"WWCM"}</definedName>
    <definedName name="eeeeeee">{"CurrentDetail",#N/A,FALSE,"ActualOutlook";"NextDetail",#N/A,FALSE,"ActualOutlook"}</definedName>
    <definedName name="eeeeeeeeeeee">[4]ProForma!#REF!</definedName>
    <definedName name="eerre">{"OPERATIONS",#N/A,FALSE,"MONTHLY SUMMARY";"CUSTOMER SERVICE",#N/A,FALSE,"MONTHLY SUMMARY";"ENGINEERING",#N/A,FALSE,"MONTHLY SUMMARY";"SALES WEST",#N/A,FALSE,"MONTHLY SUMMARY";"OPERATIONS EAST",#N/A,FALSE,"MONTHLY SUMMARY";"SALES EAST",#N/A,FALSE,"MONTHLY SUMMARY";"MARKETING",#N/A,FALSE,"MONTHLY SUMMARY";"MARKETING",#N/A,FALSE,"MONTHLY SUMMARY";"QUALITY CONTROL",#N/A,FALSE,"MONTHLY SUMMARY";"PURCHASING",#N/A,FALSE,"MONTHLY SUMMARY"}</definedName>
    <definedName name="ef">[4]TargIS!#REF!</definedName>
    <definedName name="ef_k">{"AnnInc",#N/A,TRUE,"Inc";"QtrInc1",#N/A,TRUE,"Inc";"Balance",#N/A,TRUE,"Bal";"Cflow",#N/A,TRUE,"Cash"}</definedName>
    <definedName name="eferferfge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gh">{#N/A,#N/A,FALSE,"Cashflow Analysis";#N/A,#N/A,FALSE,"Sensitivity Analysis";#N/A,#N/A,FALSE,"PV";#N/A,#N/A,FALSE,"Pro Forma"}</definedName>
    <definedName name="eight">#REF!</definedName>
    <definedName name="eisenhowertotal">[107]Eisenhower!$C$72</definedName>
    <definedName name="eithyeite">{"actual",#N/A,FALSE,"Sheet1";"budget",#N/A,FALSE,"Sheet1"}</definedName>
    <definedName name="EJETJS">[4]General!$B$22:$D$35</definedName>
    <definedName name="ejkfgkjze">{#N/A,#N/A,FALSE,"Pharm";#N/A,#N/A,FALSE,"WWCM"}</definedName>
    <definedName name="ejl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EJTRJ">[4]General!$B$15:$D$17</definedName>
    <definedName name="embGraph_a">[4]PRODTEST!#REF!</definedName>
    <definedName name="EMEAITAFRASCANDGRAPH">[136]A!$F$21:$Q$21</definedName>
    <definedName name="emeemeememem">{"CurrentDetail",#N/A,FALSE,"ActualOutlook";"NextDetail",#N/A,FALSE,"ActualOutlook"}</definedName>
    <definedName name="emily">{#N/A,#N/A,FALSE,"Calc";#N/A,#N/A,FALSE,"Sensitivity";#N/A,#N/A,FALSE,"LT Earn.Dil.";#N/A,#N/A,FALSE,"Dil. AVP"}</definedName>
    <definedName name="EMp">#REF!</definedName>
    <definedName name="Employees">{"cash_marc",#N/A,FALSE,"dec95cr.xls"}</definedName>
    <definedName name="Eng">{"PAGE 1",#N/A,FALSE,"WEST_OT"}</definedName>
    <definedName name="ENG_BI_EXE_NAME">"BICORE.EXE"</definedName>
    <definedName name="ENG_BI_EXEC_CMD_ARGS">"03304607806507107507904105406903605007512408806908207007809310206807907707006205604907407306908513412307207108509008406906505812513210211311411411909812110107207108307809108607308706208407308209007408206613212409512111510612309712010606807507606508807"</definedName>
    <definedName name="ENG_BI_EXEC_CMD_ARGS_10">"11710211310610008706907508806908907208306509308008305606109510009510213412309911711809911210510308806908008307007808008507305706105213012310412111710211310610008706907508106908707808507206206204913012309911711710711710510307208608308606908208908907807"</definedName>
    <definedName name="ENG_BI_EXEC_CMD_ARGS_11">"20830610590490500601251271001121261071081091040680860860820730830840890760830730880690620550541291280951211260981121101000710770780930740650910900850650910850620530490510530490560590480530601261240991121211031081141060680790860810660830890820700770780"</definedName>
    <definedName name="ENG_BI_EXEC_CMD_ARGS_12">"70080105104108033073108105104116123112100032076112110117097114126125132104112121103109106103078073093084098076066082078079069066049054052051058056050052054057126127095116122098117112100084081074084094069069087069087077061053055048052053047054053049064"</definedName>
    <definedName name="ENG_BI_EXEC_CMD_ARGS_13">"132124095121118099113105103083085086075069086084071081073082077084068092068050050134124080087068073087069077089065086070078084065049129"</definedName>
    <definedName name="ENG_BI_EXEC_CMD_ARGS_2">"00770800750610550540700770760771251320961131191051221021161100770660890880700830651151011301231041191151051270981171060680700850650920920870830870690620870670860700770670570510480680550580640550600640490620660590530610490600530480610640490640570600490"</definedName>
    <definedName name="ENG_BI_EXEC_CMD_ARGS_3">"64051060054052057064049065058059061054060050059057063055052064066050055062060051058049063054057061068050054064056050063049052054059059061049059059055060054054054064054063068051055130124096116117102113105108083066078080068080073069065106110134132095116"</definedName>
    <definedName name="ENG_BI_EXEC_CMD_ARGS_4">"122099109109099069072067089072068068075085090085069065058125132104112121103109106103065071072080074074077079080080079090083073087061074076070083130124080086068073087069077087066082074078084066049129"</definedName>
    <definedName name="ENG_BI_EXEC_CMD_ARGS_5">"81171061000810650820760670880770690651061111261270951161191051271041171010770900790700770770720820780890790870750800770720690860660670670990840971121020930850690690720720931350490960721121101160971141260920751241160731191171261280951161191051271061161"</definedName>
    <definedName name="ENG_BI_EXEC_CMD_ARGS_6">"05075077066090079086072079077076062080093089126128095116119105127106116105090084070086070073070084094089070083070066101114105114089111120117044036078110113115114120074120121118115116053033084104104105105117117110114048037072102114105105049032092108100"</definedName>
    <definedName name="ENG_BI_EXEC_CMD_ARGS_7">"11712310611712607710111509711211011412912809611311810512210211611009007008208206607708308508107106909109206105906005205407309109910009306205607004910009609609805207307005310010409509707005306606104407107306806307609209510409405606206607209609510410205"</definedName>
    <definedName name="ENG_BI_EXEC_CMD_ARGS_8">"10570720580920990950970530510630731261231041131151101181011211010860740730820920740790720790910770650870750770690700570530580550560620481341320951161191061191011161050850690740740730870950700830880730830830610590570490601301240961161171021131051080900"</definedName>
    <definedName name="ENG_BI_EXEC_CMD_ARGS_9">"70071085070079076084076054061062134123099117118099112105103088069080090070080074083066089079086054061100104095097130124096116117102113105108090070071085070079076084076055061058134123099117118099112105103088069080083070078080085073056061054130123104121"</definedName>
    <definedName name="ENG_BI_GEN_LIC">"0"</definedName>
    <definedName name="ENG_BI_GEN_LIC_WS">"True"</definedName>
    <definedName name="ENG_BI_LANG_CODE">"en"</definedName>
    <definedName name="ENG_BI_LBI">"0F81CJ66XO"</definedName>
    <definedName name="ENG_BI_PROFILE_PATH">"C:\ProgramData\Alchemex\AlchemexSmartReporting\MetaData\MAS\Consol Report Designer Add-In S300SQL 1-0\BICORE_profiler_20130121_173428.csv"</definedName>
    <definedName name="ENG_BI_REPOS_FILE">"\\server9\accpac\accdata\BXDATA\SQL\alchemex.svd"</definedName>
    <definedName name="ENG_BI_REPOS_PATH">"\\server9\accpac\accdata\BXDATA\SQL\"</definedName>
    <definedName name="ENG_BI_TLA">"138;81;10;116;26;200;89;232;113;191;48;169;193;132;159;30;171;126;234;40;66;25;244;117;77;228;143;255;162;89;109;162"</definedName>
    <definedName name="ENG_BI_TLA2">"152;120;133;91;249;21;39;191;31;68;207;73;225;167;47;216;175;109;105;194;178;125;73;16;103;190;84;195;53;158;61;126"</definedName>
    <definedName name="EPMWorkbookOptions_1">"HTAAAB|LCAAAAAAABADtvQdgHEmWJSYvbcp7f0r1StfgdKEIgGATJNiQQBDswYjN5pLsHWlHIymrKoHKZVZlXWYWQMztnbz33nvvvffee||997o7nU4n99//P1xmZAFs9s5K2smeIYCqyB8/fnwfPyIe/x7vFmV6mddNUS0/|2h3vPNRmi|n1axYXnz20bo939799KPf4|g3Th5/t6rfTqrq7Zerlpo2Kb23bB69a4rPPpq37erR3btXV1fjq3v"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>"jqr64u7ezs3v39/7i|evpPF9k28WyabPlNP/IvjW7|a2PqNc0fXxSLZf5FH2|qU7WdZ0v258s8iv|Mvj6adZm|il9/iJb5NKb7anNF6t1XXBXXzV5/bLOz3OCN83HhNBHR7//s5df/P5PXp588Xp35/f/nkFv/ou2J6vpLL8cNyvqqF4vptWyratyPK0Wd18fv7xLr9z9/u//veOXZ/Tvs2KJkdJv51nZ5N9/fBeYOLyOV6uymGYeDW|Nn4ERQv"</definedName>
    <definedName name="EPMWorkbookOptions_3">"E|1mEfKQ6droVcjoLp3cGvvl3MZvnyabHIlw0jOtzUIdkEbajV63l1ZWGcVGVVHxH5CK3IF5te5VFE3uyNTl8klmjzd|2z7LKqi5bw4pmQl3vf3eL9Z0XdtB4C8e87gCyWwwS6bSu/3VfL4hetcx758XRarZft47uxLzfBEIqTYN/f2b13sOsBiM0Fv/tlPcvro53Hd|WXKPRmVWbXL|tqldft9dH|g4f39s73P92ePJjsbu/v7TzYnnz68N727"</definedName>
    <definedName name="EPMWorkbookOptions_4">"OH5g2z3IMuyfIaew7cigJ9nTfs6L0n08tkX|WJCqirSLGTKaANqIu97ZPre8cnJl1|9ePP98fe|vUv/HD/9zu9/|uTszdNjEtxe6wGo3y7yOqun82vXNCW9|GhZlJ99BLb5qCM/3ruRubvdu4/v3jTeb4Qge/fvP/gRKZgUu/T8iBRCip2dnf|vk|Lx3dtoFk85/uwp8vWsaN/UWVF|fV2|s7N/sLNze1W||/9DVf7V07M3b14dnz03bPrmyzfH"</definedName>
    <definedName name="EPMWorkbookOptions_5">"z7979ubbx8|ff3ny/3WG/abp8uWPqBJQ5ezFy6/e/IgchhzfPnv95stXv8|PCOIT5Pd/ffr57//q9OT5/9fJ8v8e63eStflFVV9/bdt37979|/v7|7e3fXv//7N9J8dvTj|HtJo45uTNV8f/n2fSb4oaT756|vnpz1vVHueN3//3efP0RxQRijw7|Yl7u/s/|f/56O7/PUr9dNkW7ddX6Z8|2N05OHhwe5V|7/9/Kv30xZuzN05oX579/uy2/3|"</definedName>
    <definedName name="EPMWorkbookOptions_6">"dR78Zcrx6tvfF7//V7/UjYoAYp1|8/hEhQIjnp7//7sO9H9FCmOLkyxf/XyfF/3sM2hkt|dTT6mtbNErQffrpvXvvkaHb//|fSTt78eb01cmX1qY9f/77m49|xKhes1u1GmDUV6tWUJ3eyv0K4XztlcH7//9j1lcv35x89erV6YsTq1O/ev3zNmSKUOP5/|dzx//vkdo39NnXty3vLa6fvoe4ZvnDycOH|w|3Z5PJve39|7sH2xMS1O3s09m9yc"</definedName>
    <definedName name="EPMWorkbookOptions_7">"N79/f2zv/fIK5vzr44NZy5t7O7P/7OV/|fd3||IVrcH39x/PM2j9/ji|OvPv8RLZQWP68zCj0peXb65P/rtPh/j0X74vT49VevTl//EK3ag/ewav8fcUINFYlF6X8vT1|dffn07P/zftc3Q42fxwsYISF|4v/7hPgG9dYtGgXYxBs9vnu8WpXFNGsJjv08|NQ0J2jVckmI02dPszbjj/0P31TdwT9|lZ/XeTP/cvnlKl8enWdlQ|5/|CG3Oynzr"</definedName>
    <definedName name="EPMWorkbookOptions_8">"AbQL5evs8vctOx|zG2/W9VvJ1X1lrRVy2Q0rftfhO2vZjxrruGXKxnf/wOkNV9aHTAAAA=="</definedName>
    <definedName name="EPMWorkbookOptions_9">"GN|gar5FowCbeKPHd49Xq7KYZi3BsZ8Hn5rmBK1aLglx|uxp1mb8sf/hm6o7|Mev8vM6b|ZfLr9c5cuj86xsKFQJP|R2J2We1QD65fJ1dpmblt2Pue13q/rtpKrekhZvmYymdf|LsP3VjGfNNfxyJeP7fwCNW324IE0AAA=="</definedName>
    <definedName name="EQUITY1">#REF!</definedName>
    <definedName name="EQUITY2">#REF!</definedName>
    <definedName name="equitypercent">[125]W1!$D$119</definedName>
    <definedName name="EquityYear1">[110]CLIENT!$BE$130</definedName>
    <definedName name="EquityYear2">[110]CLIENT!$BF$130</definedName>
    <definedName name="EquityYear3">[110]CLIENT!$BG$130</definedName>
    <definedName name="EquityYear4">[110]CLIENT!$BH$130</definedName>
    <definedName name="EquityYear5">[110]CLIENT!$BI$130</definedName>
    <definedName name="eqw">{"NOPCAPEVA",#N/A,FALSE,"Nopat";"FCFCSTAR",#N/A,FALSE,"FCFVAL";"EVAVL",#N/A,FALSE,"EVAVAL";"LEASE",#N/A,FALSE,"OpLease"}</definedName>
    <definedName name="eqwewq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er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ae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aseMe">{#N/A,#N/A,FALSE,"Job Sched"}</definedName>
    <definedName name="erbgegve">{"histincome",#N/A,FALSE,"hyfins";"closing balance",#N/A,FALSE,"hyfins"}</definedName>
    <definedName name="erbghergver">{#N/A,#N/A,FALSE,"Op-BS";#N/A,#N/A,FALSE,"Assum";#N/A,#N/A,FALSE,"IS";#N/A,#N/A,FALSE,"Syn+Elim";#N/A,#N/A,FALSE,"BSCF";#N/A,#N/A,FALSE,"Blue_IS";#N/A,#N/A,FALSE,"Blue_BSCF";#N/A,#N/A,FALSE,"Ratings"}</definedName>
    <definedName name="erd">{#N/A,#N/A,FALSE,"Pharm";#N/A,#N/A,FALSE,"WWCM"}</definedName>
    <definedName name="ere">{#N/A,#N/A,TRUE,"FR_HC";#N/A,#N/A,TRUE,"FR_REST";#N/A,#N/A,TRUE,"FR_RETA";#N/A,#N/A,TRUE,"FR_TECSOF";#N/A,#N/A,TRUE,"FR_NETTEC";#N/A,#N/A,TRUE,"FR_CLISER"}</definedName>
    <definedName name="erear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r">{#N/A,#N/A,FALSE,"FY97";#N/A,#N/A,FALSE,"FY98";#N/A,#N/A,FALSE,"FY99";#N/A,#N/A,FALSE,"FY00";#N/A,#N/A,FALSE,"FY01"}</definedName>
    <definedName name="ererere">{"CurrentDetail",#N/A,FALSE,"ActualOutlook";"NextDetail",#N/A,FALSE,"ActualOutlook"}</definedName>
    <definedName name="erererererer">{"CurrentDetail",#N/A,FALSE,"ActualOutlook";"NextDetail",#N/A,FALSE,"ActualOutlook"}</definedName>
    <definedName name="erew">{#N/A,#N/A,FALSE,"Sheet1"}</definedName>
    <definedName name="erg">{"NOPCAPEVA",#N/A,FALSE,"Nopat";"FCFCSTAR",#N/A,FALSE,"FCFVAL";"EVAVL",#N/A,FALSE,"EVAVAL";"LEASE",#N/A,FALSE,"OpLease"}</definedName>
    <definedName name="erg_k">{"NOPCAPEVA",#N/A,FALSE,"Nopat";"FCFCSTAR",#N/A,FALSE,"FCFVAL";"EVAVL",#N/A,FALSE,"EVAVAL";"LEASE",#N/A,FALSE,"OpLease"}</definedName>
    <definedName name="ergaergr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erh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ERJWEAS">[4]General!$B$14:$D$15</definedName>
    <definedName name="ero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err">#REF!</definedName>
    <definedName name="error1">'[4]Personnel-Wages'!#REF!</definedName>
    <definedName name="erryeyetyuu">{#N/A,#N/A,FALSE,"Pharm";#N/A,#N/A,FALSE,"WWCM"}</definedName>
    <definedName name="ers">{"NOPCAPEVA",#N/A,FALSE,"Nopat";"FCFCSTAR",#N/A,FALSE,"FCFVAL";"EVAVL",#N/A,FALSE,"EVAVAL";"LEASE",#N/A,FALSE,"OpLease"}</definedName>
    <definedName name="ert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ertdftre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ertdsfey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rtewrwer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ertsd">{"cap_structure",#N/A,FALSE,"Graph-Mkt Cap";"price",#N/A,FALSE,"Graph-Price";"ebit",#N/A,FALSE,"Graph-EBITDA";"ebitda",#N/A,FALSE,"Graph-EBITDA"}</definedName>
    <definedName name="erty">{"'Vietnam'!$E$21:$W$45","'Vietnam'!$E$21:$W$45"}</definedName>
    <definedName name="ervgseer">{#N/A,#N/A,FALSE,"FY97";#N/A,#N/A,FALSE,"FY98";#N/A,#N/A,FALSE,"FY99";#N/A,#N/A,FALSE,"FY00";#N/A,#N/A,FALSE,"FY01"}</definedName>
    <definedName name="ERWERHH">[4]General!$B$57:$D$58</definedName>
    <definedName name="erwhqwrh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erwtre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es">{#N/A,#N/A,TRUE,"3 breaks";#N/A,#N/A,TRUE,"May P&amp;L";#N/A,#N/A,TRUE,"May Notes ";#N/A,#N/A,TRUE,"May YTD vs bud";#N/A,#N/A,TRUE,"May BS";#N/A,#N/A,TRUE,"FAIM p&amp;L";#N/A,#N/A,TRUE,"FAIM BS may"}</definedName>
    <definedName name="esd">{#N/A,#N/A,FALSE,"Trading-Mult ";#N/A,#N/A,FALSE,"M&amp;A info"}</definedName>
    <definedName name="esdfdas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esf">[4]synthgraph!#REF!</definedName>
    <definedName name="ESOP_Benefit">[133]VALUATION!$F$20</definedName>
    <definedName name="ESOP_Shares">[125]S1!$J$11</definedName>
    <definedName name="ESOPDEBT">'[110]INTERNAL DEBT'!$C$11</definedName>
    <definedName name="ESOS_FooterType">"INTERNAL"</definedName>
    <definedName name="ESPeXToEUR" localSheetId="9">1/EUReXToESP</definedName>
    <definedName name="ESPeXToEUR" localSheetId="18">1/EUReXToESP</definedName>
    <definedName name="ESPeXToEUR" localSheetId="19">1/EUReXToESP</definedName>
    <definedName name="ESPeXToEUR" localSheetId="20">1/EUReXToESP</definedName>
    <definedName name="ESPeXToEUR" localSheetId="21">1/EUReXToESP</definedName>
    <definedName name="ESPeXToEUR" localSheetId="22">1/EUReXToESP</definedName>
    <definedName name="ESPeXToEUR" localSheetId="23">1/EUReXToESP</definedName>
    <definedName name="ESPeXToEUR" localSheetId="24">1/EUReXToESP</definedName>
    <definedName name="ESPeXToEUR" localSheetId="25">1/EUReXToESP</definedName>
    <definedName name="ESPeXToEUR" localSheetId="26">1/EUReXToESP</definedName>
    <definedName name="ESPeXToEUR" localSheetId="27">1/EUReXToESP</definedName>
    <definedName name="ESPeXToEUR" localSheetId="10">1/EUReXToESP</definedName>
    <definedName name="ESPeXToEUR" localSheetId="28">1/EUReXToESP</definedName>
    <definedName name="ESPeXToEUR" localSheetId="29">1/EUReXToESP</definedName>
    <definedName name="ESPeXToEUR" localSheetId="30">1/EUReXToESP</definedName>
    <definedName name="ESPeXToEUR" localSheetId="31">1/EUReXToESP</definedName>
    <definedName name="ESPeXToEUR" localSheetId="32">1/EUReXToESP</definedName>
    <definedName name="ESPeXToEUR" localSheetId="33">1/EUReXToESP</definedName>
    <definedName name="ESPeXToEUR" localSheetId="34">1/EUReXToESP</definedName>
    <definedName name="ESPeXToEUR" localSheetId="35">1/EUReXToESP</definedName>
    <definedName name="ESPeXToEUR" localSheetId="36">1/EUReXToESP</definedName>
    <definedName name="ESPeXToEUR" localSheetId="37">1/EUReXToESP</definedName>
    <definedName name="ESPeXToEUR" localSheetId="11">1/EUReXToESP</definedName>
    <definedName name="ESPeXToEUR" localSheetId="38">1/EUReXToESP</definedName>
    <definedName name="ESPeXToEUR" localSheetId="39">1/EUReXToESP</definedName>
    <definedName name="ESPeXToEUR" localSheetId="40">1/EUReXToESP</definedName>
    <definedName name="ESPeXToEUR" localSheetId="41">1/EUReXToESP</definedName>
    <definedName name="ESPeXToEUR" localSheetId="42">1/EUReXToESP</definedName>
    <definedName name="ESPeXToEUR" localSheetId="43">1/EUReXToESP</definedName>
    <definedName name="ESPeXToEUR" localSheetId="44">1/EUReXToESP</definedName>
    <definedName name="ESPeXToEUR" localSheetId="45">1/EUReXToESP</definedName>
    <definedName name="ESPeXToEUR" localSheetId="46">1/EUReXToESP</definedName>
    <definedName name="ESPeXToEUR" localSheetId="47">1/EUReXToESP</definedName>
    <definedName name="ESPeXToEUR" localSheetId="12">1/EUReXToESP</definedName>
    <definedName name="ESPeXToEUR" localSheetId="48">1/EUReXToESP</definedName>
    <definedName name="ESPeXToEUR" localSheetId="49">1/EUReXToESP</definedName>
    <definedName name="ESPeXToEUR" localSheetId="50">1/EUReXToESP</definedName>
    <definedName name="ESPeXToEUR" localSheetId="51">1/EUReXToESP</definedName>
    <definedName name="ESPeXToEUR" localSheetId="52">1/EUReXToESP</definedName>
    <definedName name="ESPeXToEUR" localSheetId="53">1/EUReXToESP</definedName>
    <definedName name="ESPeXToEUR" localSheetId="54">1/EUReXToESP</definedName>
    <definedName name="ESPeXToEUR" localSheetId="55">1/EUReXToESP</definedName>
    <definedName name="ESPeXToEUR" localSheetId="56">1/EUReXToESP</definedName>
    <definedName name="ESPeXToEUR" localSheetId="57">1/EUReXToESP</definedName>
    <definedName name="ESPeXToEUR" localSheetId="13">1/EUReXToESP</definedName>
    <definedName name="ESPeXToEUR" localSheetId="58">1/EUReXToESP</definedName>
    <definedName name="ESPeXToEUR" localSheetId="59">1/EUReXToESP</definedName>
    <definedName name="ESPeXToEUR" localSheetId="60">1/EUReXToESP</definedName>
    <definedName name="ESPeXToEUR" localSheetId="14">1/EUReXToESP</definedName>
    <definedName name="ESPeXToEUR" localSheetId="15">1/EUReXToESP</definedName>
    <definedName name="ESPeXToEUR" localSheetId="16">1/EUReXToESP</definedName>
    <definedName name="ESPeXToEUR" localSheetId="17">1/EUReXToESP</definedName>
    <definedName name="ESPeXToEUR" localSheetId="1">1/EUReXToESP</definedName>
    <definedName name="ESPeXToEUR" localSheetId="8">1/EUReXToESP</definedName>
    <definedName name="ESPeXToEUR" localSheetId="2">1/EUReXToESP</definedName>
    <definedName name="ESPeXToEUR">1/EUReXToESP</definedName>
    <definedName name="ESSAI">{#N/A,#N/A,FALSE,"Pharm";#N/A,#N/A,FALSE,"WWCM"}</definedName>
    <definedName name="esssdcssdadeqweqwfsdg">{"summary",#N/A,FALSE,"2000 vs 1999";"detail",#N/A,FALSE,"2000 vs 1999"}</definedName>
    <definedName name="EST">{#N/A,#N/A,FALSE,"mdr.XLS";"db",#N/A,FALSE,"mdr.XLS";#N/A,#N/A,FALSE,"Forside ";#N/A,#N/A,FALSE,"INVEST.XLS"}</definedName>
    <definedName name="ESTEST">{#N/A,#N/A,FALSE,"mdr.XLS";"db",#N/A,FALSE,"mdr.XLS";#N/A,#N/A,FALSE,"Forside ";#N/A,#N/A,FALSE,"INVEST.XLS"}</definedName>
    <definedName name="ESTEST2">{#N/A,#N/A,FALSE,"mdr.XLS";"db",#N/A,FALSE,"mdr.XLS";#N/A,#N/A,FALSE,"Forside ";#N/A,#N/A,FALSE,"INVEST.XLS"}</definedName>
    <definedName name="ESTEST3">{#N/A,#N/A,FALSE,"mdr.XLS";"db",#N/A,FALSE,"mdr.XLS";#N/A,#N/A,FALSE,"Forside ";#N/A,#N/A,FALSE,"INVEST.XLS"}</definedName>
    <definedName name="ESTEST5">{#N/A,#N/A,FALSE,"mdr.XLS";"db",#N/A,FALSE,"mdr.XLS";#N/A,#N/A,FALSE,"Forside ";#N/A,#N/A,FALSE,"INVEST.XLS"}</definedName>
    <definedName name="esw">{#N/A,#N/A,FALSE,"TABLE_1 YTD- VALUES LAST YR(2)"}</definedName>
    <definedName name="etctotal">'[107]Jackson County'!$C$83</definedName>
    <definedName name="etet">{#N/A,#N/A,FALSE,"Calc";#N/A,#N/A,FALSE,"Sensitivity";#N/A,#N/A,FALSE,"LT Earn.Dil.";#N/A,#N/A,FALSE,"Dil. AVP"}</definedName>
    <definedName name="etjh">{"Month End Performance",#N/A,FALSE,"Report";"Site Talk Times",#N/A,FALSE,"Report"}</definedName>
    <definedName name="ETJTRJRJ">[4]General!$B$22:$D$35</definedName>
    <definedName name="ETP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etr">{#N/A,#N/A,FALSE,"FACTSHEETS";#N/A,#N/A,FALSE,"pump";#N/A,#N/A,FALSE,"filter"}</definedName>
    <definedName name="ETRJE">[4]General!$B$47:$D$48</definedName>
    <definedName name="ETSKTRKTRKTRKTRK">[4]General!$B$50:$D$53</definedName>
    <definedName name="EUR">1</definedName>
    <definedName name="EUROPE">{#N/A,#N/A,FALSE,"Est97";#N/A,#N/A,FALSE,"Plan98";#N/A,#N/A,FALSE,"Graphs";#N/A,#N/A,FALSE,"5Yr"}</definedName>
    <definedName name="ev.Calculation">-4135</definedName>
    <definedName name="ev.Initialized">FALSE</definedName>
    <definedName name="EV___EBITDA_Multiples">[125]PC2!#REF!</definedName>
    <definedName name="EV__ALLOWSTOPEXPAND__">1</definedName>
    <definedName name="EV__CVPARAMS__">"Any by Any!$B$17:$C$38;"</definedName>
    <definedName name="EV__DECIMALSYMBOL__">"."</definedName>
    <definedName name="EV__EVCOM_OPTIONS__">8</definedName>
    <definedName name="EV__EVCOMOPTS__">10</definedName>
    <definedName name="EV__EXPOPTIONS__">1</definedName>
    <definedName name="EV__LASTREFTIME__">"(GMT-06:00)11/12/2013 10:29:55 AM"</definedName>
    <definedName name="EV__LASTREFTIME___1">38610.708900463</definedName>
    <definedName name="EV__LOCKEDCVW__BILLING">"BTR_ALLBTR,BIN_AllBusInd,BAR_ALL_BUS_AREAS,CAT_ACTUAL,ACC_BillQ,CTY_ALLCTRY,P_GBP,DSR_TOTAL_DSRC,BDC_TOTAL_DC,MKT_ALLMK,2006.TOTAL,PIN_Total_Pind,PRD_1.1.2.2,STO_CGROUP_ALLAI,VEN_ALLVENDOR,PERIODIC,"</definedName>
    <definedName name="EV__LOCKEDCVW__BILLING_SUMMARY">"BIN_AllBusInd,CAT_BUDGET_v3,ACC_NetRev,G_EUR,DSR_TOTAL_DSRC,BDC_02,LOB_000,MKT_ALLMK,2008.TOTAL,PIN_Total_Pind,PRD_1.1.2.2,VEN_CGROUP_OTHER,YTD,"</definedName>
    <definedName name="EV__LOCKEDCVW__CASHFLOW">"A_TOTCFA,AC_CASHAC,ACTUAL,LC,E_QSG,2007.Q2,PERIODIC,"</definedName>
    <definedName name="EV__LOCKEDCVW__CONSO">"A_None_NETINC,B_ALL,ACTUAL,C_ALL,USD,TotConso,E_QSG,G_ALL,2007.Q3,PERIODIC,"</definedName>
    <definedName name="EV__LOCKEDCVW__CONSOLIDATED">"Netincome,ACTUAL,DATASRC:Total,EB_CONS,All_Interco,2006.total,PERIODIC,"</definedName>
    <definedName name="EV__LOCKEDCVW__CONSOLIDATIONS">"CREV,STANDARD,TotalAdj,NetSales,All_InterCo,BT,0XKR,USD,2007.Q2,PERIODIC,"</definedName>
    <definedName name="EV__LOCKEDCVW__CORPOPS">"A_None_NETINC,B_ALL,BUDGET,C_ALL,USD,TotConso,E_100,G_ALL,2007.Q3,PERIODIC,"</definedName>
    <definedName name="EV__LOCKEDCVW__FIN_CASHFLOW">"CFA_INC_CLCSHPOS,CFC_ACTUAL,CMP_EAP,P_GBP,FDS_ALL,CFI_ALL_INTCO,1999.TOTAL,PERIODIC,"</definedName>
    <definedName name="EV__LOCKEDCVW__FIN_OPEX">"G_EUR,FIN_GR01,BUN_ALL,CAT_BUDGET_v3,CMP_EAP,FDS_ALL,FDVA_066,MOV_END,MKT_ALLMK,2008.TOTAL,RVP_ALL,YTD,"</definedName>
    <definedName name="EV__LOCKEDCVW__FINANCE">"Miles,Plan,TotalAdj,TOT_DEPT,TOT_COMPANY,TOT_LOB,2008.total,PERIODIC,"</definedName>
    <definedName name="EV__LOCKEDCVW__FPR">"A_STAT_INVENT,B_ALL,FORECAST,C_ALL,LC,Input,D_ALL,E_503,P_ALL,S_ALL,2006.Q4,PERIODIC,"</definedName>
    <definedName name="EV__LOCKEDCVW__FPR_NEW">"A_All_RVNUES,B_ALL,ACTUAL,C_ALL,USD,TotConso,D_ALL,E_QSG,P_ALL,S_ALL,2005.Q3,PERIODIC,"</definedName>
    <definedName name="EV__LOCKEDCVW__HBG_REPORTING">"BTO_AllBillTo,CAT_ACTUAL,ACC_NetRev,P_GBP,DSR_TOTAL_DSRC,BDC_TOTAL_DC,MKT_ALLMK,2007.SEP,PRD_TOTAL_HBG,SDT_TOTALSD,STO_AllSoldTo,VEN_ALLVENDOR,PERIODIC,"</definedName>
    <definedName name="EV__LOCKEDCVW__HIST_EXPRESS">"ME_PL,ACTUAL,Initial_Input,C_IFRS,FM_TNT,P_EXP,LC,IFM_ALL,2003.TOTAL,YTD,"</definedName>
    <definedName name="EV__LOCKEDCVW__HIST_FIN">"F_GLOBAL,ACTUAL,Initial_Input,C_IFRS,FM_TNTC,LC,IFM_ALL,Movements,2003.TOTAL,YTD,"</definedName>
    <definedName name="EV__LOCKEDCVW__HIST_INTMAIL">"MI_PL,ACTUAL,Initial_Input,C_IFRS,FM_TNT,LC,IFM_ALL,P_IM,2003.TOTAL,YTD,"</definedName>
    <definedName name="EV__LOCKEDCVW__INTERCOMATCHING">"ICAssets,Actual,Input,E_All,I_All,2004.TOTAL,USD,PERIODIC,"</definedName>
    <definedName name="EV__LOCKEDCVW__KPI">"ACTUAL,TOTALCC,TotalAdj,All_Minions,TOT_ANDROID,TOT_WGS_FRNGS,USD,TOT_SUB_LNCH,2006.TOTAL,PERIODIC,"</definedName>
    <definedName name="EV__LOCKEDCVW__MONTHLY_EXPRESS">"ME_PL,ACTUAL,Initial_Input,C_IFRS,FM_TNT,P_EXP,LC,IFM_ALL,2003.TOTAL,YTD,"</definedName>
    <definedName name="EV__LOCKEDCVW__MONTHLY_INTMAIL">"MI_PL,ACTUAL,Initial_Input,C_IFRS,FM_TNT,LC,IFM_ALL,P_IM,2003.TOTAL,YTD,"</definedName>
    <definedName name="EV__LOCKEDCVW__MONTHLY_LOGISTICS">"ml_EBITA,AC_ALL,ACTUAL,Initial_Input,C_IFRS,FM_TNT,LC,IFM_ALL,SE_ALL,2003.TOTAL,YTD,"</definedName>
    <definedName name="EV__LOCKEDCVW__OWNERSHIP">"ACTUAL,PCON,FM_TNT,LC,IFM_ALL,2003.TOTAL,YTD,"</definedName>
    <definedName name="EV__LOCKEDCVW__PAYROLL">"11250,Actual,TotalAdj,TOT_DEPT,ALLEMPL,TOT_COMPANY_PF,Tot_Job,TOT_LOB,ALLPAYGROUPS,2008.Total,ALLDATACONT,PERIODIC,"</definedName>
    <definedName name="EV__LOCKEDCVW__PRODUCTLINE">"Ord,ACTUAL,GrandTotal,AllDiv,BT,MILX,AllPLoasis,USD,2002.TOTAL,PERIODIC,"</definedName>
    <definedName name="EV__LOCKEDCVW__PROJ_EVEREST">"ACTUAL,TOTALADJ,TOT_DELIVER,TOT_ANDROID,2000.TOTAL,PERIODIC,"</definedName>
    <definedName name="EV__LOCKEDCVW__RATE">"ACTUAL,AED,PL_RATE,RATECALC,2010.TOTAL,PERIODIC,"</definedName>
    <definedName name="EV__LOCKEDCVW__RATE_INTERCO">"Actual,Avg,Default,2004.TOTAL,USD,PERIODIC,"</definedName>
    <definedName name="EV__LOCKEDCVW__RATE_W">"ACTUAL,EUR,Open,Input,Default,2003.TOTAL,YTD,"</definedName>
    <definedName name="EV__LOCKEDCVW__RATEKPI">"ACTUAL,USD,Avg,Default,2004.TOTAL,PERIODIC,"</definedName>
    <definedName name="EV__LOCKEDCVW__REVENUE">"CustomerData,Actual,1001018,Revenue,10,TOT_LOB,2009.SEP,PERIODIC,"</definedName>
    <definedName name="EV__LOCKEDCVW__RFC_EXPRESS">"ME_PL,ACTUAL,Initial_Input,C_IFRS,FM_TNT,P_EXP,LC,IFM_ALL,2003.TOTAL,YTD,"</definedName>
    <definedName name="EV__LOCKEDCVW__RFC_FIN">"F_GLOBAL,LE0,Initial_Input,C_IFRS,FM_TNTC,LC,IFM_ALL,Movements,2009.JAN,YTD,"</definedName>
    <definedName name="EV__LOCKEDCVW__RFC_INTMAIL">"MI_PL,ACTUAL,Initial_Input,C_IFRS,FM_TNT,LC,IFM_ALL,P_IM,2003.TOTAL,YTD,"</definedName>
    <definedName name="EV__LOCKEDCVW__SAFETY">"PrevDOTRatio_PLAN,Plan,Input,LINEHAUL,TOT_COMPANY,REGULAR,2009.TOTAL,PERIODIC,"</definedName>
    <definedName name="EV__LOCKEDCVW__SALES">"ACTUAL,AllTPAs,EB_0010,AllPurses,Input,ALL,Revenue,2006.Q1,All_Prices,PERIODIC,"</definedName>
    <definedName name="EV__LOCKEDCVW__SALES_FINANCE">"ACTUAL,ALL_CUST,TotalAdj,Revenue,CDO_NA,All_Products,All_RsnCd,USD,REB_DISC_ALLOW,2006.TOTAL,PERIODIC,"</definedName>
    <definedName name="EV__LOCKEDCVW__TSL_REPORTING">"BTO_AllBillTo,CAT_ACTUAL,ACC_NetRev,P_GBP,DSR_TOTAL_DSRC,BDC_TOTAL_DC,MKT_ALLMK,0000.TOTAL,PRD_TOTAL_TSL,SDT_TOTALSD,STO_AllSoldTo,VEN_ALLVENDOR,PERIODIC,"</definedName>
    <definedName name="EV__LOCKEDCVW__WEEKLY">"ACC_WKDummy,ACTUAL,Initial_Input,C_IFRS,FM_TNT,LC,IFM_ALL,2003.TOTAL,YTD,"</definedName>
    <definedName name="EV__LOCKEDCVW__WEEKLY_EXPRESS">"ME_PL,ACTUAL,Initial_Input,C_IFRS,FM_TNT,P_EXP,LC,IFM_ALL,2003.TOTAL,PERIODIC,"</definedName>
    <definedName name="EV__LOCKEDCVW__WEEKLY_INTMAIL">"MI_PL,ACTUAL,Initial_Input,C_IFRS,FM_TNT,LC,IFM_ALL,P_IM,2003.TOTAL,PERIODIC,"</definedName>
    <definedName name="EV__LOCKEDCVW__WEEKLY_LOGISTICS">"ml_EBITA,AC_ALL,ACTUAL,Initial_Input,C_IFRS,FM_TNT,LC,IFM_ALL,SE_ALL,2003.TOTAL,PERIODIC,"</definedName>
    <definedName name="EV__LOCKSTATUS__">4</definedName>
    <definedName name="EV__MAXEXPCOLS__">100</definedName>
    <definedName name="EV__MAXEXPROWS__">1000</definedName>
    <definedName name="EV__MEMORYCVW__">0</definedName>
    <definedName name="EV__MEMORYCVW__2012_PF1_PL_TEMPLATE.XLSM">"CONSOL"</definedName>
    <definedName name="EV__MEMORYCVW__2012_PF1_PL_TEMPLATE.XLSM_C_ACCT">"DXFS59"</definedName>
    <definedName name="EV__MEMORYCVW__2012_PF1_PL_TEMPLATE.XLSM_CATEGORY">"ACTUAL"</definedName>
    <definedName name="EV__MEMORYCVW__2012_PF1_PL_TEMPLATE.XLSM_DATASRC">"ALL_SOURCES"</definedName>
    <definedName name="EV__MEMORYCVW__2012_PF1_PL_TEMPLATE.XLSM_ENTITY">6000</definedName>
    <definedName name="EV__MEMORYCVW__2012_PF1_PL_TEMPLATE.XLSM_FLOW">"F_ALL_FLOWS"</definedName>
    <definedName name="EV__MEMORYCVW__2012_PF1_PL_TEMPLATE.XLSM_FUNCTIONAL_AREA">"ALL_FAS"</definedName>
    <definedName name="EV__MEMORYCVW__2012_PF1_PL_TEMPLATE.XLSM_INTCO">"ALL_INTCO_AND_NONE"</definedName>
    <definedName name="EV__MEMORYCVW__2012_PF1_PL_TEMPLATE.XLSM_MEASURES">"YTD"</definedName>
    <definedName name="EV__MEMORYCVW__2012_PF1_PL_TEMPLATE.XLSM_RPTCURRENCY">"LC"</definedName>
    <definedName name="EV__MEMORYCVW__2012_PF1_PL_TEMPLATE.XLSM_TIME">"2012.MAR"</definedName>
    <definedName name="EV__MEMORYCVW__2012_PLAN_DESG_PL_BS_CF_CONSOL_UNLINK_FINAL.XLSX">"[CONSOL"</definedName>
    <definedName name="EV__MEMORYCVW__2012_PLAN_DESG_PL_BS_CF_CONSOL_UNLINK_FINAL.XLSX_C_ACCT">"[DXFS59"</definedName>
    <definedName name="EV__MEMORYCVW__2012_PLAN_DESG_PL_BS_CF_CONSOL_UNLINK_FINAL.XLSX_CATEGORY">"[ACTUAL"</definedName>
    <definedName name="EV__MEMORYCVW__2012_PLAN_DESG_PL_BS_CF_CONSOL_UNLINK_FINAL.XLSX_DATASRC">"[ALL_SOURCES"</definedName>
    <definedName name="EV__MEMORYCVW__2012_PLAN_DESG_PL_BS_CF_CONSOL_UNLINK_FINAL.XLSX_ENTITY">"[DESG_TOTAL"</definedName>
    <definedName name="EV__MEMORYCVW__2012_PLAN_DESG_PL_BS_CF_CONSOL_UNLINK_FINAL.XLSX_FLOW">"[F_ALL_FLOWS"</definedName>
    <definedName name="EV__MEMORYCVW__2012_PLAN_DESG_PL_BS_CF_CONSOL_UNLINK_FINAL.XLSX_FUNCTIONAL_AREA">"[ALL_FAS"</definedName>
    <definedName name="EV__MEMORYCVW__2012_PLAN_DESG_PL_BS_CF_CONSOL_UNLINK_FINAL.XLSX_INTCO">"[ALL_INTCO_AND_NONE"</definedName>
    <definedName name="EV__MEMORYCVW__2012_PLAN_DESG_PL_BS_CF_CONSOL_UNLINK_FINAL.XLSX_MEASURES">"[PERIODIC"</definedName>
    <definedName name="EV__MEMORYCVW__2012_PLAN_DESG_PL_BS_CF_CONSOL_UNLINK_FINAL.XLSX_RPTCURRENCY">"[USD"</definedName>
    <definedName name="EV__MEMORYCVW__2012_PLAN_DESG_PL_BS_CF_CONSOL_UNLINK_FINAL.XLSX_TIME">"[2012.JUN"</definedName>
    <definedName name="EV__MEMORYCVW__BOOK2">"FINAN"</definedName>
    <definedName name="EV__MEMORYCVW__BOOK2.XLSX">"FINAN"</definedName>
    <definedName name="EV__MEMORYCVW__BOOK2_CATEGORY">"ACTUAL"</definedName>
    <definedName name="EV__MEMORYCVW__BOOK2_COST_CENTER">"CC_DESG-CCHIR"</definedName>
    <definedName name="EV__MEMORYCVW__BOOK2_CUSTOMER">"C_ALL"</definedName>
    <definedName name="EV__MEMORYCVW__BOOK2_DATASRC">"ALL_SOURCES"</definedName>
    <definedName name="EV__MEMORYCVW__BOOK2_ENTITY">"DESG_TOTAL"</definedName>
    <definedName name="EV__MEMORYCVW__BOOK2_FUNCTIONAL_AREA">"ALL_FAS"</definedName>
    <definedName name="EV__MEMORYCVW__BOOK2_INTCO">"ALL_INTCO_AND_NONE"</definedName>
    <definedName name="EV__MEMORYCVW__BOOK2_MATERIAL">"M_ALL"</definedName>
    <definedName name="EV__MEMORYCVW__BOOK2_MEASURES">"PERIODIC"</definedName>
    <definedName name="EV__MEMORYCVW__BOOK2_REBATE">"R_ALL"</definedName>
    <definedName name="EV__MEMORYCVW__BOOK3">"FINAN"</definedName>
    <definedName name="EV__MEMORYCVW__BOOK3.XLSX">"[CONSOL"</definedName>
    <definedName name="EV__MEMORYCVW__BOOK3_C_ACCT">"DXFS59"</definedName>
    <definedName name="EV__MEMORYCVW__BOOK3_CATEGORY">"ACTUAL"</definedName>
    <definedName name="EV__MEMORYCVW__BOOK3_COST_CENTER">"CC_DESG-CCHIR"</definedName>
    <definedName name="EV__MEMORYCVW__BOOK3_CUSTOMER">"C_ALL"</definedName>
    <definedName name="EV__MEMORYCVW__BOOK3_DATASRC">"ALL_SOURCES"</definedName>
    <definedName name="EV__MEMORYCVW__BOOK3_ENTITY">"DESG_TOTAL"</definedName>
    <definedName name="EV__MEMORYCVW__BOOK3_FLOW">"[F_ALL_FLOWS"</definedName>
    <definedName name="EV__MEMORYCVW__BOOK3_FUNCTIONAL_AREA">"ALL_FAS"</definedName>
    <definedName name="EV__MEMORYCVW__BOOK3_INTCO">"ALL_INTCO_AND_NONE"</definedName>
    <definedName name="EV__MEMORYCVW__BOOK3_MATERIAL">"M_ALL"</definedName>
    <definedName name="EV__MEMORYCVW__BOOK3_MEASURES">"PERIODIC"</definedName>
    <definedName name="EV__MEMORYCVW__BOOK3_PROFIT_CENTER">"PC_DESGPCHIR"</definedName>
    <definedName name="EV__MEMORYCVW__BOOK3_REBATE">"R_ALL"</definedName>
    <definedName name="EV__MEMORYCVW__BOOK3_RPTCURRENCY">"USD"</definedName>
    <definedName name="EV__MEMORYCVW__BOOK3_TIME">"2012.MAR"</definedName>
    <definedName name="EV__MEMORYCVW__BOOK4">"FINAN"</definedName>
    <definedName name="EV__MEMORYCVW__BOOK4_C_ACCT">"DXFS59"</definedName>
    <definedName name="EV__MEMORYCVW__BOOK4_CATEGORY">"ACTUAL"</definedName>
    <definedName name="EV__MEMORYCVW__BOOK4_COST_CENTER">"CC_DESG-CCHIR"</definedName>
    <definedName name="EV__MEMORYCVW__BOOK4_CUSTOMER">"C_ALL"</definedName>
    <definedName name="EV__MEMORYCVW__BOOK4_DATASRC">"ALL_SOURCES"</definedName>
    <definedName name="EV__MEMORYCVW__BOOK4_ENTITY">"DESG_TOTAL"</definedName>
    <definedName name="EV__MEMORYCVW__BOOK4_FLOW">"F_ALL_FLOWS"</definedName>
    <definedName name="EV__MEMORYCVW__BOOK4_FUNCTIONAL_AREA">"ALL_FAS"</definedName>
    <definedName name="EV__MEMORYCVW__BOOK4_INTCO">"ALL_INTCO_AND_NONE"</definedName>
    <definedName name="EV__MEMORYCVW__BOOK4_MATERIAL">"M_ALL"</definedName>
    <definedName name="EV__MEMORYCVW__BOOK4_MEASURES">"PERIODIC"</definedName>
    <definedName name="EV__MEMORYCVW__BOOK4_PROFIT_CENTER">"PC_DESGPCHIR"</definedName>
    <definedName name="EV__MEMORYCVW__BOOK4_REBATE">"R_ALL"</definedName>
    <definedName name="EV__MEMORYCVW__BOOK4_RPTCURRENCY">"CAD"</definedName>
    <definedName name="EV__MEMORYCVW__BOOK4_TIME">"2005.TOTAL"</definedName>
    <definedName name="EV__MEMORYCVW__BOOK6">"FINAN"</definedName>
    <definedName name="EV__MEMORYCVW__BOOK6_C_ACCT">"DXFS59"</definedName>
    <definedName name="EV__MEMORYCVW__BOOK6_CATEGORY">"ACTUAL"</definedName>
    <definedName name="EV__MEMORYCVW__BOOK6_COST_CENTER">"CC_DESG-CCHIR"</definedName>
    <definedName name="EV__MEMORYCVW__BOOK6_CUSTOMER">"C_ALL"</definedName>
    <definedName name="EV__MEMORYCVW__BOOK6_DATASRC">"ALL_SOURCES"</definedName>
    <definedName name="EV__MEMORYCVW__BOOK6_ENTITY">"DESG_TOTAL"</definedName>
    <definedName name="EV__MEMORYCVW__BOOK6_FUNCTIONAL_AREA">"ALL_FAS"</definedName>
    <definedName name="EV__MEMORYCVW__BOOK6_INTCO">"ALL_INTCO_AND_NONE"</definedName>
    <definedName name="EV__MEMORYCVW__BOOK6_MATERIAL">"M_ALL"</definedName>
    <definedName name="EV__MEMORYCVW__BOOK6_MEASURES">"PERIODIC"</definedName>
    <definedName name="EV__MEMORYCVW__BOOK6_PROFIT_CENTER">"PC_DESGPCHIR"</definedName>
    <definedName name="EV__MEMORYCVW__BOOK6_REBATE">"R_ALL"</definedName>
    <definedName name="EV__MEMORYCVW__BOOK6_RPTCURRENCY">"USD"</definedName>
    <definedName name="EV__MEMORYCVW__BOOK6_TIME">"2012.FEB"</definedName>
    <definedName name="EV__MEMORYCVW__CF.XLSX">"[CONSOL"</definedName>
    <definedName name="EV__MEMORYCVW__CF2.XLSX">"[CONSOL"</definedName>
    <definedName name="EV__MEMORYCVW__DESG_P01_CAPEX_ACTUAL.XLSX">"FINAN"</definedName>
    <definedName name="EV__MEMORYCVW__DESG_P01_CAPEX_ACTUAL.XLSX_C_ACCT">"DXFS59"</definedName>
    <definedName name="EV__MEMORYCVW__DESG_P01_CAPEX_ACTUAL.XLSX_CATEGORY">"ACTUAL"</definedName>
    <definedName name="EV__MEMORYCVW__DESG_P01_CAPEX_ACTUAL.XLSX_COST_CENTER">"CC_DESG-CCHIR"</definedName>
    <definedName name="EV__MEMORYCVW__DESG_P01_CAPEX_ACTUAL.XLSX_CUSTOMER">"C_ALL"</definedName>
    <definedName name="EV__MEMORYCVW__DESG_P01_CAPEX_ACTUAL.XLSX_DATASRC">"ALL_SOURCES"</definedName>
    <definedName name="EV__MEMORYCVW__DESG_P01_CAPEX_ACTUAL.XLSX_ENTITY">"DESG_TOTAL"</definedName>
    <definedName name="EV__MEMORYCVW__DESG_P01_CAPEX_ACTUAL.XLSX_FUNCTIONAL_AREA">"ALL_FAS"</definedName>
    <definedName name="EV__MEMORYCVW__DESG_P01_CAPEX_ACTUAL.XLSX_INTCO">"ALL_INTCO_AND_NONE"</definedName>
    <definedName name="EV__MEMORYCVW__DESG_P01_CAPEX_ACTUAL.XLSX_MATERIAL">"M_ALL"</definedName>
    <definedName name="EV__MEMORYCVW__DESG_P01_CAPEX_ACTUAL.XLSX_MEASURES">"PERIODIC"</definedName>
    <definedName name="EV__MEMORYCVW__DESG_P01_CAPEX_ACTUAL.XLSX_PROFIT_CENTER">"PC_DESGPCHIR"</definedName>
    <definedName name="EV__MEMORYCVW__DESG_P01_CAPEX_ACTUAL.XLSX_REBATE">"R_ALL"</definedName>
    <definedName name="EV__MEMORYCVW__DESG_P01_CAPEX_ACTUAL.XLSX_RPTCURRENCY">"CAD"</definedName>
    <definedName name="EV__MEMORYCVW__DESG_P01_CAPEX_ACTUAL.XLSX_TIME">"2005.TOTAL"</definedName>
    <definedName name="EV__MEMORYCVW__DESG_P02_CAPEX_ACTUAL.XLSX">"FINAN"</definedName>
    <definedName name="EV__MEMORYCVW__DESG_P02_CAPEX_ACTUAL.XLSX_C_ACCT">"TRADE_RECEIVABLE"</definedName>
    <definedName name="EV__MEMORYCVW__DESG_P02_CAPEX_ACTUAL.XLSX_CATEGORY">"ACTUAL"</definedName>
    <definedName name="EV__MEMORYCVW__DESG_P02_CAPEX_ACTUAL.XLSX_COST_CENTER">"CC_DESG-CCHIR"</definedName>
    <definedName name="EV__MEMORYCVW__DESG_P02_CAPEX_ACTUAL.XLSX_CUSTOMER">"C_ALL"</definedName>
    <definedName name="EV__MEMORYCVW__DESG_P02_CAPEX_ACTUAL.XLSX_DATASRC">"ALL_SOURCES"</definedName>
    <definedName name="EV__MEMORYCVW__DESG_P02_CAPEX_ACTUAL.XLSX_ENTITY">"DESG_TOTAL"</definedName>
    <definedName name="EV__MEMORYCVW__DESG_P02_CAPEX_ACTUAL.XLSX_FUNCTIONAL_AREA">"ALL_FAS"</definedName>
    <definedName name="EV__MEMORYCVW__DESG_P02_CAPEX_ACTUAL.XLSX_INTCO">"ALL_INTCO_AND_NONE"</definedName>
    <definedName name="EV__MEMORYCVW__DESG_P02_CAPEX_ACTUAL.XLSX_MATERIAL">"M_ALL"</definedName>
    <definedName name="EV__MEMORYCVW__DESG_P02_CAPEX_ACTUAL.XLSX_MEASURES">"PERIODIC"</definedName>
    <definedName name="EV__MEMORYCVW__DESG_P02_CAPEX_ACTUAL.XLSX_PROFIT_CENTER">"PC_DESGPCHIR"</definedName>
    <definedName name="EV__MEMORYCVW__DESG_P02_CAPEX_ACTUAL.XLSX_REBATE">"R_ALL"</definedName>
    <definedName name="EV__MEMORYCVW__DESG_P02_CAPEX_ACTUAL.XLSX_RPTCURRENCY">"USD"</definedName>
    <definedName name="EV__MEMORYCVW__DESG_P02_CAPEX_ACTUAL.XLSX_TIME">"2012.FEB"</definedName>
    <definedName name="EV__MEMORYCVW__EV4JOURNAL1">"[CONSOL"</definedName>
    <definedName name="EV__MEMORYCVW__EV4JOURNAL1_C_ACCT">"[DXFS59"</definedName>
    <definedName name="EV__MEMORYCVW__EV4JOURNAL1_CATEGORY">"[ACTUAL"</definedName>
    <definedName name="EV__MEMORYCVW__EV4JOURNAL1_DATASRC">"[ALL_SOURCES"</definedName>
    <definedName name="EV__MEMORYCVW__EV4JOURNAL1_ENTITY">"[DESG_TOTAL"</definedName>
    <definedName name="EV__MEMORYCVW__EV4JOURNAL1_FLOW">"[F_ALL_FLOWS"</definedName>
    <definedName name="EV__MEMORYCVW__EV4JOURNAL1_FUNCTIONAL_AREA">"[ALL_FAS"</definedName>
    <definedName name="EV__MEMORYCVW__EV4JOURNAL1_INTCO">"[ALL_INTCO_AND_NONE"</definedName>
    <definedName name="EV__MEMORYCVW__EV4JOURNAL1_MEASURES">"[YTD"</definedName>
    <definedName name="EV__MEMORYCVW__EV4JOURNAL1_RPTCURRENCY">"[LC"</definedName>
    <definedName name="EV__MEMORYCVW__EV4JOURNAL1_TIME">"[2012.JUN"</definedName>
    <definedName name="EV__MEMORYCVW__IC_CONSOLELIM_MATCHING_COMPLETE.XLS">"CONSOL"</definedName>
    <definedName name="EV__MEMORYCVW__IC_CONSOLELIM_MATCHING_COMPLETE.XLS_C_ACCT">"DXFS59"</definedName>
    <definedName name="EV__MEMORYCVW__IC_CONSOLELIM_MATCHING_COMPLETE.XLS_CATEGORY">"ACTUAL"</definedName>
    <definedName name="EV__MEMORYCVW__IC_CONSOLELIM_MATCHING_COMPLETE.XLS_DATASRC">"ALL_SOURCES"</definedName>
    <definedName name="EV__MEMORYCVW__IC_CONSOLELIM_MATCHING_COMPLETE.XLS_ENTITY">"DESG_TOTAL"</definedName>
    <definedName name="EV__MEMORYCVW__IC_CONSOLELIM_MATCHING_COMPLETE.XLS_FLOW">"F_ALL_FLOWS"</definedName>
    <definedName name="EV__MEMORYCVW__IC_CONSOLELIM_MATCHING_COMPLETE.XLS_FUNCTIONAL_AREA">"ALL_FAS"</definedName>
    <definedName name="EV__MEMORYCVW__IC_CONSOLELIM_MATCHING_COMPLETE.XLS_INTCO">"ALL_INTCO_AND_NONE"</definedName>
    <definedName name="EV__MEMORYCVW__IC_CONSOLELIM_MATCHING_COMPLETE.XLS_MEASURES">"YTD"</definedName>
    <definedName name="EV__MEMORYCVW__IC_CONSOLELIM_MATCHING_COMPLETE.XLS_RPTCURRENCY">"CAD"</definedName>
    <definedName name="EV__MEMORYCVW__IC_CONSOLELIM_MATCHING_COMPLETE.XLS_TIME">"2005.TOTAL"</definedName>
    <definedName name="EV__MEMORYCVW__MANAGEMENT_REPORT_P03_2013_UNLINK.XLSX">"[CONSOL"</definedName>
    <definedName name="EV__MEMORYCVW__MANAGEMENT_REPORT_P03_2013_UNLINK.XLSX_C_ACCT">"[232000"</definedName>
    <definedName name="EV__MEMORYCVW__MANAGEMENT_REPORT_P03_2013_UNLINK.XLSX_CATEGORY">"[ACTUAL"</definedName>
    <definedName name="EV__MEMORYCVW__MANAGEMENT_REPORT_P03_2013_UNLINK.XLSX_DATASRC">"[ALL_SOURCES"</definedName>
    <definedName name="EV__MEMORYCVW__MANAGEMENT_REPORT_P03_2013_UNLINK.XLSX_ENTITY">"[DESG_US"</definedName>
    <definedName name="EV__MEMORYCVW__MANAGEMENT_REPORT_P03_2013_UNLINK.XLSX_FLOW">"[F_ALL_FLOWS"</definedName>
    <definedName name="EV__MEMORYCVW__MANAGEMENT_REPORT_P03_2013_UNLINK.XLSX_FUNCTIONAL_AREA">"[ALL_FAS"</definedName>
    <definedName name="EV__MEMORYCVW__MANAGEMENT_REPORT_P03_2013_UNLINK.XLSX_INTCO">"[ALL_INTCO_AND_NONE"</definedName>
    <definedName name="EV__MEMORYCVW__MANAGEMENT_REPORT_P03_2013_UNLINK.XLSX_MEASURES">"[PERIODIC"</definedName>
    <definedName name="EV__MEMORYCVW__MANAGEMENT_REPORT_P03_2013_UNLINK.XLSX_RPTCURRENCY">"[LC"</definedName>
    <definedName name="EV__MEMORYCVW__MANAGEMENT_REPORT_P03_2013_UNLINK.XLSX_TIME">"[2013.MAR"</definedName>
    <definedName name="EV__MEMORYCVW__MANAGEMENT_REPORT_P1_2012.XLSX">"FINAN"</definedName>
    <definedName name="EV__MEMORYCVW__MANAGEMENT_REPORT_P2_2012.V2.XLSX">"FINAN"</definedName>
    <definedName name="EV__MEMORYCVW__MANAGEMENT_REPORT_P2_2012.V2.XLSX_FLOW">"F_ALL_FLOWS"</definedName>
    <definedName name="EV__MEMORYCVW__MANAGEMENT_REPORT_P2_2012.V3.XLSX">"FINAN"</definedName>
    <definedName name="EV__MEMORYCVW__MANAGEMENT_REPORT_P2_2012.V3_UNLINK.XLSX">"FINAN"</definedName>
    <definedName name="EV__MEMORYCVW__MANAGEMENT_REPORT_P2_2012.V4.XLSX">"FINAN"</definedName>
    <definedName name="EV__MEMORYCVW__MANAGEMENT_REPORT_P2_2012.XLSX">"FINAN"</definedName>
    <definedName name="EV__MEMORYCVW__MANAGEMENT_REPORT_P3_2012.UNLINKED.XLSX">"FINAN"</definedName>
    <definedName name="EV__MEMORYCVW__MANAGEMENT_REPORT_P3_2012.V2.XLSX">"[FINAN"</definedName>
    <definedName name="EV__MEMORYCVW__MANAGEMENT_REPORT_P3_2012.V2.XLSX_C_ACCT">"[DXFS59"</definedName>
    <definedName name="EV__MEMORYCVW__MANAGEMENT_REPORT_P3_2012.V2.XLSX_CATEGORY">"[ACTUAL"</definedName>
    <definedName name="EV__MEMORYCVW__MANAGEMENT_REPORT_P3_2012.V2.XLSX_DATASRC">"[ALL_SOURCES"</definedName>
    <definedName name="EV__MEMORYCVW__MANAGEMENT_REPORT_P3_2012.V2.XLSX_ENTITY">"[DESG_TOTAL"</definedName>
    <definedName name="EV__MEMORYCVW__MANAGEMENT_REPORT_P3_2012.V2.XLSX_FLOW">"[F_NONE"</definedName>
    <definedName name="EV__MEMORYCVW__MANAGEMENT_REPORT_P3_2012.V2.XLSX_FUNCTIONAL_AREA">"[ALL_FAS"</definedName>
    <definedName name="EV__MEMORYCVW__MANAGEMENT_REPORT_P3_2012.V2.XLSX_INTCO">"[ALL_INTCO_AND_NONE"</definedName>
    <definedName name="EV__MEMORYCVW__MANAGEMENT_REPORT_P3_2012.V2.XLSX_MEASURES">"[PERIODIC"</definedName>
    <definedName name="EV__MEMORYCVW__MANAGEMENT_REPORT_P3_2012.V2.XLSX_RPTCURRENCY">"[USD"</definedName>
    <definedName name="EV__MEMORYCVW__MANAGEMENT_REPORT_P3_2012.V2.XLSX_TIME">"[2012.MAR"</definedName>
    <definedName name="EV__MEMORYCVW__MANAGEMENT_REPORT_P3_2012.XLSX">"FINAN"</definedName>
    <definedName name="EV__MEMORYCVW__P12_TOTAL_DEBT_FOR_BANK_COVENANTS.XLSX">"[CONSOL"</definedName>
    <definedName name="EV__MEMORYCVW__P3_TOTAL_DEBT_FOR_BANK_COVENANTS.XLSX">"[CONSOL"</definedName>
    <definedName name="EV__MEMORYCVW__P4_TOTAL_DEBT_FOR_BANK_COVENANTS.XLSX">"[CONSOL"</definedName>
    <definedName name="EV__MEMORYCVW__P5_TOTAL_DEBT_FOR_BANK_COVENANTS.XLSX">"[CONSOL"</definedName>
    <definedName name="EV__MEMORYCVW__P6_TOTAL_DEBT_FOR_BANK_COVENANTS.XLSX">"[FINAN"</definedName>
    <definedName name="EV__MEMORYCVW__P7_TOTAL_DEBT_FOR_BANK_COVENANTS.XLSX">"[FINAN"</definedName>
    <definedName name="EV__MEMORYCVW__PF2_CONSOL_BS_PL.XLSX">"[CONSOL"</definedName>
    <definedName name="EV__MEMORYCVW__PF2_CONSOL_BS_PL.XLSX_C_ACCT">"[DXFS59"</definedName>
    <definedName name="EV__MEMORYCVW__PF2_CONSOL_BS_PL.XLSX_CATEGORY">"[FORECASTB"</definedName>
    <definedName name="EV__MEMORYCVW__PF2_CONSOL_BS_PL.XLSX_DATASRC">"[ALL_SOURCES"</definedName>
    <definedName name="EV__MEMORYCVW__PF2_CONSOL_BS_PL.XLSX_ENTITY">"[1020"</definedName>
    <definedName name="EV__MEMORYCVW__PF2_CONSOL_BS_PL.XLSX_FLOW">"[F_ALL_FLOWS"</definedName>
    <definedName name="EV__MEMORYCVW__PF2_CONSOL_BS_PL.XLSX_FUNCTIONAL_AREA">"[ALL_FAS"</definedName>
    <definedName name="EV__MEMORYCVW__PF2_CONSOL_BS_PL.XLSX_INTCO">"[ALL_INTCO_AND_NONE"</definedName>
    <definedName name="EV__MEMORYCVW__PF2_CONSOL_BS_PL.XLSX_MEASURES">"[YTD"</definedName>
    <definedName name="EV__MEMORYCVW__PF2_CONSOL_BS_PL.XLSX_RPTCURRENCY">"[USD"</definedName>
    <definedName name="EV__MEMORYCVW__PF2_CONSOL_BS_PL.XLSX_TIME">"[2012.JUN"</definedName>
    <definedName name="EV__MEMORYCVW__PL_GTS_FORMULA.XLS">"CONSOL"</definedName>
    <definedName name="EV__MEMORYCVW__TEST_NA_EXP_BY_SEGXLSX.XLSX">"FINAN"</definedName>
    <definedName name="EV__MEMORYCVW__TOTAL_DEBT_FOR_BANK_COVENANTS.XLSX">"[FINAN"</definedName>
    <definedName name="EV__MEMORYCVW__TRIALBALANCE_ENTITY_BYSOURCE.XLS">"CONSOL"</definedName>
    <definedName name="EV__MEMORYCVW__TRIALBALANCE_ENTITY_BYSOURCE.XLS_C_ACCT">"DXFS59"</definedName>
    <definedName name="EV__MEMORYCVW__TRIALBALANCE_ENTITY_BYSOURCE.XLS_CATEGORY">"ACTUAL"</definedName>
    <definedName name="EV__MEMORYCVW__TRIALBALANCE_ENTITY_BYSOURCE.XLS_DATASRC">"LI"</definedName>
    <definedName name="EV__MEMORYCVW__TRIALBALANCE_ENTITY_BYSOURCE.XLS_ENTITY">"DESG_TOTAL"</definedName>
    <definedName name="EV__MEMORYCVW__TRIALBALANCE_ENTITY_BYSOURCE.XLS_FLOW">"F_ALL_FLOWS"</definedName>
    <definedName name="EV__MEMORYCVW__TRIALBALANCE_ENTITY_BYSOURCE.XLS_FUNCTIONAL_AREA">"ALL_FAS"</definedName>
    <definedName name="EV__MEMORYCVW__TRIALBALANCE_ENTITY_BYSOURCE.XLS_INTCO">"ALL_INTCO_AND_NONE"</definedName>
    <definedName name="EV__MEMORYCVW__TRIALBALANCE_ENTITY_BYSOURCE.XLS_MEASURES">"YTD"</definedName>
    <definedName name="EV__MEMORYCVW__TRIALBALANCE_ENTITY_BYSOURCE.XLS_RPTCURRENCY">"LC"</definedName>
    <definedName name="EV__MEMORYCVW__TRIALBALANCE_ENTITY_BYSOURCE.XLS_TIME">"2012.FEB"</definedName>
    <definedName name="EV__USERCHANGEOPTIONS__">1</definedName>
    <definedName name="EV__WBEVMODE__">0</definedName>
    <definedName name="EV__WBREFOPTIONS__">134217733</definedName>
    <definedName name="EV__WBVERSION__">0</definedName>
    <definedName name="EV__WSINFO__">1</definedName>
    <definedName name="EV_LASTREFTIME">38943.6463310185</definedName>
    <definedName name="EV_Max_EBITDA_multiple">[125]PC2!#REF!</definedName>
    <definedName name="ewa">{"NOPCAPEVA",#N/A,FALSE,"Nopat";"FCFCSTAR",#N/A,FALSE,"FCFVAL";"EVAVL",#N/A,FALSE,"EVAVAL";"LEASE",#N/A,FALSE,"OpLease"}</definedName>
    <definedName name="ewg">[4]General!$B$49:$D$50</definedName>
    <definedName name="ewgw">{#N/A,#N/A,FALSE,"Admin";#N/A,#N/A,FALSE,"Other"}</definedName>
    <definedName name="ewqewq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ewr">#REF!</definedName>
    <definedName name="ewrew">{#N/A,#N/A,FALSE,"Projections";#N/A,#N/A,FALSE,"Multiples Valuation";#N/A,#N/A,FALSE,"LBO";#N/A,#N/A,FALSE,"Multiples_Sensitivity";#N/A,#N/A,FALSE,"Summary"}</definedName>
    <definedName name="ewrfsdtr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ewrysdfer">{"inputs raw data",#N/A,TRUE,"INPUT"}</definedName>
    <definedName name="ews">{"AnnInc",#N/A,TRUE,"Inc";"QtrInc1",#N/A,TRUE,"Inc";"Balance",#N/A,TRUE,"Bal";"Cflow",#N/A,TRUE,"Cash"}</definedName>
    <definedName name="ewwe">{#N/A,#N/A,FALSE,"REPORT"}</definedName>
    <definedName name="ewye">{"NOPCAPEVA",#N/A,FALSE,"Nopat";"FCFCSTAR",#N/A,FALSE,"FCFVAL";"EVAVL",#N/A,FALSE,"EVAVAL";"LEASE",#N/A,FALSE,"OpLease"}</definedName>
    <definedName name="ex">{#N/A,#N/A,TRUE,"3 breaks";#N/A,#N/A,TRUE,"May P&amp;L";#N/A,#N/A,TRUE,"May Notes ";#N/A,#N/A,TRUE,"May YTD vs bud";#N/A,#N/A,TRUE,"May BS";#N/A,#N/A,TRUE,"FAIM p&amp;L";#N/A,#N/A,TRUE,"FAIM BS may"}</definedName>
    <definedName name="EX114B">{#N/A,#N/A,FALSE,"COP CONS SK";#N/A,#N/A,FALSE,"COP CONS RG";#N/A,#N/A,FALSE,"COP CONS SK BC";#N/A,#N/A,FALSE,"COP CONS RG BC";#N/A,#N/A,FALSE,"ALLIANCE SK";#N/A,#N/A,FALSE,"ALLIANCE RG";#N/A,#N/A,FALSE,"CPC SK";#N/A,#N/A,FALSE,"CPC RG"}</definedName>
    <definedName name="ExactAddinConnection">"001"</definedName>
    <definedName name="ExactAddinConnection.001">"CNPSQL01;001;tracha;1"</definedName>
    <definedName name="ExactAddinConnection.0012">"ATMSSV-MSQL01;100;ghoppenbrouwer;1"</definedName>
    <definedName name="ExactAddinConnection.002">"srv1;002;basilio;1"</definedName>
    <definedName name="ExactAddinConnection.003">"AAT_INC;DATA_03_MIDNIGHT;dkeene;0"</definedName>
    <definedName name="ExactAddinConnection.010">"corp-es-db;001;gary.bristow;1"</definedName>
    <definedName name="ExactAddinConnection.050">"corp-es-db;050;gary.bristow;1"</definedName>
    <definedName name="ExactAddinConnection.060">"EG1;060;maarte01;0"</definedName>
    <definedName name="ExactAddinConnection.100">"ATMSSV-MSQL01;100;DKorneev;1"</definedName>
    <definedName name="ExactAddinConnection.199">"ATMSSV-MSQL01;199;Ascudellari;1"</definedName>
    <definedName name="ExactAddinConnection.200">"ATMSSV-MSQL01;100;DKorneev;1"</definedName>
    <definedName name="ExactAddinConnection.299">"ATMSSV-MSQL01;299;tryan;1"</definedName>
    <definedName name="ExactAddinConnection.300">"ATMSSV-MSQL01;300;DKorneev;1"</definedName>
    <definedName name="ExactAddinConnection.301">"ATMSSV-MSQL01;300;TMurphy;1"</definedName>
    <definedName name="ExactAddinConnection.399">"ATMSSV-MSQL01;399;tryan;1"</definedName>
    <definedName name="ExactAddinConnection.400">"ATMSSV-MSQL01;400;pramey;1"</definedName>
    <definedName name="ExactAddinConnection.628">"ET-KINGDEE;002;lixia;1"</definedName>
    <definedName name="ExactAddinConnvection.201">"ATMSSV-MSQL01;200;TMurphy;1"</definedName>
    <definedName name="ExactAddinReports">2</definedName>
    <definedName name="Exchange_Rates">#REF!</definedName>
    <definedName name="ExecSummary">{#N/A,#N/A,FALSE,"J97plnfp"}</definedName>
    <definedName name="ExRate_Yr1">#REF!</definedName>
    <definedName name="ExRate_Yr2">#REF!</definedName>
    <definedName name="ExRate_Yr3">#REF!</definedName>
    <definedName name="ExRate_Yr4">#REF!</definedName>
    <definedName name="ExRate_Yr5">#REF!</definedName>
    <definedName name="ExRate_Yr6">#REF!</definedName>
    <definedName name="ExRate_Yr7">#REF!</definedName>
    <definedName name="ExRateLTM_Yr1">#REF!</definedName>
    <definedName name="ExRateLTM_Yr2">#REF!</definedName>
    <definedName name="ExRateLTM_Yr3">#REF!</definedName>
    <definedName name="eyh">{#N/A,#N/A,FALSE,"BS";#N/A,#N/A,FALSE,"PL";#N/A,#N/A,FALSE,"SOE";#N/A,#N/A,FALSE,"SCF"}</definedName>
    <definedName name="f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a">{"'Sheet1'!$A$1:$O$40"}</definedName>
    <definedName name="FA.Rolloct">{"Consolidated BS",#N/A,FALSE,"Consolidated";"US BS",#N/A,FALSE,"US";"UK BS",#N/A,FALSE,"UK";"ASIA BS",#N/A,FALSE,"Asia";"Macro BS",#N/A,FALSE,"Macro"}</definedName>
    <definedName name="fadsf">{"PAGE 1",#N/A,FALSE,"WEST_OT"}</definedName>
    <definedName name="fafa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fafdsfa">{"histincome",#N/A,FALSE,"hyfins";"closing balance",#N/A,FALSE,"hyfins"}</definedName>
    <definedName name="fafs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fsdf">{"ReportTop",#N/A,FALSE,"report top"}</definedName>
    <definedName name="Fan">{"'Actual'!$A$1:$F$25"}</definedName>
    <definedName name="FarrellWitchita">{"FCB_ALL",#N/A,FALSE,"FCB"}</definedName>
    <definedName name="fas">{"NOPCAPEVA",#N/A,FALSE,"Nopat";"FCFCSTAR",#N/A,FALSE,"FCFVAL";"EVAVL",#N/A,FALSE,"EVAVAL";"LEASE",#N/A,FALSE,"OpLease"}</definedName>
    <definedName name="fasasdg">{"'Directory'!$A$72:$E$91"}</definedName>
    <definedName name="fasd">{"'Directory'!$A$72:$E$91"}</definedName>
    <definedName name="fasdas">{#N/A,#N/A,FALSE,"Acq-Val";#N/A,#N/A,FALSE,"Acq-Mult Val"}</definedName>
    <definedName name="fasdasd">{"Final",#N/A,FALSE,"Feb-96"}</definedName>
    <definedName name="fasdasdasd">{"'Directory'!$A$72:$E$91"}</definedName>
    <definedName name="fasdasdf">{"Agg Output",#N/A,FALSE,"Operational Drivers Output";"NW Output",#N/A,FALSE,"Operational Drivers Output";"South Output",#N/A,FALSE,"Operational Drivers Output";"Central Output",#N/A,FALSE,"Operational Drivers Output"}</definedName>
    <definedName name="fasdasdfad">{"'Directory'!$A$72:$E$91"}</definedName>
    <definedName name="fasdasdsdaf">{#N/A,#N/A,TRUE,"Acq-Ass";#N/A,#N/A,TRUE,"Acq-IS";#N/A,#N/A,TRUE,"Acq-BS";#N/A,#N/A,TRUE,"Acq-CF"}</definedName>
    <definedName name="fasddasfd">{#N/A,#N/A,TRUE,"Pivots-Employee";#N/A,"Scenerio2",TRUE,"Assumptions Summary"}</definedName>
    <definedName name="fasdf">{#N/A,#N/A,FALSE,"Acq-Val";#N/A,#N/A,FALSE,"Acq-Mult Val"}</definedName>
    <definedName name="fasdfad">{"'Directory'!$A$72:$E$91"}</definedName>
    <definedName name="fasdfasd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fasdfasdasdf">{"'Directory'!$A$72:$E$91"}</definedName>
    <definedName name="fasdfasdasdfasdf">{#N/A,#N/A,TRUE,"Acq-Ass";#N/A,#N/A,TRUE,"Acq-IS";#N/A,#N/A,TRUE,"Acq-BS";#N/A,#N/A,TRUE,"Acq-CF"}</definedName>
    <definedName name="fasdfasdd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fasdfasdfa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fasdfasf">{"'Directory'!$A$72:$E$91"}</definedName>
    <definedName name="fasdffsd">{#N/A,#N/A,FALSE,"Bestfoods";#N/A,#N/A,FALSE,"Campbell";#N/A,#N/A,FALSE,"ConAgra";#N/A,#N/A,FALSE,"Healthy Choice";#N/A,#N/A,FALSE,"Int'l Home Foods";#N/A,#N/A,FALSE,"General Mills";#N/A,#N/A,FALSE,"Heinz";#N/A,#N/A,FALSE,"Kellogg";#N/A,#N/A,FALSE,"Kraft";#N/A,#N/A,FALSE,"Nabisco";#N/A,#N/A,FALSE,"Quaker Oats";#N/A,#N/A,FALSE,"Sara Lee";#N/A,#N/A,FALSE,"print summary"}</definedName>
    <definedName name="fasdfsd">39166.5621180556</definedName>
    <definedName name="fasdfsda">{#N/A,#N/A,TRUE,"Val - sum";#N/A,#N/A,TRUE,"Val - Sum1";#N/A,#N/A,TRUE,"Val - sum2";#N/A,#N/A,TRUE,"Val - Sum3";#N/A,#N/A,TRUE,"Tar-DCF";#N/A,#N/A,TRUE,"Tar-Val LBO";#N/A,#N/A,TRUE,"Tar-Mult Val"}</definedName>
    <definedName name="fasdsdf">{"Final",#N/A,FALSE,"Feb-96"}</definedName>
    <definedName name="FASFAS">{#N/A,#N/A,FALSE,"mdr.XLS";"db",#N/A,FALSE,"mdr.XLS";#N/A,#N/A,FALSE,"Forside ";#N/A,#N/A,FALSE,"INVEST.XLS"}</definedName>
    <definedName name="FASFAS2">{#N/A,#N/A,FALSE,"mdr.XLS";"db",#N/A,FALSE,"mdr.XLS";#N/A,#N/A,FALSE,"Forside ";#N/A,#N/A,FALSE,"INVEST.XLS"}</definedName>
    <definedName name="FASFAS6">{#N/A,#N/A,FALSE,"mdr.XLS";"db",#N/A,FALSE,"mdr.XLS";#N/A,#N/A,FALSE,"Forside ";#N/A,#N/A,FALSE,"INVEST.XLS"}</definedName>
    <definedName name="fasfasd">{"histincome",#N/A,FALSE,"hyfins";"closing balance",#N/A,FALSE,"hyfins"}</definedName>
    <definedName name="fault">{#N/A,#N/A,FALSE,"Aging Summary";#N/A,#N/A,FALSE,"Ratio Analysis";#N/A,#N/A,FALSE,"Test 120 Day Accts";#N/A,#N/A,FALSE,"Tickmarks"}</definedName>
    <definedName name="fawe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FBAANHHF">#REF!</definedName>
    <definedName name="fbvc">{"NOPCAPEVA",#N/A,FALSE,"Nopat";"FCFCSTAR",#N/A,FALSE,"FCFVAL";"EVAVL",#N/A,FALSE,"EVAVAL";"LEASE",#N/A,FALSE,"OpLease"}</definedName>
    <definedName name="FBVIHY">{#N/A,#N/A,FALSE,"mdr.XLS";"db",#N/A,FALSE,"mdr.XLS";#N/A,#N/A,FALSE,"Forside ";#N/A,#N/A,FALSE,"INVEST.XLS"}</definedName>
    <definedName name="FBVIHY2">{#N/A,#N/A,FALSE,"mdr.XLS";"db",#N/A,FALSE,"mdr.XLS";#N/A,#N/A,FALSE,"Forside ";#N/A,#N/A,FALSE,"INVEST.XLS"}</definedName>
    <definedName name="FBVIHY3">{#N/A,#N/A,FALSE,"mdr.XLS";"db",#N/A,FALSE,"mdr.XLS";#N/A,#N/A,FALSE,"Forside ";#N/A,#N/A,FALSE,"INVEST.XLS"}</definedName>
    <definedName name="FBVIHY5">{#N/A,#N/A,FALSE,"mdr.XLS";"db",#N/A,FALSE,"mdr.XLS";#N/A,#N/A,FALSE,"Forside ";#N/A,#N/A,FALSE,"INVEST.XLS"}</definedName>
    <definedName name="FBVIHYFBVIHY">{#N/A,#N/A,FALSE,"mdr.XLS";"db",#N/A,FALSE,"mdr.XLS";#N/A,#N/A,FALSE,"Forside ";#N/A,#N/A,FALSE,"INVEST.XLS"}</definedName>
    <definedName name="fcd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FCHART">[4]DOH!#REF!</definedName>
    <definedName name="FCode">#REF!</definedName>
    <definedName name="fcuk">{"by departments",#N/A,TRUE,"FORECAST";"cap_headcount",#N/A,TRUE,"FORECAST";"summary",#N/A,TRUE,"FORECAST"}</definedName>
    <definedName name="FD">{#N/A,#N/A,FALSE,"Sheet1"}</definedName>
    <definedName name="FD_SHARES">'[137]VALUE MATRIX'!#REF!</definedName>
    <definedName name="fdas">{#N/A,#N/A,TRUE,"Mkt Assumptions";#N/A,#N/A,TRUE,"Income_Statement";#N/A,#N/A,TRUE,"Balance_Sheet";#N/A,#N/A,TRUE,"Cash_Flow_Stmt";#N/A,#N/A,TRUE,"Debt_Repayment";#N/A,#N/A,TRUE,"Ratio_Analysis";#N/A,#N/A,TRUE,"Inc_Stmt_Assumptions"}</definedName>
    <definedName name="fdasasdf">{#N/A,#N/A,FALSE,"Acq-Val";#N/A,#N/A,FALSE,"Acq-Mult Val"}</definedName>
    <definedName name="fdase">{"NOPCAPEVA",#N/A,FALSE,"Nopat";"FCFCSTAR",#N/A,FALSE,"FCFVAL";"EVAVL",#N/A,FALSE,"EVAVAL";"LEASE",#N/A,FALSE,"OpLease"}</definedName>
    <definedName name="fdasfasd">{"bs",#N/A,FALSE,"SCF"}</definedName>
    <definedName name="fdasfasg">{"'Directory'!$A$72:$E$91"}</definedName>
    <definedName name="fdasfsa">{"Final",#N/A,FALSE,"Feb-96"}</definedName>
    <definedName name="fdc">{"NOPCAPEVA",#N/A,FALSE,"Nopat";"FCFCSTAR",#N/A,FALSE,"FCFVAL";"EVAVL",#N/A,FALSE,"EVAVAL";"LEASE",#N/A,FALSE,"OpLease"}</definedName>
    <definedName name="FDC_0_0">"#"</definedName>
    <definedName name="FDC_0_1">"#"</definedName>
    <definedName name="FDC_0_10">"#"</definedName>
    <definedName name="FDC_0_11">"#"</definedName>
    <definedName name="FDC_0_12">"#"</definedName>
    <definedName name="FDC_0_13">"#"</definedName>
    <definedName name="FDC_0_14">"#"</definedName>
    <definedName name="FDC_0_2">"#"</definedName>
    <definedName name="FDC_0_3">"#"</definedName>
    <definedName name="FDC_0_4">"#"</definedName>
    <definedName name="FDC_0_5">"#"</definedName>
    <definedName name="FDC_0_6">"#"</definedName>
    <definedName name="FDC_0_7">"#"</definedName>
    <definedName name="FDC_0_8">"#"</definedName>
    <definedName name="FDC_0_9">"#"</definedName>
    <definedName name="FDC_1_0">"#"</definedName>
    <definedName name="FDC_10_0">"#"</definedName>
    <definedName name="FDC_10_1">"#"</definedName>
    <definedName name="FDC_10_2">"#"</definedName>
    <definedName name="FDC_10_3">"#"</definedName>
    <definedName name="FDC_100_0">"#"</definedName>
    <definedName name="FDC_100_1">"#"</definedName>
    <definedName name="FDC_100_10">"#"</definedName>
    <definedName name="FDC_100_11">"#"</definedName>
    <definedName name="FDC_100_12">"#"</definedName>
    <definedName name="FDC_100_13">"#"</definedName>
    <definedName name="FDC_100_2">"#"</definedName>
    <definedName name="FDC_100_3">"#"</definedName>
    <definedName name="FDC_100_4">"#"</definedName>
    <definedName name="FDC_100_5">"#"</definedName>
    <definedName name="FDC_100_6">"#"</definedName>
    <definedName name="FDC_100_7">"#"</definedName>
    <definedName name="FDC_100_8">"#"</definedName>
    <definedName name="FDC_100_9">"#"</definedName>
    <definedName name="FDC_101_0">"#"</definedName>
    <definedName name="FDC_101_1">"#"</definedName>
    <definedName name="FDC_101_10">"#"</definedName>
    <definedName name="FDC_101_11">"#"</definedName>
    <definedName name="FDC_101_12">"#"</definedName>
    <definedName name="FDC_101_13">"#"</definedName>
    <definedName name="FDC_101_2">"#"</definedName>
    <definedName name="FDC_101_3">"#"</definedName>
    <definedName name="FDC_101_4">"#"</definedName>
    <definedName name="FDC_101_5">"#"</definedName>
    <definedName name="FDC_101_6">"#"</definedName>
    <definedName name="FDC_101_7">"#"</definedName>
    <definedName name="FDC_101_8">"#"</definedName>
    <definedName name="FDC_101_9">"#"</definedName>
    <definedName name="FDC_102_0">"#"</definedName>
    <definedName name="FDC_102_1">"#"</definedName>
    <definedName name="FDC_102_10">"#"</definedName>
    <definedName name="FDC_102_11">"#"</definedName>
    <definedName name="FDC_102_12">"#"</definedName>
    <definedName name="FDC_102_13">"#"</definedName>
    <definedName name="FDC_102_2">"#"</definedName>
    <definedName name="FDC_102_3">"#"</definedName>
    <definedName name="FDC_102_4">"#"</definedName>
    <definedName name="FDC_102_5">"#"</definedName>
    <definedName name="FDC_102_6">"#"</definedName>
    <definedName name="FDC_102_7">"#"</definedName>
    <definedName name="FDC_102_8">"#"</definedName>
    <definedName name="FDC_102_9">"#"</definedName>
    <definedName name="FDC_103_0">"#"</definedName>
    <definedName name="FDC_104_0">"#"</definedName>
    <definedName name="FDC_105_0">"#"</definedName>
    <definedName name="FDC_106_0">"#"</definedName>
    <definedName name="FDC_107_0">"#"</definedName>
    <definedName name="FDC_108_0">"#"</definedName>
    <definedName name="FDC_109_0">"#"</definedName>
    <definedName name="FDC_11_0">"#"</definedName>
    <definedName name="FDC_11_1">"#"</definedName>
    <definedName name="FDC_11_2">"#"</definedName>
    <definedName name="FDC_11_3">"#"</definedName>
    <definedName name="FDC_110_0">"#"</definedName>
    <definedName name="FDC_111_0">"#"</definedName>
    <definedName name="FDC_112_0">"#"</definedName>
    <definedName name="FDC_113_0">"#"</definedName>
    <definedName name="FDC_114_0">"#"</definedName>
    <definedName name="FDC_115_0">"#"</definedName>
    <definedName name="FDC_116_0">"#"</definedName>
    <definedName name="FDC_116_1">"#"</definedName>
    <definedName name="FDC_116_10">"#"</definedName>
    <definedName name="FDC_116_11">"#"</definedName>
    <definedName name="FDC_116_12">"#"</definedName>
    <definedName name="FDC_116_13">"#"</definedName>
    <definedName name="FDC_116_14">"#"</definedName>
    <definedName name="FDC_116_2">"#"</definedName>
    <definedName name="FDC_116_3">"#"</definedName>
    <definedName name="FDC_116_4">"#"</definedName>
    <definedName name="FDC_116_5">"#"</definedName>
    <definedName name="FDC_116_6">"#"</definedName>
    <definedName name="FDC_116_7">"#"</definedName>
    <definedName name="FDC_116_8">"#"</definedName>
    <definedName name="FDC_116_9">"#"</definedName>
    <definedName name="FDC_117_0">"#"</definedName>
    <definedName name="FDC_117_1">"#"</definedName>
    <definedName name="FDC_117_10">"#"</definedName>
    <definedName name="FDC_117_11">"#"</definedName>
    <definedName name="FDC_117_12">"#"</definedName>
    <definedName name="FDC_117_13">"#"</definedName>
    <definedName name="FDC_117_14">"#"</definedName>
    <definedName name="FDC_117_2">"#"</definedName>
    <definedName name="FDC_117_3">"#"</definedName>
    <definedName name="FDC_117_4">"#"</definedName>
    <definedName name="FDC_117_5">"#"</definedName>
    <definedName name="FDC_117_6">"#"</definedName>
    <definedName name="FDC_117_7">"#"</definedName>
    <definedName name="FDC_117_8">"#"</definedName>
    <definedName name="FDC_117_9">"#"</definedName>
    <definedName name="FDC_118_0">"#"</definedName>
    <definedName name="FDC_118_1">"#"</definedName>
    <definedName name="FDC_118_10">"#"</definedName>
    <definedName name="FDC_118_11">"#"</definedName>
    <definedName name="FDC_118_12">"#"</definedName>
    <definedName name="FDC_118_13">"#"</definedName>
    <definedName name="FDC_118_14">"#"</definedName>
    <definedName name="FDC_118_2">"#"</definedName>
    <definedName name="FDC_118_3">"#"</definedName>
    <definedName name="FDC_118_4">"#"</definedName>
    <definedName name="FDC_118_5">"#"</definedName>
    <definedName name="FDC_118_6">"#"</definedName>
    <definedName name="FDC_118_7">"#"</definedName>
    <definedName name="FDC_118_8">"#"</definedName>
    <definedName name="FDC_118_9">"#"</definedName>
    <definedName name="FDC_119_0">"#"</definedName>
    <definedName name="FDC_119_1">"#"</definedName>
    <definedName name="FDC_119_10">"#"</definedName>
    <definedName name="FDC_119_11">"#"</definedName>
    <definedName name="FDC_119_12">"#"</definedName>
    <definedName name="FDC_119_13">"#"</definedName>
    <definedName name="FDC_119_14">"#"</definedName>
    <definedName name="FDC_119_2">"#"</definedName>
    <definedName name="FDC_119_3">"#"</definedName>
    <definedName name="FDC_119_4">"#"</definedName>
    <definedName name="FDC_119_5">"#"</definedName>
    <definedName name="FDC_119_6">"#"</definedName>
    <definedName name="FDC_119_7">"#"</definedName>
    <definedName name="FDC_119_8">"#"</definedName>
    <definedName name="FDC_119_9">"#"</definedName>
    <definedName name="FDC_12_0">"#"</definedName>
    <definedName name="FDC_12_1">"#"</definedName>
    <definedName name="FDC_12_2">"#"</definedName>
    <definedName name="FDC_12_3">"#"</definedName>
    <definedName name="FDC_120_0">"#"</definedName>
    <definedName name="FDC_120_1">"#"</definedName>
    <definedName name="FDC_120_10">"#"</definedName>
    <definedName name="FDC_120_11">"#"</definedName>
    <definedName name="FDC_120_12">"#"</definedName>
    <definedName name="FDC_120_13">"#"</definedName>
    <definedName name="FDC_120_14">"#"</definedName>
    <definedName name="FDC_120_2">"#"</definedName>
    <definedName name="FDC_120_3">"#"</definedName>
    <definedName name="FDC_120_4">"#"</definedName>
    <definedName name="FDC_120_5">"#"</definedName>
    <definedName name="FDC_120_6">"#"</definedName>
    <definedName name="FDC_120_7">"#"</definedName>
    <definedName name="FDC_120_8">"#"</definedName>
    <definedName name="FDC_120_9">"#"</definedName>
    <definedName name="FDC_121_0">"#"</definedName>
    <definedName name="FDC_121_1">"#"</definedName>
    <definedName name="FDC_121_10">"#"</definedName>
    <definedName name="FDC_121_11">"#"</definedName>
    <definedName name="FDC_121_12">"#"</definedName>
    <definedName name="FDC_121_13">"#"</definedName>
    <definedName name="FDC_121_14">"#"</definedName>
    <definedName name="FDC_121_2">"#"</definedName>
    <definedName name="FDC_121_3">"#"</definedName>
    <definedName name="FDC_121_4">"#"</definedName>
    <definedName name="FDC_121_5">"#"</definedName>
    <definedName name="FDC_121_6">"#"</definedName>
    <definedName name="FDC_121_7">"#"</definedName>
    <definedName name="FDC_121_8">"#"</definedName>
    <definedName name="FDC_121_9">"#"</definedName>
    <definedName name="FDC_122_0">"#"</definedName>
    <definedName name="FDC_122_1">"#"</definedName>
    <definedName name="FDC_122_10">"#"</definedName>
    <definedName name="FDC_122_11">"#"</definedName>
    <definedName name="FDC_122_12">"#"</definedName>
    <definedName name="FDC_122_13">"#"</definedName>
    <definedName name="FDC_122_14">"#"</definedName>
    <definedName name="FDC_122_2">"#"</definedName>
    <definedName name="FDC_122_3">"#"</definedName>
    <definedName name="FDC_122_4">"#"</definedName>
    <definedName name="FDC_122_5">"#"</definedName>
    <definedName name="FDC_122_6">"#"</definedName>
    <definedName name="FDC_122_7">"#"</definedName>
    <definedName name="FDC_122_8">"#"</definedName>
    <definedName name="FDC_122_9">"#"</definedName>
    <definedName name="FDC_123_0">"#"</definedName>
    <definedName name="FDC_123_1">"#"</definedName>
    <definedName name="FDC_123_10">"#"</definedName>
    <definedName name="FDC_123_11">"#"</definedName>
    <definedName name="FDC_123_12">"#"</definedName>
    <definedName name="FDC_123_13">"#"</definedName>
    <definedName name="FDC_123_14">"#"</definedName>
    <definedName name="FDC_123_2">"#"</definedName>
    <definedName name="FDC_123_3">"#"</definedName>
    <definedName name="FDC_123_4">"#"</definedName>
    <definedName name="FDC_123_5">"#"</definedName>
    <definedName name="FDC_123_6">"#"</definedName>
    <definedName name="FDC_123_7">"#"</definedName>
    <definedName name="FDC_123_8">"#"</definedName>
    <definedName name="FDC_123_9">"#"</definedName>
    <definedName name="FDC_124_0">"#"</definedName>
    <definedName name="FDC_124_1">"#"</definedName>
    <definedName name="FDC_124_10">"#"</definedName>
    <definedName name="FDC_124_11">"#"</definedName>
    <definedName name="FDC_124_12">"#"</definedName>
    <definedName name="FDC_124_13">"#"</definedName>
    <definedName name="FDC_124_14">"#"</definedName>
    <definedName name="FDC_124_2">"#"</definedName>
    <definedName name="FDC_124_3">"#"</definedName>
    <definedName name="FDC_124_4">"#"</definedName>
    <definedName name="FDC_124_5">"#"</definedName>
    <definedName name="FDC_124_6">"#"</definedName>
    <definedName name="FDC_124_7">"#"</definedName>
    <definedName name="FDC_124_8">"#"</definedName>
    <definedName name="FDC_124_9">"#"</definedName>
    <definedName name="FDC_125_0">"#"</definedName>
    <definedName name="FDC_125_1">"#"</definedName>
    <definedName name="FDC_125_10">"#"</definedName>
    <definedName name="FDC_125_11">"#"</definedName>
    <definedName name="FDC_125_12">"#"</definedName>
    <definedName name="FDC_125_13">"#"</definedName>
    <definedName name="FDC_125_14">"#"</definedName>
    <definedName name="FDC_125_2">"#"</definedName>
    <definedName name="FDC_125_3">"#"</definedName>
    <definedName name="FDC_125_4">"#"</definedName>
    <definedName name="FDC_125_5">"#"</definedName>
    <definedName name="FDC_125_6">"#"</definedName>
    <definedName name="FDC_125_7">"#"</definedName>
    <definedName name="FDC_125_8">"#"</definedName>
    <definedName name="FDC_125_9">"#"</definedName>
    <definedName name="FDC_126_0">"#"</definedName>
    <definedName name="FDC_126_1">"#"</definedName>
    <definedName name="FDC_126_10">"#"</definedName>
    <definedName name="FDC_126_11">"#"</definedName>
    <definedName name="FDC_126_12">"#"</definedName>
    <definedName name="FDC_126_13">"#"</definedName>
    <definedName name="FDC_126_14">"#"</definedName>
    <definedName name="FDC_126_2">"#"</definedName>
    <definedName name="FDC_126_3">"#"</definedName>
    <definedName name="FDC_126_4">"#"</definedName>
    <definedName name="FDC_126_5">"#"</definedName>
    <definedName name="FDC_126_6">"#"</definedName>
    <definedName name="FDC_126_7">"#"</definedName>
    <definedName name="FDC_126_8">"#"</definedName>
    <definedName name="FDC_126_9">"#"</definedName>
    <definedName name="FDC_127_0">"#"</definedName>
    <definedName name="FDC_127_1">"#"</definedName>
    <definedName name="FDC_127_10">"#"</definedName>
    <definedName name="FDC_127_11">"#"</definedName>
    <definedName name="FDC_127_12">"#"</definedName>
    <definedName name="FDC_127_13">"#"</definedName>
    <definedName name="FDC_127_14">"#"</definedName>
    <definedName name="FDC_127_2">"#"</definedName>
    <definedName name="FDC_127_3">"#"</definedName>
    <definedName name="FDC_127_4">"#"</definedName>
    <definedName name="FDC_127_5">"#"</definedName>
    <definedName name="FDC_127_6">"#"</definedName>
    <definedName name="FDC_127_7">"#"</definedName>
    <definedName name="FDC_127_8">"#"</definedName>
    <definedName name="FDC_127_9">"#"</definedName>
    <definedName name="FDC_128_0">"#"</definedName>
    <definedName name="FDC_128_1">"#"</definedName>
    <definedName name="FDC_128_10">"#"</definedName>
    <definedName name="FDC_128_11">"#"</definedName>
    <definedName name="FDC_128_12">"#"</definedName>
    <definedName name="FDC_128_13">"#"</definedName>
    <definedName name="FDC_128_14">"#"</definedName>
    <definedName name="FDC_128_2">"#"</definedName>
    <definedName name="FDC_128_3">"#"</definedName>
    <definedName name="FDC_128_4">"#"</definedName>
    <definedName name="FDC_128_5">"#"</definedName>
    <definedName name="FDC_128_6">"#"</definedName>
    <definedName name="FDC_128_7">"#"</definedName>
    <definedName name="FDC_128_8">"#"</definedName>
    <definedName name="FDC_128_9">"#"</definedName>
    <definedName name="FDC_129_0">"#"</definedName>
    <definedName name="FDC_129_1">"#"</definedName>
    <definedName name="FDC_129_10">"#"</definedName>
    <definedName name="FDC_129_11">"#"</definedName>
    <definedName name="FDC_129_12">"#"</definedName>
    <definedName name="FDC_129_13">"#"</definedName>
    <definedName name="FDC_129_14">"#"</definedName>
    <definedName name="FDC_129_2">"#"</definedName>
    <definedName name="FDC_129_3">"#"</definedName>
    <definedName name="FDC_129_4">"#"</definedName>
    <definedName name="FDC_129_5">"#"</definedName>
    <definedName name="FDC_129_6">"#"</definedName>
    <definedName name="FDC_129_7">"#"</definedName>
    <definedName name="FDC_129_8">"#"</definedName>
    <definedName name="FDC_129_9">"#"</definedName>
    <definedName name="FDC_13_0">"#"</definedName>
    <definedName name="FDC_13_1">"#"</definedName>
    <definedName name="FDC_13_2">"#"</definedName>
    <definedName name="FDC_13_3">"#"</definedName>
    <definedName name="FDC_130_0">"#"</definedName>
    <definedName name="FDC_130_1">"#"</definedName>
    <definedName name="FDC_130_10">"#"</definedName>
    <definedName name="FDC_130_11">"#"</definedName>
    <definedName name="FDC_130_12">"#"</definedName>
    <definedName name="FDC_130_13">"#"</definedName>
    <definedName name="FDC_130_14">"#"</definedName>
    <definedName name="FDC_130_2">"#"</definedName>
    <definedName name="FDC_130_3">"#"</definedName>
    <definedName name="FDC_130_4">"#"</definedName>
    <definedName name="FDC_130_5">"#"</definedName>
    <definedName name="FDC_130_6">"#"</definedName>
    <definedName name="FDC_130_7">"#"</definedName>
    <definedName name="FDC_130_8">"#"</definedName>
    <definedName name="FDC_130_9">"#"</definedName>
    <definedName name="FDC_131_0">"#"</definedName>
    <definedName name="FDC_131_1">"#"</definedName>
    <definedName name="FDC_131_10">"#"</definedName>
    <definedName name="FDC_131_11">"#"</definedName>
    <definedName name="FDC_131_12">"#"</definedName>
    <definedName name="FDC_131_13">"#"</definedName>
    <definedName name="FDC_131_14">"#"</definedName>
    <definedName name="FDC_131_2">"#"</definedName>
    <definedName name="FDC_131_3">"#"</definedName>
    <definedName name="FDC_131_4">"#"</definedName>
    <definedName name="FDC_131_5">"#"</definedName>
    <definedName name="FDC_131_6">"#"</definedName>
    <definedName name="FDC_131_7">"#"</definedName>
    <definedName name="FDC_131_8">"#"</definedName>
    <definedName name="FDC_131_9">"#"</definedName>
    <definedName name="FDC_132_0">"#"</definedName>
    <definedName name="FDC_132_1">"#"</definedName>
    <definedName name="FDC_132_10">"#"</definedName>
    <definedName name="FDC_132_11">"#"</definedName>
    <definedName name="FDC_132_12">"#"</definedName>
    <definedName name="FDC_132_13">"#"</definedName>
    <definedName name="FDC_132_14">"#"</definedName>
    <definedName name="FDC_132_2">"#"</definedName>
    <definedName name="FDC_132_3">"#"</definedName>
    <definedName name="FDC_132_4">"#"</definedName>
    <definedName name="FDC_132_5">"#"</definedName>
    <definedName name="FDC_132_6">"#"</definedName>
    <definedName name="FDC_132_7">"#"</definedName>
    <definedName name="FDC_132_8">"#"</definedName>
    <definedName name="FDC_132_9">"#"</definedName>
    <definedName name="FDC_133_0">"#"</definedName>
    <definedName name="FDC_133_1">"#"</definedName>
    <definedName name="FDC_133_10">"#"</definedName>
    <definedName name="FDC_133_11">"#"</definedName>
    <definedName name="FDC_133_12">"#"</definedName>
    <definedName name="FDC_133_13">"#"</definedName>
    <definedName name="FDC_133_14">"#"</definedName>
    <definedName name="FDC_133_2">"#"</definedName>
    <definedName name="FDC_133_3">"#"</definedName>
    <definedName name="FDC_133_4">"#"</definedName>
    <definedName name="FDC_133_5">"#"</definedName>
    <definedName name="FDC_133_6">"#"</definedName>
    <definedName name="FDC_133_7">"#"</definedName>
    <definedName name="FDC_133_8">"#"</definedName>
    <definedName name="FDC_133_9">"#"</definedName>
    <definedName name="FDC_134_0">"#"</definedName>
    <definedName name="FDC_134_1">"#"</definedName>
    <definedName name="FDC_134_10">"#"</definedName>
    <definedName name="FDC_134_11">"#"</definedName>
    <definedName name="FDC_134_12">"#"</definedName>
    <definedName name="FDC_134_13">"#"</definedName>
    <definedName name="FDC_134_14">"#"</definedName>
    <definedName name="FDC_134_2">"#"</definedName>
    <definedName name="FDC_134_3">"#"</definedName>
    <definedName name="FDC_134_4">"#"</definedName>
    <definedName name="FDC_134_5">"#"</definedName>
    <definedName name="FDC_134_6">"#"</definedName>
    <definedName name="FDC_134_7">"#"</definedName>
    <definedName name="FDC_134_8">"#"</definedName>
    <definedName name="FDC_134_9">"#"</definedName>
    <definedName name="FDC_135_0">"#"</definedName>
    <definedName name="FDC_135_1">"#"</definedName>
    <definedName name="FDC_135_10">"#"</definedName>
    <definedName name="FDC_135_11">"#"</definedName>
    <definedName name="FDC_135_12">"#"</definedName>
    <definedName name="FDC_135_13">"#"</definedName>
    <definedName name="FDC_135_14">"#"</definedName>
    <definedName name="FDC_135_2">"#"</definedName>
    <definedName name="FDC_135_3">"#"</definedName>
    <definedName name="FDC_135_4">"#"</definedName>
    <definedName name="FDC_135_5">"#"</definedName>
    <definedName name="FDC_135_6">"#"</definedName>
    <definedName name="FDC_135_7">"#"</definedName>
    <definedName name="FDC_135_8">"#"</definedName>
    <definedName name="FDC_135_9">"#"</definedName>
    <definedName name="FDC_136_0">"#"</definedName>
    <definedName name="FDC_136_1">"#"</definedName>
    <definedName name="FDC_136_10">"#"</definedName>
    <definedName name="FDC_136_11">"#"</definedName>
    <definedName name="FDC_136_12">"#"</definedName>
    <definedName name="FDC_136_13">"#"</definedName>
    <definedName name="FDC_136_14">"#"</definedName>
    <definedName name="FDC_136_2">"#"</definedName>
    <definedName name="FDC_136_3">"#"</definedName>
    <definedName name="FDC_136_4">"#"</definedName>
    <definedName name="FDC_136_5">"#"</definedName>
    <definedName name="FDC_136_6">"#"</definedName>
    <definedName name="FDC_136_7">"#"</definedName>
    <definedName name="FDC_136_8">"#"</definedName>
    <definedName name="FDC_136_9">"#"</definedName>
    <definedName name="FDC_137_0">"#"</definedName>
    <definedName name="FDC_137_1">"#"</definedName>
    <definedName name="FDC_137_10">"#"</definedName>
    <definedName name="FDC_137_11">"#"</definedName>
    <definedName name="FDC_137_12">"#"</definedName>
    <definedName name="FDC_137_13">"#"</definedName>
    <definedName name="FDC_137_14">"#"</definedName>
    <definedName name="FDC_137_2">"#"</definedName>
    <definedName name="FDC_137_3">"#"</definedName>
    <definedName name="FDC_137_4">"#"</definedName>
    <definedName name="FDC_137_5">"#"</definedName>
    <definedName name="FDC_137_6">"#"</definedName>
    <definedName name="FDC_137_7">"#"</definedName>
    <definedName name="FDC_137_8">"#"</definedName>
    <definedName name="FDC_137_9">"#"</definedName>
    <definedName name="FDC_138_0">"#"</definedName>
    <definedName name="FDC_138_1">"#"</definedName>
    <definedName name="FDC_138_10">"#"</definedName>
    <definedName name="FDC_138_11">"#"</definedName>
    <definedName name="FDC_138_12">"#"</definedName>
    <definedName name="FDC_138_13">"#"</definedName>
    <definedName name="FDC_138_14">"#"</definedName>
    <definedName name="FDC_138_2">"#"</definedName>
    <definedName name="FDC_138_3">"#"</definedName>
    <definedName name="FDC_138_4">"#"</definedName>
    <definedName name="FDC_138_5">"#"</definedName>
    <definedName name="FDC_138_6">"#"</definedName>
    <definedName name="FDC_138_7">"#"</definedName>
    <definedName name="FDC_138_8">"#"</definedName>
    <definedName name="FDC_138_9">"#"</definedName>
    <definedName name="FDC_139_0">"#"</definedName>
    <definedName name="FDC_139_1">"#"</definedName>
    <definedName name="FDC_139_10">"#"</definedName>
    <definedName name="FDC_139_11">"#"</definedName>
    <definedName name="FDC_139_12">"#"</definedName>
    <definedName name="FDC_139_13">"#"</definedName>
    <definedName name="FDC_139_14">"#"</definedName>
    <definedName name="FDC_139_2">"#"</definedName>
    <definedName name="FDC_139_3">"#"</definedName>
    <definedName name="FDC_139_4">"#"</definedName>
    <definedName name="FDC_139_5">"#"</definedName>
    <definedName name="FDC_139_6">"#"</definedName>
    <definedName name="FDC_139_7">"#"</definedName>
    <definedName name="FDC_139_8">"#"</definedName>
    <definedName name="FDC_139_9">"#"</definedName>
    <definedName name="FDC_14_0">"#"</definedName>
    <definedName name="FDC_14_1">"#"</definedName>
    <definedName name="FDC_14_2">"#"</definedName>
    <definedName name="FDC_14_3">"#"</definedName>
    <definedName name="FDC_140_0">"#"</definedName>
    <definedName name="FDC_140_1">"#"</definedName>
    <definedName name="FDC_140_10">"#"</definedName>
    <definedName name="FDC_140_11">"#"</definedName>
    <definedName name="FDC_140_12">"#"</definedName>
    <definedName name="FDC_140_13">"#"</definedName>
    <definedName name="FDC_140_14">"#"</definedName>
    <definedName name="FDC_140_2">"#"</definedName>
    <definedName name="FDC_140_3">"#"</definedName>
    <definedName name="FDC_140_4">"#"</definedName>
    <definedName name="FDC_140_5">"#"</definedName>
    <definedName name="FDC_140_6">"#"</definedName>
    <definedName name="FDC_140_7">"#"</definedName>
    <definedName name="FDC_140_8">"#"</definedName>
    <definedName name="FDC_140_9">"#"</definedName>
    <definedName name="FDC_141_0">"#"</definedName>
    <definedName name="FDC_141_1">"#"</definedName>
    <definedName name="FDC_141_10">"#"</definedName>
    <definedName name="FDC_141_11">"#"</definedName>
    <definedName name="FDC_141_12">"#"</definedName>
    <definedName name="FDC_141_13">"#"</definedName>
    <definedName name="FDC_141_14">"#"</definedName>
    <definedName name="FDC_141_2">"#"</definedName>
    <definedName name="FDC_141_3">"#"</definedName>
    <definedName name="FDC_141_4">"#"</definedName>
    <definedName name="FDC_141_5">"#"</definedName>
    <definedName name="FDC_141_6">"#"</definedName>
    <definedName name="FDC_141_7">"#"</definedName>
    <definedName name="FDC_141_8">"#"</definedName>
    <definedName name="FDC_141_9">"#"</definedName>
    <definedName name="FDC_142_0">"#"</definedName>
    <definedName name="FDC_142_1">"#"</definedName>
    <definedName name="FDC_142_10">"#"</definedName>
    <definedName name="FDC_142_11">"#"</definedName>
    <definedName name="FDC_142_12">"#"</definedName>
    <definedName name="FDC_142_13">"#"</definedName>
    <definedName name="FDC_142_14">"#"</definedName>
    <definedName name="FDC_142_2">"#"</definedName>
    <definedName name="FDC_142_3">"#"</definedName>
    <definedName name="FDC_142_4">"#"</definedName>
    <definedName name="FDC_142_5">"#"</definedName>
    <definedName name="FDC_142_6">"#"</definedName>
    <definedName name="FDC_142_7">"#"</definedName>
    <definedName name="FDC_142_8">"#"</definedName>
    <definedName name="FDC_142_9">"#"</definedName>
    <definedName name="FDC_143_0">"#"</definedName>
    <definedName name="FDC_143_1">"#"</definedName>
    <definedName name="FDC_143_10">"#"</definedName>
    <definedName name="FDC_143_11">"#"</definedName>
    <definedName name="FDC_143_12">"#"</definedName>
    <definedName name="FDC_143_13">"#"</definedName>
    <definedName name="FDC_143_14">"#"</definedName>
    <definedName name="FDC_143_2">"#"</definedName>
    <definedName name="FDC_143_3">"#"</definedName>
    <definedName name="FDC_143_4">"#"</definedName>
    <definedName name="FDC_143_5">"#"</definedName>
    <definedName name="FDC_143_6">"#"</definedName>
    <definedName name="FDC_143_7">"#"</definedName>
    <definedName name="FDC_143_8">"#"</definedName>
    <definedName name="FDC_143_9">"#"</definedName>
    <definedName name="FDC_144_0">"#"</definedName>
    <definedName name="FDC_144_1">"#"</definedName>
    <definedName name="FDC_144_10">"#"</definedName>
    <definedName name="FDC_144_11">"#"</definedName>
    <definedName name="FDC_144_12">"#"</definedName>
    <definedName name="FDC_144_13">"#"</definedName>
    <definedName name="FDC_144_14">"#"</definedName>
    <definedName name="FDC_144_2">"#"</definedName>
    <definedName name="FDC_144_3">"#"</definedName>
    <definedName name="FDC_144_4">"#"</definedName>
    <definedName name="FDC_144_5">"#"</definedName>
    <definedName name="FDC_144_6">"#"</definedName>
    <definedName name="FDC_144_7">"#"</definedName>
    <definedName name="FDC_144_8">"#"</definedName>
    <definedName name="FDC_144_9">"#"</definedName>
    <definedName name="FDC_145_0">"#"</definedName>
    <definedName name="FDC_145_1">"#"</definedName>
    <definedName name="FDC_145_10">"#"</definedName>
    <definedName name="FDC_145_11">"#"</definedName>
    <definedName name="FDC_145_12">"#"</definedName>
    <definedName name="FDC_145_13">"#"</definedName>
    <definedName name="FDC_145_14">"#"</definedName>
    <definedName name="FDC_145_2">"#"</definedName>
    <definedName name="FDC_145_3">"#"</definedName>
    <definedName name="FDC_145_4">"#"</definedName>
    <definedName name="FDC_145_5">"#"</definedName>
    <definedName name="FDC_145_6">"#"</definedName>
    <definedName name="FDC_145_7">"#"</definedName>
    <definedName name="FDC_145_8">"#"</definedName>
    <definedName name="FDC_145_9">"#"</definedName>
    <definedName name="FDC_146_0">"#"</definedName>
    <definedName name="FDC_146_1">"#"</definedName>
    <definedName name="FDC_146_10">"#"</definedName>
    <definedName name="FDC_146_11">"#"</definedName>
    <definedName name="FDC_146_12">"#"</definedName>
    <definedName name="FDC_146_13">"#"</definedName>
    <definedName name="FDC_146_14">"#"</definedName>
    <definedName name="FDC_146_2">"#"</definedName>
    <definedName name="FDC_146_3">"#"</definedName>
    <definedName name="FDC_146_4">"#"</definedName>
    <definedName name="FDC_146_5">"#"</definedName>
    <definedName name="FDC_146_6">"#"</definedName>
    <definedName name="FDC_146_7">"#"</definedName>
    <definedName name="FDC_146_8">"#"</definedName>
    <definedName name="FDC_146_9">"#"</definedName>
    <definedName name="FDC_147_0">"#"</definedName>
    <definedName name="FDC_147_1">"#"</definedName>
    <definedName name="FDC_147_10">"#"</definedName>
    <definedName name="FDC_147_11">"#"</definedName>
    <definedName name="FDC_147_12">"#"</definedName>
    <definedName name="FDC_147_13">"#"</definedName>
    <definedName name="FDC_147_14">"#"</definedName>
    <definedName name="FDC_147_2">"#"</definedName>
    <definedName name="FDC_147_3">"#"</definedName>
    <definedName name="FDC_147_4">"#"</definedName>
    <definedName name="FDC_147_5">"#"</definedName>
    <definedName name="FDC_147_6">"#"</definedName>
    <definedName name="FDC_147_7">"#"</definedName>
    <definedName name="FDC_147_8">"#"</definedName>
    <definedName name="FDC_147_9">"#"</definedName>
    <definedName name="FDC_148_0">"#"</definedName>
    <definedName name="FDC_148_1">"#"</definedName>
    <definedName name="FDC_148_10">"#"</definedName>
    <definedName name="FDC_148_11">"#"</definedName>
    <definedName name="FDC_148_12">"#"</definedName>
    <definedName name="FDC_148_13">"#"</definedName>
    <definedName name="FDC_148_14">"#"</definedName>
    <definedName name="FDC_148_2">"#"</definedName>
    <definedName name="FDC_148_3">"#"</definedName>
    <definedName name="FDC_148_4">"#"</definedName>
    <definedName name="FDC_148_5">"#"</definedName>
    <definedName name="FDC_148_6">"#"</definedName>
    <definedName name="FDC_148_7">"#"</definedName>
    <definedName name="FDC_148_8">"#"</definedName>
    <definedName name="FDC_148_9">"#"</definedName>
    <definedName name="FDC_149_0">"#"</definedName>
    <definedName name="FDC_149_1">"#"</definedName>
    <definedName name="FDC_149_10">"#"</definedName>
    <definedName name="FDC_149_11">"#"</definedName>
    <definedName name="FDC_149_12">"#"</definedName>
    <definedName name="FDC_149_13">"#"</definedName>
    <definedName name="FDC_149_14">"#"</definedName>
    <definedName name="FDC_149_2">"#"</definedName>
    <definedName name="FDC_149_3">"#"</definedName>
    <definedName name="FDC_149_4">"#"</definedName>
    <definedName name="FDC_149_5">"#"</definedName>
    <definedName name="FDC_149_6">"#"</definedName>
    <definedName name="FDC_149_7">"#"</definedName>
    <definedName name="FDC_149_8">"#"</definedName>
    <definedName name="FDC_149_9">"#"</definedName>
    <definedName name="FDC_15_0">"#"</definedName>
    <definedName name="FDC_150_0">"#"</definedName>
    <definedName name="FDC_150_1">"#"</definedName>
    <definedName name="FDC_150_10">"#"</definedName>
    <definedName name="FDC_150_11">"#"</definedName>
    <definedName name="FDC_150_12">"#"</definedName>
    <definedName name="FDC_150_13">"#"</definedName>
    <definedName name="FDC_150_14">"#"</definedName>
    <definedName name="FDC_150_2">"#"</definedName>
    <definedName name="FDC_150_3">"#"</definedName>
    <definedName name="FDC_150_4">"#"</definedName>
    <definedName name="FDC_150_5">"#"</definedName>
    <definedName name="FDC_150_6">"#"</definedName>
    <definedName name="FDC_150_7">"#"</definedName>
    <definedName name="FDC_150_8">"#"</definedName>
    <definedName name="FDC_150_9">"#"</definedName>
    <definedName name="FDC_151_0">"#"</definedName>
    <definedName name="FDC_151_1">"#"</definedName>
    <definedName name="FDC_151_10">"#"</definedName>
    <definedName name="FDC_151_11">"#"</definedName>
    <definedName name="FDC_151_12">"#"</definedName>
    <definedName name="FDC_151_13">"#"</definedName>
    <definedName name="FDC_151_14">"#"</definedName>
    <definedName name="FDC_151_15">"#"</definedName>
    <definedName name="FDC_151_2">"#"</definedName>
    <definedName name="FDC_151_3">"#"</definedName>
    <definedName name="FDC_151_4">"#"</definedName>
    <definedName name="FDC_151_5">"#"</definedName>
    <definedName name="FDC_151_6">"#"</definedName>
    <definedName name="FDC_151_7">"#"</definedName>
    <definedName name="FDC_151_8">"#"</definedName>
    <definedName name="FDC_151_9">"#"</definedName>
    <definedName name="FDC_152_0">"#"</definedName>
    <definedName name="FDC_152_1">"#"</definedName>
    <definedName name="FDC_152_10">"#"</definedName>
    <definedName name="FDC_152_11">"#"</definedName>
    <definedName name="FDC_152_12">"#"</definedName>
    <definedName name="FDC_152_13">"#"</definedName>
    <definedName name="FDC_152_14">"#"</definedName>
    <definedName name="FDC_152_15">"#"</definedName>
    <definedName name="FDC_152_2">"#"</definedName>
    <definedName name="FDC_152_3">"#"</definedName>
    <definedName name="FDC_152_4">"#"</definedName>
    <definedName name="FDC_152_5">"#"</definedName>
    <definedName name="FDC_152_6">"#"</definedName>
    <definedName name="FDC_152_7">"#"</definedName>
    <definedName name="FDC_152_8">"#"</definedName>
    <definedName name="FDC_152_9">"#"</definedName>
    <definedName name="FDC_153_0">"#"</definedName>
    <definedName name="FDC_153_1">"#"</definedName>
    <definedName name="FDC_153_10">"#"</definedName>
    <definedName name="FDC_153_11">"#"</definedName>
    <definedName name="FDC_153_12">"#"</definedName>
    <definedName name="FDC_153_13">"#"</definedName>
    <definedName name="FDC_153_14">"#"</definedName>
    <definedName name="FDC_153_2">"#"</definedName>
    <definedName name="FDC_153_3">"#"</definedName>
    <definedName name="FDC_153_4">"#"</definedName>
    <definedName name="FDC_153_5">"#"</definedName>
    <definedName name="FDC_153_6">"#"</definedName>
    <definedName name="FDC_153_7">"#"</definedName>
    <definedName name="FDC_153_8">"#"</definedName>
    <definedName name="FDC_153_9">"#"</definedName>
    <definedName name="FDC_154_0">"#"</definedName>
    <definedName name="FDC_154_1">"#"</definedName>
    <definedName name="FDC_154_10">"#"</definedName>
    <definedName name="FDC_154_11">"#"</definedName>
    <definedName name="FDC_154_12">"#"</definedName>
    <definedName name="FDC_154_13">"#"</definedName>
    <definedName name="FDC_154_14">"#"</definedName>
    <definedName name="FDC_154_2">"#"</definedName>
    <definedName name="FDC_154_3">"#"</definedName>
    <definedName name="FDC_154_4">"#"</definedName>
    <definedName name="FDC_154_5">"#"</definedName>
    <definedName name="FDC_154_6">"#"</definedName>
    <definedName name="FDC_154_7">"#"</definedName>
    <definedName name="FDC_154_8">"#"</definedName>
    <definedName name="FDC_154_9">"#"</definedName>
    <definedName name="FDC_155_0">"#"</definedName>
    <definedName name="FDC_155_1">"#"</definedName>
    <definedName name="FDC_155_10">"#"</definedName>
    <definedName name="FDC_155_11">"#"</definedName>
    <definedName name="FDC_155_12">"#"</definedName>
    <definedName name="FDC_155_13">"#"</definedName>
    <definedName name="FDC_155_14">"#"</definedName>
    <definedName name="FDC_155_15">"#"</definedName>
    <definedName name="FDC_155_2">"#"</definedName>
    <definedName name="FDC_155_3">"#"</definedName>
    <definedName name="FDC_155_4">"#"</definedName>
    <definedName name="FDC_155_5">"#"</definedName>
    <definedName name="FDC_155_6">"#"</definedName>
    <definedName name="FDC_155_7">"#"</definedName>
    <definedName name="FDC_155_8">"#"</definedName>
    <definedName name="FDC_155_9">"#"</definedName>
    <definedName name="FDC_156_0">"#"</definedName>
    <definedName name="FDC_156_1">"#"</definedName>
    <definedName name="FDC_156_10">"#"</definedName>
    <definedName name="FDC_156_11">"#"</definedName>
    <definedName name="FDC_156_12">"#"</definedName>
    <definedName name="FDC_156_13">"#"</definedName>
    <definedName name="FDC_156_14">"#"</definedName>
    <definedName name="FDC_156_15">"#"</definedName>
    <definedName name="FDC_156_2">"#"</definedName>
    <definedName name="FDC_156_3">"#"</definedName>
    <definedName name="FDC_156_4">"#"</definedName>
    <definedName name="FDC_156_5">"#"</definedName>
    <definedName name="FDC_156_6">"#"</definedName>
    <definedName name="FDC_156_7">"#"</definedName>
    <definedName name="FDC_156_8">"#"</definedName>
    <definedName name="FDC_156_9">"#"</definedName>
    <definedName name="FDC_157_0">"#"</definedName>
    <definedName name="FDC_157_1">"#"</definedName>
    <definedName name="FDC_157_10">"#"</definedName>
    <definedName name="FDC_157_100">"#"</definedName>
    <definedName name="FDC_157_101">"#"</definedName>
    <definedName name="FDC_157_102">"#"</definedName>
    <definedName name="FDC_157_103">"#"</definedName>
    <definedName name="FDC_157_104">"#"</definedName>
    <definedName name="FDC_157_105">"#"</definedName>
    <definedName name="FDC_157_106">"#"</definedName>
    <definedName name="FDC_157_107">"#"</definedName>
    <definedName name="FDC_157_108">"#"</definedName>
    <definedName name="FDC_157_109">"#"</definedName>
    <definedName name="FDC_157_11">"#"</definedName>
    <definedName name="FDC_157_110">"#"</definedName>
    <definedName name="FDC_157_111">"#"</definedName>
    <definedName name="FDC_157_112">"#"</definedName>
    <definedName name="FDC_157_113">"#"</definedName>
    <definedName name="FDC_157_114">"#"</definedName>
    <definedName name="FDC_157_115">"#"</definedName>
    <definedName name="FDC_157_116">"#"</definedName>
    <definedName name="FDC_157_117">"#"</definedName>
    <definedName name="FDC_157_118">"#"</definedName>
    <definedName name="FDC_157_119">"#"</definedName>
    <definedName name="FDC_157_12">"#"</definedName>
    <definedName name="FDC_157_120">"#"</definedName>
    <definedName name="FDC_157_121">"#"</definedName>
    <definedName name="FDC_157_122">"#"</definedName>
    <definedName name="FDC_157_123">"#"</definedName>
    <definedName name="FDC_157_124">"#"</definedName>
    <definedName name="FDC_157_125">"#"</definedName>
    <definedName name="FDC_157_126">"#"</definedName>
    <definedName name="FDC_157_127">"#"</definedName>
    <definedName name="FDC_157_128">"#"</definedName>
    <definedName name="FDC_157_129">"#"</definedName>
    <definedName name="FDC_157_13">"#"</definedName>
    <definedName name="FDC_157_130">"#"</definedName>
    <definedName name="FDC_157_131">"#"</definedName>
    <definedName name="FDC_157_132">"#"</definedName>
    <definedName name="FDC_157_133">"#"</definedName>
    <definedName name="FDC_157_134">"#"</definedName>
    <definedName name="FDC_157_135">"#"</definedName>
    <definedName name="FDC_157_136">"#"</definedName>
    <definedName name="FDC_157_137">"#"</definedName>
    <definedName name="FDC_157_138">"#"</definedName>
    <definedName name="FDC_157_139">"#"</definedName>
    <definedName name="FDC_157_14">"#"</definedName>
    <definedName name="FDC_157_140">"#"</definedName>
    <definedName name="FDC_157_141">"#"</definedName>
    <definedName name="FDC_157_142">"#"</definedName>
    <definedName name="FDC_157_143">"#"</definedName>
    <definedName name="FDC_157_144">"#"</definedName>
    <definedName name="FDC_157_145">"#"</definedName>
    <definedName name="FDC_157_146">"#"</definedName>
    <definedName name="FDC_157_147">"#"</definedName>
    <definedName name="FDC_157_148">"#"</definedName>
    <definedName name="FDC_157_149">"#"</definedName>
    <definedName name="FDC_157_15">"#"</definedName>
    <definedName name="FDC_157_150">"#"</definedName>
    <definedName name="FDC_157_151">"#"</definedName>
    <definedName name="FDC_157_152">"#"</definedName>
    <definedName name="FDC_157_153">"#"</definedName>
    <definedName name="FDC_157_154">"#"</definedName>
    <definedName name="FDC_157_155">"#"</definedName>
    <definedName name="FDC_157_156">"#"</definedName>
    <definedName name="FDC_157_157">"#"</definedName>
    <definedName name="FDC_157_158">"#"</definedName>
    <definedName name="FDC_157_159">"#"</definedName>
    <definedName name="FDC_157_16">"#"</definedName>
    <definedName name="FDC_157_160">"#"</definedName>
    <definedName name="FDC_157_161">"#"</definedName>
    <definedName name="FDC_157_162">"#"</definedName>
    <definedName name="FDC_157_163">"#"</definedName>
    <definedName name="FDC_157_164">"#"</definedName>
    <definedName name="FDC_157_165">"#"</definedName>
    <definedName name="FDC_157_166">"#"</definedName>
    <definedName name="FDC_157_167">"#"</definedName>
    <definedName name="FDC_157_168">"#"</definedName>
    <definedName name="FDC_157_169">"#"</definedName>
    <definedName name="FDC_157_17">"#"</definedName>
    <definedName name="FDC_157_170">"#"</definedName>
    <definedName name="FDC_157_171">"#"</definedName>
    <definedName name="FDC_157_172">"#"</definedName>
    <definedName name="FDC_157_173">"#"</definedName>
    <definedName name="FDC_157_174">"#"</definedName>
    <definedName name="FDC_157_175">"#"</definedName>
    <definedName name="FDC_157_176">"#"</definedName>
    <definedName name="FDC_157_177">"#"</definedName>
    <definedName name="FDC_157_178">"#"</definedName>
    <definedName name="FDC_157_179">"#"</definedName>
    <definedName name="FDC_157_18">"#"</definedName>
    <definedName name="FDC_157_180">"#"</definedName>
    <definedName name="FDC_157_181">"#"</definedName>
    <definedName name="FDC_157_182">"#"</definedName>
    <definedName name="FDC_157_183">"#"</definedName>
    <definedName name="FDC_157_184">"#"</definedName>
    <definedName name="FDC_157_185">"#"</definedName>
    <definedName name="FDC_157_186">"#"</definedName>
    <definedName name="FDC_157_187">"#"</definedName>
    <definedName name="FDC_157_188">"#"</definedName>
    <definedName name="FDC_157_189">"#"</definedName>
    <definedName name="FDC_157_19">"#"</definedName>
    <definedName name="FDC_157_190">"#"</definedName>
    <definedName name="FDC_157_191">"#"</definedName>
    <definedName name="FDC_157_192">"#"</definedName>
    <definedName name="FDC_157_193">"#"</definedName>
    <definedName name="FDC_157_194">"#"</definedName>
    <definedName name="FDC_157_195">"#"</definedName>
    <definedName name="FDC_157_196">"#"</definedName>
    <definedName name="FDC_157_197">"#"</definedName>
    <definedName name="FDC_157_198">"#"</definedName>
    <definedName name="FDC_157_199">"#"</definedName>
    <definedName name="FDC_157_2">"#"</definedName>
    <definedName name="FDC_157_20">"#"</definedName>
    <definedName name="FDC_157_200">"#"</definedName>
    <definedName name="FDC_157_201">"#"</definedName>
    <definedName name="FDC_157_202">"#"</definedName>
    <definedName name="FDC_157_203">"#"</definedName>
    <definedName name="FDC_157_204">"#"</definedName>
    <definedName name="FDC_157_205">"#"</definedName>
    <definedName name="FDC_157_206">"#"</definedName>
    <definedName name="FDC_157_207">"#"</definedName>
    <definedName name="FDC_157_208">"#"</definedName>
    <definedName name="FDC_157_209">"#"</definedName>
    <definedName name="FDC_157_21">"#"</definedName>
    <definedName name="FDC_157_210">"#"</definedName>
    <definedName name="FDC_157_211">"#"</definedName>
    <definedName name="FDC_157_212">"#"</definedName>
    <definedName name="FDC_157_213">"#"</definedName>
    <definedName name="FDC_157_214">"#"</definedName>
    <definedName name="FDC_157_215">"#"</definedName>
    <definedName name="FDC_157_216">"#"</definedName>
    <definedName name="FDC_157_217">"#"</definedName>
    <definedName name="FDC_157_218">"#"</definedName>
    <definedName name="FDC_157_219">"#"</definedName>
    <definedName name="FDC_157_22">"#"</definedName>
    <definedName name="FDC_157_220">"#"</definedName>
    <definedName name="FDC_157_221">"#"</definedName>
    <definedName name="FDC_157_222">"#"</definedName>
    <definedName name="FDC_157_223">"#"</definedName>
    <definedName name="FDC_157_224">"#"</definedName>
    <definedName name="FDC_157_225">"#"</definedName>
    <definedName name="FDC_157_226">"#"</definedName>
    <definedName name="FDC_157_227">"#"</definedName>
    <definedName name="FDC_157_228">"#"</definedName>
    <definedName name="FDC_157_229">"#"</definedName>
    <definedName name="FDC_157_23">"#"</definedName>
    <definedName name="FDC_157_230">"#"</definedName>
    <definedName name="FDC_157_231">"#"</definedName>
    <definedName name="FDC_157_232">"#"</definedName>
    <definedName name="FDC_157_233">"#"</definedName>
    <definedName name="FDC_157_234">"#"</definedName>
    <definedName name="FDC_157_235">"#"</definedName>
    <definedName name="FDC_157_236">"#"</definedName>
    <definedName name="FDC_157_237">"#"</definedName>
    <definedName name="FDC_157_238">"#"</definedName>
    <definedName name="FDC_157_239">"#"</definedName>
    <definedName name="FDC_157_24">"#"</definedName>
    <definedName name="FDC_157_240">"#"</definedName>
    <definedName name="FDC_157_241">"#"</definedName>
    <definedName name="FDC_157_242">"#"</definedName>
    <definedName name="FDC_157_243">"#"</definedName>
    <definedName name="FDC_157_244">"#"</definedName>
    <definedName name="FDC_157_245">"#"</definedName>
    <definedName name="FDC_157_246">"#"</definedName>
    <definedName name="FDC_157_247">"#"</definedName>
    <definedName name="FDC_157_248">"#"</definedName>
    <definedName name="FDC_157_249">"#"</definedName>
    <definedName name="FDC_157_25">"#"</definedName>
    <definedName name="FDC_157_250">"#"</definedName>
    <definedName name="FDC_157_251">"#"</definedName>
    <definedName name="FDC_157_252">"#"</definedName>
    <definedName name="FDC_157_26">"#"</definedName>
    <definedName name="FDC_157_27">"#"</definedName>
    <definedName name="FDC_157_28">"#"</definedName>
    <definedName name="FDC_157_29">"#"</definedName>
    <definedName name="FDC_157_3">"#"</definedName>
    <definedName name="FDC_157_30">"#"</definedName>
    <definedName name="FDC_157_31">"#"</definedName>
    <definedName name="FDC_157_32">"#"</definedName>
    <definedName name="FDC_157_33">"#"</definedName>
    <definedName name="FDC_157_34">"#"</definedName>
    <definedName name="FDC_157_35">"#"</definedName>
    <definedName name="FDC_157_36">"#"</definedName>
    <definedName name="FDC_157_37">"#"</definedName>
    <definedName name="FDC_157_38">"#"</definedName>
    <definedName name="FDC_157_39">"#"</definedName>
    <definedName name="FDC_157_4">"#"</definedName>
    <definedName name="FDC_157_40">"#"</definedName>
    <definedName name="FDC_157_41">"#"</definedName>
    <definedName name="FDC_157_42">"#"</definedName>
    <definedName name="FDC_157_43">"#"</definedName>
    <definedName name="FDC_157_44">"#"</definedName>
    <definedName name="FDC_157_45">"#"</definedName>
    <definedName name="FDC_157_46">"#"</definedName>
    <definedName name="FDC_157_47">"#"</definedName>
    <definedName name="FDC_157_48">"#"</definedName>
    <definedName name="FDC_157_49">"#"</definedName>
    <definedName name="FDC_157_5">"#"</definedName>
    <definedName name="FDC_157_50">"#"</definedName>
    <definedName name="FDC_157_51">"#"</definedName>
    <definedName name="FDC_157_52">"#"</definedName>
    <definedName name="FDC_157_53">"#"</definedName>
    <definedName name="FDC_157_54">"#"</definedName>
    <definedName name="FDC_157_55">"#"</definedName>
    <definedName name="FDC_157_56">"#"</definedName>
    <definedName name="FDC_157_57">"#"</definedName>
    <definedName name="FDC_157_58">"#"</definedName>
    <definedName name="FDC_157_59">"#"</definedName>
    <definedName name="FDC_157_6">"#"</definedName>
    <definedName name="FDC_157_60">"#"</definedName>
    <definedName name="FDC_157_61">"#"</definedName>
    <definedName name="FDC_157_62">"#"</definedName>
    <definedName name="FDC_157_63">"#"</definedName>
    <definedName name="FDC_157_64">"#"</definedName>
    <definedName name="FDC_157_65">"#"</definedName>
    <definedName name="FDC_157_66">"#"</definedName>
    <definedName name="FDC_157_67">"#"</definedName>
    <definedName name="FDC_157_68">"#"</definedName>
    <definedName name="FDC_157_69">"#"</definedName>
    <definedName name="FDC_157_7">"#"</definedName>
    <definedName name="FDC_157_70">"#"</definedName>
    <definedName name="FDC_157_71">"#"</definedName>
    <definedName name="FDC_157_72">"#"</definedName>
    <definedName name="FDC_157_73">"#"</definedName>
    <definedName name="FDC_157_74">"#"</definedName>
    <definedName name="FDC_157_75">"#"</definedName>
    <definedName name="FDC_157_76">"#"</definedName>
    <definedName name="FDC_157_77">"#"</definedName>
    <definedName name="FDC_157_78">"#"</definedName>
    <definedName name="FDC_157_79">"#"</definedName>
    <definedName name="FDC_157_8">"#"</definedName>
    <definedName name="FDC_157_80">"#"</definedName>
    <definedName name="FDC_157_81">"#"</definedName>
    <definedName name="FDC_157_82">"#"</definedName>
    <definedName name="FDC_157_83">"#"</definedName>
    <definedName name="FDC_157_84">"#"</definedName>
    <definedName name="FDC_157_85">"#"</definedName>
    <definedName name="FDC_157_86">"#"</definedName>
    <definedName name="FDC_157_87">"#"</definedName>
    <definedName name="FDC_157_88">"#"</definedName>
    <definedName name="FDC_157_89">"#"</definedName>
    <definedName name="FDC_157_9">"#"</definedName>
    <definedName name="FDC_157_90">"#"</definedName>
    <definedName name="FDC_157_91">"#"</definedName>
    <definedName name="FDC_157_92">"#"</definedName>
    <definedName name="FDC_157_93">"#"</definedName>
    <definedName name="FDC_157_94">"#"</definedName>
    <definedName name="FDC_157_95">"#"</definedName>
    <definedName name="FDC_157_96">"#"</definedName>
    <definedName name="FDC_157_97">"#"</definedName>
    <definedName name="FDC_157_98">"#"</definedName>
    <definedName name="FDC_157_99">"#"</definedName>
    <definedName name="FDC_158_0">"#"</definedName>
    <definedName name="FDC_158_1">"#"</definedName>
    <definedName name="FDC_158_10">"#"</definedName>
    <definedName name="FDC_158_11">"#"</definedName>
    <definedName name="FDC_158_12">"#"</definedName>
    <definedName name="FDC_158_13">"#"</definedName>
    <definedName name="FDC_158_14">"#"</definedName>
    <definedName name="FDC_158_15">"#"</definedName>
    <definedName name="FDC_158_2">"#"</definedName>
    <definedName name="FDC_158_3">"#"</definedName>
    <definedName name="FDC_158_4">"#"</definedName>
    <definedName name="FDC_158_5">"#"</definedName>
    <definedName name="FDC_158_6">"#"</definedName>
    <definedName name="FDC_158_7">"#"</definedName>
    <definedName name="FDC_158_8">"#"</definedName>
    <definedName name="FDC_158_9">"#"</definedName>
    <definedName name="FDC_159_0">"#"</definedName>
    <definedName name="FDC_159_1">"#"</definedName>
    <definedName name="FDC_159_10">"#"</definedName>
    <definedName name="FDC_159_11">"#"</definedName>
    <definedName name="FDC_159_12">"#"</definedName>
    <definedName name="FDC_159_13">"#"</definedName>
    <definedName name="FDC_159_14">"#"</definedName>
    <definedName name="FDC_159_15">"#"</definedName>
    <definedName name="FDC_159_2">"#"</definedName>
    <definedName name="FDC_159_3">"#"</definedName>
    <definedName name="FDC_159_4">"#"</definedName>
    <definedName name="FDC_159_5">"#"</definedName>
    <definedName name="FDC_159_6">"#"</definedName>
    <definedName name="FDC_159_7">"#"</definedName>
    <definedName name="FDC_159_8">"#"</definedName>
    <definedName name="FDC_159_9">"#"</definedName>
    <definedName name="FDC_16_0">"#"</definedName>
    <definedName name="FDC_160_0">"#"</definedName>
    <definedName name="FDC_160_1">"#"</definedName>
    <definedName name="FDC_160_10">"#"</definedName>
    <definedName name="FDC_160_11">"#"</definedName>
    <definedName name="FDC_160_12">"#"</definedName>
    <definedName name="FDC_160_13">"#"</definedName>
    <definedName name="FDC_160_14">"#"</definedName>
    <definedName name="FDC_160_15">"#"</definedName>
    <definedName name="FDC_160_2">"#"</definedName>
    <definedName name="FDC_160_3">"#"</definedName>
    <definedName name="FDC_160_4">"#"</definedName>
    <definedName name="FDC_160_5">"#"</definedName>
    <definedName name="FDC_160_6">"#"</definedName>
    <definedName name="FDC_160_7">"#"</definedName>
    <definedName name="FDC_160_8">"#"</definedName>
    <definedName name="FDC_160_9">"#"</definedName>
    <definedName name="FDC_161_0">"#"</definedName>
    <definedName name="FDC_161_1">"#"</definedName>
    <definedName name="FDC_161_10">"#"</definedName>
    <definedName name="FDC_161_11">"#"</definedName>
    <definedName name="FDC_161_12">"#"</definedName>
    <definedName name="FDC_161_13">"#"</definedName>
    <definedName name="FDC_161_14">"#"</definedName>
    <definedName name="FDC_161_2">"#"</definedName>
    <definedName name="FDC_161_3">"#"</definedName>
    <definedName name="FDC_161_4">"#"</definedName>
    <definedName name="FDC_161_5">"#"</definedName>
    <definedName name="FDC_161_6">"#"</definedName>
    <definedName name="FDC_161_7">"#"</definedName>
    <definedName name="FDC_161_8">"#"</definedName>
    <definedName name="FDC_161_9">"#"</definedName>
    <definedName name="FDC_162_0">"#"</definedName>
    <definedName name="FDC_162_1">"#"</definedName>
    <definedName name="FDC_162_10">"#"</definedName>
    <definedName name="FDC_162_11">"#"</definedName>
    <definedName name="FDC_162_12">"#"</definedName>
    <definedName name="FDC_162_13">"#"</definedName>
    <definedName name="FDC_162_14">"#"</definedName>
    <definedName name="FDC_162_15">"#"</definedName>
    <definedName name="FDC_162_2">"#"</definedName>
    <definedName name="FDC_162_3">"#"</definedName>
    <definedName name="FDC_162_4">"#"</definedName>
    <definedName name="FDC_162_5">"#"</definedName>
    <definedName name="FDC_162_6">"#"</definedName>
    <definedName name="FDC_162_7">"#"</definedName>
    <definedName name="FDC_162_8">"#"</definedName>
    <definedName name="FDC_162_9">"#"</definedName>
    <definedName name="FDC_163_0">"#"</definedName>
    <definedName name="FDC_163_1">"#"</definedName>
    <definedName name="FDC_163_10">"#"</definedName>
    <definedName name="FDC_163_11">"#"</definedName>
    <definedName name="FDC_163_12">"#"</definedName>
    <definedName name="FDC_163_13">"#"</definedName>
    <definedName name="FDC_163_14">"#"</definedName>
    <definedName name="FDC_163_15">"#"</definedName>
    <definedName name="FDC_163_2">"#"</definedName>
    <definedName name="FDC_163_3">"#"</definedName>
    <definedName name="FDC_163_4">"#"</definedName>
    <definedName name="FDC_163_5">"#"</definedName>
    <definedName name="FDC_163_6">"#"</definedName>
    <definedName name="FDC_163_7">"#"</definedName>
    <definedName name="FDC_163_8">"#"</definedName>
    <definedName name="FDC_163_9">"#"</definedName>
    <definedName name="FDC_164_0">"#"</definedName>
    <definedName name="FDC_164_1">"#"</definedName>
    <definedName name="FDC_164_10">"#"</definedName>
    <definedName name="FDC_164_11">"#"</definedName>
    <definedName name="FDC_164_12">"#"</definedName>
    <definedName name="FDC_164_13">"#"</definedName>
    <definedName name="FDC_164_14">"#"</definedName>
    <definedName name="FDC_164_15">"#"</definedName>
    <definedName name="FDC_164_2">"#"</definedName>
    <definedName name="FDC_164_3">"#"</definedName>
    <definedName name="FDC_164_4">"#"</definedName>
    <definedName name="FDC_164_5">"#"</definedName>
    <definedName name="FDC_164_6">"#"</definedName>
    <definedName name="FDC_164_7">"#"</definedName>
    <definedName name="FDC_164_8">"#"</definedName>
    <definedName name="FDC_164_9">"#"</definedName>
    <definedName name="FDC_165_0">"#"</definedName>
    <definedName name="FDC_165_1">"#"</definedName>
    <definedName name="FDC_165_10">"#"</definedName>
    <definedName name="FDC_165_11">"#"</definedName>
    <definedName name="FDC_165_12">"#"</definedName>
    <definedName name="FDC_165_13">"#"</definedName>
    <definedName name="FDC_165_14">"#"</definedName>
    <definedName name="FDC_165_2">"#"</definedName>
    <definedName name="FDC_165_3">"#"</definedName>
    <definedName name="FDC_165_4">"#"</definedName>
    <definedName name="FDC_165_5">"#"</definedName>
    <definedName name="FDC_165_6">"#"</definedName>
    <definedName name="FDC_165_7">"#"</definedName>
    <definedName name="FDC_165_8">"#"</definedName>
    <definedName name="FDC_165_9">"#"</definedName>
    <definedName name="FDC_166_0">"#"</definedName>
    <definedName name="FDC_166_1">"#"</definedName>
    <definedName name="FDC_166_10">"#"</definedName>
    <definedName name="FDC_166_11">"#"</definedName>
    <definedName name="FDC_166_12">"#"</definedName>
    <definedName name="FDC_166_13">"#"</definedName>
    <definedName name="FDC_166_14">"#"</definedName>
    <definedName name="FDC_166_15">"#"</definedName>
    <definedName name="FDC_166_2">"#"</definedName>
    <definedName name="FDC_166_3">"#"</definedName>
    <definedName name="FDC_166_4">"#"</definedName>
    <definedName name="FDC_166_5">"#"</definedName>
    <definedName name="FDC_166_6">"#"</definedName>
    <definedName name="FDC_166_7">"#"</definedName>
    <definedName name="FDC_166_8">"#"</definedName>
    <definedName name="FDC_166_9">"#"</definedName>
    <definedName name="FDC_167_0">"#"</definedName>
    <definedName name="FDC_167_1">"#"</definedName>
    <definedName name="FDC_167_10">"#"</definedName>
    <definedName name="FDC_167_11">"#"</definedName>
    <definedName name="FDC_167_12">"#"</definedName>
    <definedName name="FDC_167_13">"#"</definedName>
    <definedName name="FDC_167_14">"#"</definedName>
    <definedName name="FDC_167_2">"#"</definedName>
    <definedName name="FDC_167_3">"#"</definedName>
    <definedName name="FDC_167_4">"#"</definedName>
    <definedName name="FDC_167_5">"#"</definedName>
    <definedName name="FDC_167_6">"#"</definedName>
    <definedName name="FDC_167_7">"#"</definedName>
    <definedName name="FDC_167_8">"#"</definedName>
    <definedName name="FDC_167_9">"#"</definedName>
    <definedName name="FDC_168_0">"#"</definedName>
    <definedName name="FDC_168_1">"#"</definedName>
    <definedName name="FDC_168_2">"#"</definedName>
    <definedName name="FDC_169_0">"#"</definedName>
    <definedName name="FDC_169_1">"#"</definedName>
    <definedName name="FDC_169_10">"#"</definedName>
    <definedName name="FDC_169_11">"#"</definedName>
    <definedName name="FDC_169_12">"#"</definedName>
    <definedName name="FDC_169_13">"#"</definedName>
    <definedName name="FDC_169_14">"#"</definedName>
    <definedName name="FDC_169_15">"#"</definedName>
    <definedName name="FDC_169_2">"#"</definedName>
    <definedName name="FDC_169_3">"#"</definedName>
    <definedName name="FDC_169_4">"#"</definedName>
    <definedName name="FDC_169_5">"#"</definedName>
    <definedName name="FDC_169_6">"#"</definedName>
    <definedName name="FDC_169_7">"#"</definedName>
    <definedName name="FDC_169_8">"#"</definedName>
    <definedName name="FDC_169_9">"#"</definedName>
    <definedName name="FDC_17_0">"#"</definedName>
    <definedName name="FDC_170_0">"#"</definedName>
    <definedName name="FDC_170_1">"#"</definedName>
    <definedName name="FDC_170_10">"#"</definedName>
    <definedName name="FDC_170_11">"#"</definedName>
    <definedName name="FDC_170_12">"#"</definedName>
    <definedName name="FDC_170_13">"#"</definedName>
    <definedName name="FDC_170_14">"#"</definedName>
    <definedName name="FDC_170_2">"#"</definedName>
    <definedName name="FDC_170_3">"#"</definedName>
    <definedName name="FDC_170_4">"#"</definedName>
    <definedName name="FDC_170_5">"#"</definedName>
    <definedName name="FDC_170_6">"#"</definedName>
    <definedName name="FDC_170_7">"#"</definedName>
    <definedName name="FDC_170_8">"#"</definedName>
    <definedName name="FDC_170_9">"#"</definedName>
    <definedName name="FDC_171_0">"#"</definedName>
    <definedName name="FDC_171_1">"#"</definedName>
    <definedName name="FDC_171_10">"#"</definedName>
    <definedName name="FDC_171_11">"#"</definedName>
    <definedName name="FDC_171_12">"#"</definedName>
    <definedName name="FDC_171_13">"#"</definedName>
    <definedName name="FDC_171_14">"#"</definedName>
    <definedName name="FDC_171_2">"#"</definedName>
    <definedName name="FDC_171_3">"#"</definedName>
    <definedName name="FDC_171_4">"#"</definedName>
    <definedName name="FDC_171_5">"#"</definedName>
    <definedName name="FDC_171_6">"#"</definedName>
    <definedName name="FDC_171_7">"#"</definedName>
    <definedName name="FDC_171_8">"#"</definedName>
    <definedName name="FDC_171_9">"#"</definedName>
    <definedName name="FDC_172_0">"#"</definedName>
    <definedName name="FDC_172_1">"#"</definedName>
    <definedName name="FDC_172_10">"#"</definedName>
    <definedName name="FDC_172_11">"#"</definedName>
    <definedName name="FDC_172_12">"#"</definedName>
    <definedName name="FDC_172_13">"#"</definedName>
    <definedName name="FDC_172_14">"#"</definedName>
    <definedName name="FDC_172_2">"#"</definedName>
    <definedName name="FDC_172_3">"#"</definedName>
    <definedName name="FDC_172_4">"#"</definedName>
    <definedName name="FDC_172_5">"#"</definedName>
    <definedName name="FDC_172_6">"#"</definedName>
    <definedName name="FDC_172_7">"#"</definedName>
    <definedName name="FDC_172_8">"#"</definedName>
    <definedName name="FDC_172_9">"#"</definedName>
    <definedName name="FDC_173_0">"#"</definedName>
    <definedName name="FDC_173_1">"#"</definedName>
    <definedName name="FDC_173_2">"#"</definedName>
    <definedName name="FDC_174_0">"#"</definedName>
    <definedName name="FDC_174_1">"#"</definedName>
    <definedName name="FDC_174_2">"#"</definedName>
    <definedName name="FDC_175_0">"#"</definedName>
    <definedName name="FDC_175_1">"#"</definedName>
    <definedName name="FDC_175_2">"#"</definedName>
    <definedName name="FDC_176_0">"#"</definedName>
    <definedName name="FDC_176_1">"#"</definedName>
    <definedName name="FDC_176_2">"#"</definedName>
    <definedName name="FDC_177_0">"#"</definedName>
    <definedName name="FDC_177_1">"#"</definedName>
    <definedName name="FDC_177_2">"#"</definedName>
    <definedName name="FDC_178_0">"#"</definedName>
    <definedName name="FDC_178_1">"#"</definedName>
    <definedName name="FDC_178_2">"#"</definedName>
    <definedName name="FDC_179_0">"#"</definedName>
    <definedName name="FDC_179_1">"#"</definedName>
    <definedName name="FDC_179_2">"#"</definedName>
    <definedName name="FDC_18_0">"#"</definedName>
    <definedName name="FDC_180_0">"#"</definedName>
    <definedName name="FDC_180_1">"#"</definedName>
    <definedName name="FDC_180_2">"#"</definedName>
    <definedName name="FDC_181_0">"#"</definedName>
    <definedName name="FDC_181_1">"#"</definedName>
    <definedName name="FDC_181_2">"#"</definedName>
    <definedName name="FDC_182_0">"#"</definedName>
    <definedName name="FDC_182_1">"#"</definedName>
    <definedName name="FDC_182_2">"#"</definedName>
    <definedName name="FDC_183_0">"#"</definedName>
    <definedName name="FDC_183_1">"#"</definedName>
    <definedName name="FDC_183_2">"#"</definedName>
    <definedName name="FDC_184_0">"#"</definedName>
    <definedName name="FDC_184_1">"#"</definedName>
    <definedName name="FDC_184_2">"#"</definedName>
    <definedName name="FDC_185_0">"#"</definedName>
    <definedName name="FDC_185_1">"#"</definedName>
    <definedName name="FDC_185_2">"#"</definedName>
    <definedName name="FDC_186_0">"#"</definedName>
    <definedName name="FDC_186_1">"#"</definedName>
    <definedName name="FDC_186_2">"#"</definedName>
    <definedName name="FDC_187_0">"#"</definedName>
    <definedName name="FDC_187_1">"#"</definedName>
    <definedName name="FDC_187_2">"#"</definedName>
    <definedName name="FDC_188_0">"#"</definedName>
    <definedName name="FDC_188_1">"#"</definedName>
    <definedName name="FDC_188_2">"#"</definedName>
    <definedName name="FDC_189_0">"#"</definedName>
    <definedName name="FDC_189_1">"#"</definedName>
    <definedName name="FDC_189_2">"#"</definedName>
    <definedName name="FDC_19_0">"#"</definedName>
    <definedName name="FDC_19_1">"#"</definedName>
    <definedName name="FDC_19_2">"#"</definedName>
    <definedName name="FDC_19_3">"#"</definedName>
    <definedName name="FDC_190_0">"#"</definedName>
    <definedName name="FDC_190_1">"#"</definedName>
    <definedName name="FDC_190_2">"#"</definedName>
    <definedName name="FDC_191_0">"#"</definedName>
    <definedName name="FDC_191_1">"#"</definedName>
    <definedName name="FDC_191_2">"#"</definedName>
    <definedName name="FDC_192_0">"#"</definedName>
    <definedName name="FDC_192_1">"#"</definedName>
    <definedName name="FDC_192_2">"#"</definedName>
    <definedName name="FDC_193_0">"#"</definedName>
    <definedName name="FDC_193_1">"#"</definedName>
    <definedName name="FDC_193_2">"#"</definedName>
    <definedName name="FDC_194_0">"#"</definedName>
    <definedName name="FDC_194_1">"#"</definedName>
    <definedName name="FDC_194_2">"#"</definedName>
    <definedName name="FDC_195_0">"#"</definedName>
    <definedName name="FDC_195_1">"#"</definedName>
    <definedName name="FDC_195_2">"#"</definedName>
    <definedName name="FDC_196_0">"#"</definedName>
    <definedName name="FDC_196_1">"#"</definedName>
    <definedName name="FDC_196_2">"#"</definedName>
    <definedName name="FDC_197_0">"#"</definedName>
    <definedName name="FDC_197_1">"#"</definedName>
    <definedName name="FDC_197_2">"#"</definedName>
    <definedName name="FDC_198_0">"#"</definedName>
    <definedName name="FDC_198_1">"#"</definedName>
    <definedName name="FDC_198_2">"#"</definedName>
    <definedName name="FDC_199_0">"#"</definedName>
    <definedName name="FDC_199_1">"#"</definedName>
    <definedName name="FDC_199_2">"#"</definedName>
    <definedName name="FDC_2_0">"#"</definedName>
    <definedName name="FDC_20_0">"#"</definedName>
    <definedName name="FDC_200_0">"#"</definedName>
    <definedName name="FDC_200_1">"#"</definedName>
    <definedName name="FDC_200_2">"#"</definedName>
    <definedName name="FDC_201_0">"#"</definedName>
    <definedName name="FDC_201_1">"#"</definedName>
    <definedName name="FDC_201_2">"#"</definedName>
    <definedName name="FDC_202_0">"#"</definedName>
    <definedName name="FDC_202_1">"#"</definedName>
    <definedName name="FDC_202_2">"#"</definedName>
    <definedName name="FDC_203_0">"#"</definedName>
    <definedName name="FDC_203_1">"#"</definedName>
    <definedName name="FDC_203_2">"#"</definedName>
    <definedName name="FDC_204_0">"#"</definedName>
    <definedName name="FDC_204_1">"#"</definedName>
    <definedName name="FDC_204_2">"#"</definedName>
    <definedName name="FDC_205_0">"#"</definedName>
    <definedName name="FDC_205_1">"#"</definedName>
    <definedName name="FDC_205_2">"#"</definedName>
    <definedName name="FDC_206_0">"#"</definedName>
    <definedName name="FDC_206_1">"#"</definedName>
    <definedName name="FDC_206_2">"#"</definedName>
    <definedName name="FDC_207_0">"#"</definedName>
    <definedName name="FDC_207_1">"#"</definedName>
    <definedName name="FDC_207_2">"#"</definedName>
    <definedName name="FDC_208_0">"#"</definedName>
    <definedName name="FDC_208_1">"#"</definedName>
    <definedName name="FDC_208_2">"#"</definedName>
    <definedName name="FDC_209_0">"#"</definedName>
    <definedName name="FDC_209_1">"#"</definedName>
    <definedName name="FDC_209_2">"#"</definedName>
    <definedName name="FDC_21_0">"#"</definedName>
    <definedName name="FDC_21_1">"#"</definedName>
    <definedName name="FDC_21_2">"#"</definedName>
    <definedName name="FDC_21_3">"#"</definedName>
    <definedName name="FDC_210_0">"#"</definedName>
    <definedName name="FDC_210_1">"#"</definedName>
    <definedName name="FDC_211_0">"#"</definedName>
    <definedName name="FDC_211_1">"#"</definedName>
    <definedName name="FDC_211_2">"#"</definedName>
    <definedName name="FDC_212_0">"#"</definedName>
    <definedName name="FDC_212_1">"#"</definedName>
    <definedName name="FDC_212_2">"#"</definedName>
    <definedName name="FDC_213_0">"#"</definedName>
    <definedName name="FDC_213_1">"#"</definedName>
    <definedName name="FDC_213_2">"#"</definedName>
    <definedName name="FDC_214_0">"#"</definedName>
    <definedName name="FDC_214_1">"#"</definedName>
    <definedName name="FDC_214_2">"#"</definedName>
    <definedName name="FDC_215_0">"#"</definedName>
    <definedName name="FDC_216_0">"#"</definedName>
    <definedName name="FDC_217_0">"#"</definedName>
    <definedName name="FDC_218_0">"#"</definedName>
    <definedName name="FDC_218_1">"#"</definedName>
    <definedName name="FDC_218_2">"#"</definedName>
    <definedName name="FDC_219_0">"#"</definedName>
    <definedName name="FDC_219_1">"#"</definedName>
    <definedName name="FDC_219_2">"#"</definedName>
    <definedName name="FDC_22_0">"#"</definedName>
    <definedName name="FDC_220_0">"#"</definedName>
    <definedName name="FDC_221_0">"#"</definedName>
    <definedName name="FDC_222_0">"#"</definedName>
    <definedName name="FDC_223_0">"#"</definedName>
    <definedName name="FDC_223_1">"#"</definedName>
    <definedName name="FDC_223_2">"#"</definedName>
    <definedName name="FDC_224_0">"#"</definedName>
    <definedName name="FDC_224_1">"#"</definedName>
    <definedName name="FDC_224_2">"#"</definedName>
    <definedName name="FDC_225_0">"#"</definedName>
    <definedName name="FDC_226_0">"#"</definedName>
    <definedName name="FDC_227_0">"#"</definedName>
    <definedName name="FDC_228_0">"#"</definedName>
    <definedName name="FDC_228_1">"#"</definedName>
    <definedName name="FDC_228_2">"#"</definedName>
    <definedName name="FDC_229_0">"#"</definedName>
    <definedName name="FDC_229_1">"#"</definedName>
    <definedName name="FDC_229_2">"#"</definedName>
    <definedName name="FDC_23_0">"#"</definedName>
    <definedName name="FDC_230_0">"#"</definedName>
    <definedName name="FDC_231_0">"#"</definedName>
    <definedName name="FDC_232_0">"#"</definedName>
    <definedName name="FDC_233_0">"#"</definedName>
    <definedName name="FDC_233_1">"#"</definedName>
    <definedName name="FDC_233_2">"#"</definedName>
    <definedName name="FDC_234_0">"#"</definedName>
    <definedName name="FDC_234_1">"#"</definedName>
    <definedName name="FDC_234_2">"#"</definedName>
    <definedName name="FDC_235_0">"#"</definedName>
    <definedName name="FDC_236_0">"#"</definedName>
    <definedName name="FDC_237_0">"#"</definedName>
    <definedName name="FDC_238_0">"#"</definedName>
    <definedName name="FDC_238_1">"#"</definedName>
    <definedName name="FDC_238_10">"#"</definedName>
    <definedName name="FDC_238_11">"#"</definedName>
    <definedName name="FDC_238_12">"#"</definedName>
    <definedName name="FDC_238_13">"#"</definedName>
    <definedName name="FDC_238_14">"#"</definedName>
    <definedName name="FDC_238_2">"#"</definedName>
    <definedName name="FDC_238_3">"#"</definedName>
    <definedName name="FDC_238_4">"#"</definedName>
    <definedName name="FDC_238_5">"#"</definedName>
    <definedName name="FDC_238_6">"#"</definedName>
    <definedName name="FDC_238_7">"#"</definedName>
    <definedName name="FDC_238_8">"#"</definedName>
    <definedName name="FDC_238_9">"#"</definedName>
    <definedName name="FDC_239_0">"#"</definedName>
    <definedName name="FDC_239_1">"#"</definedName>
    <definedName name="FDC_239_10">"#"</definedName>
    <definedName name="FDC_239_11">"#"</definedName>
    <definedName name="FDC_239_12">"#"</definedName>
    <definedName name="FDC_239_13">"#"</definedName>
    <definedName name="FDC_239_14">"#"</definedName>
    <definedName name="FDC_239_2">"#"</definedName>
    <definedName name="FDC_239_3">"#"</definedName>
    <definedName name="FDC_239_4">"#"</definedName>
    <definedName name="FDC_239_5">"#"</definedName>
    <definedName name="FDC_239_6">"#"</definedName>
    <definedName name="FDC_239_7">"#"</definedName>
    <definedName name="FDC_239_8">"#"</definedName>
    <definedName name="FDC_239_9">"#"</definedName>
    <definedName name="FDC_24_0">"#"</definedName>
    <definedName name="FDC_240_0">"#"</definedName>
    <definedName name="FDC_241_0">"#"</definedName>
    <definedName name="FDC_242_0">"#"</definedName>
    <definedName name="FDC_243_0">"#"</definedName>
    <definedName name="FDC_243_1">"#"</definedName>
    <definedName name="FDC_243_10">"#"</definedName>
    <definedName name="FDC_243_11">"#"</definedName>
    <definedName name="FDC_243_12">"#"</definedName>
    <definedName name="FDC_243_13">"#"</definedName>
    <definedName name="FDC_243_14">"#"</definedName>
    <definedName name="FDC_243_2">"#"</definedName>
    <definedName name="FDC_243_3">"#"</definedName>
    <definedName name="FDC_243_4">"#"</definedName>
    <definedName name="FDC_243_5">"#"</definedName>
    <definedName name="FDC_243_6">"#"</definedName>
    <definedName name="FDC_243_7">"#"</definedName>
    <definedName name="FDC_243_8">"#"</definedName>
    <definedName name="FDC_243_9">"#"</definedName>
    <definedName name="FDC_244_0">"#"</definedName>
    <definedName name="FDC_244_1">"#"</definedName>
    <definedName name="FDC_244_2">"#"</definedName>
    <definedName name="FDC_245_0">"#"</definedName>
    <definedName name="FDC_246_0">"#"</definedName>
    <definedName name="FDC_247_0">"#"</definedName>
    <definedName name="FDC_248_0">"#"</definedName>
    <definedName name="FDC_248_1">"#"</definedName>
    <definedName name="FDC_248_2">"#"</definedName>
    <definedName name="FDC_249_0">"#"</definedName>
    <definedName name="FDC_249_1">"#"</definedName>
    <definedName name="FDC_249_10">"#"</definedName>
    <definedName name="FDC_249_11">"#"</definedName>
    <definedName name="FDC_249_12">"#"</definedName>
    <definedName name="FDC_249_13">"#"</definedName>
    <definedName name="FDC_249_14">"#"</definedName>
    <definedName name="FDC_249_2">"#"</definedName>
    <definedName name="FDC_249_3">"#"</definedName>
    <definedName name="FDC_249_4">"#"</definedName>
    <definedName name="FDC_249_5">"#"</definedName>
    <definedName name="FDC_249_6">"#"</definedName>
    <definedName name="FDC_249_7">"#"</definedName>
    <definedName name="FDC_249_8">"#"</definedName>
    <definedName name="FDC_249_9">"#"</definedName>
    <definedName name="FDC_25_0">"#"</definedName>
    <definedName name="FDC_25_1">"#"</definedName>
    <definedName name="FDC_25_2">"#"</definedName>
    <definedName name="FDC_25_3">"#"</definedName>
    <definedName name="FDC_250_0">"#"</definedName>
    <definedName name="FDC_251_0">"#"</definedName>
    <definedName name="FDC_252_0">"#"</definedName>
    <definedName name="FDC_253_0">"#"</definedName>
    <definedName name="FDC_253_1">"#"</definedName>
    <definedName name="FDC_253_2">"#"</definedName>
    <definedName name="FDC_254_0">"#"</definedName>
    <definedName name="FDC_254_1">"#"</definedName>
    <definedName name="FDC_254_2">"#"</definedName>
    <definedName name="FDC_255_0">"#"</definedName>
    <definedName name="FDC_255_1">"#"</definedName>
    <definedName name="FDC_255_2">"#"</definedName>
    <definedName name="FDC_256_0">"#"</definedName>
    <definedName name="FDC_256_1">"#"</definedName>
    <definedName name="FDC_256_2">"#"</definedName>
    <definedName name="FDC_257_0">"#"</definedName>
    <definedName name="FDC_257_1">"#"</definedName>
    <definedName name="FDC_257_2">"#"</definedName>
    <definedName name="FDC_258_0">"#"</definedName>
    <definedName name="FDC_258_1">"#"</definedName>
    <definedName name="FDC_258_2">"#"</definedName>
    <definedName name="FDC_259_0">"#"</definedName>
    <definedName name="FDC_259_1">"#"</definedName>
    <definedName name="FDC_259_2">"#"</definedName>
    <definedName name="FDC_26_0">"#"</definedName>
    <definedName name="FDC_26_1">"#"</definedName>
    <definedName name="FDC_26_2">"#"</definedName>
    <definedName name="FDC_26_3">"#"</definedName>
    <definedName name="FDC_260_0">"#"</definedName>
    <definedName name="FDC_260_1">"#"</definedName>
    <definedName name="FDC_260_2">"#"</definedName>
    <definedName name="FDC_261_0">"#"</definedName>
    <definedName name="FDC_261_1">"#"</definedName>
    <definedName name="FDC_261_2">"#"</definedName>
    <definedName name="FDC_262_0">"#"</definedName>
    <definedName name="FDC_262_1">"#"</definedName>
    <definedName name="FDC_262_2">"#"</definedName>
    <definedName name="FDC_263_0">"#"</definedName>
    <definedName name="FDC_263_1">"#"</definedName>
    <definedName name="FDC_263_2">"#"</definedName>
    <definedName name="FDC_264_0">"#"</definedName>
    <definedName name="FDC_264_1">"#"</definedName>
    <definedName name="FDC_264_2">"#"</definedName>
    <definedName name="FDC_265_0">"#"</definedName>
    <definedName name="FDC_265_1">"#"</definedName>
    <definedName name="FDC_265_2">"#"</definedName>
    <definedName name="FDC_266_0">"#"</definedName>
    <definedName name="FDC_266_1">"#"</definedName>
    <definedName name="FDC_266_2">"#"</definedName>
    <definedName name="FDC_267_0">"#"</definedName>
    <definedName name="FDC_267_1">"#"</definedName>
    <definedName name="FDC_267_2">"#"</definedName>
    <definedName name="FDC_268_0">"#"</definedName>
    <definedName name="FDC_268_1">"#"</definedName>
    <definedName name="FDC_268_2">"#"</definedName>
    <definedName name="FDC_269_0">"#"</definedName>
    <definedName name="FDC_269_1">"#"</definedName>
    <definedName name="FDC_269_2">"#"</definedName>
    <definedName name="FDC_27_0">"#"</definedName>
    <definedName name="FDC_270_0">"#"</definedName>
    <definedName name="FDC_270_1">"#"</definedName>
    <definedName name="FDC_270_2">"#"</definedName>
    <definedName name="FDC_271_0">"#"</definedName>
    <definedName name="FDC_271_1">"#"</definedName>
    <definedName name="FDC_271_2">"#"</definedName>
    <definedName name="FDC_272_0">"#"</definedName>
    <definedName name="FDC_272_1">"#"</definedName>
    <definedName name="FDC_272_2">"#"</definedName>
    <definedName name="FDC_273_0">"#"</definedName>
    <definedName name="FDC_273_1">"#"</definedName>
    <definedName name="FDC_273_10">"#"</definedName>
    <definedName name="FDC_273_11">"#"</definedName>
    <definedName name="FDC_273_12">"#"</definedName>
    <definedName name="FDC_273_13">"#"</definedName>
    <definedName name="FDC_273_14">"#"</definedName>
    <definedName name="FDC_273_2">"#"</definedName>
    <definedName name="FDC_273_3">"#"</definedName>
    <definedName name="FDC_273_4">"#"</definedName>
    <definedName name="FDC_273_5">"#"</definedName>
    <definedName name="FDC_273_6">"#"</definedName>
    <definedName name="FDC_273_7">"#"</definedName>
    <definedName name="FDC_273_8">"#"</definedName>
    <definedName name="FDC_273_9">"#"</definedName>
    <definedName name="FDC_274_0">"#"</definedName>
    <definedName name="FDC_274_1">"#"</definedName>
    <definedName name="FDC_274_2">"#"</definedName>
    <definedName name="FDC_275_0">"#"</definedName>
    <definedName name="FDC_275_1">"#"</definedName>
    <definedName name="FDC_275_2">"#"</definedName>
    <definedName name="FDC_276_0">"#"</definedName>
    <definedName name="FDC_277_0">"#"</definedName>
    <definedName name="FDC_278_0">"#"</definedName>
    <definedName name="FDC_279_0">"#"</definedName>
    <definedName name="FDC_279_1">"#"</definedName>
    <definedName name="FDC_279_2">"#"</definedName>
    <definedName name="FDC_28_0">"#"</definedName>
    <definedName name="FDC_28_1">"#"</definedName>
    <definedName name="FDC_28_2">"#"</definedName>
    <definedName name="FDC_28_3">"#"</definedName>
    <definedName name="FDC_280_0">"#"</definedName>
    <definedName name="FDC_280_1">"#"</definedName>
    <definedName name="FDC_280_2">"#"</definedName>
    <definedName name="FDC_281_0">"#"</definedName>
    <definedName name="FDC_281_1">"#"</definedName>
    <definedName name="FDC_281_2">"#"</definedName>
    <definedName name="FDC_282_0">"#"</definedName>
    <definedName name="FDC_282_1">"#"</definedName>
    <definedName name="FDC_282_2">"#"</definedName>
    <definedName name="FDC_283_0">"#"</definedName>
    <definedName name="FDC_283_1">"#"</definedName>
    <definedName name="FDC_283_2">"#"</definedName>
    <definedName name="FDC_284_0">"#"</definedName>
    <definedName name="FDC_284_1">"#"</definedName>
    <definedName name="FDC_284_10">"#"</definedName>
    <definedName name="FDC_284_11">"#"</definedName>
    <definedName name="FDC_284_12">"#"</definedName>
    <definedName name="FDC_284_13">"#"</definedName>
    <definedName name="FDC_284_14">"#"</definedName>
    <definedName name="FDC_284_15">"#"</definedName>
    <definedName name="FDC_284_16">"#"</definedName>
    <definedName name="FDC_284_17">"#"</definedName>
    <definedName name="FDC_284_18">"#"</definedName>
    <definedName name="FDC_284_19">"#"</definedName>
    <definedName name="FDC_284_2">"#"</definedName>
    <definedName name="FDC_284_20">"#"</definedName>
    <definedName name="FDC_284_21">"#"</definedName>
    <definedName name="FDC_284_22">"#"</definedName>
    <definedName name="FDC_284_23">"#"</definedName>
    <definedName name="FDC_284_24">"#"</definedName>
    <definedName name="FDC_284_25">"#"</definedName>
    <definedName name="FDC_284_26">"#"</definedName>
    <definedName name="FDC_284_3">"#"</definedName>
    <definedName name="FDC_284_4">"#"</definedName>
    <definedName name="FDC_284_5">"#"</definedName>
    <definedName name="FDC_284_6">"#"</definedName>
    <definedName name="FDC_284_7">"#"</definedName>
    <definedName name="FDC_284_8">"#"</definedName>
    <definedName name="FDC_284_9">"#"</definedName>
    <definedName name="FDC_285_0">"#"</definedName>
    <definedName name="FDC_285_1">"#"</definedName>
    <definedName name="FDC_285_10">"#"</definedName>
    <definedName name="FDC_285_11">"#"</definedName>
    <definedName name="FDC_285_12">"#"</definedName>
    <definedName name="FDC_285_13">"#"</definedName>
    <definedName name="FDC_285_14">"#"</definedName>
    <definedName name="FDC_285_15">"#"</definedName>
    <definedName name="FDC_285_16">"#"</definedName>
    <definedName name="FDC_285_17">"#"</definedName>
    <definedName name="FDC_285_18">"#"</definedName>
    <definedName name="FDC_285_19">"#"</definedName>
    <definedName name="FDC_285_2">"#"</definedName>
    <definedName name="FDC_285_20">"#"</definedName>
    <definedName name="FDC_285_21">"#"</definedName>
    <definedName name="FDC_285_22">"#"</definedName>
    <definedName name="FDC_285_23">"#"</definedName>
    <definedName name="FDC_285_24">"#"</definedName>
    <definedName name="FDC_285_25">"#"</definedName>
    <definedName name="FDC_285_26">"#"</definedName>
    <definedName name="FDC_285_3">"#"</definedName>
    <definedName name="FDC_285_4">"#"</definedName>
    <definedName name="FDC_285_5">"#"</definedName>
    <definedName name="FDC_285_6">"#"</definedName>
    <definedName name="FDC_285_7">"#"</definedName>
    <definedName name="FDC_285_8">"#"</definedName>
    <definedName name="FDC_285_9">"#"</definedName>
    <definedName name="FDC_286_0">"#"</definedName>
    <definedName name="FDC_286_1">"#"</definedName>
    <definedName name="FDC_286_10">"#"</definedName>
    <definedName name="FDC_286_11">"#"</definedName>
    <definedName name="FDC_286_12">"#"</definedName>
    <definedName name="FDC_286_13">"#"</definedName>
    <definedName name="FDC_286_14">"#"</definedName>
    <definedName name="FDC_286_15">"#"</definedName>
    <definedName name="FDC_286_16">"#"</definedName>
    <definedName name="FDC_286_17">"#"</definedName>
    <definedName name="FDC_286_18">"#"</definedName>
    <definedName name="FDC_286_19">"#"</definedName>
    <definedName name="FDC_286_2">"#"</definedName>
    <definedName name="FDC_286_20">"#"</definedName>
    <definedName name="FDC_286_21">"#"</definedName>
    <definedName name="FDC_286_22">"#"</definedName>
    <definedName name="FDC_286_23">"#"</definedName>
    <definedName name="FDC_286_24">"#"</definedName>
    <definedName name="FDC_286_25">"#"</definedName>
    <definedName name="FDC_286_3">"#"</definedName>
    <definedName name="FDC_286_4">"#"</definedName>
    <definedName name="FDC_286_5">"#"</definedName>
    <definedName name="FDC_286_6">"#"</definedName>
    <definedName name="FDC_286_7">"#"</definedName>
    <definedName name="FDC_286_8">"#"</definedName>
    <definedName name="FDC_286_9">"#"</definedName>
    <definedName name="FDC_287_0">"#"</definedName>
    <definedName name="FDC_287_1">"#"</definedName>
    <definedName name="FDC_287_10">"#"</definedName>
    <definedName name="FDC_287_11">"#"</definedName>
    <definedName name="FDC_287_12">"#"</definedName>
    <definedName name="FDC_287_13">"#"</definedName>
    <definedName name="FDC_287_14">"#"</definedName>
    <definedName name="FDC_287_15">"#"</definedName>
    <definedName name="FDC_287_16">"#"</definedName>
    <definedName name="FDC_287_17">"#"</definedName>
    <definedName name="FDC_287_18">"#"</definedName>
    <definedName name="FDC_287_19">"#"</definedName>
    <definedName name="FDC_287_2">"#"</definedName>
    <definedName name="FDC_287_20">"#"</definedName>
    <definedName name="FDC_287_21">"#"</definedName>
    <definedName name="FDC_287_22">"#"</definedName>
    <definedName name="FDC_287_23">"#"</definedName>
    <definedName name="FDC_287_24">"#"</definedName>
    <definedName name="FDC_287_3">"#"</definedName>
    <definedName name="FDC_287_4">"#"</definedName>
    <definedName name="FDC_287_5">"#"</definedName>
    <definedName name="FDC_287_6">"#"</definedName>
    <definedName name="FDC_287_7">"#"</definedName>
    <definedName name="FDC_287_8">"#"</definedName>
    <definedName name="FDC_287_9">"#"</definedName>
    <definedName name="FDC_288_0">"#"</definedName>
    <definedName name="FDC_288_1">"#"</definedName>
    <definedName name="FDC_288_2">"#"</definedName>
    <definedName name="FDC_289_0">"#"</definedName>
    <definedName name="FDC_289_1">"#"</definedName>
    <definedName name="FDC_289_10">"#"</definedName>
    <definedName name="FDC_289_11">"#"</definedName>
    <definedName name="FDC_289_12">"#"</definedName>
    <definedName name="FDC_289_13">"#"</definedName>
    <definedName name="FDC_289_14">"#"</definedName>
    <definedName name="FDC_289_15">"#"</definedName>
    <definedName name="FDC_289_16">"#"</definedName>
    <definedName name="FDC_289_17">"#"</definedName>
    <definedName name="FDC_289_18">"#"</definedName>
    <definedName name="FDC_289_19">"#"</definedName>
    <definedName name="FDC_289_2">"#"</definedName>
    <definedName name="FDC_289_20">"#"</definedName>
    <definedName name="FDC_289_21">"#"</definedName>
    <definedName name="FDC_289_22">"#"</definedName>
    <definedName name="FDC_289_23">"#"</definedName>
    <definedName name="FDC_289_24">"#"</definedName>
    <definedName name="FDC_289_25">"#"</definedName>
    <definedName name="FDC_289_26">"#"</definedName>
    <definedName name="FDC_289_3">"#"</definedName>
    <definedName name="FDC_289_4">"#"</definedName>
    <definedName name="FDC_289_5">"#"</definedName>
    <definedName name="FDC_289_6">"#"</definedName>
    <definedName name="FDC_289_7">"#"</definedName>
    <definedName name="FDC_289_8">"#"</definedName>
    <definedName name="FDC_289_9">"#"</definedName>
    <definedName name="FDC_29_0">"#"</definedName>
    <definedName name="FDC_29_1">"#"</definedName>
    <definedName name="FDC_29_2">"#"</definedName>
    <definedName name="FDC_29_3">"#"</definedName>
    <definedName name="FDC_290_0">"#"</definedName>
    <definedName name="FDC_290_1">"#"</definedName>
    <definedName name="FDC_290_10">"#"</definedName>
    <definedName name="FDC_290_11">"#"</definedName>
    <definedName name="FDC_290_12">"#"</definedName>
    <definedName name="FDC_290_13">"#"</definedName>
    <definedName name="FDC_290_14">"#"</definedName>
    <definedName name="FDC_290_15">"#"</definedName>
    <definedName name="FDC_290_16">"#"</definedName>
    <definedName name="FDC_290_17">"#"</definedName>
    <definedName name="FDC_290_18">"#"</definedName>
    <definedName name="FDC_290_19">"#"</definedName>
    <definedName name="FDC_290_2">"#"</definedName>
    <definedName name="FDC_290_20">"#"</definedName>
    <definedName name="FDC_290_21">"#"</definedName>
    <definedName name="FDC_290_22">"#"</definedName>
    <definedName name="FDC_290_23">"#"</definedName>
    <definedName name="FDC_290_24">"#"</definedName>
    <definedName name="FDC_290_25">"#"</definedName>
    <definedName name="FDC_290_3">"#"</definedName>
    <definedName name="FDC_290_4">"#"</definedName>
    <definedName name="FDC_290_5">"#"</definedName>
    <definedName name="FDC_290_6">"#"</definedName>
    <definedName name="FDC_290_7">"#"</definedName>
    <definedName name="FDC_290_8">"#"</definedName>
    <definedName name="FDC_290_9">"#"</definedName>
    <definedName name="FDC_291_0">"#"</definedName>
    <definedName name="FDC_291_1">"#"</definedName>
    <definedName name="FDC_291_10">"#"</definedName>
    <definedName name="FDC_291_11">"#"</definedName>
    <definedName name="FDC_291_12">"#"</definedName>
    <definedName name="FDC_291_13">"#"</definedName>
    <definedName name="FDC_291_14">"#"</definedName>
    <definedName name="FDC_291_15">"#"</definedName>
    <definedName name="FDC_291_16">"#"</definedName>
    <definedName name="FDC_291_17">"#"</definedName>
    <definedName name="FDC_291_18">"#"</definedName>
    <definedName name="FDC_291_19">"#"</definedName>
    <definedName name="FDC_291_2">"#"</definedName>
    <definedName name="FDC_291_20">"#"</definedName>
    <definedName name="FDC_291_21">"#"</definedName>
    <definedName name="FDC_291_22">"#"</definedName>
    <definedName name="FDC_291_23">"#"</definedName>
    <definedName name="FDC_291_24">"#"</definedName>
    <definedName name="FDC_291_3">"#"</definedName>
    <definedName name="FDC_291_4">"#"</definedName>
    <definedName name="FDC_291_5">"#"</definedName>
    <definedName name="FDC_291_6">"#"</definedName>
    <definedName name="FDC_291_7">"#"</definedName>
    <definedName name="FDC_291_8">"#"</definedName>
    <definedName name="FDC_291_9">"#"</definedName>
    <definedName name="FDC_292_0">"#"</definedName>
    <definedName name="FDC_292_1">"#"</definedName>
    <definedName name="FDC_292_2">"#"</definedName>
    <definedName name="FDC_293_0">"#"</definedName>
    <definedName name="FDC_293_1">"#"</definedName>
    <definedName name="FDC_293_2">"#"</definedName>
    <definedName name="FDC_294_0">"#"</definedName>
    <definedName name="FDC_294_1">"#"</definedName>
    <definedName name="FDC_294_2">"#"</definedName>
    <definedName name="FDC_295_0">"#"</definedName>
    <definedName name="FDC_296_0">"#"</definedName>
    <definedName name="FDC_297_0">"#"</definedName>
    <definedName name="FDC_298_0">"#"</definedName>
    <definedName name="FDC_299_0">"#"</definedName>
    <definedName name="FDC_299_1">"#"</definedName>
    <definedName name="FDC_299_10">"#"</definedName>
    <definedName name="FDC_299_11">"#"</definedName>
    <definedName name="FDC_299_12">"#"</definedName>
    <definedName name="FDC_299_13">"#"</definedName>
    <definedName name="FDC_299_14">"#"</definedName>
    <definedName name="FDC_299_15">"#"</definedName>
    <definedName name="FDC_299_16">"#"</definedName>
    <definedName name="FDC_299_17">"#"</definedName>
    <definedName name="FDC_299_18">"#"</definedName>
    <definedName name="FDC_299_19">"#"</definedName>
    <definedName name="FDC_299_2">"#"</definedName>
    <definedName name="FDC_299_20">"#"</definedName>
    <definedName name="FDC_299_21">"#"</definedName>
    <definedName name="FDC_299_22">"#"</definedName>
    <definedName name="FDC_299_23">"#"</definedName>
    <definedName name="FDC_299_24">"#"</definedName>
    <definedName name="FDC_299_25">"#"</definedName>
    <definedName name="FDC_299_26">"#"</definedName>
    <definedName name="FDC_299_3">"#"</definedName>
    <definedName name="FDC_299_4">"#"</definedName>
    <definedName name="FDC_299_5">"#"</definedName>
    <definedName name="FDC_299_6">"#"</definedName>
    <definedName name="FDC_299_7">"#"</definedName>
    <definedName name="FDC_299_8">"#"</definedName>
    <definedName name="FDC_299_9">"#"</definedName>
    <definedName name="FDC_3_0">"#"</definedName>
    <definedName name="FDC_30_0">"#"</definedName>
    <definedName name="FDC_300_0">"#"</definedName>
    <definedName name="FDC_300_1">"#"</definedName>
    <definedName name="FDC_300_10">"#"</definedName>
    <definedName name="FDC_300_11">"#"</definedName>
    <definedName name="FDC_300_12">"#"</definedName>
    <definedName name="FDC_300_13">"#"</definedName>
    <definedName name="FDC_300_14">"#"</definedName>
    <definedName name="FDC_300_15">"#"</definedName>
    <definedName name="FDC_300_16">"#"</definedName>
    <definedName name="FDC_300_17">"#"</definedName>
    <definedName name="FDC_300_18">"#"</definedName>
    <definedName name="FDC_300_19">"#"</definedName>
    <definedName name="FDC_300_2">"#"</definedName>
    <definedName name="FDC_300_20">"#"</definedName>
    <definedName name="FDC_300_21">"#"</definedName>
    <definedName name="FDC_300_22">"#"</definedName>
    <definedName name="FDC_300_23">"#"</definedName>
    <definedName name="FDC_300_24">"#"</definedName>
    <definedName name="FDC_300_25">"#"</definedName>
    <definedName name="FDC_300_26">"#"</definedName>
    <definedName name="FDC_300_3">"#"</definedName>
    <definedName name="FDC_300_4">"#"</definedName>
    <definedName name="FDC_300_5">"#"</definedName>
    <definedName name="FDC_300_6">"#"</definedName>
    <definedName name="FDC_300_7">"#"</definedName>
    <definedName name="FDC_300_8">"#"</definedName>
    <definedName name="FDC_300_9">"#"</definedName>
    <definedName name="FDC_301_0">"#"</definedName>
    <definedName name="FDC_301_1">"#"</definedName>
    <definedName name="FDC_301_10">"#"</definedName>
    <definedName name="FDC_301_11">"#"</definedName>
    <definedName name="FDC_301_12">"#"</definedName>
    <definedName name="FDC_301_13">"#"</definedName>
    <definedName name="FDC_301_14">"#"</definedName>
    <definedName name="FDC_301_15">"#"</definedName>
    <definedName name="FDC_301_16">"#"</definedName>
    <definedName name="FDC_301_17">"#"</definedName>
    <definedName name="FDC_301_18">"#"</definedName>
    <definedName name="FDC_301_19">"#"</definedName>
    <definedName name="FDC_301_2">"#"</definedName>
    <definedName name="FDC_301_20">"#"</definedName>
    <definedName name="FDC_301_21">"#"</definedName>
    <definedName name="FDC_301_22">"#"</definedName>
    <definedName name="FDC_301_23">"#"</definedName>
    <definedName name="FDC_301_24">"#"</definedName>
    <definedName name="FDC_301_25">"#"</definedName>
    <definedName name="FDC_301_3">"#"</definedName>
    <definedName name="FDC_301_4">"#"</definedName>
    <definedName name="FDC_301_5">"#"</definedName>
    <definedName name="FDC_301_6">"#"</definedName>
    <definedName name="FDC_301_7">"#"</definedName>
    <definedName name="FDC_301_8">"#"</definedName>
    <definedName name="FDC_301_9">"#"</definedName>
    <definedName name="FDC_302_0">"#"</definedName>
    <definedName name="FDC_302_1">"#"</definedName>
    <definedName name="FDC_302_10">"#"</definedName>
    <definedName name="FDC_302_11">"#"</definedName>
    <definedName name="FDC_302_12">"#"</definedName>
    <definedName name="FDC_302_13">"#"</definedName>
    <definedName name="FDC_302_14">"#"</definedName>
    <definedName name="FDC_302_15">"#"</definedName>
    <definedName name="FDC_302_16">"#"</definedName>
    <definedName name="FDC_302_17">"#"</definedName>
    <definedName name="FDC_302_18">"#"</definedName>
    <definedName name="FDC_302_19">"#"</definedName>
    <definedName name="FDC_302_2">"#"</definedName>
    <definedName name="FDC_302_20">"#"</definedName>
    <definedName name="FDC_302_21">"#"</definedName>
    <definedName name="FDC_302_22">"#"</definedName>
    <definedName name="FDC_302_23">"#"</definedName>
    <definedName name="FDC_302_24">"#"</definedName>
    <definedName name="FDC_302_3">"#"</definedName>
    <definedName name="FDC_302_4">"#"</definedName>
    <definedName name="FDC_302_5">"#"</definedName>
    <definedName name="FDC_302_6">"#"</definedName>
    <definedName name="FDC_302_7">"#"</definedName>
    <definedName name="FDC_302_8">"#"</definedName>
    <definedName name="FDC_302_9">"#"</definedName>
    <definedName name="FDC_303_0">"#"</definedName>
    <definedName name="FDC_303_1">"#"</definedName>
    <definedName name="FDC_303_2">"#"</definedName>
    <definedName name="FDC_304_0">"#"</definedName>
    <definedName name="FDC_304_1">"#"</definedName>
    <definedName name="FDC_304_2">"#"</definedName>
    <definedName name="FDC_305_0">"#"</definedName>
    <definedName name="FDC_305_1">"#"</definedName>
    <definedName name="FDC_305_10">"#"</definedName>
    <definedName name="FDC_305_11">"#"</definedName>
    <definedName name="FDC_305_12">"#"</definedName>
    <definedName name="FDC_305_13">"#"</definedName>
    <definedName name="FDC_305_14">"#"</definedName>
    <definedName name="FDC_305_2">"#"</definedName>
    <definedName name="FDC_305_3">"#"</definedName>
    <definedName name="FDC_305_4">"#"</definedName>
    <definedName name="FDC_305_5">"#"</definedName>
    <definedName name="FDC_305_6">"#"</definedName>
    <definedName name="FDC_305_7">"#"</definedName>
    <definedName name="FDC_305_8">"#"</definedName>
    <definedName name="FDC_305_9">"#"</definedName>
    <definedName name="FDC_306_0">"#"</definedName>
    <definedName name="FDC_306_1">"#"</definedName>
    <definedName name="FDC_306_10">"#"</definedName>
    <definedName name="FDC_306_11">"#"</definedName>
    <definedName name="FDC_306_12">"#"</definedName>
    <definedName name="FDC_306_13">"#"</definedName>
    <definedName name="FDC_306_14">"#"</definedName>
    <definedName name="FDC_306_2">"#"</definedName>
    <definedName name="FDC_306_3">"#"</definedName>
    <definedName name="FDC_306_4">"#"</definedName>
    <definedName name="FDC_306_5">"#"</definedName>
    <definedName name="FDC_306_6">"#"</definedName>
    <definedName name="FDC_306_7">"#"</definedName>
    <definedName name="FDC_306_8">"#"</definedName>
    <definedName name="FDC_306_9">"#"</definedName>
    <definedName name="FDC_307_0">"#"</definedName>
    <definedName name="FDC_307_1">"#"</definedName>
    <definedName name="FDC_307_2">"#"</definedName>
    <definedName name="FDC_308_0">"#"</definedName>
    <definedName name="FDC_308_1">"#"</definedName>
    <definedName name="FDC_308_2">"#"</definedName>
    <definedName name="FDC_309_0">"#"</definedName>
    <definedName name="FDC_309_1">"#"</definedName>
    <definedName name="FDC_309_2">"#"</definedName>
    <definedName name="FDC_31_0">"#"</definedName>
    <definedName name="FDC_310_0">"#"</definedName>
    <definedName name="FDC_310_1">"#"</definedName>
    <definedName name="FDC_310_10">"#"</definedName>
    <definedName name="FDC_310_11">"#"</definedName>
    <definedName name="FDC_310_12">"#"</definedName>
    <definedName name="FDC_310_13">"#"</definedName>
    <definedName name="FDC_310_14">"#"</definedName>
    <definedName name="FDC_310_2">"#"</definedName>
    <definedName name="FDC_310_3">"#"</definedName>
    <definedName name="FDC_310_4">"#"</definedName>
    <definedName name="FDC_310_5">"#"</definedName>
    <definedName name="FDC_310_6">"#"</definedName>
    <definedName name="FDC_310_7">"#"</definedName>
    <definedName name="FDC_310_8">"#"</definedName>
    <definedName name="FDC_310_9">"#"</definedName>
    <definedName name="FDC_311_0">"#"</definedName>
    <definedName name="FDC_311_1">"#"</definedName>
    <definedName name="FDC_311_2">"#"</definedName>
    <definedName name="FDC_312_0">"#"</definedName>
    <definedName name="FDC_312_1">"#"</definedName>
    <definedName name="FDC_312_2">"#"</definedName>
    <definedName name="FDC_313_0">"#"</definedName>
    <definedName name="FDC_314_0">"#"</definedName>
    <definedName name="FDC_315_0">"#"</definedName>
    <definedName name="FDC_316_0">"#"</definedName>
    <definedName name="FDC_317_0">"#"</definedName>
    <definedName name="FDC_317_1">"#"</definedName>
    <definedName name="FDC_317_2">"#"</definedName>
    <definedName name="FDC_318_0">"#"</definedName>
    <definedName name="FDC_318_1">"#"</definedName>
    <definedName name="FDC_318_2">"#"</definedName>
    <definedName name="FDC_319_0">"#"</definedName>
    <definedName name="FDC_319_1">"#"</definedName>
    <definedName name="FDC_319_2">"#"</definedName>
    <definedName name="FDC_32_0">"#"</definedName>
    <definedName name="FDC_320_0">"#"</definedName>
    <definedName name="FDC_320_1">"#"</definedName>
    <definedName name="FDC_320_2">"#"</definedName>
    <definedName name="FDC_321_0">"#"</definedName>
    <definedName name="FDC_321_1">"#"</definedName>
    <definedName name="FDC_321_2">"#"</definedName>
    <definedName name="FDC_322_0">"#"</definedName>
    <definedName name="FDC_322_1">"#"</definedName>
    <definedName name="FDC_322_2">"#"</definedName>
    <definedName name="FDC_323_0">"#"</definedName>
    <definedName name="FDC_323_1">"#"</definedName>
    <definedName name="FDC_323_2">"#"</definedName>
    <definedName name="FDC_324_0">"#"</definedName>
    <definedName name="FDC_326_0">"#"</definedName>
    <definedName name="FDC_326_1">"#"</definedName>
    <definedName name="FDC_326_2">"#"</definedName>
    <definedName name="FDC_326_3">"#"</definedName>
    <definedName name="FDC_326_4">"#"</definedName>
    <definedName name="FDC_326_5">"#"</definedName>
    <definedName name="FDC_326_6">"#"</definedName>
    <definedName name="FDC_327_0">"#"</definedName>
    <definedName name="FDC_327_1">"#"</definedName>
    <definedName name="FDC_327_2">"#"</definedName>
    <definedName name="FDC_327_3">"#"</definedName>
    <definedName name="FDC_327_4">"#"</definedName>
    <definedName name="FDC_327_5">"#"</definedName>
    <definedName name="FDC_327_6">"#"</definedName>
    <definedName name="FDC_328_0">"#"</definedName>
    <definedName name="FDC_329_0">"#"</definedName>
    <definedName name="FDC_33_0">"#"</definedName>
    <definedName name="FDC_330_0">"#"</definedName>
    <definedName name="FDC_331_0">"#"</definedName>
    <definedName name="FDC_332_0">"#"</definedName>
    <definedName name="FDC_333_0">"#"</definedName>
    <definedName name="FDC_334_0">"#"</definedName>
    <definedName name="FDC_335_0">"#"</definedName>
    <definedName name="FDC_336_0">"#"</definedName>
    <definedName name="FDC_337_0">"#"</definedName>
    <definedName name="FDC_338_0">"#"</definedName>
    <definedName name="FDC_339_0">"#"</definedName>
    <definedName name="FDC_34_0">"#"</definedName>
    <definedName name="FDC_340_0">"#"</definedName>
    <definedName name="FDC_341_0">"#"</definedName>
    <definedName name="FDC_342_0">"#"</definedName>
    <definedName name="FDC_343_0">"#"</definedName>
    <definedName name="FDC_344_0">"#"</definedName>
    <definedName name="FDC_345_0">"#"</definedName>
    <definedName name="FDC_346_0">"#"</definedName>
    <definedName name="FDC_347_0">"#"</definedName>
    <definedName name="FDC_348_0">"#"</definedName>
    <definedName name="FDC_349_0">"#"</definedName>
    <definedName name="FDC_35_0">"#"</definedName>
    <definedName name="FDC_350_0">"#"</definedName>
    <definedName name="FDC_350_1">"#"</definedName>
    <definedName name="FDC_350_10">"#"</definedName>
    <definedName name="FDC_350_11">"#"</definedName>
    <definedName name="FDC_350_12">"#"</definedName>
    <definedName name="FDC_350_13">"#"</definedName>
    <definedName name="FDC_350_14">"#"</definedName>
    <definedName name="FDC_350_2">"#"</definedName>
    <definedName name="FDC_350_3">"#"</definedName>
    <definedName name="FDC_350_4">"#"</definedName>
    <definedName name="FDC_350_5">"#"</definedName>
    <definedName name="FDC_350_6">"#"</definedName>
    <definedName name="FDC_350_7">"#"</definedName>
    <definedName name="FDC_350_8">"#"</definedName>
    <definedName name="FDC_350_9">"#"</definedName>
    <definedName name="FDC_351_0">"#"</definedName>
    <definedName name="FDC_351_1">"#"</definedName>
    <definedName name="FDC_351_10">"#"</definedName>
    <definedName name="FDC_351_11">"#"</definedName>
    <definedName name="FDC_351_12">"#"</definedName>
    <definedName name="FDC_351_13">"#"</definedName>
    <definedName name="FDC_351_14">"#"</definedName>
    <definedName name="FDC_351_2">"#"</definedName>
    <definedName name="FDC_351_3">"#"</definedName>
    <definedName name="FDC_351_4">"#"</definedName>
    <definedName name="FDC_351_5">"#"</definedName>
    <definedName name="FDC_351_6">"#"</definedName>
    <definedName name="FDC_351_7">"#"</definedName>
    <definedName name="FDC_351_8">"#"</definedName>
    <definedName name="FDC_351_9">"#"</definedName>
    <definedName name="FDC_352_0">"#"</definedName>
    <definedName name="FDC_352_1">"#"</definedName>
    <definedName name="FDC_352_10">"#"</definedName>
    <definedName name="FDC_352_11">"#"</definedName>
    <definedName name="FDC_352_12">"#"</definedName>
    <definedName name="FDC_352_13">"#"</definedName>
    <definedName name="FDC_352_14">"#"</definedName>
    <definedName name="FDC_352_2">"#"</definedName>
    <definedName name="FDC_352_3">"#"</definedName>
    <definedName name="FDC_352_4">"#"</definedName>
    <definedName name="FDC_352_5">"#"</definedName>
    <definedName name="FDC_352_6">"#"</definedName>
    <definedName name="FDC_352_7">"#"</definedName>
    <definedName name="FDC_352_8">"#"</definedName>
    <definedName name="FDC_352_9">"#"</definedName>
    <definedName name="FDC_353_0">"#"</definedName>
    <definedName name="FDC_353_1">"#"</definedName>
    <definedName name="FDC_353_10">"#"</definedName>
    <definedName name="FDC_353_11">"#"</definedName>
    <definedName name="FDC_353_12">"#"</definedName>
    <definedName name="FDC_353_13">"#"</definedName>
    <definedName name="FDC_353_14">"#"</definedName>
    <definedName name="FDC_353_2">"#"</definedName>
    <definedName name="FDC_353_3">"#"</definedName>
    <definedName name="FDC_353_4">"#"</definedName>
    <definedName name="FDC_353_5">"#"</definedName>
    <definedName name="FDC_353_6">"#"</definedName>
    <definedName name="FDC_353_7">"#"</definedName>
    <definedName name="FDC_353_8">"#"</definedName>
    <definedName name="FDC_353_9">"#"</definedName>
    <definedName name="FDC_354_0">"#"</definedName>
    <definedName name="FDC_354_1">"#"</definedName>
    <definedName name="FDC_354_10">"#"</definedName>
    <definedName name="FDC_354_11">"#"</definedName>
    <definedName name="FDC_354_12">"#"</definedName>
    <definedName name="FDC_354_13">"#"</definedName>
    <definedName name="FDC_354_14">"#"</definedName>
    <definedName name="FDC_354_2">"#"</definedName>
    <definedName name="FDC_354_3">"#"</definedName>
    <definedName name="FDC_354_4">"#"</definedName>
    <definedName name="FDC_354_5">"#"</definedName>
    <definedName name="FDC_354_6">"#"</definedName>
    <definedName name="FDC_354_7">"#"</definedName>
    <definedName name="FDC_354_8">"#"</definedName>
    <definedName name="FDC_354_9">"#"</definedName>
    <definedName name="FDC_355_0">"#"</definedName>
    <definedName name="FDC_355_1">"#"</definedName>
    <definedName name="FDC_355_10">"#"</definedName>
    <definedName name="FDC_355_11">"#"</definedName>
    <definedName name="FDC_355_12">"#"</definedName>
    <definedName name="FDC_355_13">"#"</definedName>
    <definedName name="FDC_355_14">"#"</definedName>
    <definedName name="FDC_355_2">"#"</definedName>
    <definedName name="FDC_355_3">"#"</definedName>
    <definedName name="FDC_355_4">"#"</definedName>
    <definedName name="FDC_355_5">"#"</definedName>
    <definedName name="FDC_355_6">"#"</definedName>
    <definedName name="FDC_355_7">"#"</definedName>
    <definedName name="FDC_355_8">"#"</definedName>
    <definedName name="FDC_355_9">"#"</definedName>
    <definedName name="FDC_356_0">"#"</definedName>
    <definedName name="FDC_356_1">"#"</definedName>
    <definedName name="FDC_356_10">"#"</definedName>
    <definedName name="FDC_356_11">"#"</definedName>
    <definedName name="FDC_356_12">"#"</definedName>
    <definedName name="FDC_356_13">"#"</definedName>
    <definedName name="FDC_356_14">"#"</definedName>
    <definedName name="FDC_356_2">"#"</definedName>
    <definedName name="FDC_356_3">"#"</definedName>
    <definedName name="FDC_356_4">"#"</definedName>
    <definedName name="FDC_356_5">"#"</definedName>
    <definedName name="FDC_356_6">"#"</definedName>
    <definedName name="FDC_356_7">"#"</definedName>
    <definedName name="FDC_356_8">"#"</definedName>
    <definedName name="FDC_356_9">"#"</definedName>
    <definedName name="FDC_357_0">"#"</definedName>
    <definedName name="FDC_357_1">"#"</definedName>
    <definedName name="FDC_357_10">"#"</definedName>
    <definedName name="FDC_357_11">"#"</definedName>
    <definedName name="FDC_357_12">"#"</definedName>
    <definedName name="FDC_357_13">"#"</definedName>
    <definedName name="FDC_357_14">"#"</definedName>
    <definedName name="FDC_357_2">"#"</definedName>
    <definedName name="FDC_357_3">"#"</definedName>
    <definedName name="FDC_357_4">"#"</definedName>
    <definedName name="FDC_357_5">"#"</definedName>
    <definedName name="FDC_357_6">"#"</definedName>
    <definedName name="FDC_357_7">"#"</definedName>
    <definedName name="FDC_357_8">"#"</definedName>
    <definedName name="FDC_357_9">"#"</definedName>
    <definedName name="FDC_358_0">"#"</definedName>
    <definedName name="FDC_358_1">"#"</definedName>
    <definedName name="FDC_358_10">"#"</definedName>
    <definedName name="FDC_358_11">"#"</definedName>
    <definedName name="FDC_358_12">"#"</definedName>
    <definedName name="FDC_358_13">"#"</definedName>
    <definedName name="FDC_358_14">"#"</definedName>
    <definedName name="FDC_358_2">"#"</definedName>
    <definedName name="FDC_358_3">"#"</definedName>
    <definedName name="FDC_358_4">"#"</definedName>
    <definedName name="FDC_358_5">"#"</definedName>
    <definedName name="FDC_358_6">"#"</definedName>
    <definedName name="FDC_358_7">"#"</definedName>
    <definedName name="FDC_358_8">"#"</definedName>
    <definedName name="FDC_358_9">"#"</definedName>
    <definedName name="FDC_359_0">"#"</definedName>
    <definedName name="FDC_359_1">"#"</definedName>
    <definedName name="FDC_359_10">"#"</definedName>
    <definedName name="FDC_359_11">"#"</definedName>
    <definedName name="FDC_359_12">"#"</definedName>
    <definedName name="FDC_359_13">"#"</definedName>
    <definedName name="FDC_359_14">"#"</definedName>
    <definedName name="FDC_359_2">"#"</definedName>
    <definedName name="FDC_359_3">"#"</definedName>
    <definedName name="FDC_359_4">"#"</definedName>
    <definedName name="FDC_359_5">"#"</definedName>
    <definedName name="FDC_359_6">"#"</definedName>
    <definedName name="FDC_359_7">"#"</definedName>
    <definedName name="FDC_359_8">"#"</definedName>
    <definedName name="FDC_359_9">"#"</definedName>
    <definedName name="FDC_36_0">"#"</definedName>
    <definedName name="FDC_360_0">"#"</definedName>
    <definedName name="FDC_360_1">"#"</definedName>
    <definedName name="FDC_360_10">"#"</definedName>
    <definedName name="FDC_360_11">"#"</definedName>
    <definedName name="FDC_360_12">"#"</definedName>
    <definedName name="FDC_360_13">"#"</definedName>
    <definedName name="FDC_360_14">"#"</definedName>
    <definedName name="FDC_360_2">"#"</definedName>
    <definedName name="FDC_360_3">"#"</definedName>
    <definedName name="FDC_360_4">"#"</definedName>
    <definedName name="FDC_360_5">"#"</definedName>
    <definedName name="FDC_360_6">"#"</definedName>
    <definedName name="FDC_360_7">"#"</definedName>
    <definedName name="FDC_360_8">"#"</definedName>
    <definedName name="FDC_360_9">"#"</definedName>
    <definedName name="FDC_361_0">"#"</definedName>
    <definedName name="FDC_361_1">"#"</definedName>
    <definedName name="FDC_361_10">"#"</definedName>
    <definedName name="FDC_361_11">"#"</definedName>
    <definedName name="FDC_361_12">"#"</definedName>
    <definedName name="FDC_361_13">"#"</definedName>
    <definedName name="FDC_361_14">"#"</definedName>
    <definedName name="FDC_361_2">"#"</definedName>
    <definedName name="FDC_361_3">"#"</definedName>
    <definedName name="FDC_361_4">"#"</definedName>
    <definedName name="FDC_361_5">"#"</definedName>
    <definedName name="FDC_361_6">"#"</definedName>
    <definedName name="FDC_361_7">"#"</definedName>
    <definedName name="FDC_361_8">"#"</definedName>
    <definedName name="FDC_361_9">"#"</definedName>
    <definedName name="FDC_362_0">"#"</definedName>
    <definedName name="FDC_362_1">"#"</definedName>
    <definedName name="FDC_362_10">"#"</definedName>
    <definedName name="FDC_362_11">"#"</definedName>
    <definedName name="FDC_362_12">"#"</definedName>
    <definedName name="FDC_362_13">"#"</definedName>
    <definedName name="FDC_362_14">"#"</definedName>
    <definedName name="FDC_362_2">"#"</definedName>
    <definedName name="FDC_362_3">"#"</definedName>
    <definedName name="FDC_362_4">"#"</definedName>
    <definedName name="FDC_362_5">"#"</definedName>
    <definedName name="FDC_362_6">"#"</definedName>
    <definedName name="FDC_362_7">"#"</definedName>
    <definedName name="FDC_362_8">"#"</definedName>
    <definedName name="FDC_362_9">"#"</definedName>
    <definedName name="FDC_363_0">"#"</definedName>
    <definedName name="FDC_363_1">"#"</definedName>
    <definedName name="FDC_363_10">"#"</definedName>
    <definedName name="FDC_363_11">"#"</definedName>
    <definedName name="FDC_363_12">"#"</definedName>
    <definedName name="FDC_363_13">"#"</definedName>
    <definedName name="FDC_363_14">"#"</definedName>
    <definedName name="FDC_363_2">"#"</definedName>
    <definedName name="FDC_363_3">"#"</definedName>
    <definedName name="FDC_363_4">"#"</definedName>
    <definedName name="FDC_363_5">"#"</definedName>
    <definedName name="FDC_363_6">"#"</definedName>
    <definedName name="FDC_363_7">"#"</definedName>
    <definedName name="FDC_363_8">"#"</definedName>
    <definedName name="FDC_363_9">"#"</definedName>
    <definedName name="FDC_364_0">"#"</definedName>
    <definedName name="FDC_364_1">"#"</definedName>
    <definedName name="FDC_364_10">"#"</definedName>
    <definedName name="FDC_364_11">"#"</definedName>
    <definedName name="FDC_364_12">"#"</definedName>
    <definedName name="FDC_364_13">"#"</definedName>
    <definedName name="FDC_364_14">"#"</definedName>
    <definedName name="FDC_364_2">"#"</definedName>
    <definedName name="FDC_364_3">"#"</definedName>
    <definedName name="FDC_364_4">"#"</definedName>
    <definedName name="FDC_364_5">"#"</definedName>
    <definedName name="FDC_364_6">"#"</definedName>
    <definedName name="FDC_364_7">"#"</definedName>
    <definedName name="FDC_364_8">"#"</definedName>
    <definedName name="FDC_364_9">"#"</definedName>
    <definedName name="FDC_365_0">"#"</definedName>
    <definedName name="FDC_365_1">"#"</definedName>
    <definedName name="FDC_365_10">"#"</definedName>
    <definedName name="FDC_365_11">"#"</definedName>
    <definedName name="FDC_365_12">"#"</definedName>
    <definedName name="FDC_365_13">"#"</definedName>
    <definedName name="FDC_365_14">"#"</definedName>
    <definedName name="FDC_365_2">"#"</definedName>
    <definedName name="FDC_365_3">"#"</definedName>
    <definedName name="FDC_365_4">"#"</definedName>
    <definedName name="FDC_365_5">"#"</definedName>
    <definedName name="FDC_365_6">"#"</definedName>
    <definedName name="FDC_365_7">"#"</definedName>
    <definedName name="FDC_365_8">"#"</definedName>
    <definedName name="FDC_365_9">"#"</definedName>
    <definedName name="FDC_366_0">"#"</definedName>
    <definedName name="FDC_366_1">"#"</definedName>
    <definedName name="FDC_366_10">"#"</definedName>
    <definedName name="FDC_366_11">"#"</definedName>
    <definedName name="FDC_366_12">"#"</definedName>
    <definedName name="FDC_366_13">"#"</definedName>
    <definedName name="FDC_366_14">"#"</definedName>
    <definedName name="FDC_366_2">"#"</definedName>
    <definedName name="FDC_366_3">"#"</definedName>
    <definedName name="FDC_366_4">"#"</definedName>
    <definedName name="FDC_366_5">"#"</definedName>
    <definedName name="FDC_366_6">"#"</definedName>
    <definedName name="FDC_366_7">"#"</definedName>
    <definedName name="FDC_366_8">"#"</definedName>
    <definedName name="FDC_366_9">"#"</definedName>
    <definedName name="FDC_367_0">"#"</definedName>
    <definedName name="FDC_367_1">"#"</definedName>
    <definedName name="FDC_367_10">"#"</definedName>
    <definedName name="FDC_367_11">"#"</definedName>
    <definedName name="FDC_367_12">"#"</definedName>
    <definedName name="FDC_367_13">"#"</definedName>
    <definedName name="FDC_367_14">"#"</definedName>
    <definedName name="FDC_367_2">"#"</definedName>
    <definedName name="FDC_367_3">"#"</definedName>
    <definedName name="FDC_367_4">"#"</definedName>
    <definedName name="FDC_367_5">"#"</definedName>
    <definedName name="FDC_367_6">"#"</definedName>
    <definedName name="FDC_367_7">"#"</definedName>
    <definedName name="FDC_367_8">"#"</definedName>
    <definedName name="FDC_367_9">"#"</definedName>
    <definedName name="FDC_368_0">"#"</definedName>
    <definedName name="FDC_368_1">"#"</definedName>
    <definedName name="FDC_368_10">"#"</definedName>
    <definedName name="FDC_368_11">"#"</definedName>
    <definedName name="FDC_368_12">"#"</definedName>
    <definedName name="FDC_368_13">"#"</definedName>
    <definedName name="FDC_368_14">"#"</definedName>
    <definedName name="FDC_368_2">"#"</definedName>
    <definedName name="FDC_368_3">"#"</definedName>
    <definedName name="FDC_368_4">"#"</definedName>
    <definedName name="FDC_368_5">"#"</definedName>
    <definedName name="FDC_368_6">"#"</definedName>
    <definedName name="FDC_368_7">"#"</definedName>
    <definedName name="FDC_368_8">"#"</definedName>
    <definedName name="FDC_368_9">"#"</definedName>
    <definedName name="FDC_369_0">"#"</definedName>
    <definedName name="FDC_369_1">"#"</definedName>
    <definedName name="FDC_369_10">"#"</definedName>
    <definedName name="FDC_369_11">"#"</definedName>
    <definedName name="FDC_369_12">"#"</definedName>
    <definedName name="FDC_369_13">"#"</definedName>
    <definedName name="FDC_369_14">"#"</definedName>
    <definedName name="FDC_369_2">"#"</definedName>
    <definedName name="FDC_369_3">"#"</definedName>
    <definedName name="FDC_369_4">"#"</definedName>
    <definedName name="FDC_369_5">"#"</definedName>
    <definedName name="FDC_369_6">"#"</definedName>
    <definedName name="FDC_369_7">"#"</definedName>
    <definedName name="FDC_369_8">"#"</definedName>
    <definedName name="FDC_369_9">"#"</definedName>
    <definedName name="FDC_37_0">"#"</definedName>
    <definedName name="FDC_370_0">"#"</definedName>
    <definedName name="FDC_370_1">"#"</definedName>
    <definedName name="FDC_370_10">"#"</definedName>
    <definedName name="FDC_370_11">"#"</definedName>
    <definedName name="FDC_370_12">"#"</definedName>
    <definedName name="FDC_370_13">"#"</definedName>
    <definedName name="FDC_370_14">"#"</definedName>
    <definedName name="FDC_370_2">"#"</definedName>
    <definedName name="FDC_370_3">"#"</definedName>
    <definedName name="FDC_370_4">"#"</definedName>
    <definedName name="FDC_370_5">"#"</definedName>
    <definedName name="FDC_370_6">"#"</definedName>
    <definedName name="FDC_370_7">"#"</definedName>
    <definedName name="FDC_370_8">"#"</definedName>
    <definedName name="FDC_370_9">"#"</definedName>
    <definedName name="FDC_371_0">"#"</definedName>
    <definedName name="FDC_371_1">"#"</definedName>
    <definedName name="FDC_371_10">"#"</definedName>
    <definedName name="FDC_371_11">"#"</definedName>
    <definedName name="FDC_371_12">"#"</definedName>
    <definedName name="FDC_371_13">"#"</definedName>
    <definedName name="FDC_371_14">"#"</definedName>
    <definedName name="FDC_371_2">"#"</definedName>
    <definedName name="FDC_371_3">"#"</definedName>
    <definedName name="FDC_371_4">"#"</definedName>
    <definedName name="FDC_371_5">"#"</definedName>
    <definedName name="FDC_371_6">"#"</definedName>
    <definedName name="FDC_371_7">"#"</definedName>
    <definedName name="FDC_371_8">"#"</definedName>
    <definedName name="FDC_371_9">"#"</definedName>
    <definedName name="FDC_372_0">"#"</definedName>
    <definedName name="FDC_372_1">"#"</definedName>
    <definedName name="FDC_372_10">"#"</definedName>
    <definedName name="FDC_372_11">"#"</definedName>
    <definedName name="FDC_372_12">"#"</definedName>
    <definedName name="FDC_372_13">"#"</definedName>
    <definedName name="FDC_372_14">"#"</definedName>
    <definedName name="FDC_372_2">"#"</definedName>
    <definedName name="FDC_372_3">"#"</definedName>
    <definedName name="FDC_372_4">"#"</definedName>
    <definedName name="FDC_372_5">"#"</definedName>
    <definedName name="FDC_372_6">"#"</definedName>
    <definedName name="FDC_372_7">"#"</definedName>
    <definedName name="FDC_372_8">"#"</definedName>
    <definedName name="FDC_372_9">"#"</definedName>
    <definedName name="FDC_373_0">"#"</definedName>
    <definedName name="FDC_373_1">"#"</definedName>
    <definedName name="FDC_373_10">"#"</definedName>
    <definedName name="FDC_373_11">"#"</definedName>
    <definedName name="FDC_373_12">"#"</definedName>
    <definedName name="FDC_373_13">"#"</definedName>
    <definedName name="FDC_373_14">"#"</definedName>
    <definedName name="FDC_373_2">"#"</definedName>
    <definedName name="FDC_373_3">"#"</definedName>
    <definedName name="FDC_373_4">"#"</definedName>
    <definedName name="FDC_373_5">"#"</definedName>
    <definedName name="FDC_373_6">"#"</definedName>
    <definedName name="FDC_373_7">"#"</definedName>
    <definedName name="FDC_373_8">"#"</definedName>
    <definedName name="FDC_373_9">"#"</definedName>
    <definedName name="FDC_374_0">"#"</definedName>
    <definedName name="FDC_374_1">"#"</definedName>
    <definedName name="FDC_374_10">"#"</definedName>
    <definedName name="FDC_374_11">"#"</definedName>
    <definedName name="FDC_374_12">"#"</definedName>
    <definedName name="FDC_374_13">"#"</definedName>
    <definedName name="FDC_374_14">"#"</definedName>
    <definedName name="FDC_374_2">"#"</definedName>
    <definedName name="FDC_374_3">"#"</definedName>
    <definedName name="FDC_374_4">"#"</definedName>
    <definedName name="FDC_374_5">"#"</definedName>
    <definedName name="FDC_374_6">"#"</definedName>
    <definedName name="FDC_374_7">"#"</definedName>
    <definedName name="FDC_374_8">"#"</definedName>
    <definedName name="FDC_374_9">"#"</definedName>
    <definedName name="FDC_375_0">"#"</definedName>
    <definedName name="FDC_375_1">"#"</definedName>
    <definedName name="FDC_375_10">"#"</definedName>
    <definedName name="FDC_375_11">"#"</definedName>
    <definedName name="FDC_375_12">"#"</definedName>
    <definedName name="FDC_375_13">"#"</definedName>
    <definedName name="FDC_375_14">"#"</definedName>
    <definedName name="FDC_375_2">"#"</definedName>
    <definedName name="FDC_375_3">"#"</definedName>
    <definedName name="FDC_375_4">"#"</definedName>
    <definedName name="FDC_375_5">"#"</definedName>
    <definedName name="FDC_375_6">"#"</definedName>
    <definedName name="FDC_375_7">"#"</definedName>
    <definedName name="FDC_375_8">"#"</definedName>
    <definedName name="FDC_375_9">"#"</definedName>
    <definedName name="FDC_376_0">"#"</definedName>
    <definedName name="FDC_376_1">"#"</definedName>
    <definedName name="FDC_376_2">"#"</definedName>
    <definedName name="FDC_376_3">"#"</definedName>
    <definedName name="FDC_376_4">"#"</definedName>
    <definedName name="FDC_376_5">"#"</definedName>
    <definedName name="FDC_376_6">"#"</definedName>
    <definedName name="FDC_377_0">"#"</definedName>
    <definedName name="FDC_377_1">"#"</definedName>
    <definedName name="FDC_377_2">"#"</definedName>
    <definedName name="FDC_377_3">"#"</definedName>
    <definedName name="FDC_377_4">"#"</definedName>
    <definedName name="FDC_377_5">"#"</definedName>
    <definedName name="FDC_377_6">"#"</definedName>
    <definedName name="FDC_38_0">"#"</definedName>
    <definedName name="FDC_39_0">"#"</definedName>
    <definedName name="FDC_4_0">"#"</definedName>
    <definedName name="FDC_40_0">"#"</definedName>
    <definedName name="FDC_41_0">"#"</definedName>
    <definedName name="FDC_41_1">"#"</definedName>
    <definedName name="FDC_41_2">"#"</definedName>
    <definedName name="FDC_41_3">"#"</definedName>
    <definedName name="FDC_42_0">"#"</definedName>
    <definedName name="FDC_42_1">"#"</definedName>
    <definedName name="FDC_42_2">"#"</definedName>
    <definedName name="FDC_42_3">"#"</definedName>
    <definedName name="FDC_43_0">"#"</definedName>
    <definedName name="FDC_43_1">"#"</definedName>
    <definedName name="FDC_43_10">"#"</definedName>
    <definedName name="FDC_43_11">"#"</definedName>
    <definedName name="FDC_43_12">"#"</definedName>
    <definedName name="FDC_43_13">"#"</definedName>
    <definedName name="FDC_43_14">"#"</definedName>
    <definedName name="FDC_43_2">"#"</definedName>
    <definedName name="FDC_43_3">"#"</definedName>
    <definedName name="FDC_43_4">"#"</definedName>
    <definedName name="FDC_43_5">"#"</definedName>
    <definedName name="FDC_43_6">"#"</definedName>
    <definedName name="FDC_43_7">"#"</definedName>
    <definedName name="FDC_43_8">"#"</definedName>
    <definedName name="FDC_43_9">"#"</definedName>
    <definedName name="FDC_44_0">"#"</definedName>
    <definedName name="FDC_44_1">"#"</definedName>
    <definedName name="FDC_44_10">"#"</definedName>
    <definedName name="FDC_44_11">"#"</definedName>
    <definedName name="FDC_44_12">"#"</definedName>
    <definedName name="FDC_44_13">"#"</definedName>
    <definedName name="FDC_44_14">"#"</definedName>
    <definedName name="FDC_44_2">"#"</definedName>
    <definedName name="FDC_44_3">"#"</definedName>
    <definedName name="FDC_44_4">"#"</definedName>
    <definedName name="FDC_44_5">"#"</definedName>
    <definedName name="FDC_44_6">"#"</definedName>
    <definedName name="FDC_44_7">"#"</definedName>
    <definedName name="FDC_44_8">"#"</definedName>
    <definedName name="FDC_44_9">"#"</definedName>
    <definedName name="FDC_45_0">"#"</definedName>
    <definedName name="FDC_45_1">"#"</definedName>
    <definedName name="FDC_45_10">"#"</definedName>
    <definedName name="FDC_45_11">"#"</definedName>
    <definedName name="FDC_45_12">"#"</definedName>
    <definedName name="FDC_45_13">"#"</definedName>
    <definedName name="FDC_45_14">"#"</definedName>
    <definedName name="FDC_45_2">"#"</definedName>
    <definedName name="FDC_45_3">"#"</definedName>
    <definedName name="FDC_45_4">"#"</definedName>
    <definedName name="FDC_45_5">"#"</definedName>
    <definedName name="FDC_45_6">"#"</definedName>
    <definedName name="FDC_45_7">"#"</definedName>
    <definedName name="FDC_45_8">"#"</definedName>
    <definedName name="FDC_45_9">"#"</definedName>
    <definedName name="FDC_46_0">"#"</definedName>
    <definedName name="FDC_46_1">"#"</definedName>
    <definedName name="FDC_46_10">"#"</definedName>
    <definedName name="FDC_46_11">"#"</definedName>
    <definedName name="FDC_46_12">"#"</definedName>
    <definedName name="FDC_46_13">"#"</definedName>
    <definedName name="FDC_46_14">"#"</definedName>
    <definedName name="FDC_46_2">"#"</definedName>
    <definedName name="FDC_46_3">"#"</definedName>
    <definedName name="FDC_46_4">"#"</definedName>
    <definedName name="FDC_46_5">"#"</definedName>
    <definedName name="FDC_46_6">"#"</definedName>
    <definedName name="FDC_46_7">"#"</definedName>
    <definedName name="FDC_46_8">"#"</definedName>
    <definedName name="FDC_46_9">"#"</definedName>
    <definedName name="FDC_47_0">"#"</definedName>
    <definedName name="FDC_47_1">"#"</definedName>
    <definedName name="FDC_47_10">"#"</definedName>
    <definedName name="FDC_47_11">"#"</definedName>
    <definedName name="FDC_47_12">"#"</definedName>
    <definedName name="FDC_47_13">"#"</definedName>
    <definedName name="FDC_47_14">"#"</definedName>
    <definedName name="FDC_47_2">"#"</definedName>
    <definedName name="FDC_47_3">"#"</definedName>
    <definedName name="FDC_47_4">"#"</definedName>
    <definedName name="FDC_47_5">"#"</definedName>
    <definedName name="FDC_47_6">"#"</definedName>
    <definedName name="FDC_47_7">"#"</definedName>
    <definedName name="FDC_47_8">"#"</definedName>
    <definedName name="FDC_47_9">"#"</definedName>
    <definedName name="FDC_48_0">"#"</definedName>
    <definedName name="FDC_48_1">"#"</definedName>
    <definedName name="FDC_48_10">"#"</definedName>
    <definedName name="FDC_48_11">"#"</definedName>
    <definedName name="FDC_48_12">"#"</definedName>
    <definedName name="FDC_48_13">"#"</definedName>
    <definedName name="FDC_48_14">"#"</definedName>
    <definedName name="FDC_48_2">"#"</definedName>
    <definedName name="FDC_48_3">"#"</definedName>
    <definedName name="FDC_48_4">"#"</definedName>
    <definedName name="FDC_48_5">"#"</definedName>
    <definedName name="FDC_48_6">"#"</definedName>
    <definedName name="FDC_48_7">"#"</definedName>
    <definedName name="FDC_48_8">"#"</definedName>
    <definedName name="FDC_48_9">"#"</definedName>
    <definedName name="FDC_49_0">"#"</definedName>
    <definedName name="FDC_49_1">"#"</definedName>
    <definedName name="FDC_49_10">"#"</definedName>
    <definedName name="FDC_49_11">"#"</definedName>
    <definedName name="FDC_49_12">"#"</definedName>
    <definedName name="FDC_49_13">"#"</definedName>
    <definedName name="FDC_49_14">"#"</definedName>
    <definedName name="FDC_49_2">"#"</definedName>
    <definedName name="FDC_49_3">"#"</definedName>
    <definedName name="FDC_49_4">"#"</definedName>
    <definedName name="FDC_49_5">"#"</definedName>
    <definedName name="FDC_49_6">"#"</definedName>
    <definedName name="FDC_49_7">"#"</definedName>
    <definedName name="FDC_49_8">"#"</definedName>
    <definedName name="FDC_49_9">"#"</definedName>
    <definedName name="FDC_5_0">"#"</definedName>
    <definedName name="FDC_5_1">"#"</definedName>
    <definedName name="FDC_5_2">"#"</definedName>
    <definedName name="FDC_5_3">"#"</definedName>
    <definedName name="FDC_50_0">"#"</definedName>
    <definedName name="FDC_50_1">"#"</definedName>
    <definedName name="FDC_50_10">"#"</definedName>
    <definedName name="FDC_50_11">"#"</definedName>
    <definedName name="FDC_50_12">"#"</definedName>
    <definedName name="FDC_50_13">"#"</definedName>
    <definedName name="FDC_50_14">"#"</definedName>
    <definedName name="FDC_50_2">"#"</definedName>
    <definedName name="FDC_50_3">"#"</definedName>
    <definedName name="FDC_50_4">"#"</definedName>
    <definedName name="FDC_50_5">"#"</definedName>
    <definedName name="FDC_50_6">"#"</definedName>
    <definedName name="FDC_50_7">"#"</definedName>
    <definedName name="FDC_50_8">"#"</definedName>
    <definedName name="FDC_50_9">"#"</definedName>
    <definedName name="FDC_51_0">"#"</definedName>
    <definedName name="FDC_51_1">"#"</definedName>
    <definedName name="FDC_51_10">"#"</definedName>
    <definedName name="FDC_51_11">"#"</definedName>
    <definedName name="FDC_51_12">"#"</definedName>
    <definedName name="FDC_51_13">"#"</definedName>
    <definedName name="FDC_51_14">"#"</definedName>
    <definedName name="FDC_51_2">"#"</definedName>
    <definedName name="FDC_51_3">"#"</definedName>
    <definedName name="FDC_51_4">"#"</definedName>
    <definedName name="FDC_51_5">"#"</definedName>
    <definedName name="FDC_51_6">"#"</definedName>
    <definedName name="FDC_51_7">"#"</definedName>
    <definedName name="FDC_51_8">"#"</definedName>
    <definedName name="FDC_51_9">"#"</definedName>
    <definedName name="FDC_52_0">"#"</definedName>
    <definedName name="FDC_52_1">"#"</definedName>
    <definedName name="FDC_52_10">"#"</definedName>
    <definedName name="FDC_52_11">"#"</definedName>
    <definedName name="FDC_52_12">"#"</definedName>
    <definedName name="FDC_52_13">"#"</definedName>
    <definedName name="FDC_52_14">"#"</definedName>
    <definedName name="FDC_52_2">"#"</definedName>
    <definedName name="FDC_52_3">"#"</definedName>
    <definedName name="FDC_52_4">"#"</definedName>
    <definedName name="FDC_52_5">"#"</definedName>
    <definedName name="FDC_52_6">"#"</definedName>
    <definedName name="FDC_52_7">"#"</definedName>
    <definedName name="FDC_52_8">"#"</definedName>
    <definedName name="FDC_52_9">"#"</definedName>
    <definedName name="FDC_53_0">"#"</definedName>
    <definedName name="FDC_53_1">"#"</definedName>
    <definedName name="FDC_53_10">"#"</definedName>
    <definedName name="FDC_53_11">"#"</definedName>
    <definedName name="FDC_53_12">"#"</definedName>
    <definedName name="FDC_53_13">"#"</definedName>
    <definedName name="FDC_53_14">"#"</definedName>
    <definedName name="FDC_53_2">"#"</definedName>
    <definedName name="FDC_53_3">"#"</definedName>
    <definedName name="FDC_53_4">"#"</definedName>
    <definedName name="FDC_53_5">"#"</definedName>
    <definedName name="FDC_53_6">"#"</definedName>
    <definedName name="FDC_53_7">"#"</definedName>
    <definedName name="FDC_53_8">"#"</definedName>
    <definedName name="FDC_53_9">"#"</definedName>
    <definedName name="FDC_54_0">"#"</definedName>
    <definedName name="FDC_54_1">"#"</definedName>
    <definedName name="FDC_54_10">"#"</definedName>
    <definedName name="FDC_54_11">"#"</definedName>
    <definedName name="FDC_54_12">"#"</definedName>
    <definedName name="FDC_54_13">"#"</definedName>
    <definedName name="FDC_54_14">"#"</definedName>
    <definedName name="FDC_54_2">"#"</definedName>
    <definedName name="FDC_54_3">"#"</definedName>
    <definedName name="FDC_54_4">"#"</definedName>
    <definedName name="FDC_54_5">"#"</definedName>
    <definedName name="FDC_54_6">"#"</definedName>
    <definedName name="FDC_54_7">"#"</definedName>
    <definedName name="FDC_54_8">"#"</definedName>
    <definedName name="FDC_54_9">"#"</definedName>
    <definedName name="FDC_55_0">"#"</definedName>
    <definedName name="FDC_55_1">"#"</definedName>
    <definedName name="FDC_55_10">"#"</definedName>
    <definedName name="FDC_55_11">"#"</definedName>
    <definedName name="FDC_55_12">"#"</definedName>
    <definedName name="FDC_55_13">"#"</definedName>
    <definedName name="FDC_55_14">"#"</definedName>
    <definedName name="FDC_55_2">"#"</definedName>
    <definedName name="FDC_55_3">"#"</definedName>
    <definedName name="FDC_55_4">"#"</definedName>
    <definedName name="FDC_55_5">"#"</definedName>
    <definedName name="FDC_55_6">"#"</definedName>
    <definedName name="FDC_55_7">"#"</definedName>
    <definedName name="FDC_55_8">"#"</definedName>
    <definedName name="FDC_55_9">"#"</definedName>
    <definedName name="FDC_56_0">"#"</definedName>
    <definedName name="FDC_56_1">"#"</definedName>
    <definedName name="FDC_56_10">"#"</definedName>
    <definedName name="FDC_56_11">"#"</definedName>
    <definedName name="FDC_56_12">"#"</definedName>
    <definedName name="FDC_56_13">"#"</definedName>
    <definedName name="FDC_56_14">"#"</definedName>
    <definedName name="FDC_56_2">"#"</definedName>
    <definedName name="FDC_56_3">"#"</definedName>
    <definedName name="FDC_56_4">"#"</definedName>
    <definedName name="FDC_56_5">"#"</definedName>
    <definedName name="FDC_56_6">"#"</definedName>
    <definedName name="FDC_56_7">"#"</definedName>
    <definedName name="FDC_56_8">"#"</definedName>
    <definedName name="FDC_56_9">"#"</definedName>
    <definedName name="FDC_57_0">"#"</definedName>
    <definedName name="FDC_57_1">"#"</definedName>
    <definedName name="FDC_57_10">"#"</definedName>
    <definedName name="FDC_57_11">"#"</definedName>
    <definedName name="FDC_57_12">"#"</definedName>
    <definedName name="FDC_57_13">"#"</definedName>
    <definedName name="FDC_57_14">"#"</definedName>
    <definedName name="FDC_57_2">"#"</definedName>
    <definedName name="FDC_57_3">"#"</definedName>
    <definedName name="FDC_57_4">"#"</definedName>
    <definedName name="FDC_57_5">"#"</definedName>
    <definedName name="FDC_57_6">"#"</definedName>
    <definedName name="FDC_57_7">"#"</definedName>
    <definedName name="FDC_57_8">"#"</definedName>
    <definedName name="FDC_57_9">"#"</definedName>
    <definedName name="FDC_58_0">"#"</definedName>
    <definedName name="FDC_58_1">"#"</definedName>
    <definedName name="FDC_58_10">"#"</definedName>
    <definedName name="FDC_58_100">"#"</definedName>
    <definedName name="FDC_58_101">"#"</definedName>
    <definedName name="FDC_58_102">"#"</definedName>
    <definedName name="FDC_58_103">"#"</definedName>
    <definedName name="FDC_58_104">"#"</definedName>
    <definedName name="FDC_58_105">"#"</definedName>
    <definedName name="FDC_58_106">"#"</definedName>
    <definedName name="FDC_58_107">"#"</definedName>
    <definedName name="FDC_58_108">"#"</definedName>
    <definedName name="FDC_58_109">"#"</definedName>
    <definedName name="FDC_58_11">"#"</definedName>
    <definedName name="FDC_58_110">"#"</definedName>
    <definedName name="FDC_58_111">"#"</definedName>
    <definedName name="FDC_58_112">"#"</definedName>
    <definedName name="FDC_58_113">"#"</definedName>
    <definedName name="FDC_58_114">"#"</definedName>
    <definedName name="FDC_58_115">"#"</definedName>
    <definedName name="FDC_58_116">"#"</definedName>
    <definedName name="FDC_58_117">"#"</definedName>
    <definedName name="FDC_58_118">"#"</definedName>
    <definedName name="FDC_58_119">"#"</definedName>
    <definedName name="FDC_58_12">"#"</definedName>
    <definedName name="FDC_58_120">"#"</definedName>
    <definedName name="FDC_58_121">"#"</definedName>
    <definedName name="FDC_58_122">"#"</definedName>
    <definedName name="FDC_58_123">"#"</definedName>
    <definedName name="FDC_58_124">"#"</definedName>
    <definedName name="FDC_58_125">"#"</definedName>
    <definedName name="FDC_58_126">"#"</definedName>
    <definedName name="FDC_58_127">"#"</definedName>
    <definedName name="FDC_58_128">"#"</definedName>
    <definedName name="FDC_58_129">"#"</definedName>
    <definedName name="FDC_58_13">"#"</definedName>
    <definedName name="FDC_58_130">"#"</definedName>
    <definedName name="FDC_58_131">"#"</definedName>
    <definedName name="FDC_58_132">"#"</definedName>
    <definedName name="FDC_58_133">"#"</definedName>
    <definedName name="FDC_58_134">"#"</definedName>
    <definedName name="FDC_58_135">"#"</definedName>
    <definedName name="FDC_58_136">"#"</definedName>
    <definedName name="FDC_58_137">"#"</definedName>
    <definedName name="FDC_58_138">"#"</definedName>
    <definedName name="FDC_58_139">"#"</definedName>
    <definedName name="FDC_58_14">"#"</definedName>
    <definedName name="FDC_58_140">"#"</definedName>
    <definedName name="FDC_58_141">"#"</definedName>
    <definedName name="FDC_58_142">"#"</definedName>
    <definedName name="FDC_58_143">"#"</definedName>
    <definedName name="FDC_58_144">"#"</definedName>
    <definedName name="FDC_58_145">"#"</definedName>
    <definedName name="FDC_58_146">"#"</definedName>
    <definedName name="FDC_58_147">"#"</definedName>
    <definedName name="FDC_58_148">"#"</definedName>
    <definedName name="FDC_58_149">"#"</definedName>
    <definedName name="FDC_58_15">"#"</definedName>
    <definedName name="FDC_58_150">"#"</definedName>
    <definedName name="FDC_58_151">"#"</definedName>
    <definedName name="FDC_58_152">"#"</definedName>
    <definedName name="FDC_58_153">"#"</definedName>
    <definedName name="FDC_58_154">"#"</definedName>
    <definedName name="FDC_58_155">"#"</definedName>
    <definedName name="FDC_58_156">"#"</definedName>
    <definedName name="FDC_58_157">"#"</definedName>
    <definedName name="FDC_58_158">"#"</definedName>
    <definedName name="FDC_58_159">"#"</definedName>
    <definedName name="FDC_58_16">"#"</definedName>
    <definedName name="FDC_58_160">"#"</definedName>
    <definedName name="FDC_58_161">"#"</definedName>
    <definedName name="FDC_58_162">"#"</definedName>
    <definedName name="FDC_58_163">"#"</definedName>
    <definedName name="FDC_58_164">"#"</definedName>
    <definedName name="FDC_58_165">"#"</definedName>
    <definedName name="FDC_58_166">"#"</definedName>
    <definedName name="FDC_58_167">"#"</definedName>
    <definedName name="FDC_58_168">"#"</definedName>
    <definedName name="FDC_58_169">"#"</definedName>
    <definedName name="FDC_58_17">"#"</definedName>
    <definedName name="FDC_58_170">"#"</definedName>
    <definedName name="FDC_58_171">"#"</definedName>
    <definedName name="FDC_58_172">"#"</definedName>
    <definedName name="FDC_58_173">"#"</definedName>
    <definedName name="FDC_58_174">"#"</definedName>
    <definedName name="FDC_58_175">"#"</definedName>
    <definedName name="FDC_58_176">"#"</definedName>
    <definedName name="FDC_58_177">"#"</definedName>
    <definedName name="FDC_58_178">"#"</definedName>
    <definedName name="FDC_58_179">"#"</definedName>
    <definedName name="FDC_58_18">"#"</definedName>
    <definedName name="FDC_58_180">"#"</definedName>
    <definedName name="FDC_58_181">"#"</definedName>
    <definedName name="FDC_58_182">"#"</definedName>
    <definedName name="FDC_58_183">"#"</definedName>
    <definedName name="FDC_58_184">"#"</definedName>
    <definedName name="FDC_58_185">"#"</definedName>
    <definedName name="FDC_58_186">"#"</definedName>
    <definedName name="FDC_58_187">"#"</definedName>
    <definedName name="FDC_58_188">"#"</definedName>
    <definedName name="FDC_58_189">"#"</definedName>
    <definedName name="FDC_58_19">"#"</definedName>
    <definedName name="FDC_58_190">"#"</definedName>
    <definedName name="FDC_58_191">"#"</definedName>
    <definedName name="FDC_58_192">"#"</definedName>
    <definedName name="FDC_58_193">"#"</definedName>
    <definedName name="FDC_58_194">"#"</definedName>
    <definedName name="FDC_58_195">"#"</definedName>
    <definedName name="FDC_58_196">"#"</definedName>
    <definedName name="FDC_58_197">"#"</definedName>
    <definedName name="FDC_58_198">"#"</definedName>
    <definedName name="FDC_58_199">"#"</definedName>
    <definedName name="FDC_58_2">"#"</definedName>
    <definedName name="FDC_58_20">"#"</definedName>
    <definedName name="FDC_58_200">"#"</definedName>
    <definedName name="FDC_58_201">"#"</definedName>
    <definedName name="FDC_58_202">"#"</definedName>
    <definedName name="FDC_58_203">"#"</definedName>
    <definedName name="FDC_58_204">"#"</definedName>
    <definedName name="FDC_58_205">"#"</definedName>
    <definedName name="FDC_58_206">"#"</definedName>
    <definedName name="FDC_58_207">"#"</definedName>
    <definedName name="FDC_58_208">"#"</definedName>
    <definedName name="FDC_58_209">"#"</definedName>
    <definedName name="FDC_58_21">"#"</definedName>
    <definedName name="FDC_58_210">"#"</definedName>
    <definedName name="FDC_58_211">"#"</definedName>
    <definedName name="FDC_58_212">"#"</definedName>
    <definedName name="FDC_58_213">"#"</definedName>
    <definedName name="FDC_58_214">"#"</definedName>
    <definedName name="FDC_58_215">"#"</definedName>
    <definedName name="FDC_58_216">"#"</definedName>
    <definedName name="FDC_58_217">"#"</definedName>
    <definedName name="FDC_58_218">"#"</definedName>
    <definedName name="FDC_58_219">"#"</definedName>
    <definedName name="FDC_58_22">"#"</definedName>
    <definedName name="FDC_58_220">"#"</definedName>
    <definedName name="FDC_58_221">"#"</definedName>
    <definedName name="FDC_58_222">"#"</definedName>
    <definedName name="FDC_58_223">"#"</definedName>
    <definedName name="FDC_58_224">"#"</definedName>
    <definedName name="FDC_58_225">"#"</definedName>
    <definedName name="FDC_58_226">"#"</definedName>
    <definedName name="FDC_58_227">"#"</definedName>
    <definedName name="FDC_58_228">"#"</definedName>
    <definedName name="FDC_58_229">"#"</definedName>
    <definedName name="FDC_58_23">"#"</definedName>
    <definedName name="FDC_58_230">"#"</definedName>
    <definedName name="FDC_58_231">"#"</definedName>
    <definedName name="FDC_58_232">"#"</definedName>
    <definedName name="FDC_58_233">"#"</definedName>
    <definedName name="FDC_58_234">"#"</definedName>
    <definedName name="FDC_58_235">"#"</definedName>
    <definedName name="FDC_58_236">"#"</definedName>
    <definedName name="FDC_58_237">"#"</definedName>
    <definedName name="FDC_58_238">"#"</definedName>
    <definedName name="FDC_58_239">"#"</definedName>
    <definedName name="FDC_58_24">"#"</definedName>
    <definedName name="FDC_58_240">"#"</definedName>
    <definedName name="FDC_58_241">"#"</definedName>
    <definedName name="FDC_58_242">"#"</definedName>
    <definedName name="FDC_58_243">"#"</definedName>
    <definedName name="FDC_58_244">"#"</definedName>
    <definedName name="FDC_58_245">"#"</definedName>
    <definedName name="FDC_58_246">"#"</definedName>
    <definedName name="FDC_58_247">"#"</definedName>
    <definedName name="FDC_58_248">"#"</definedName>
    <definedName name="FDC_58_249">"#"</definedName>
    <definedName name="FDC_58_25">"#"</definedName>
    <definedName name="FDC_58_250">"#"</definedName>
    <definedName name="FDC_58_251">"#"</definedName>
    <definedName name="FDC_58_252">"#"</definedName>
    <definedName name="FDC_58_253">"#"</definedName>
    <definedName name="FDC_58_254">"#"</definedName>
    <definedName name="FDC_58_255">"#"</definedName>
    <definedName name="FDC_58_256">"#"</definedName>
    <definedName name="FDC_58_257">"#"</definedName>
    <definedName name="FDC_58_258">"#"</definedName>
    <definedName name="FDC_58_259">"#"</definedName>
    <definedName name="FDC_58_26">"#"</definedName>
    <definedName name="FDC_58_260">"#"</definedName>
    <definedName name="FDC_58_261">"#"</definedName>
    <definedName name="FDC_58_27">"#"</definedName>
    <definedName name="FDC_58_28">"#"</definedName>
    <definedName name="FDC_58_29">"#"</definedName>
    <definedName name="FDC_58_3">"#"</definedName>
    <definedName name="FDC_58_30">"#"</definedName>
    <definedName name="FDC_58_31">"#"</definedName>
    <definedName name="FDC_58_32">"#"</definedName>
    <definedName name="FDC_58_33">"#"</definedName>
    <definedName name="FDC_58_34">"#"</definedName>
    <definedName name="FDC_58_35">"#"</definedName>
    <definedName name="FDC_58_36">"#"</definedName>
    <definedName name="FDC_58_37">"#"</definedName>
    <definedName name="FDC_58_38">"#"</definedName>
    <definedName name="FDC_58_39">"#"</definedName>
    <definedName name="FDC_58_4">"#"</definedName>
    <definedName name="FDC_58_40">"#"</definedName>
    <definedName name="FDC_58_41">"#"</definedName>
    <definedName name="FDC_58_42">"#"</definedName>
    <definedName name="FDC_58_43">"#"</definedName>
    <definedName name="FDC_58_44">"#"</definedName>
    <definedName name="FDC_58_45">"#"</definedName>
    <definedName name="FDC_58_46">"#"</definedName>
    <definedName name="FDC_58_47">"#"</definedName>
    <definedName name="FDC_58_48">"#"</definedName>
    <definedName name="FDC_58_49">"#"</definedName>
    <definedName name="FDC_58_5">"#"</definedName>
    <definedName name="FDC_58_50">"#"</definedName>
    <definedName name="FDC_58_51">"#"</definedName>
    <definedName name="FDC_58_52">"#"</definedName>
    <definedName name="FDC_58_53">"#"</definedName>
    <definedName name="FDC_58_54">"#"</definedName>
    <definedName name="FDC_58_55">"#"</definedName>
    <definedName name="FDC_58_56">"#"</definedName>
    <definedName name="FDC_58_57">"#"</definedName>
    <definedName name="FDC_58_58">"#"</definedName>
    <definedName name="FDC_58_59">"#"</definedName>
    <definedName name="FDC_58_6">"#"</definedName>
    <definedName name="FDC_58_60">"#"</definedName>
    <definedName name="FDC_58_61">"#"</definedName>
    <definedName name="FDC_58_62">"#"</definedName>
    <definedName name="FDC_58_63">"#"</definedName>
    <definedName name="FDC_58_64">"#"</definedName>
    <definedName name="FDC_58_65">"#"</definedName>
    <definedName name="FDC_58_66">"#"</definedName>
    <definedName name="FDC_58_67">"#"</definedName>
    <definedName name="FDC_58_68">"#"</definedName>
    <definedName name="FDC_58_69">"#"</definedName>
    <definedName name="FDC_58_7">"#"</definedName>
    <definedName name="FDC_58_70">"#"</definedName>
    <definedName name="FDC_58_71">"#"</definedName>
    <definedName name="FDC_58_72">"#"</definedName>
    <definedName name="FDC_58_73">"#"</definedName>
    <definedName name="FDC_58_74">"#"</definedName>
    <definedName name="FDC_58_75">"#"</definedName>
    <definedName name="FDC_58_76">"#"</definedName>
    <definedName name="FDC_58_77">"#"</definedName>
    <definedName name="FDC_58_78">"#"</definedName>
    <definedName name="FDC_58_79">"#"</definedName>
    <definedName name="FDC_58_8">"#"</definedName>
    <definedName name="FDC_58_80">"#"</definedName>
    <definedName name="FDC_58_81">"#"</definedName>
    <definedName name="FDC_58_82">"#"</definedName>
    <definedName name="FDC_58_83">"#"</definedName>
    <definedName name="FDC_58_84">"#"</definedName>
    <definedName name="FDC_58_85">"#"</definedName>
    <definedName name="FDC_58_86">"#"</definedName>
    <definedName name="FDC_58_87">"#"</definedName>
    <definedName name="FDC_58_88">"#"</definedName>
    <definedName name="FDC_58_89">"#"</definedName>
    <definedName name="FDC_58_9">"#"</definedName>
    <definedName name="FDC_58_90">"#"</definedName>
    <definedName name="FDC_58_91">"#"</definedName>
    <definedName name="FDC_58_92">"#"</definedName>
    <definedName name="FDC_58_93">"#"</definedName>
    <definedName name="FDC_58_94">"#"</definedName>
    <definedName name="FDC_58_95">"#"</definedName>
    <definedName name="FDC_58_96">"#"</definedName>
    <definedName name="FDC_58_97">"#"</definedName>
    <definedName name="FDC_58_98">"#"</definedName>
    <definedName name="FDC_58_99">"#"</definedName>
    <definedName name="FDC_59_0">"#"</definedName>
    <definedName name="FDC_59_1">"#"</definedName>
    <definedName name="FDC_59_10">"#"</definedName>
    <definedName name="FDC_59_100">"#"</definedName>
    <definedName name="FDC_59_101">"#"</definedName>
    <definedName name="FDC_59_102">"#"</definedName>
    <definedName name="FDC_59_103">"#"</definedName>
    <definedName name="FDC_59_104">"#"</definedName>
    <definedName name="FDC_59_105">"#"</definedName>
    <definedName name="FDC_59_106">"#"</definedName>
    <definedName name="FDC_59_107">"#"</definedName>
    <definedName name="FDC_59_108">"#"</definedName>
    <definedName name="FDC_59_109">"#"</definedName>
    <definedName name="FDC_59_11">"#"</definedName>
    <definedName name="FDC_59_110">"#"</definedName>
    <definedName name="FDC_59_111">"#"</definedName>
    <definedName name="FDC_59_112">"#"</definedName>
    <definedName name="FDC_59_113">"#"</definedName>
    <definedName name="FDC_59_114">"#"</definedName>
    <definedName name="FDC_59_115">"#"</definedName>
    <definedName name="FDC_59_116">"#"</definedName>
    <definedName name="FDC_59_117">"#"</definedName>
    <definedName name="FDC_59_118">"#"</definedName>
    <definedName name="FDC_59_119">"#"</definedName>
    <definedName name="FDC_59_12">"#"</definedName>
    <definedName name="FDC_59_120">"#"</definedName>
    <definedName name="FDC_59_121">"#"</definedName>
    <definedName name="FDC_59_122">"#"</definedName>
    <definedName name="FDC_59_123">"#"</definedName>
    <definedName name="FDC_59_124">"#"</definedName>
    <definedName name="FDC_59_125">"#"</definedName>
    <definedName name="FDC_59_126">"#"</definedName>
    <definedName name="FDC_59_127">"#"</definedName>
    <definedName name="FDC_59_128">"#"</definedName>
    <definedName name="FDC_59_129">"#"</definedName>
    <definedName name="FDC_59_13">"#"</definedName>
    <definedName name="FDC_59_130">"#"</definedName>
    <definedName name="FDC_59_131">"#"</definedName>
    <definedName name="FDC_59_132">"#"</definedName>
    <definedName name="FDC_59_133">"#"</definedName>
    <definedName name="FDC_59_134">"#"</definedName>
    <definedName name="FDC_59_135">"#"</definedName>
    <definedName name="FDC_59_136">"#"</definedName>
    <definedName name="FDC_59_137">"#"</definedName>
    <definedName name="FDC_59_138">"#"</definedName>
    <definedName name="FDC_59_139">"#"</definedName>
    <definedName name="FDC_59_14">"#"</definedName>
    <definedName name="FDC_59_140">"#"</definedName>
    <definedName name="FDC_59_141">"#"</definedName>
    <definedName name="FDC_59_142">"#"</definedName>
    <definedName name="FDC_59_143">"#"</definedName>
    <definedName name="FDC_59_144">"#"</definedName>
    <definedName name="FDC_59_145">"#"</definedName>
    <definedName name="FDC_59_146">"#"</definedName>
    <definedName name="FDC_59_147">"#"</definedName>
    <definedName name="FDC_59_148">"#"</definedName>
    <definedName name="FDC_59_149">"#"</definedName>
    <definedName name="FDC_59_15">"#"</definedName>
    <definedName name="FDC_59_150">"#"</definedName>
    <definedName name="FDC_59_151">"#"</definedName>
    <definedName name="FDC_59_152">"#"</definedName>
    <definedName name="FDC_59_153">"#"</definedName>
    <definedName name="FDC_59_154">"#"</definedName>
    <definedName name="FDC_59_155">"#"</definedName>
    <definedName name="FDC_59_156">"#"</definedName>
    <definedName name="FDC_59_157">"#"</definedName>
    <definedName name="FDC_59_158">"#"</definedName>
    <definedName name="FDC_59_159">"#"</definedName>
    <definedName name="FDC_59_16">"#"</definedName>
    <definedName name="FDC_59_160">"#"</definedName>
    <definedName name="FDC_59_161">"#"</definedName>
    <definedName name="FDC_59_162">"#"</definedName>
    <definedName name="FDC_59_163">"#"</definedName>
    <definedName name="FDC_59_164">"#"</definedName>
    <definedName name="FDC_59_165">"#"</definedName>
    <definedName name="FDC_59_166">"#"</definedName>
    <definedName name="FDC_59_167">"#"</definedName>
    <definedName name="FDC_59_168">"#"</definedName>
    <definedName name="FDC_59_169">"#"</definedName>
    <definedName name="FDC_59_17">"#"</definedName>
    <definedName name="FDC_59_170">"#"</definedName>
    <definedName name="FDC_59_171">"#"</definedName>
    <definedName name="FDC_59_172">"#"</definedName>
    <definedName name="FDC_59_173">"#"</definedName>
    <definedName name="FDC_59_174">"#"</definedName>
    <definedName name="FDC_59_175">"#"</definedName>
    <definedName name="FDC_59_176">"#"</definedName>
    <definedName name="FDC_59_177">"#"</definedName>
    <definedName name="FDC_59_178">"#"</definedName>
    <definedName name="FDC_59_179">"#"</definedName>
    <definedName name="FDC_59_18">"#"</definedName>
    <definedName name="FDC_59_180">"#"</definedName>
    <definedName name="FDC_59_181">"#"</definedName>
    <definedName name="FDC_59_182">"#"</definedName>
    <definedName name="FDC_59_183">"#"</definedName>
    <definedName name="FDC_59_184">"#"</definedName>
    <definedName name="FDC_59_185">"#"</definedName>
    <definedName name="FDC_59_186">"#"</definedName>
    <definedName name="FDC_59_187">"#"</definedName>
    <definedName name="FDC_59_188">"#"</definedName>
    <definedName name="FDC_59_189">"#"</definedName>
    <definedName name="FDC_59_19">"#"</definedName>
    <definedName name="FDC_59_190">"#"</definedName>
    <definedName name="FDC_59_191">"#"</definedName>
    <definedName name="FDC_59_192">"#"</definedName>
    <definedName name="FDC_59_193">"#"</definedName>
    <definedName name="FDC_59_194">"#"</definedName>
    <definedName name="FDC_59_195">"#"</definedName>
    <definedName name="FDC_59_196">"#"</definedName>
    <definedName name="FDC_59_197">"#"</definedName>
    <definedName name="FDC_59_198">"#"</definedName>
    <definedName name="FDC_59_199">"#"</definedName>
    <definedName name="FDC_59_2">"#"</definedName>
    <definedName name="FDC_59_20">"#"</definedName>
    <definedName name="FDC_59_200">"#"</definedName>
    <definedName name="FDC_59_201">"#"</definedName>
    <definedName name="FDC_59_202">"#"</definedName>
    <definedName name="FDC_59_203">"#"</definedName>
    <definedName name="FDC_59_204">"#"</definedName>
    <definedName name="FDC_59_205">"#"</definedName>
    <definedName name="FDC_59_206">"#"</definedName>
    <definedName name="FDC_59_207">"#"</definedName>
    <definedName name="FDC_59_208">"#"</definedName>
    <definedName name="FDC_59_209">"#"</definedName>
    <definedName name="FDC_59_21">"#"</definedName>
    <definedName name="FDC_59_210">"#"</definedName>
    <definedName name="FDC_59_211">"#"</definedName>
    <definedName name="FDC_59_212">"#"</definedName>
    <definedName name="FDC_59_213">"#"</definedName>
    <definedName name="FDC_59_214">"#"</definedName>
    <definedName name="FDC_59_215">"#"</definedName>
    <definedName name="FDC_59_216">"#"</definedName>
    <definedName name="FDC_59_217">"#"</definedName>
    <definedName name="FDC_59_218">"#"</definedName>
    <definedName name="FDC_59_219">"#"</definedName>
    <definedName name="FDC_59_22">"#"</definedName>
    <definedName name="FDC_59_220">"#"</definedName>
    <definedName name="FDC_59_221">"#"</definedName>
    <definedName name="FDC_59_222">"#"</definedName>
    <definedName name="FDC_59_223">"#"</definedName>
    <definedName name="FDC_59_224">"#"</definedName>
    <definedName name="FDC_59_225">"#"</definedName>
    <definedName name="FDC_59_226">"#"</definedName>
    <definedName name="FDC_59_227">"#"</definedName>
    <definedName name="FDC_59_228">"#"</definedName>
    <definedName name="FDC_59_229">"#"</definedName>
    <definedName name="FDC_59_23">"#"</definedName>
    <definedName name="FDC_59_230">"#"</definedName>
    <definedName name="FDC_59_231">"#"</definedName>
    <definedName name="FDC_59_232">"#"</definedName>
    <definedName name="FDC_59_233">"#"</definedName>
    <definedName name="FDC_59_234">"#"</definedName>
    <definedName name="FDC_59_235">"#"</definedName>
    <definedName name="FDC_59_236">"#"</definedName>
    <definedName name="FDC_59_237">"#"</definedName>
    <definedName name="FDC_59_238">"#"</definedName>
    <definedName name="FDC_59_239">"#"</definedName>
    <definedName name="FDC_59_24">"#"</definedName>
    <definedName name="FDC_59_240">"#"</definedName>
    <definedName name="FDC_59_241">"#"</definedName>
    <definedName name="FDC_59_242">"#"</definedName>
    <definedName name="FDC_59_243">"#"</definedName>
    <definedName name="FDC_59_244">"#"</definedName>
    <definedName name="FDC_59_245">"#"</definedName>
    <definedName name="FDC_59_246">"#"</definedName>
    <definedName name="FDC_59_247">"#"</definedName>
    <definedName name="FDC_59_248">"#"</definedName>
    <definedName name="FDC_59_249">"#"</definedName>
    <definedName name="FDC_59_25">"#"</definedName>
    <definedName name="FDC_59_250">"#"</definedName>
    <definedName name="FDC_59_251">"#"</definedName>
    <definedName name="FDC_59_252">"#"</definedName>
    <definedName name="FDC_59_253">"#"</definedName>
    <definedName name="FDC_59_254">"#"</definedName>
    <definedName name="FDC_59_255">"#"</definedName>
    <definedName name="FDC_59_256">"#"</definedName>
    <definedName name="FDC_59_257">"#"</definedName>
    <definedName name="FDC_59_258">"#"</definedName>
    <definedName name="FDC_59_259">"#"</definedName>
    <definedName name="FDC_59_26">"#"</definedName>
    <definedName name="FDC_59_260">"#"</definedName>
    <definedName name="FDC_59_261">"#"</definedName>
    <definedName name="FDC_59_27">"#"</definedName>
    <definedName name="FDC_59_28">"#"</definedName>
    <definedName name="FDC_59_29">"#"</definedName>
    <definedName name="FDC_59_3">"#"</definedName>
    <definedName name="FDC_59_30">"#"</definedName>
    <definedName name="FDC_59_31">"#"</definedName>
    <definedName name="FDC_59_32">"#"</definedName>
    <definedName name="FDC_59_33">"#"</definedName>
    <definedName name="FDC_59_34">"#"</definedName>
    <definedName name="FDC_59_35">"#"</definedName>
    <definedName name="FDC_59_36">"#"</definedName>
    <definedName name="FDC_59_37">"#"</definedName>
    <definedName name="FDC_59_38">"#"</definedName>
    <definedName name="FDC_59_39">"#"</definedName>
    <definedName name="FDC_59_4">"#"</definedName>
    <definedName name="FDC_59_40">"#"</definedName>
    <definedName name="FDC_59_41">"#"</definedName>
    <definedName name="FDC_59_42">"#"</definedName>
    <definedName name="FDC_59_43">"#"</definedName>
    <definedName name="FDC_59_44">"#"</definedName>
    <definedName name="FDC_59_45">"#"</definedName>
    <definedName name="FDC_59_46">"#"</definedName>
    <definedName name="FDC_59_47">"#"</definedName>
    <definedName name="FDC_59_48">"#"</definedName>
    <definedName name="FDC_59_49">"#"</definedName>
    <definedName name="FDC_59_5">"#"</definedName>
    <definedName name="FDC_59_50">"#"</definedName>
    <definedName name="FDC_59_51">"#"</definedName>
    <definedName name="FDC_59_52">"#"</definedName>
    <definedName name="FDC_59_53">"#"</definedName>
    <definedName name="FDC_59_54">"#"</definedName>
    <definedName name="FDC_59_55">"#"</definedName>
    <definedName name="FDC_59_56">"#"</definedName>
    <definedName name="FDC_59_57">"#"</definedName>
    <definedName name="FDC_59_58">"#"</definedName>
    <definedName name="FDC_59_59">"#"</definedName>
    <definedName name="FDC_59_6">"#"</definedName>
    <definedName name="FDC_59_60">"#"</definedName>
    <definedName name="FDC_59_61">"#"</definedName>
    <definedName name="FDC_59_62">"#"</definedName>
    <definedName name="FDC_59_63">"#"</definedName>
    <definedName name="FDC_59_64">"#"</definedName>
    <definedName name="FDC_59_65">"#"</definedName>
    <definedName name="FDC_59_66">"#"</definedName>
    <definedName name="FDC_59_67">"#"</definedName>
    <definedName name="FDC_59_68">"#"</definedName>
    <definedName name="FDC_59_69">"#"</definedName>
    <definedName name="FDC_59_7">"#"</definedName>
    <definedName name="FDC_59_70">"#"</definedName>
    <definedName name="FDC_59_71">"#"</definedName>
    <definedName name="FDC_59_72">"#"</definedName>
    <definedName name="FDC_59_73">"#"</definedName>
    <definedName name="FDC_59_74">"#"</definedName>
    <definedName name="FDC_59_75">"#"</definedName>
    <definedName name="FDC_59_76">"#"</definedName>
    <definedName name="FDC_59_77">"#"</definedName>
    <definedName name="FDC_59_78">"#"</definedName>
    <definedName name="FDC_59_79">"#"</definedName>
    <definedName name="FDC_59_8">"#"</definedName>
    <definedName name="FDC_59_80">"#"</definedName>
    <definedName name="FDC_59_81">"#"</definedName>
    <definedName name="FDC_59_82">"#"</definedName>
    <definedName name="FDC_59_83">"#"</definedName>
    <definedName name="FDC_59_84">"#"</definedName>
    <definedName name="FDC_59_85">"#"</definedName>
    <definedName name="FDC_59_86">"#"</definedName>
    <definedName name="FDC_59_87">"#"</definedName>
    <definedName name="FDC_59_88">"#"</definedName>
    <definedName name="FDC_59_89">"#"</definedName>
    <definedName name="FDC_59_9">"#"</definedName>
    <definedName name="FDC_59_90">"#"</definedName>
    <definedName name="FDC_59_91">"#"</definedName>
    <definedName name="FDC_59_92">"#"</definedName>
    <definedName name="FDC_59_93">"#"</definedName>
    <definedName name="FDC_59_94">"#"</definedName>
    <definedName name="FDC_59_95">"#"</definedName>
    <definedName name="FDC_59_96">"#"</definedName>
    <definedName name="FDC_59_97">"#"</definedName>
    <definedName name="FDC_59_98">"#"</definedName>
    <definedName name="FDC_59_99">"#"</definedName>
    <definedName name="FDC_6_0">"#"</definedName>
    <definedName name="FDC_6_1">"#"</definedName>
    <definedName name="FDC_6_2">"#"</definedName>
    <definedName name="FDC_6_3">"#"</definedName>
    <definedName name="FDC_60_0">"#"</definedName>
    <definedName name="FDC_60_1">"#"</definedName>
    <definedName name="FDC_60_10">"#"</definedName>
    <definedName name="FDC_60_100">"#"</definedName>
    <definedName name="FDC_60_101">"#"</definedName>
    <definedName name="FDC_60_102">"#"</definedName>
    <definedName name="FDC_60_103">"#"</definedName>
    <definedName name="FDC_60_104">"#"</definedName>
    <definedName name="FDC_60_105">"#"</definedName>
    <definedName name="FDC_60_106">"#"</definedName>
    <definedName name="FDC_60_107">"#"</definedName>
    <definedName name="FDC_60_108">"#"</definedName>
    <definedName name="FDC_60_109">"#"</definedName>
    <definedName name="FDC_60_11">"#"</definedName>
    <definedName name="FDC_60_110">"#"</definedName>
    <definedName name="FDC_60_111">"#"</definedName>
    <definedName name="FDC_60_112">"#"</definedName>
    <definedName name="FDC_60_113">"#"</definedName>
    <definedName name="FDC_60_114">"#"</definedName>
    <definedName name="FDC_60_115">"#"</definedName>
    <definedName name="FDC_60_116">"#"</definedName>
    <definedName name="FDC_60_117">"#"</definedName>
    <definedName name="FDC_60_118">"#"</definedName>
    <definedName name="FDC_60_119">"#"</definedName>
    <definedName name="FDC_60_12">"#"</definedName>
    <definedName name="FDC_60_120">"#"</definedName>
    <definedName name="FDC_60_121">"#"</definedName>
    <definedName name="FDC_60_122">"#"</definedName>
    <definedName name="FDC_60_123">"#"</definedName>
    <definedName name="FDC_60_124">"#"</definedName>
    <definedName name="FDC_60_125">"#"</definedName>
    <definedName name="FDC_60_126">"#"</definedName>
    <definedName name="FDC_60_127">"#"</definedName>
    <definedName name="FDC_60_128">"#"</definedName>
    <definedName name="FDC_60_129">"#"</definedName>
    <definedName name="FDC_60_13">"#"</definedName>
    <definedName name="FDC_60_130">"#"</definedName>
    <definedName name="FDC_60_131">"#"</definedName>
    <definedName name="FDC_60_132">"#"</definedName>
    <definedName name="FDC_60_133">"#"</definedName>
    <definedName name="FDC_60_134">"#"</definedName>
    <definedName name="FDC_60_135">"#"</definedName>
    <definedName name="FDC_60_136">"#"</definedName>
    <definedName name="FDC_60_137">"#"</definedName>
    <definedName name="FDC_60_138">"#"</definedName>
    <definedName name="FDC_60_139">"#"</definedName>
    <definedName name="FDC_60_14">"#"</definedName>
    <definedName name="FDC_60_140">"#"</definedName>
    <definedName name="FDC_60_141">"#"</definedName>
    <definedName name="FDC_60_142">"#"</definedName>
    <definedName name="FDC_60_143">"#"</definedName>
    <definedName name="FDC_60_144">"#"</definedName>
    <definedName name="FDC_60_145">"#"</definedName>
    <definedName name="FDC_60_146">"#"</definedName>
    <definedName name="FDC_60_147">"#"</definedName>
    <definedName name="FDC_60_148">"#"</definedName>
    <definedName name="FDC_60_149">"#"</definedName>
    <definedName name="FDC_60_15">"#"</definedName>
    <definedName name="FDC_60_150">"#"</definedName>
    <definedName name="FDC_60_151">"#"</definedName>
    <definedName name="FDC_60_152">"#"</definedName>
    <definedName name="FDC_60_153">"#"</definedName>
    <definedName name="FDC_60_154">"#"</definedName>
    <definedName name="FDC_60_155">"#"</definedName>
    <definedName name="FDC_60_156">"#"</definedName>
    <definedName name="FDC_60_157">"#"</definedName>
    <definedName name="FDC_60_158">"#"</definedName>
    <definedName name="FDC_60_159">"#"</definedName>
    <definedName name="FDC_60_16">"#"</definedName>
    <definedName name="FDC_60_160">"#"</definedName>
    <definedName name="FDC_60_161">"#"</definedName>
    <definedName name="FDC_60_162">"#"</definedName>
    <definedName name="FDC_60_163">"#"</definedName>
    <definedName name="FDC_60_164">"#"</definedName>
    <definedName name="FDC_60_165">"#"</definedName>
    <definedName name="FDC_60_166">"#"</definedName>
    <definedName name="FDC_60_167">"#"</definedName>
    <definedName name="FDC_60_168">"#"</definedName>
    <definedName name="FDC_60_169">"#"</definedName>
    <definedName name="FDC_60_17">"#"</definedName>
    <definedName name="FDC_60_170">"#"</definedName>
    <definedName name="FDC_60_171">"#"</definedName>
    <definedName name="FDC_60_172">"#"</definedName>
    <definedName name="FDC_60_173">"#"</definedName>
    <definedName name="FDC_60_174">"#"</definedName>
    <definedName name="FDC_60_175">"#"</definedName>
    <definedName name="FDC_60_176">"#"</definedName>
    <definedName name="FDC_60_177">"#"</definedName>
    <definedName name="FDC_60_178">"#"</definedName>
    <definedName name="FDC_60_179">"#"</definedName>
    <definedName name="FDC_60_18">"#"</definedName>
    <definedName name="FDC_60_180">"#"</definedName>
    <definedName name="FDC_60_181">"#"</definedName>
    <definedName name="FDC_60_182">"#"</definedName>
    <definedName name="FDC_60_183">"#"</definedName>
    <definedName name="FDC_60_184">"#"</definedName>
    <definedName name="FDC_60_185">"#"</definedName>
    <definedName name="FDC_60_186">"#"</definedName>
    <definedName name="FDC_60_187">"#"</definedName>
    <definedName name="FDC_60_188">"#"</definedName>
    <definedName name="FDC_60_189">"#"</definedName>
    <definedName name="FDC_60_19">"#"</definedName>
    <definedName name="FDC_60_190">"#"</definedName>
    <definedName name="FDC_60_191">"#"</definedName>
    <definedName name="FDC_60_192">"#"</definedName>
    <definedName name="FDC_60_193">"#"</definedName>
    <definedName name="FDC_60_194">"#"</definedName>
    <definedName name="FDC_60_195">"#"</definedName>
    <definedName name="FDC_60_196">"#"</definedName>
    <definedName name="FDC_60_197">"#"</definedName>
    <definedName name="FDC_60_198">"#"</definedName>
    <definedName name="FDC_60_199">"#"</definedName>
    <definedName name="FDC_60_2">"#"</definedName>
    <definedName name="FDC_60_20">"#"</definedName>
    <definedName name="FDC_60_200">"#"</definedName>
    <definedName name="FDC_60_201">"#"</definedName>
    <definedName name="FDC_60_202">"#"</definedName>
    <definedName name="FDC_60_203">"#"</definedName>
    <definedName name="FDC_60_204">"#"</definedName>
    <definedName name="FDC_60_205">"#"</definedName>
    <definedName name="FDC_60_206">"#"</definedName>
    <definedName name="FDC_60_207">"#"</definedName>
    <definedName name="FDC_60_208">"#"</definedName>
    <definedName name="FDC_60_209">"#"</definedName>
    <definedName name="FDC_60_21">"#"</definedName>
    <definedName name="FDC_60_210">"#"</definedName>
    <definedName name="FDC_60_211">"#"</definedName>
    <definedName name="FDC_60_212">"#"</definedName>
    <definedName name="FDC_60_213">"#"</definedName>
    <definedName name="FDC_60_214">"#"</definedName>
    <definedName name="FDC_60_215">"#"</definedName>
    <definedName name="FDC_60_216">"#"</definedName>
    <definedName name="FDC_60_217">"#"</definedName>
    <definedName name="FDC_60_218">"#"</definedName>
    <definedName name="FDC_60_219">"#"</definedName>
    <definedName name="FDC_60_22">"#"</definedName>
    <definedName name="FDC_60_220">"#"</definedName>
    <definedName name="FDC_60_221">"#"</definedName>
    <definedName name="FDC_60_222">"#"</definedName>
    <definedName name="FDC_60_223">"#"</definedName>
    <definedName name="FDC_60_224">"#"</definedName>
    <definedName name="FDC_60_225">"#"</definedName>
    <definedName name="FDC_60_226">"#"</definedName>
    <definedName name="FDC_60_227">"#"</definedName>
    <definedName name="FDC_60_228">"#"</definedName>
    <definedName name="FDC_60_229">"#"</definedName>
    <definedName name="FDC_60_23">"#"</definedName>
    <definedName name="FDC_60_230">"#"</definedName>
    <definedName name="FDC_60_231">"#"</definedName>
    <definedName name="FDC_60_232">"#"</definedName>
    <definedName name="FDC_60_233">"#"</definedName>
    <definedName name="FDC_60_234">"#"</definedName>
    <definedName name="FDC_60_235">"#"</definedName>
    <definedName name="FDC_60_236">"#"</definedName>
    <definedName name="FDC_60_237">"#"</definedName>
    <definedName name="FDC_60_238">"#"</definedName>
    <definedName name="FDC_60_239">"#"</definedName>
    <definedName name="FDC_60_24">"#"</definedName>
    <definedName name="FDC_60_240">"#"</definedName>
    <definedName name="FDC_60_241">"#"</definedName>
    <definedName name="FDC_60_242">"#"</definedName>
    <definedName name="FDC_60_243">"#"</definedName>
    <definedName name="FDC_60_244">"#"</definedName>
    <definedName name="FDC_60_245">"#"</definedName>
    <definedName name="FDC_60_246">"#"</definedName>
    <definedName name="FDC_60_247">"#"</definedName>
    <definedName name="FDC_60_248">"#"</definedName>
    <definedName name="FDC_60_249">"#"</definedName>
    <definedName name="FDC_60_25">"#"</definedName>
    <definedName name="FDC_60_250">"#"</definedName>
    <definedName name="FDC_60_251">"#"</definedName>
    <definedName name="FDC_60_252">"#"</definedName>
    <definedName name="FDC_60_253">"#"</definedName>
    <definedName name="FDC_60_254">"#"</definedName>
    <definedName name="FDC_60_255">"#"</definedName>
    <definedName name="FDC_60_256">"#"</definedName>
    <definedName name="FDC_60_257">"#"</definedName>
    <definedName name="FDC_60_258">"#"</definedName>
    <definedName name="FDC_60_259">"#"</definedName>
    <definedName name="FDC_60_26">"#"</definedName>
    <definedName name="FDC_60_260">"#"</definedName>
    <definedName name="FDC_60_261">"#"</definedName>
    <definedName name="FDC_60_27">"#"</definedName>
    <definedName name="FDC_60_28">"#"</definedName>
    <definedName name="FDC_60_29">"#"</definedName>
    <definedName name="FDC_60_3">"#"</definedName>
    <definedName name="FDC_60_30">"#"</definedName>
    <definedName name="FDC_60_31">"#"</definedName>
    <definedName name="FDC_60_32">"#"</definedName>
    <definedName name="FDC_60_33">"#"</definedName>
    <definedName name="FDC_60_34">"#"</definedName>
    <definedName name="FDC_60_35">"#"</definedName>
    <definedName name="FDC_60_36">"#"</definedName>
    <definedName name="FDC_60_37">"#"</definedName>
    <definedName name="FDC_60_38">"#"</definedName>
    <definedName name="FDC_60_39">"#"</definedName>
    <definedName name="FDC_60_4">"#"</definedName>
    <definedName name="FDC_60_40">"#"</definedName>
    <definedName name="FDC_60_41">"#"</definedName>
    <definedName name="FDC_60_42">"#"</definedName>
    <definedName name="FDC_60_43">"#"</definedName>
    <definedName name="FDC_60_44">"#"</definedName>
    <definedName name="FDC_60_45">"#"</definedName>
    <definedName name="FDC_60_46">"#"</definedName>
    <definedName name="FDC_60_47">"#"</definedName>
    <definedName name="FDC_60_48">"#"</definedName>
    <definedName name="FDC_60_49">"#"</definedName>
    <definedName name="FDC_60_5">"#"</definedName>
    <definedName name="FDC_60_50">"#"</definedName>
    <definedName name="FDC_60_51">"#"</definedName>
    <definedName name="FDC_60_52">"#"</definedName>
    <definedName name="FDC_60_53">"#"</definedName>
    <definedName name="FDC_60_54">"#"</definedName>
    <definedName name="FDC_60_55">"#"</definedName>
    <definedName name="FDC_60_56">"#"</definedName>
    <definedName name="FDC_60_57">"#"</definedName>
    <definedName name="FDC_60_58">"#"</definedName>
    <definedName name="FDC_60_59">"#"</definedName>
    <definedName name="FDC_60_6">"#"</definedName>
    <definedName name="FDC_60_60">"#"</definedName>
    <definedName name="FDC_60_61">"#"</definedName>
    <definedName name="FDC_60_62">"#"</definedName>
    <definedName name="FDC_60_63">"#"</definedName>
    <definedName name="FDC_60_64">"#"</definedName>
    <definedName name="FDC_60_65">"#"</definedName>
    <definedName name="FDC_60_66">"#"</definedName>
    <definedName name="FDC_60_67">"#"</definedName>
    <definedName name="FDC_60_68">"#"</definedName>
    <definedName name="FDC_60_69">"#"</definedName>
    <definedName name="FDC_60_7">"#"</definedName>
    <definedName name="FDC_60_70">"#"</definedName>
    <definedName name="FDC_60_71">"#"</definedName>
    <definedName name="FDC_60_72">"#"</definedName>
    <definedName name="FDC_60_73">"#"</definedName>
    <definedName name="FDC_60_74">"#"</definedName>
    <definedName name="FDC_60_75">"#"</definedName>
    <definedName name="FDC_60_76">"#"</definedName>
    <definedName name="FDC_60_77">"#"</definedName>
    <definedName name="FDC_60_78">"#"</definedName>
    <definedName name="FDC_60_79">"#"</definedName>
    <definedName name="FDC_60_8">"#"</definedName>
    <definedName name="FDC_60_80">"#"</definedName>
    <definedName name="FDC_60_81">"#"</definedName>
    <definedName name="FDC_60_82">"#"</definedName>
    <definedName name="FDC_60_83">"#"</definedName>
    <definedName name="FDC_60_84">"#"</definedName>
    <definedName name="FDC_60_85">"#"</definedName>
    <definedName name="FDC_60_86">"#"</definedName>
    <definedName name="FDC_60_87">"#"</definedName>
    <definedName name="FDC_60_88">"#"</definedName>
    <definedName name="FDC_60_89">"#"</definedName>
    <definedName name="FDC_60_9">"#"</definedName>
    <definedName name="FDC_60_90">"#"</definedName>
    <definedName name="FDC_60_91">"#"</definedName>
    <definedName name="FDC_60_92">"#"</definedName>
    <definedName name="FDC_60_93">"#"</definedName>
    <definedName name="FDC_60_94">"#"</definedName>
    <definedName name="FDC_60_95">"#"</definedName>
    <definedName name="FDC_60_96">"#"</definedName>
    <definedName name="FDC_60_97">"#"</definedName>
    <definedName name="FDC_60_98">"#"</definedName>
    <definedName name="FDC_60_99">"#"</definedName>
    <definedName name="FDC_61_0">"#"</definedName>
    <definedName name="FDC_61_1">"#"</definedName>
    <definedName name="FDC_61_10">"#"</definedName>
    <definedName name="FDC_61_11">"#"</definedName>
    <definedName name="FDC_61_12">"#"</definedName>
    <definedName name="FDC_61_13">"#"</definedName>
    <definedName name="FDC_61_14">"#"</definedName>
    <definedName name="FDC_61_2">"#"</definedName>
    <definedName name="FDC_61_3">"#"</definedName>
    <definedName name="FDC_61_4">"#"</definedName>
    <definedName name="FDC_61_5">"#"</definedName>
    <definedName name="FDC_61_6">"#"</definedName>
    <definedName name="FDC_61_7">"#"</definedName>
    <definedName name="FDC_61_8">"#"</definedName>
    <definedName name="FDC_61_9">"#"</definedName>
    <definedName name="FDC_62_0">"#"</definedName>
    <definedName name="FDC_62_1">"#"</definedName>
    <definedName name="FDC_62_10">"#"</definedName>
    <definedName name="FDC_62_100">"#"</definedName>
    <definedName name="FDC_62_101">"#"</definedName>
    <definedName name="FDC_62_102">"#"</definedName>
    <definedName name="FDC_62_103">"#"</definedName>
    <definedName name="FDC_62_104">"#"</definedName>
    <definedName name="FDC_62_105">"#"</definedName>
    <definedName name="FDC_62_106">"#"</definedName>
    <definedName name="FDC_62_107">"#"</definedName>
    <definedName name="FDC_62_108">"#"</definedName>
    <definedName name="FDC_62_109">"#"</definedName>
    <definedName name="FDC_62_11">"#"</definedName>
    <definedName name="FDC_62_110">"#"</definedName>
    <definedName name="FDC_62_111">"#"</definedName>
    <definedName name="FDC_62_112">"#"</definedName>
    <definedName name="FDC_62_113">"#"</definedName>
    <definedName name="FDC_62_114">"#"</definedName>
    <definedName name="FDC_62_115">"#"</definedName>
    <definedName name="FDC_62_116">"#"</definedName>
    <definedName name="FDC_62_117">"#"</definedName>
    <definedName name="FDC_62_118">"#"</definedName>
    <definedName name="FDC_62_119">"#"</definedName>
    <definedName name="FDC_62_12">"#"</definedName>
    <definedName name="FDC_62_120">"#"</definedName>
    <definedName name="FDC_62_121">"#"</definedName>
    <definedName name="FDC_62_122">"#"</definedName>
    <definedName name="FDC_62_123">"#"</definedName>
    <definedName name="FDC_62_124">"#"</definedName>
    <definedName name="FDC_62_125">"#"</definedName>
    <definedName name="FDC_62_126">"#"</definedName>
    <definedName name="FDC_62_127">"#"</definedName>
    <definedName name="FDC_62_128">"#"</definedName>
    <definedName name="FDC_62_129">"#"</definedName>
    <definedName name="FDC_62_13">"#"</definedName>
    <definedName name="FDC_62_130">"#"</definedName>
    <definedName name="FDC_62_131">"#"</definedName>
    <definedName name="FDC_62_132">"#"</definedName>
    <definedName name="FDC_62_133">"#"</definedName>
    <definedName name="FDC_62_134">"#"</definedName>
    <definedName name="FDC_62_135">"#"</definedName>
    <definedName name="FDC_62_136">"#"</definedName>
    <definedName name="FDC_62_137">"#"</definedName>
    <definedName name="FDC_62_138">"#"</definedName>
    <definedName name="FDC_62_139">"#"</definedName>
    <definedName name="FDC_62_14">"#"</definedName>
    <definedName name="FDC_62_140">"#"</definedName>
    <definedName name="FDC_62_141">"#"</definedName>
    <definedName name="FDC_62_142">"#"</definedName>
    <definedName name="FDC_62_143">"#"</definedName>
    <definedName name="FDC_62_144">"#"</definedName>
    <definedName name="FDC_62_145">"#"</definedName>
    <definedName name="FDC_62_146">"#"</definedName>
    <definedName name="FDC_62_147">"#"</definedName>
    <definedName name="FDC_62_148">"#"</definedName>
    <definedName name="FDC_62_149">"#"</definedName>
    <definedName name="FDC_62_15">"#"</definedName>
    <definedName name="FDC_62_150">"#"</definedName>
    <definedName name="FDC_62_151">"#"</definedName>
    <definedName name="FDC_62_152">"#"</definedName>
    <definedName name="FDC_62_153">"#"</definedName>
    <definedName name="FDC_62_154">"#"</definedName>
    <definedName name="FDC_62_155">"#"</definedName>
    <definedName name="FDC_62_156">"#"</definedName>
    <definedName name="FDC_62_157">"#"</definedName>
    <definedName name="FDC_62_158">"#"</definedName>
    <definedName name="FDC_62_159">"#"</definedName>
    <definedName name="FDC_62_16">"#"</definedName>
    <definedName name="FDC_62_160">"#"</definedName>
    <definedName name="FDC_62_161">"#"</definedName>
    <definedName name="FDC_62_162">"#"</definedName>
    <definedName name="FDC_62_163">"#"</definedName>
    <definedName name="FDC_62_164">"#"</definedName>
    <definedName name="FDC_62_165">"#"</definedName>
    <definedName name="FDC_62_166">"#"</definedName>
    <definedName name="FDC_62_167">"#"</definedName>
    <definedName name="FDC_62_168">"#"</definedName>
    <definedName name="FDC_62_169">"#"</definedName>
    <definedName name="FDC_62_17">"#"</definedName>
    <definedName name="FDC_62_170">"#"</definedName>
    <definedName name="FDC_62_171">"#"</definedName>
    <definedName name="FDC_62_172">"#"</definedName>
    <definedName name="FDC_62_173">"#"</definedName>
    <definedName name="FDC_62_174">"#"</definedName>
    <definedName name="FDC_62_175">"#"</definedName>
    <definedName name="FDC_62_176">"#"</definedName>
    <definedName name="FDC_62_177">"#"</definedName>
    <definedName name="FDC_62_178">"#"</definedName>
    <definedName name="FDC_62_179">"#"</definedName>
    <definedName name="FDC_62_18">"#"</definedName>
    <definedName name="FDC_62_180">"#"</definedName>
    <definedName name="FDC_62_181">"#"</definedName>
    <definedName name="FDC_62_182">"#"</definedName>
    <definedName name="FDC_62_183">"#"</definedName>
    <definedName name="FDC_62_184">"#"</definedName>
    <definedName name="FDC_62_185">"#"</definedName>
    <definedName name="FDC_62_186">"#"</definedName>
    <definedName name="FDC_62_187">"#"</definedName>
    <definedName name="FDC_62_188">"#"</definedName>
    <definedName name="FDC_62_189">"#"</definedName>
    <definedName name="FDC_62_19">"#"</definedName>
    <definedName name="FDC_62_190">"#"</definedName>
    <definedName name="FDC_62_191">"#"</definedName>
    <definedName name="FDC_62_192">"#"</definedName>
    <definedName name="FDC_62_193">"#"</definedName>
    <definedName name="FDC_62_194">"#"</definedName>
    <definedName name="FDC_62_195">"#"</definedName>
    <definedName name="FDC_62_196">"#"</definedName>
    <definedName name="FDC_62_197">"#"</definedName>
    <definedName name="FDC_62_198">"#"</definedName>
    <definedName name="FDC_62_199">"#"</definedName>
    <definedName name="FDC_62_2">"#"</definedName>
    <definedName name="FDC_62_20">"#"</definedName>
    <definedName name="FDC_62_200">"#"</definedName>
    <definedName name="FDC_62_201">"#"</definedName>
    <definedName name="FDC_62_202">"#"</definedName>
    <definedName name="FDC_62_203">"#"</definedName>
    <definedName name="FDC_62_204">"#"</definedName>
    <definedName name="FDC_62_205">"#"</definedName>
    <definedName name="FDC_62_206">"#"</definedName>
    <definedName name="FDC_62_207">"#"</definedName>
    <definedName name="FDC_62_208">"#"</definedName>
    <definedName name="FDC_62_209">"#"</definedName>
    <definedName name="FDC_62_21">"#"</definedName>
    <definedName name="FDC_62_210">"#"</definedName>
    <definedName name="FDC_62_211">"#"</definedName>
    <definedName name="FDC_62_212">"#"</definedName>
    <definedName name="FDC_62_213">"#"</definedName>
    <definedName name="FDC_62_214">"#"</definedName>
    <definedName name="FDC_62_215">"#"</definedName>
    <definedName name="FDC_62_216">"#"</definedName>
    <definedName name="FDC_62_217">"#"</definedName>
    <definedName name="FDC_62_218">"#"</definedName>
    <definedName name="FDC_62_219">"#"</definedName>
    <definedName name="FDC_62_22">"#"</definedName>
    <definedName name="FDC_62_220">"#"</definedName>
    <definedName name="FDC_62_221">"#"</definedName>
    <definedName name="FDC_62_222">"#"</definedName>
    <definedName name="FDC_62_223">"#"</definedName>
    <definedName name="FDC_62_224">"#"</definedName>
    <definedName name="FDC_62_225">"#"</definedName>
    <definedName name="FDC_62_226">"#"</definedName>
    <definedName name="FDC_62_227">"#"</definedName>
    <definedName name="FDC_62_228">"#"</definedName>
    <definedName name="FDC_62_229">"#"</definedName>
    <definedName name="FDC_62_23">"#"</definedName>
    <definedName name="FDC_62_230">"#"</definedName>
    <definedName name="FDC_62_231">"#"</definedName>
    <definedName name="FDC_62_232">"#"</definedName>
    <definedName name="FDC_62_233">"#"</definedName>
    <definedName name="FDC_62_234">"#"</definedName>
    <definedName name="FDC_62_235">"#"</definedName>
    <definedName name="FDC_62_236">"#"</definedName>
    <definedName name="FDC_62_237">"#"</definedName>
    <definedName name="FDC_62_238">"#"</definedName>
    <definedName name="FDC_62_239">"#"</definedName>
    <definedName name="FDC_62_24">"#"</definedName>
    <definedName name="FDC_62_240">"#"</definedName>
    <definedName name="FDC_62_241">"#"</definedName>
    <definedName name="FDC_62_242">"#"</definedName>
    <definedName name="FDC_62_243">"#"</definedName>
    <definedName name="FDC_62_244">"#"</definedName>
    <definedName name="FDC_62_245">"#"</definedName>
    <definedName name="FDC_62_246">"#"</definedName>
    <definedName name="FDC_62_247">"#"</definedName>
    <definedName name="FDC_62_248">"#"</definedName>
    <definedName name="FDC_62_249">"#"</definedName>
    <definedName name="FDC_62_25">"#"</definedName>
    <definedName name="FDC_62_250">"#"</definedName>
    <definedName name="FDC_62_251">"#"</definedName>
    <definedName name="FDC_62_252">"#"</definedName>
    <definedName name="FDC_62_253">"#"</definedName>
    <definedName name="FDC_62_254">"#"</definedName>
    <definedName name="FDC_62_255">"#"</definedName>
    <definedName name="FDC_62_256">"#"</definedName>
    <definedName name="FDC_62_257">"#"</definedName>
    <definedName name="FDC_62_258">"#"</definedName>
    <definedName name="FDC_62_259">"#"</definedName>
    <definedName name="FDC_62_26">"#"</definedName>
    <definedName name="FDC_62_260">"#"</definedName>
    <definedName name="FDC_62_261">"#"</definedName>
    <definedName name="FDC_62_27">"#"</definedName>
    <definedName name="FDC_62_28">"#"</definedName>
    <definedName name="FDC_62_29">"#"</definedName>
    <definedName name="FDC_62_3">"#"</definedName>
    <definedName name="FDC_62_30">"#"</definedName>
    <definedName name="FDC_62_31">"#"</definedName>
    <definedName name="FDC_62_32">"#"</definedName>
    <definedName name="FDC_62_33">"#"</definedName>
    <definedName name="FDC_62_34">"#"</definedName>
    <definedName name="FDC_62_35">"#"</definedName>
    <definedName name="FDC_62_36">"#"</definedName>
    <definedName name="FDC_62_37">"#"</definedName>
    <definedName name="FDC_62_38">"#"</definedName>
    <definedName name="FDC_62_39">"#"</definedName>
    <definedName name="FDC_62_4">"#"</definedName>
    <definedName name="FDC_62_40">"#"</definedName>
    <definedName name="FDC_62_41">"#"</definedName>
    <definedName name="FDC_62_42">"#"</definedName>
    <definedName name="FDC_62_43">"#"</definedName>
    <definedName name="FDC_62_44">"#"</definedName>
    <definedName name="FDC_62_45">"#"</definedName>
    <definedName name="FDC_62_46">"#"</definedName>
    <definedName name="FDC_62_47">"#"</definedName>
    <definedName name="FDC_62_48">"#"</definedName>
    <definedName name="FDC_62_49">"#"</definedName>
    <definedName name="FDC_62_5">"#"</definedName>
    <definedName name="FDC_62_50">"#"</definedName>
    <definedName name="FDC_62_51">"#"</definedName>
    <definedName name="FDC_62_52">"#"</definedName>
    <definedName name="FDC_62_53">"#"</definedName>
    <definedName name="FDC_62_54">"#"</definedName>
    <definedName name="FDC_62_55">"#"</definedName>
    <definedName name="FDC_62_56">"#"</definedName>
    <definedName name="FDC_62_57">"#"</definedName>
    <definedName name="FDC_62_58">"#"</definedName>
    <definedName name="FDC_62_59">"#"</definedName>
    <definedName name="FDC_62_6">"#"</definedName>
    <definedName name="FDC_62_60">"#"</definedName>
    <definedName name="FDC_62_61">"#"</definedName>
    <definedName name="FDC_62_62">"#"</definedName>
    <definedName name="FDC_62_63">"#"</definedName>
    <definedName name="FDC_62_64">"#"</definedName>
    <definedName name="FDC_62_65">"#"</definedName>
    <definedName name="FDC_62_66">"#"</definedName>
    <definedName name="FDC_62_67">"#"</definedName>
    <definedName name="FDC_62_68">"#"</definedName>
    <definedName name="FDC_62_69">"#"</definedName>
    <definedName name="FDC_62_7">"#"</definedName>
    <definedName name="FDC_62_70">"#"</definedName>
    <definedName name="FDC_62_71">"#"</definedName>
    <definedName name="FDC_62_72">"#"</definedName>
    <definedName name="FDC_62_73">"#"</definedName>
    <definedName name="FDC_62_74">"#"</definedName>
    <definedName name="FDC_62_75">"#"</definedName>
    <definedName name="FDC_62_76">"#"</definedName>
    <definedName name="FDC_62_77">"#"</definedName>
    <definedName name="FDC_62_78">"#"</definedName>
    <definedName name="FDC_62_79">"#"</definedName>
    <definedName name="FDC_62_8">"#"</definedName>
    <definedName name="FDC_62_80">"#"</definedName>
    <definedName name="FDC_62_81">"#"</definedName>
    <definedName name="FDC_62_82">"#"</definedName>
    <definedName name="FDC_62_83">"#"</definedName>
    <definedName name="FDC_62_84">"#"</definedName>
    <definedName name="FDC_62_85">"#"</definedName>
    <definedName name="FDC_62_86">"#"</definedName>
    <definedName name="FDC_62_87">"#"</definedName>
    <definedName name="FDC_62_88">"#"</definedName>
    <definedName name="FDC_62_89">"#"</definedName>
    <definedName name="FDC_62_9">"#"</definedName>
    <definedName name="FDC_62_90">"#"</definedName>
    <definedName name="FDC_62_91">"#"</definedName>
    <definedName name="FDC_62_92">"#"</definedName>
    <definedName name="FDC_62_93">"#"</definedName>
    <definedName name="FDC_62_94">"#"</definedName>
    <definedName name="FDC_62_95">"#"</definedName>
    <definedName name="FDC_62_96">"#"</definedName>
    <definedName name="FDC_62_97">"#"</definedName>
    <definedName name="FDC_62_98">"#"</definedName>
    <definedName name="FDC_62_99">"#"</definedName>
    <definedName name="FDC_63_0">"#"</definedName>
    <definedName name="FDC_63_1">"#"</definedName>
    <definedName name="FDC_63_10">"#"</definedName>
    <definedName name="FDC_63_100">"#"</definedName>
    <definedName name="FDC_63_101">"#"</definedName>
    <definedName name="FDC_63_102">"#"</definedName>
    <definedName name="FDC_63_103">"#"</definedName>
    <definedName name="FDC_63_104">"#"</definedName>
    <definedName name="FDC_63_105">"#"</definedName>
    <definedName name="FDC_63_106">"#"</definedName>
    <definedName name="FDC_63_107">"#"</definedName>
    <definedName name="FDC_63_108">"#"</definedName>
    <definedName name="FDC_63_109">"#"</definedName>
    <definedName name="FDC_63_11">"#"</definedName>
    <definedName name="FDC_63_110">"#"</definedName>
    <definedName name="FDC_63_111">"#"</definedName>
    <definedName name="FDC_63_112">"#"</definedName>
    <definedName name="FDC_63_113">"#"</definedName>
    <definedName name="FDC_63_114">"#"</definedName>
    <definedName name="FDC_63_115">"#"</definedName>
    <definedName name="FDC_63_116">"#"</definedName>
    <definedName name="FDC_63_117">"#"</definedName>
    <definedName name="FDC_63_118">"#"</definedName>
    <definedName name="FDC_63_119">"#"</definedName>
    <definedName name="FDC_63_12">"#"</definedName>
    <definedName name="FDC_63_120">"#"</definedName>
    <definedName name="FDC_63_121">"#"</definedName>
    <definedName name="FDC_63_122">"#"</definedName>
    <definedName name="FDC_63_123">"#"</definedName>
    <definedName name="FDC_63_124">"#"</definedName>
    <definedName name="FDC_63_125">"#"</definedName>
    <definedName name="FDC_63_126">"#"</definedName>
    <definedName name="FDC_63_127">"#"</definedName>
    <definedName name="FDC_63_128">"#"</definedName>
    <definedName name="FDC_63_129">"#"</definedName>
    <definedName name="FDC_63_13">"#"</definedName>
    <definedName name="FDC_63_130">"#"</definedName>
    <definedName name="FDC_63_131">"#"</definedName>
    <definedName name="FDC_63_132">"#"</definedName>
    <definedName name="FDC_63_133">"#"</definedName>
    <definedName name="FDC_63_134">"#"</definedName>
    <definedName name="FDC_63_135">"#"</definedName>
    <definedName name="FDC_63_136">"#"</definedName>
    <definedName name="FDC_63_137">"#"</definedName>
    <definedName name="FDC_63_138">"#"</definedName>
    <definedName name="FDC_63_139">"#"</definedName>
    <definedName name="FDC_63_14">"#"</definedName>
    <definedName name="FDC_63_140">"#"</definedName>
    <definedName name="FDC_63_141">"#"</definedName>
    <definedName name="FDC_63_142">"#"</definedName>
    <definedName name="FDC_63_143">"#"</definedName>
    <definedName name="FDC_63_144">"#"</definedName>
    <definedName name="FDC_63_145">"#"</definedName>
    <definedName name="FDC_63_146">"#"</definedName>
    <definedName name="FDC_63_147">"#"</definedName>
    <definedName name="FDC_63_148">"#"</definedName>
    <definedName name="FDC_63_149">"#"</definedName>
    <definedName name="FDC_63_15">"#"</definedName>
    <definedName name="FDC_63_150">"#"</definedName>
    <definedName name="FDC_63_151">"#"</definedName>
    <definedName name="FDC_63_152">"#"</definedName>
    <definedName name="FDC_63_153">"#"</definedName>
    <definedName name="FDC_63_154">"#"</definedName>
    <definedName name="FDC_63_155">"#"</definedName>
    <definedName name="FDC_63_156">"#"</definedName>
    <definedName name="FDC_63_157">"#"</definedName>
    <definedName name="FDC_63_158">"#"</definedName>
    <definedName name="FDC_63_159">"#"</definedName>
    <definedName name="FDC_63_16">"#"</definedName>
    <definedName name="FDC_63_160">"#"</definedName>
    <definedName name="FDC_63_161">"#"</definedName>
    <definedName name="FDC_63_162">"#"</definedName>
    <definedName name="FDC_63_163">"#"</definedName>
    <definedName name="FDC_63_164">"#"</definedName>
    <definedName name="FDC_63_165">"#"</definedName>
    <definedName name="FDC_63_166">"#"</definedName>
    <definedName name="FDC_63_167">"#"</definedName>
    <definedName name="FDC_63_168">"#"</definedName>
    <definedName name="FDC_63_169">"#"</definedName>
    <definedName name="FDC_63_17">"#"</definedName>
    <definedName name="FDC_63_170">"#"</definedName>
    <definedName name="FDC_63_171">"#"</definedName>
    <definedName name="FDC_63_172">"#"</definedName>
    <definedName name="FDC_63_173">"#"</definedName>
    <definedName name="FDC_63_174">"#"</definedName>
    <definedName name="FDC_63_175">"#"</definedName>
    <definedName name="FDC_63_176">"#"</definedName>
    <definedName name="FDC_63_177">"#"</definedName>
    <definedName name="FDC_63_178">"#"</definedName>
    <definedName name="FDC_63_179">"#"</definedName>
    <definedName name="FDC_63_18">"#"</definedName>
    <definedName name="FDC_63_180">"#"</definedName>
    <definedName name="FDC_63_181">"#"</definedName>
    <definedName name="FDC_63_182">"#"</definedName>
    <definedName name="FDC_63_183">"#"</definedName>
    <definedName name="FDC_63_184">"#"</definedName>
    <definedName name="FDC_63_185">"#"</definedName>
    <definedName name="FDC_63_186">"#"</definedName>
    <definedName name="FDC_63_187">"#"</definedName>
    <definedName name="FDC_63_188">"#"</definedName>
    <definedName name="FDC_63_189">"#"</definedName>
    <definedName name="FDC_63_19">"#"</definedName>
    <definedName name="FDC_63_190">"#"</definedName>
    <definedName name="FDC_63_191">"#"</definedName>
    <definedName name="FDC_63_192">"#"</definedName>
    <definedName name="FDC_63_193">"#"</definedName>
    <definedName name="FDC_63_194">"#"</definedName>
    <definedName name="FDC_63_195">"#"</definedName>
    <definedName name="FDC_63_196">"#"</definedName>
    <definedName name="FDC_63_197">"#"</definedName>
    <definedName name="FDC_63_198">"#"</definedName>
    <definedName name="FDC_63_199">"#"</definedName>
    <definedName name="FDC_63_2">"#"</definedName>
    <definedName name="FDC_63_20">"#"</definedName>
    <definedName name="FDC_63_200">"#"</definedName>
    <definedName name="FDC_63_201">"#"</definedName>
    <definedName name="FDC_63_202">"#"</definedName>
    <definedName name="FDC_63_203">"#"</definedName>
    <definedName name="FDC_63_204">"#"</definedName>
    <definedName name="FDC_63_205">"#"</definedName>
    <definedName name="FDC_63_206">"#"</definedName>
    <definedName name="FDC_63_207">"#"</definedName>
    <definedName name="FDC_63_208">"#"</definedName>
    <definedName name="FDC_63_209">"#"</definedName>
    <definedName name="FDC_63_21">"#"</definedName>
    <definedName name="FDC_63_210">"#"</definedName>
    <definedName name="FDC_63_211">"#"</definedName>
    <definedName name="FDC_63_212">"#"</definedName>
    <definedName name="FDC_63_213">"#"</definedName>
    <definedName name="FDC_63_214">"#"</definedName>
    <definedName name="FDC_63_215">"#"</definedName>
    <definedName name="FDC_63_216">"#"</definedName>
    <definedName name="FDC_63_217">"#"</definedName>
    <definedName name="FDC_63_218">"#"</definedName>
    <definedName name="FDC_63_219">"#"</definedName>
    <definedName name="FDC_63_22">"#"</definedName>
    <definedName name="FDC_63_220">"#"</definedName>
    <definedName name="FDC_63_221">"#"</definedName>
    <definedName name="FDC_63_222">"#"</definedName>
    <definedName name="FDC_63_223">"#"</definedName>
    <definedName name="FDC_63_224">"#"</definedName>
    <definedName name="FDC_63_225">"#"</definedName>
    <definedName name="FDC_63_226">"#"</definedName>
    <definedName name="FDC_63_227">"#"</definedName>
    <definedName name="FDC_63_228">"#"</definedName>
    <definedName name="FDC_63_229">"#"</definedName>
    <definedName name="FDC_63_23">"#"</definedName>
    <definedName name="FDC_63_230">"#"</definedName>
    <definedName name="FDC_63_231">"#"</definedName>
    <definedName name="FDC_63_232">"#"</definedName>
    <definedName name="FDC_63_233">"#"</definedName>
    <definedName name="FDC_63_234">"#"</definedName>
    <definedName name="FDC_63_235">"#"</definedName>
    <definedName name="FDC_63_236">"#"</definedName>
    <definedName name="FDC_63_237">"#"</definedName>
    <definedName name="FDC_63_238">"#"</definedName>
    <definedName name="FDC_63_239">"#"</definedName>
    <definedName name="FDC_63_24">"#"</definedName>
    <definedName name="FDC_63_240">"#"</definedName>
    <definedName name="FDC_63_241">"#"</definedName>
    <definedName name="FDC_63_242">"#"</definedName>
    <definedName name="FDC_63_243">"#"</definedName>
    <definedName name="FDC_63_244">"#"</definedName>
    <definedName name="FDC_63_245">"#"</definedName>
    <definedName name="FDC_63_246">"#"</definedName>
    <definedName name="FDC_63_247">"#"</definedName>
    <definedName name="FDC_63_248">"#"</definedName>
    <definedName name="FDC_63_249">"#"</definedName>
    <definedName name="FDC_63_25">"#"</definedName>
    <definedName name="FDC_63_250">"#"</definedName>
    <definedName name="FDC_63_251">"#"</definedName>
    <definedName name="FDC_63_252">"#"</definedName>
    <definedName name="FDC_63_253">"#"</definedName>
    <definedName name="FDC_63_254">"#"</definedName>
    <definedName name="FDC_63_255">"#"</definedName>
    <definedName name="FDC_63_256">"#"</definedName>
    <definedName name="FDC_63_257">"#"</definedName>
    <definedName name="FDC_63_258">"#"</definedName>
    <definedName name="FDC_63_259">"#"</definedName>
    <definedName name="FDC_63_26">"#"</definedName>
    <definedName name="FDC_63_260">"#"</definedName>
    <definedName name="FDC_63_261">"#"</definedName>
    <definedName name="FDC_63_27">"#"</definedName>
    <definedName name="FDC_63_28">"#"</definedName>
    <definedName name="FDC_63_29">"#"</definedName>
    <definedName name="FDC_63_3">"#"</definedName>
    <definedName name="FDC_63_30">"#"</definedName>
    <definedName name="FDC_63_31">"#"</definedName>
    <definedName name="FDC_63_32">"#"</definedName>
    <definedName name="FDC_63_33">"#"</definedName>
    <definedName name="FDC_63_34">"#"</definedName>
    <definedName name="FDC_63_35">"#"</definedName>
    <definedName name="FDC_63_36">"#"</definedName>
    <definedName name="FDC_63_37">"#"</definedName>
    <definedName name="FDC_63_38">"#"</definedName>
    <definedName name="FDC_63_39">"#"</definedName>
    <definedName name="FDC_63_4">"#"</definedName>
    <definedName name="FDC_63_40">"#"</definedName>
    <definedName name="FDC_63_41">"#"</definedName>
    <definedName name="FDC_63_42">"#"</definedName>
    <definedName name="FDC_63_43">"#"</definedName>
    <definedName name="FDC_63_44">"#"</definedName>
    <definedName name="FDC_63_45">"#"</definedName>
    <definedName name="FDC_63_46">"#"</definedName>
    <definedName name="FDC_63_47">"#"</definedName>
    <definedName name="FDC_63_48">"#"</definedName>
    <definedName name="FDC_63_49">"#"</definedName>
    <definedName name="FDC_63_5">"#"</definedName>
    <definedName name="FDC_63_50">"#"</definedName>
    <definedName name="FDC_63_51">"#"</definedName>
    <definedName name="FDC_63_52">"#"</definedName>
    <definedName name="FDC_63_53">"#"</definedName>
    <definedName name="FDC_63_54">"#"</definedName>
    <definedName name="FDC_63_55">"#"</definedName>
    <definedName name="FDC_63_56">"#"</definedName>
    <definedName name="FDC_63_57">"#"</definedName>
    <definedName name="FDC_63_58">"#"</definedName>
    <definedName name="FDC_63_59">"#"</definedName>
    <definedName name="FDC_63_6">"#"</definedName>
    <definedName name="FDC_63_60">"#"</definedName>
    <definedName name="FDC_63_61">"#"</definedName>
    <definedName name="FDC_63_62">"#"</definedName>
    <definedName name="FDC_63_63">"#"</definedName>
    <definedName name="FDC_63_64">"#"</definedName>
    <definedName name="FDC_63_65">"#"</definedName>
    <definedName name="FDC_63_66">"#"</definedName>
    <definedName name="FDC_63_67">"#"</definedName>
    <definedName name="FDC_63_68">"#"</definedName>
    <definedName name="FDC_63_69">"#"</definedName>
    <definedName name="FDC_63_7">"#"</definedName>
    <definedName name="FDC_63_70">"#"</definedName>
    <definedName name="FDC_63_71">"#"</definedName>
    <definedName name="FDC_63_72">"#"</definedName>
    <definedName name="FDC_63_73">"#"</definedName>
    <definedName name="FDC_63_74">"#"</definedName>
    <definedName name="FDC_63_75">"#"</definedName>
    <definedName name="FDC_63_76">"#"</definedName>
    <definedName name="FDC_63_77">"#"</definedName>
    <definedName name="FDC_63_78">"#"</definedName>
    <definedName name="FDC_63_79">"#"</definedName>
    <definedName name="FDC_63_8">"#"</definedName>
    <definedName name="FDC_63_80">"#"</definedName>
    <definedName name="FDC_63_81">"#"</definedName>
    <definedName name="FDC_63_82">"#"</definedName>
    <definedName name="FDC_63_83">"#"</definedName>
    <definedName name="FDC_63_84">"#"</definedName>
    <definedName name="FDC_63_85">"#"</definedName>
    <definedName name="FDC_63_86">"#"</definedName>
    <definedName name="FDC_63_87">"#"</definedName>
    <definedName name="FDC_63_88">"#"</definedName>
    <definedName name="FDC_63_89">"#"</definedName>
    <definedName name="FDC_63_9">"#"</definedName>
    <definedName name="FDC_63_90">"#"</definedName>
    <definedName name="FDC_63_91">"#"</definedName>
    <definedName name="FDC_63_92">"#"</definedName>
    <definedName name="FDC_63_93">"#"</definedName>
    <definedName name="FDC_63_94">"#"</definedName>
    <definedName name="FDC_63_95">"#"</definedName>
    <definedName name="FDC_63_96">"#"</definedName>
    <definedName name="FDC_63_97">"#"</definedName>
    <definedName name="FDC_63_98">"#"</definedName>
    <definedName name="FDC_63_99">"#"</definedName>
    <definedName name="FDC_64_0">"#"</definedName>
    <definedName name="FDC_64_1">"#"</definedName>
    <definedName name="FDC_64_10">"#"</definedName>
    <definedName name="FDC_64_100">"#"</definedName>
    <definedName name="FDC_64_101">"#"</definedName>
    <definedName name="FDC_64_102">"#"</definedName>
    <definedName name="FDC_64_103">"#"</definedName>
    <definedName name="FDC_64_104">"#"</definedName>
    <definedName name="FDC_64_105">"#"</definedName>
    <definedName name="FDC_64_106">"#"</definedName>
    <definedName name="FDC_64_107">"#"</definedName>
    <definedName name="FDC_64_108">"#"</definedName>
    <definedName name="FDC_64_109">"#"</definedName>
    <definedName name="FDC_64_11">"#"</definedName>
    <definedName name="FDC_64_110">"#"</definedName>
    <definedName name="FDC_64_111">"#"</definedName>
    <definedName name="FDC_64_112">"#"</definedName>
    <definedName name="FDC_64_113">"#"</definedName>
    <definedName name="FDC_64_114">"#"</definedName>
    <definedName name="FDC_64_115">"#"</definedName>
    <definedName name="FDC_64_116">"#"</definedName>
    <definedName name="FDC_64_117">"#"</definedName>
    <definedName name="FDC_64_118">"#"</definedName>
    <definedName name="FDC_64_119">"#"</definedName>
    <definedName name="FDC_64_12">"#"</definedName>
    <definedName name="FDC_64_120">"#"</definedName>
    <definedName name="FDC_64_121">"#"</definedName>
    <definedName name="FDC_64_122">"#"</definedName>
    <definedName name="FDC_64_123">"#"</definedName>
    <definedName name="FDC_64_124">"#"</definedName>
    <definedName name="FDC_64_125">"#"</definedName>
    <definedName name="FDC_64_126">"#"</definedName>
    <definedName name="FDC_64_127">"#"</definedName>
    <definedName name="FDC_64_128">"#"</definedName>
    <definedName name="FDC_64_129">"#"</definedName>
    <definedName name="FDC_64_13">"#"</definedName>
    <definedName name="FDC_64_130">"#"</definedName>
    <definedName name="FDC_64_131">"#"</definedName>
    <definedName name="FDC_64_132">"#"</definedName>
    <definedName name="FDC_64_133">"#"</definedName>
    <definedName name="FDC_64_134">"#"</definedName>
    <definedName name="FDC_64_135">"#"</definedName>
    <definedName name="FDC_64_136">"#"</definedName>
    <definedName name="FDC_64_137">"#"</definedName>
    <definedName name="FDC_64_138">"#"</definedName>
    <definedName name="FDC_64_139">"#"</definedName>
    <definedName name="FDC_64_14">"#"</definedName>
    <definedName name="FDC_64_140">"#"</definedName>
    <definedName name="FDC_64_141">"#"</definedName>
    <definedName name="FDC_64_142">"#"</definedName>
    <definedName name="FDC_64_143">"#"</definedName>
    <definedName name="FDC_64_144">"#"</definedName>
    <definedName name="FDC_64_145">"#"</definedName>
    <definedName name="FDC_64_146">"#"</definedName>
    <definedName name="FDC_64_147">"#"</definedName>
    <definedName name="FDC_64_148">"#"</definedName>
    <definedName name="FDC_64_149">"#"</definedName>
    <definedName name="FDC_64_15">"#"</definedName>
    <definedName name="FDC_64_150">"#"</definedName>
    <definedName name="FDC_64_151">"#"</definedName>
    <definedName name="FDC_64_152">"#"</definedName>
    <definedName name="FDC_64_153">"#"</definedName>
    <definedName name="FDC_64_154">"#"</definedName>
    <definedName name="FDC_64_155">"#"</definedName>
    <definedName name="FDC_64_156">"#"</definedName>
    <definedName name="FDC_64_157">"#"</definedName>
    <definedName name="FDC_64_158">"#"</definedName>
    <definedName name="FDC_64_159">"#"</definedName>
    <definedName name="FDC_64_16">"#"</definedName>
    <definedName name="FDC_64_160">"#"</definedName>
    <definedName name="FDC_64_161">"#"</definedName>
    <definedName name="FDC_64_162">"#"</definedName>
    <definedName name="FDC_64_163">"#"</definedName>
    <definedName name="FDC_64_164">"#"</definedName>
    <definedName name="FDC_64_165">"#"</definedName>
    <definedName name="FDC_64_166">"#"</definedName>
    <definedName name="FDC_64_167">"#"</definedName>
    <definedName name="FDC_64_168">"#"</definedName>
    <definedName name="FDC_64_169">"#"</definedName>
    <definedName name="FDC_64_17">"#"</definedName>
    <definedName name="FDC_64_170">"#"</definedName>
    <definedName name="FDC_64_171">"#"</definedName>
    <definedName name="FDC_64_172">"#"</definedName>
    <definedName name="FDC_64_173">"#"</definedName>
    <definedName name="FDC_64_174">"#"</definedName>
    <definedName name="FDC_64_175">"#"</definedName>
    <definedName name="FDC_64_176">"#"</definedName>
    <definedName name="FDC_64_177">"#"</definedName>
    <definedName name="FDC_64_178">"#"</definedName>
    <definedName name="FDC_64_179">"#"</definedName>
    <definedName name="FDC_64_18">"#"</definedName>
    <definedName name="FDC_64_180">"#"</definedName>
    <definedName name="FDC_64_181">"#"</definedName>
    <definedName name="FDC_64_182">"#"</definedName>
    <definedName name="FDC_64_183">"#"</definedName>
    <definedName name="FDC_64_184">"#"</definedName>
    <definedName name="FDC_64_185">"#"</definedName>
    <definedName name="FDC_64_186">"#"</definedName>
    <definedName name="FDC_64_187">"#"</definedName>
    <definedName name="FDC_64_188">"#"</definedName>
    <definedName name="FDC_64_189">"#"</definedName>
    <definedName name="FDC_64_19">"#"</definedName>
    <definedName name="FDC_64_190">"#"</definedName>
    <definedName name="FDC_64_191">"#"</definedName>
    <definedName name="FDC_64_192">"#"</definedName>
    <definedName name="FDC_64_193">"#"</definedName>
    <definedName name="FDC_64_194">"#"</definedName>
    <definedName name="FDC_64_195">"#"</definedName>
    <definedName name="FDC_64_196">"#"</definedName>
    <definedName name="FDC_64_197">"#"</definedName>
    <definedName name="FDC_64_198">"#"</definedName>
    <definedName name="FDC_64_199">"#"</definedName>
    <definedName name="FDC_64_2">"#"</definedName>
    <definedName name="FDC_64_20">"#"</definedName>
    <definedName name="FDC_64_200">"#"</definedName>
    <definedName name="FDC_64_201">"#"</definedName>
    <definedName name="FDC_64_202">"#"</definedName>
    <definedName name="FDC_64_203">"#"</definedName>
    <definedName name="FDC_64_204">"#"</definedName>
    <definedName name="FDC_64_205">"#"</definedName>
    <definedName name="FDC_64_206">"#"</definedName>
    <definedName name="FDC_64_207">"#"</definedName>
    <definedName name="FDC_64_208">"#"</definedName>
    <definedName name="FDC_64_209">"#"</definedName>
    <definedName name="FDC_64_21">"#"</definedName>
    <definedName name="FDC_64_210">"#"</definedName>
    <definedName name="FDC_64_211">"#"</definedName>
    <definedName name="FDC_64_212">"#"</definedName>
    <definedName name="FDC_64_213">"#"</definedName>
    <definedName name="FDC_64_214">"#"</definedName>
    <definedName name="FDC_64_215">"#"</definedName>
    <definedName name="FDC_64_216">"#"</definedName>
    <definedName name="FDC_64_217">"#"</definedName>
    <definedName name="FDC_64_218">"#"</definedName>
    <definedName name="FDC_64_219">"#"</definedName>
    <definedName name="FDC_64_22">"#"</definedName>
    <definedName name="FDC_64_220">"#"</definedName>
    <definedName name="FDC_64_221">"#"</definedName>
    <definedName name="FDC_64_222">"#"</definedName>
    <definedName name="FDC_64_223">"#"</definedName>
    <definedName name="FDC_64_224">"#"</definedName>
    <definedName name="FDC_64_225">"#"</definedName>
    <definedName name="FDC_64_226">"#"</definedName>
    <definedName name="FDC_64_227">"#"</definedName>
    <definedName name="FDC_64_228">"#"</definedName>
    <definedName name="FDC_64_229">"#"</definedName>
    <definedName name="FDC_64_23">"#"</definedName>
    <definedName name="FDC_64_230">"#"</definedName>
    <definedName name="FDC_64_231">"#"</definedName>
    <definedName name="FDC_64_232">"#"</definedName>
    <definedName name="FDC_64_233">"#"</definedName>
    <definedName name="FDC_64_234">"#"</definedName>
    <definedName name="FDC_64_235">"#"</definedName>
    <definedName name="FDC_64_236">"#"</definedName>
    <definedName name="FDC_64_237">"#"</definedName>
    <definedName name="FDC_64_238">"#"</definedName>
    <definedName name="FDC_64_239">"#"</definedName>
    <definedName name="FDC_64_24">"#"</definedName>
    <definedName name="FDC_64_240">"#"</definedName>
    <definedName name="FDC_64_241">"#"</definedName>
    <definedName name="FDC_64_242">"#"</definedName>
    <definedName name="FDC_64_243">"#"</definedName>
    <definedName name="FDC_64_244">"#"</definedName>
    <definedName name="FDC_64_245">"#"</definedName>
    <definedName name="FDC_64_246">"#"</definedName>
    <definedName name="FDC_64_247">"#"</definedName>
    <definedName name="FDC_64_248">"#"</definedName>
    <definedName name="FDC_64_249">"#"</definedName>
    <definedName name="FDC_64_25">"#"</definedName>
    <definedName name="FDC_64_250">"#"</definedName>
    <definedName name="FDC_64_251">"#"</definedName>
    <definedName name="FDC_64_252">"#"</definedName>
    <definedName name="FDC_64_253">"#"</definedName>
    <definedName name="FDC_64_254">"#"</definedName>
    <definedName name="FDC_64_255">"#"</definedName>
    <definedName name="FDC_64_256">"#"</definedName>
    <definedName name="FDC_64_257">"#"</definedName>
    <definedName name="FDC_64_258">"#"</definedName>
    <definedName name="FDC_64_259">"#"</definedName>
    <definedName name="FDC_64_26">"#"</definedName>
    <definedName name="FDC_64_260">"#"</definedName>
    <definedName name="FDC_64_261">"#"</definedName>
    <definedName name="FDC_64_27">"#"</definedName>
    <definedName name="FDC_64_28">"#"</definedName>
    <definedName name="FDC_64_29">"#"</definedName>
    <definedName name="FDC_64_3">"#"</definedName>
    <definedName name="FDC_64_30">"#"</definedName>
    <definedName name="FDC_64_31">"#"</definedName>
    <definedName name="FDC_64_32">"#"</definedName>
    <definedName name="FDC_64_33">"#"</definedName>
    <definedName name="FDC_64_34">"#"</definedName>
    <definedName name="FDC_64_35">"#"</definedName>
    <definedName name="FDC_64_36">"#"</definedName>
    <definedName name="FDC_64_37">"#"</definedName>
    <definedName name="FDC_64_38">"#"</definedName>
    <definedName name="FDC_64_39">"#"</definedName>
    <definedName name="FDC_64_4">"#"</definedName>
    <definedName name="FDC_64_40">"#"</definedName>
    <definedName name="FDC_64_41">"#"</definedName>
    <definedName name="FDC_64_42">"#"</definedName>
    <definedName name="FDC_64_43">"#"</definedName>
    <definedName name="FDC_64_44">"#"</definedName>
    <definedName name="FDC_64_45">"#"</definedName>
    <definedName name="FDC_64_46">"#"</definedName>
    <definedName name="FDC_64_47">"#"</definedName>
    <definedName name="FDC_64_48">"#"</definedName>
    <definedName name="FDC_64_49">"#"</definedName>
    <definedName name="FDC_64_5">"#"</definedName>
    <definedName name="FDC_64_50">"#"</definedName>
    <definedName name="FDC_64_51">"#"</definedName>
    <definedName name="FDC_64_52">"#"</definedName>
    <definedName name="FDC_64_53">"#"</definedName>
    <definedName name="FDC_64_54">"#"</definedName>
    <definedName name="FDC_64_55">"#"</definedName>
    <definedName name="FDC_64_56">"#"</definedName>
    <definedName name="FDC_64_57">"#"</definedName>
    <definedName name="FDC_64_58">"#"</definedName>
    <definedName name="FDC_64_59">"#"</definedName>
    <definedName name="FDC_64_6">"#"</definedName>
    <definedName name="FDC_64_60">"#"</definedName>
    <definedName name="FDC_64_61">"#"</definedName>
    <definedName name="FDC_64_62">"#"</definedName>
    <definedName name="FDC_64_63">"#"</definedName>
    <definedName name="FDC_64_64">"#"</definedName>
    <definedName name="FDC_64_65">"#"</definedName>
    <definedName name="FDC_64_66">"#"</definedName>
    <definedName name="FDC_64_67">"#"</definedName>
    <definedName name="FDC_64_68">"#"</definedName>
    <definedName name="FDC_64_69">"#"</definedName>
    <definedName name="FDC_64_7">"#"</definedName>
    <definedName name="FDC_64_70">"#"</definedName>
    <definedName name="FDC_64_71">"#"</definedName>
    <definedName name="FDC_64_72">"#"</definedName>
    <definedName name="FDC_64_73">"#"</definedName>
    <definedName name="FDC_64_74">"#"</definedName>
    <definedName name="FDC_64_75">"#"</definedName>
    <definedName name="FDC_64_76">"#"</definedName>
    <definedName name="FDC_64_77">"#"</definedName>
    <definedName name="FDC_64_78">"#"</definedName>
    <definedName name="FDC_64_79">"#"</definedName>
    <definedName name="FDC_64_8">"#"</definedName>
    <definedName name="FDC_64_80">"#"</definedName>
    <definedName name="FDC_64_81">"#"</definedName>
    <definedName name="FDC_64_82">"#"</definedName>
    <definedName name="FDC_64_83">"#"</definedName>
    <definedName name="FDC_64_84">"#"</definedName>
    <definedName name="FDC_64_85">"#"</definedName>
    <definedName name="FDC_64_86">"#"</definedName>
    <definedName name="FDC_64_87">"#"</definedName>
    <definedName name="FDC_64_88">"#"</definedName>
    <definedName name="FDC_64_89">"#"</definedName>
    <definedName name="FDC_64_9">"#"</definedName>
    <definedName name="FDC_64_90">"#"</definedName>
    <definedName name="FDC_64_91">"#"</definedName>
    <definedName name="FDC_64_92">"#"</definedName>
    <definedName name="FDC_64_93">"#"</definedName>
    <definedName name="FDC_64_94">"#"</definedName>
    <definedName name="FDC_64_95">"#"</definedName>
    <definedName name="FDC_64_96">"#"</definedName>
    <definedName name="FDC_64_97">"#"</definedName>
    <definedName name="FDC_64_98">"#"</definedName>
    <definedName name="FDC_64_99">"#"</definedName>
    <definedName name="FDC_65_0">"#"</definedName>
    <definedName name="FDC_65_1">"#"</definedName>
    <definedName name="FDC_65_10">"#"</definedName>
    <definedName name="FDC_65_11">"#"</definedName>
    <definedName name="FDC_65_12">"#"</definedName>
    <definedName name="FDC_65_13">"#"</definedName>
    <definedName name="FDC_65_14">"#"</definedName>
    <definedName name="FDC_65_2">"#"</definedName>
    <definedName name="FDC_65_3">"#"</definedName>
    <definedName name="FDC_65_4">"#"</definedName>
    <definedName name="FDC_65_5">"#"</definedName>
    <definedName name="FDC_65_6">"#"</definedName>
    <definedName name="FDC_65_7">"#"</definedName>
    <definedName name="FDC_65_8">"#"</definedName>
    <definedName name="FDC_65_9">"#"</definedName>
    <definedName name="FDC_66_0">"#"</definedName>
    <definedName name="FDC_66_1">"#"</definedName>
    <definedName name="FDC_66_10">"#"</definedName>
    <definedName name="FDC_66_11">"#"</definedName>
    <definedName name="FDC_66_12">"#"</definedName>
    <definedName name="FDC_66_13">"#"</definedName>
    <definedName name="FDC_66_14">"#"</definedName>
    <definedName name="FDC_66_2">"#"</definedName>
    <definedName name="FDC_66_3">"#"</definedName>
    <definedName name="FDC_66_4">"#"</definedName>
    <definedName name="FDC_66_5">"#"</definedName>
    <definedName name="FDC_66_6">"#"</definedName>
    <definedName name="FDC_66_7">"#"</definedName>
    <definedName name="FDC_66_8">"#"</definedName>
    <definedName name="FDC_66_9">"#"</definedName>
    <definedName name="FDC_67_0">"#"</definedName>
    <definedName name="FDC_67_1">"#"</definedName>
    <definedName name="FDC_67_10">"#"</definedName>
    <definedName name="FDC_67_11">"#"</definedName>
    <definedName name="FDC_67_12">"#"</definedName>
    <definedName name="FDC_67_13">"#"</definedName>
    <definedName name="FDC_67_14">"#"</definedName>
    <definedName name="FDC_67_2">"#"</definedName>
    <definedName name="FDC_67_3">"#"</definedName>
    <definedName name="FDC_67_4">"#"</definedName>
    <definedName name="FDC_67_5">"#"</definedName>
    <definedName name="FDC_67_6">"#"</definedName>
    <definedName name="FDC_67_7">"#"</definedName>
    <definedName name="FDC_67_8">"#"</definedName>
    <definedName name="FDC_67_9">"#"</definedName>
    <definedName name="FDC_68_0">"#"</definedName>
    <definedName name="FDC_68_1">"#"</definedName>
    <definedName name="FDC_68_10">"#"</definedName>
    <definedName name="FDC_68_11">"#"</definedName>
    <definedName name="FDC_68_12">"#"</definedName>
    <definedName name="FDC_68_13">"#"</definedName>
    <definedName name="FDC_68_14">"#"</definedName>
    <definedName name="FDC_68_2">"#"</definedName>
    <definedName name="FDC_68_3">"#"</definedName>
    <definedName name="FDC_68_4">"#"</definedName>
    <definedName name="FDC_68_5">"#"</definedName>
    <definedName name="FDC_68_6">"#"</definedName>
    <definedName name="FDC_68_7">"#"</definedName>
    <definedName name="FDC_68_8">"#"</definedName>
    <definedName name="FDC_68_9">"#"</definedName>
    <definedName name="FDC_69_0">"#"</definedName>
    <definedName name="FDC_69_1">"#"</definedName>
    <definedName name="FDC_69_10">"#"</definedName>
    <definedName name="FDC_69_11">"#"</definedName>
    <definedName name="FDC_69_12">"#"</definedName>
    <definedName name="FDC_69_13">"#"</definedName>
    <definedName name="FDC_69_14">"#"</definedName>
    <definedName name="FDC_69_2">"#"</definedName>
    <definedName name="FDC_69_3">"#"</definedName>
    <definedName name="FDC_69_4">"#"</definedName>
    <definedName name="FDC_69_5">"#"</definedName>
    <definedName name="FDC_69_6">"#"</definedName>
    <definedName name="FDC_69_7">"#"</definedName>
    <definedName name="FDC_69_8">"#"</definedName>
    <definedName name="FDC_69_9">"#"</definedName>
    <definedName name="FDC_7_0">"#"</definedName>
    <definedName name="FDC_7_1">"#"</definedName>
    <definedName name="FDC_7_2">"#"</definedName>
    <definedName name="FDC_7_3">"#"</definedName>
    <definedName name="FDC_70_0">"#"</definedName>
    <definedName name="FDC_70_1">"#"</definedName>
    <definedName name="FDC_70_10">"#"</definedName>
    <definedName name="FDC_70_11">"#"</definedName>
    <definedName name="FDC_70_12">"#"</definedName>
    <definedName name="FDC_70_13">"#"</definedName>
    <definedName name="FDC_70_14">"#"</definedName>
    <definedName name="FDC_70_2">"#"</definedName>
    <definedName name="FDC_70_3">"#"</definedName>
    <definedName name="FDC_70_4">"#"</definedName>
    <definedName name="FDC_70_5">"#"</definedName>
    <definedName name="FDC_70_6">"#"</definedName>
    <definedName name="FDC_70_7">"#"</definedName>
    <definedName name="FDC_70_8">"#"</definedName>
    <definedName name="FDC_70_9">"#"</definedName>
    <definedName name="FDC_71_0">"#"</definedName>
    <definedName name="FDC_71_1">"#"</definedName>
    <definedName name="FDC_71_10">"#"</definedName>
    <definedName name="FDC_71_11">"#"</definedName>
    <definedName name="FDC_71_12">"#"</definedName>
    <definedName name="FDC_71_13">"#"</definedName>
    <definedName name="FDC_71_14">"#"</definedName>
    <definedName name="FDC_71_2">"#"</definedName>
    <definedName name="FDC_71_3">"#"</definedName>
    <definedName name="FDC_71_4">"#"</definedName>
    <definedName name="FDC_71_5">"#"</definedName>
    <definedName name="FDC_71_6">"#"</definedName>
    <definedName name="FDC_71_7">"#"</definedName>
    <definedName name="FDC_71_8">"#"</definedName>
    <definedName name="FDC_71_9">"#"</definedName>
    <definedName name="FDC_72_0">"#"</definedName>
    <definedName name="FDC_72_1">"#"</definedName>
    <definedName name="FDC_72_10">"#"</definedName>
    <definedName name="FDC_72_11">"#"</definedName>
    <definedName name="FDC_72_12">"#"</definedName>
    <definedName name="FDC_72_13">"#"</definedName>
    <definedName name="FDC_72_14">"#"</definedName>
    <definedName name="FDC_72_2">"#"</definedName>
    <definedName name="FDC_72_3">"#"</definedName>
    <definedName name="FDC_72_4">"#"</definedName>
    <definedName name="FDC_72_5">"#"</definedName>
    <definedName name="FDC_72_6">"#"</definedName>
    <definedName name="FDC_72_7">"#"</definedName>
    <definedName name="FDC_72_8">"#"</definedName>
    <definedName name="FDC_72_9">"#"</definedName>
    <definedName name="FDC_73_0">"#"</definedName>
    <definedName name="FDC_73_1">"#"</definedName>
    <definedName name="FDC_73_10">"#"</definedName>
    <definedName name="FDC_73_11">"#"</definedName>
    <definedName name="FDC_73_12">"#"</definedName>
    <definedName name="FDC_73_13">"#"</definedName>
    <definedName name="FDC_73_14">"#"</definedName>
    <definedName name="FDC_73_2">"#"</definedName>
    <definedName name="FDC_73_3">"#"</definedName>
    <definedName name="FDC_73_4">"#"</definedName>
    <definedName name="FDC_73_5">"#"</definedName>
    <definedName name="FDC_73_6">"#"</definedName>
    <definedName name="FDC_73_7">"#"</definedName>
    <definedName name="FDC_73_8">"#"</definedName>
    <definedName name="FDC_73_9">"#"</definedName>
    <definedName name="FDC_74_0">"#"</definedName>
    <definedName name="FDC_74_1">"#"</definedName>
    <definedName name="FDC_74_10">"#"</definedName>
    <definedName name="FDC_74_11">"#"</definedName>
    <definedName name="FDC_74_12">"#"</definedName>
    <definedName name="FDC_74_13">"#"</definedName>
    <definedName name="FDC_74_14">"#"</definedName>
    <definedName name="FDC_74_2">"#"</definedName>
    <definedName name="FDC_74_3">"#"</definedName>
    <definedName name="FDC_74_4">"#"</definedName>
    <definedName name="FDC_74_5">"#"</definedName>
    <definedName name="FDC_74_6">"#"</definedName>
    <definedName name="FDC_74_7">"#"</definedName>
    <definedName name="FDC_74_8">"#"</definedName>
    <definedName name="FDC_74_9">"#"</definedName>
    <definedName name="FDC_75_0">"#"</definedName>
    <definedName name="FDC_75_1">"#"</definedName>
    <definedName name="FDC_75_10">"#"</definedName>
    <definedName name="FDC_75_11">"#"</definedName>
    <definedName name="FDC_75_12">"#"</definedName>
    <definedName name="FDC_75_13">"#"</definedName>
    <definedName name="FDC_75_14">"#"</definedName>
    <definedName name="FDC_75_2">"#"</definedName>
    <definedName name="FDC_75_3">"#"</definedName>
    <definedName name="FDC_75_4">"#"</definedName>
    <definedName name="FDC_75_5">"#"</definedName>
    <definedName name="FDC_75_6">"#"</definedName>
    <definedName name="FDC_75_7">"#"</definedName>
    <definedName name="FDC_75_8">"#"</definedName>
    <definedName name="FDC_75_9">"#"</definedName>
    <definedName name="FDC_76_0">"#"</definedName>
    <definedName name="FDC_76_1">"#"</definedName>
    <definedName name="FDC_76_10">"#"</definedName>
    <definedName name="FDC_76_11">"#"</definedName>
    <definedName name="FDC_76_12">"#"</definedName>
    <definedName name="FDC_76_13">"#"</definedName>
    <definedName name="FDC_76_14">"#"</definedName>
    <definedName name="FDC_76_2">"#"</definedName>
    <definedName name="FDC_76_3">"#"</definedName>
    <definedName name="FDC_76_4">"#"</definedName>
    <definedName name="FDC_76_5">"#"</definedName>
    <definedName name="FDC_76_6">"#"</definedName>
    <definedName name="FDC_76_7">"#"</definedName>
    <definedName name="FDC_76_8">"#"</definedName>
    <definedName name="FDC_76_9">"#"</definedName>
    <definedName name="FDC_77_0">"#"</definedName>
    <definedName name="FDC_77_1">"#"</definedName>
    <definedName name="FDC_77_10">"#"</definedName>
    <definedName name="FDC_77_11">"#"</definedName>
    <definedName name="FDC_77_12">"#"</definedName>
    <definedName name="FDC_77_13">"#"</definedName>
    <definedName name="FDC_77_14">"#"</definedName>
    <definedName name="FDC_77_2">"#"</definedName>
    <definedName name="FDC_77_3">"#"</definedName>
    <definedName name="FDC_77_4">"#"</definedName>
    <definedName name="FDC_77_5">"#"</definedName>
    <definedName name="FDC_77_6">"#"</definedName>
    <definedName name="FDC_77_7">"#"</definedName>
    <definedName name="FDC_77_8">"#"</definedName>
    <definedName name="FDC_77_9">"#"</definedName>
    <definedName name="FDC_78_0">"#"</definedName>
    <definedName name="FDC_78_1">"#"</definedName>
    <definedName name="FDC_78_10">"#"</definedName>
    <definedName name="FDC_78_11">"#"</definedName>
    <definedName name="FDC_78_12">"#"</definedName>
    <definedName name="FDC_78_13">"#"</definedName>
    <definedName name="FDC_78_14">"#"</definedName>
    <definedName name="FDC_78_2">"#"</definedName>
    <definedName name="FDC_78_3">"#"</definedName>
    <definedName name="FDC_78_4">"#"</definedName>
    <definedName name="FDC_78_5">"#"</definedName>
    <definedName name="FDC_78_6">"#"</definedName>
    <definedName name="FDC_78_7">"#"</definedName>
    <definedName name="FDC_78_8">"#"</definedName>
    <definedName name="FDC_78_9">"#"</definedName>
    <definedName name="FDC_79_0">"#"</definedName>
    <definedName name="FDC_79_1">"#"</definedName>
    <definedName name="FDC_79_10">"#"</definedName>
    <definedName name="FDC_79_11">"#"</definedName>
    <definedName name="FDC_79_12">"#"</definedName>
    <definedName name="FDC_79_13">"#"</definedName>
    <definedName name="FDC_79_14">"#"</definedName>
    <definedName name="FDC_79_2">"#"</definedName>
    <definedName name="FDC_79_3">"#"</definedName>
    <definedName name="FDC_79_4">"#"</definedName>
    <definedName name="FDC_79_5">"#"</definedName>
    <definedName name="FDC_79_6">"#"</definedName>
    <definedName name="FDC_79_7">"#"</definedName>
    <definedName name="FDC_79_8">"#"</definedName>
    <definedName name="FDC_79_9">"#"</definedName>
    <definedName name="FDC_8_0">"#"</definedName>
    <definedName name="FDC_8_1">"#"</definedName>
    <definedName name="FDC_8_2">"#"</definedName>
    <definedName name="FDC_8_3">"#"</definedName>
    <definedName name="FDC_80_0">"#"</definedName>
    <definedName name="FDC_80_1">"#"</definedName>
    <definedName name="FDC_80_10">"#"</definedName>
    <definedName name="FDC_80_11">"#"</definedName>
    <definedName name="FDC_80_12">"#"</definedName>
    <definedName name="FDC_80_13">"#"</definedName>
    <definedName name="FDC_80_14">"#"</definedName>
    <definedName name="FDC_80_2">"#"</definedName>
    <definedName name="FDC_80_3">"#"</definedName>
    <definedName name="FDC_80_4">"#"</definedName>
    <definedName name="FDC_80_5">"#"</definedName>
    <definedName name="FDC_80_6">"#"</definedName>
    <definedName name="FDC_80_7">"#"</definedName>
    <definedName name="FDC_80_8">"#"</definedName>
    <definedName name="FDC_80_9">"#"</definedName>
    <definedName name="FDC_81_0">"#"</definedName>
    <definedName name="FDC_81_1">"#"</definedName>
    <definedName name="FDC_81_10">"#"</definedName>
    <definedName name="FDC_81_11">"#"</definedName>
    <definedName name="FDC_81_12">"#"</definedName>
    <definedName name="FDC_81_13">"#"</definedName>
    <definedName name="FDC_81_14">"#"</definedName>
    <definedName name="FDC_81_2">"#"</definedName>
    <definedName name="FDC_81_3">"#"</definedName>
    <definedName name="FDC_81_4">"#"</definedName>
    <definedName name="FDC_81_5">"#"</definedName>
    <definedName name="FDC_81_6">"#"</definedName>
    <definedName name="FDC_81_7">"#"</definedName>
    <definedName name="FDC_81_8">"#"</definedName>
    <definedName name="FDC_81_9">"#"</definedName>
    <definedName name="FDC_82_0">"#"</definedName>
    <definedName name="FDC_82_1">"#"</definedName>
    <definedName name="FDC_82_10">"#"</definedName>
    <definedName name="FDC_82_11">"#"</definedName>
    <definedName name="FDC_82_12">"#"</definedName>
    <definedName name="FDC_82_13">"#"</definedName>
    <definedName name="FDC_82_14">"#"</definedName>
    <definedName name="FDC_82_2">"#"</definedName>
    <definedName name="FDC_82_3">"#"</definedName>
    <definedName name="FDC_82_4">"#"</definedName>
    <definedName name="FDC_82_5">"#"</definedName>
    <definedName name="FDC_82_6">"#"</definedName>
    <definedName name="FDC_82_7">"#"</definedName>
    <definedName name="FDC_82_8">"#"</definedName>
    <definedName name="FDC_82_9">"#"</definedName>
    <definedName name="FDC_83_0">"#"</definedName>
    <definedName name="FDC_83_1">"#"</definedName>
    <definedName name="FDC_83_10">"#"</definedName>
    <definedName name="FDC_83_11">"#"</definedName>
    <definedName name="FDC_83_12">"#"</definedName>
    <definedName name="FDC_83_13">"#"</definedName>
    <definedName name="FDC_83_14">"#"</definedName>
    <definedName name="FDC_83_2">"#"</definedName>
    <definedName name="FDC_83_3">"#"</definedName>
    <definedName name="FDC_83_4">"#"</definedName>
    <definedName name="FDC_83_5">"#"</definedName>
    <definedName name="FDC_83_6">"#"</definedName>
    <definedName name="FDC_83_7">"#"</definedName>
    <definedName name="FDC_83_8">"#"</definedName>
    <definedName name="FDC_83_9">"#"</definedName>
    <definedName name="FDC_84_0">"#"</definedName>
    <definedName name="FDC_84_1">"#"</definedName>
    <definedName name="FDC_84_10">"#"</definedName>
    <definedName name="FDC_84_11">"#"</definedName>
    <definedName name="FDC_84_12">"#"</definedName>
    <definedName name="FDC_84_13">"#"</definedName>
    <definedName name="FDC_84_14">"#"</definedName>
    <definedName name="FDC_84_2">"#"</definedName>
    <definedName name="FDC_84_3">"#"</definedName>
    <definedName name="FDC_84_4">"#"</definedName>
    <definedName name="FDC_84_5">"#"</definedName>
    <definedName name="FDC_84_6">"#"</definedName>
    <definedName name="FDC_84_7">"#"</definedName>
    <definedName name="FDC_84_8">"#"</definedName>
    <definedName name="FDC_84_9">"#"</definedName>
    <definedName name="FDC_85_0">"#"</definedName>
    <definedName name="FDC_85_1">"#"</definedName>
    <definedName name="FDC_85_10">"#"</definedName>
    <definedName name="FDC_85_11">"#"</definedName>
    <definedName name="FDC_85_12">"#"</definedName>
    <definedName name="FDC_85_13">"#"</definedName>
    <definedName name="FDC_85_14">"#"</definedName>
    <definedName name="FDC_85_2">"#"</definedName>
    <definedName name="FDC_85_3">"#"</definedName>
    <definedName name="FDC_85_4">"#"</definedName>
    <definedName name="FDC_85_5">"#"</definedName>
    <definedName name="FDC_85_6">"#"</definedName>
    <definedName name="FDC_85_7">"#"</definedName>
    <definedName name="FDC_85_8">"#"</definedName>
    <definedName name="FDC_85_9">"#"</definedName>
    <definedName name="FDC_86_0">"#"</definedName>
    <definedName name="FDC_86_1">"#"</definedName>
    <definedName name="FDC_86_10">"#"</definedName>
    <definedName name="FDC_86_11">"#"</definedName>
    <definedName name="FDC_86_12">"#"</definedName>
    <definedName name="FDC_86_13">"#"</definedName>
    <definedName name="FDC_86_14">"#"</definedName>
    <definedName name="FDC_86_2">"#"</definedName>
    <definedName name="FDC_86_3">"#"</definedName>
    <definedName name="FDC_86_4">"#"</definedName>
    <definedName name="FDC_86_5">"#"</definedName>
    <definedName name="FDC_86_6">"#"</definedName>
    <definedName name="FDC_86_7">"#"</definedName>
    <definedName name="FDC_86_8">"#"</definedName>
    <definedName name="FDC_86_9">"#"</definedName>
    <definedName name="FDC_87_0">"#"</definedName>
    <definedName name="FDC_87_1">"#"</definedName>
    <definedName name="FDC_87_10">"#"</definedName>
    <definedName name="FDC_87_11">"#"</definedName>
    <definedName name="FDC_87_12">"#"</definedName>
    <definedName name="FDC_87_13">"#"</definedName>
    <definedName name="FDC_87_14">"#"</definedName>
    <definedName name="FDC_87_2">"#"</definedName>
    <definedName name="FDC_87_3">"#"</definedName>
    <definedName name="FDC_87_4">"#"</definedName>
    <definedName name="FDC_87_5">"#"</definedName>
    <definedName name="FDC_87_6">"#"</definedName>
    <definedName name="FDC_87_7">"#"</definedName>
    <definedName name="FDC_87_8">"#"</definedName>
    <definedName name="FDC_87_9">"#"</definedName>
    <definedName name="FDC_88_0">"#"</definedName>
    <definedName name="FDC_88_1">"#"</definedName>
    <definedName name="FDC_88_10">"#"</definedName>
    <definedName name="FDC_88_11">"#"</definedName>
    <definedName name="FDC_88_12">"#"</definedName>
    <definedName name="FDC_88_13">"#"</definedName>
    <definedName name="FDC_88_14">"#"</definedName>
    <definedName name="FDC_88_2">"#"</definedName>
    <definedName name="FDC_88_3">"#"</definedName>
    <definedName name="FDC_88_4">"#"</definedName>
    <definedName name="FDC_88_5">"#"</definedName>
    <definedName name="FDC_88_6">"#"</definedName>
    <definedName name="FDC_88_7">"#"</definedName>
    <definedName name="FDC_88_8">"#"</definedName>
    <definedName name="FDC_88_9">"#"</definedName>
    <definedName name="FDC_89_0">"#"</definedName>
    <definedName name="FDC_89_1">"#"</definedName>
    <definedName name="FDC_89_10">"#"</definedName>
    <definedName name="FDC_89_11">"#"</definedName>
    <definedName name="FDC_89_12">"#"</definedName>
    <definedName name="FDC_89_13">"#"</definedName>
    <definedName name="FDC_89_14">"#"</definedName>
    <definedName name="FDC_89_2">"#"</definedName>
    <definedName name="FDC_89_3">"#"</definedName>
    <definedName name="FDC_89_4">"#"</definedName>
    <definedName name="FDC_89_5">"#"</definedName>
    <definedName name="FDC_89_6">"#"</definedName>
    <definedName name="FDC_89_7">"#"</definedName>
    <definedName name="FDC_89_8">"#"</definedName>
    <definedName name="FDC_89_9">"#"</definedName>
    <definedName name="FDC_9_0">"#"</definedName>
    <definedName name="FDC_9_1">"#"</definedName>
    <definedName name="FDC_9_2">"#"</definedName>
    <definedName name="FDC_9_3">"#"</definedName>
    <definedName name="FDC_90_0">"#"</definedName>
    <definedName name="FDC_90_1">"#"</definedName>
    <definedName name="FDC_90_10">"#"</definedName>
    <definedName name="FDC_90_11">"#"</definedName>
    <definedName name="FDC_90_12">"#"</definedName>
    <definedName name="FDC_90_13">"#"</definedName>
    <definedName name="FDC_90_14">"#"</definedName>
    <definedName name="FDC_90_2">"#"</definedName>
    <definedName name="FDC_90_3">"#"</definedName>
    <definedName name="FDC_90_4">"#"</definedName>
    <definedName name="FDC_90_5">"#"</definedName>
    <definedName name="FDC_90_6">"#"</definedName>
    <definedName name="FDC_90_7">"#"</definedName>
    <definedName name="FDC_90_8">"#"</definedName>
    <definedName name="FDC_90_9">"#"</definedName>
    <definedName name="FDC_91_0">"#"</definedName>
    <definedName name="FDC_91_1">"#"</definedName>
    <definedName name="FDC_91_10">"#"</definedName>
    <definedName name="FDC_91_11">"#"</definedName>
    <definedName name="FDC_91_12">"#"</definedName>
    <definedName name="FDC_91_13">"#"</definedName>
    <definedName name="FDC_91_14">"#"</definedName>
    <definedName name="FDC_91_2">"#"</definedName>
    <definedName name="FDC_91_3">"#"</definedName>
    <definedName name="FDC_91_4">"#"</definedName>
    <definedName name="FDC_91_5">"#"</definedName>
    <definedName name="FDC_91_6">"#"</definedName>
    <definedName name="FDC_91_7">"#"</definedName>
    <definedName name="FDC_91_8">"#"</definedName>
    <definedName name="FDC_91_9">"#"</definedName>
    <definedName name="FDC_92_0">"#"</definedName>
    <definedName name="FDC_92_1">"#"</definedName>
    <definedName name="FDC_92_10">"#"</definedName>
    <definedName name="FDC_92_11">"#"</definedName>
    <definedName name="FDC_92_12">"#"</definedName>
    <definedName name="FDC_92_13">"#"</definedName>
    <definedName name="FDC_92_14">"#"</definedName>
    <definedName name="FDC_92_2">"#"</definedName>
    <definedName name="FDC_92_3">"#"</definedName>
    <definedName name="FDC_92_4">"#"</definedName>
    <definedName name="FDC_92_5">"#"</definedName>
    <definedName name="FDC_92_6">"#"</definedName>
    <definedName name="FDC_92_7">"#"</definedName>
    <definedName name="FDC_92_8">"#"</definedName>
    <definedName name="FDC_92_9">"#"</definedName>
    <definedName name="FDC_93_0">"#"</definedName>
    <definedName name="FDC_93_1">"#"</definedName>
    <definedName name="FDC_93_10">"#"</definedName>
    <definedName name="FDC_93_11">"#"</definedName>
    <definedName name="FDC_93_12">"#"</definedName>
    <definedName name="FDC_93_13">"#"</definedName>
    <definedName name="FDC_93_14">"#"</definedName>
    <definedName name="FDC_93_2">"#"</definedName>
    <definedName name="FDC_93_3">"#"</definedName>
    <definedName name="FDC_93_4">"#"</definedName>
    <definedName name="FDC_93_5">"#"</definedName>
    <definedName name="FDC_93_6">"#"</definedName>
    <definedName name="FDC_93_7">"#"</definedName>
    <definedName name="FDC_93_8">"#"</definedName>
    <definedName name="FDC_93_9">"#"</definedName>
    <definedName name="FDC_94_0">"#"</definedName>
    <definedName name="FDC_94_1">"#"</definedName>
    <definedName name="FDC_94_10">"#"</definedName>
    <definedName name="FDC_94_11">"#"</definedName>
    <definedName name="FDC_94_12">"#"</definedName>
    <definedName name="FDC_94_13">"#"</definedName>
    <definedName name="FDC_94_14">"#"</definedName>
    <definedName name="FDC_94_2">"#"</definedName>
    <definedName name="FDC_94_3">"#"</definedName>
    <definedName name="FDC_94_4">"#"</definedName>
    <definedName name="FDC_94_5">"#"</definedName>
    <definedName name="FDC_94_6">"#"</definedName>
    <definedName name="FDC_94_7">"#"</definedName>
    <definedName name="FDC_94_8">"#"</definedName>
    <definedName name="FDC_94_9">"#"</definedName>
    <definedName name="FDC_95_0">"#"</definedName>
    <definedName name="FDC_95_1">"#"</definedName>
    <definedName name="FDC_95_10">"#"</definedName>
    <definedName name="FDC_95_11">"#"</definedName>
    <definedName name="FDC_95_12">"#"</definedName>
    <definedName name="FDC_95_13">"#"</definedName>
    <definedName name="FDC_95_14">"#"</definedName>
    <definedName name="FDC_95_2">"#"</definedName>
    <definedName name="FDC_95_3">"#"</definedName>
    <definedName name="FDC_95_4">"#"</definedName>
    <definedName name="FDC_95_5">"#"</definedName>
    <definedName name="FDC_95_6">"#"</definedName>
    <definedName name="FDC_95_7">"#"</definedName>
    <definedName name="FDC_95_8">"#"</definedName>
    <definedName name="FDC_95_9">"#"</definedName>
    <definedName name="FDC_96_0">"#"</definedName>
    <definedName name="FDC_96_1">"#"</definedName>
    <definedName name="FDC_96_10">"#"</definedName>
    <definedName name="FDC_96_11">"#"</definedName>
    <definedName name="FDC_96_12">"#"</definedName>
    <definedName name="FDC_96_13">"#"</definedName>
    <definedName name="FDC_96_14">"#"</definedName>
    <definedName name="FDC_96_2">"#"</definedName>
    <definedName name="FDC_96_3">"#"</definedName>
    <definedName name="FDC_96_4">"#"</definedName>
    <definedName name="FDC_96_5">"#"</definedName>
    <definedName name="FDC_96_6">"#"</definedName>
    <definedName name="FDC_96_7">"#"</definedName>
    <definedName name="FDC_96_8">"#"</definedName>
    <definedName name="FDC_96_9">"#"</definedName>
    <definedName name="FDC_97_0">"#"</definedName>
    <definedName name="FDC_97_1">"#"</definedName>
    <definedName name="FDC_97_10">"#"</definedName>
    <definedName name="FDC_97_11">"#"</definedName>
    <definedName name="FDC_97_12">"#"</definedName>
    <definedName name="FDC_97_13">"#"</definedName>
    <definedName name="FDC_97_14">"#"</definedName>
    <definedName name="FDC_97_2">"#"</definedName>
    <definedName name="FDC_97_3">"#"</definedName>
    <definedName name="FDC_97_4">"#"</definedName>
    <definedName name="FDC_97_5">"#"</definedName>
    <definedName name="FDC_97_6">"#"</definedName>
    <definedName name="FDC_97_7">"#"</definedName>
    <definedName name="FDC_97_8">"#"</definedName>
    <definedName name="FDC_97_9">"#"</definedName>
    <definedName name="FDC_98_0">"#"</definedName>
    <definedName name="FDC_98_1">"#"</definedName>
    <definedName name="FDC_98_10">"#"</definedName>
    <definedName name="FDC_98_11">"#"</definedName>
    <definedName name="FDC_98_12">"#"</definedName>
    <definedName name="FDC_98_13">"#"</definedName>
    <definedName name="FDC_98_14">"#"</definedName>
    <definedName name="FDC_98_2">"#"</definedName>
    <definedName name="FDC_98_3">"#"</definedName>
    <definedName name="FDC_98_4">"#"</definedName>
    <definedName name="FDC_98_5">"#"</definedName>
    <definedName name="FDC_98_6">"#"</definedName>
    <definedName name="FDC_98_7">"#"</definedName>
    <definedName name="FDC_98_8">"#"</definedName>
    <definedName name="FDC_98_9">"#"</definedName>
    <definedName name="FDC_99_0">"#"</definedName>
    <definedName name="FDC_99_1">"#"</definedName>
    <definedName name="FDC_99_10">"#"</definedName>
    <definedName name="FDC_99_11">"#"</definedName>
    <definedName name="FDC_99_12">"#"</definedName>
    <definedName name="FDC_99_13">"#"</definedName>
    <definedName name="FDC_99_14">"#"</definedName>
    <definedName name="FDC_99_2">"#"</definedName>
    <definedName name="FDC_99_3">"#"</definedName>
    <definedName name="FDC_99_4">"#"</definedName>
    <definedName name="FDC_99_5">"#"</definedName>
    <definedName name="FDC_99_6">"#"</definedName>
    <definedName name="FDC_99_7">"#"</definedName>
    <definedName name="FDC_99_8">"#"</definedName>
    <definedName name="FDC_99_9">"#"</definedName>
    <definedName name="FDD_0_0">"A30681"</definedName>
    <definedName name="FDD_0_1">"A31047"</definedName>
    <definedName name="FDD_0_10">"A34334"</definedName>
    <definedName name="FDD_0_11">"A34699"</definedName>
    <definedName name="FDD_0_12">"A35064"</definedName>
    <definedName name="FDD_0_13">"A35430"</definedName>
    <definedName name="FDD_0_14">"A35795"</definedName>
    <definedName name="FDD_0_2">"A31412"</definedName>
    <definedName name="FDD_0_3">"A31777"</definedName>
    <definedName name="FDD_0_4">"A32142"</definedName>
    <definedName name="FDD_0_5">"A32508"</definedName>
    <definedName name="FDD_0_6">"A32873"</definedName>
    <definedName name="FDD_0_7">"A33238"</definedName>
    <definedName name="FDD_0_8">"A33603"</definedName>
    <definedName name="FDD_0_9">"A33969"</definedName>
    <definedName name="FDD_1_0">"U25569"</definedName>
    <definedName name="FDD_10_0">"A25569"</definedName>
    <definedName name="FDD_10_1">"A35795"</definedName>
    <definedName name="FDD_10_2">"A36160"</definedName>
    <definedName name="FDD_10_3">"E36525"</definedName>
    <definedName name="FDD_100_0">"A25569"</definedName>
    <definedName name="FDD_101_0">"A25569"</definedName>
    <definedName name="FDD_102_0">"A25569"</definedName>
    <definedName name="FDD_103_0">"A25569"</definedName>
    <definedName name="FDD_104_0">"A25569"</definedName>
    <definedName name="FDD_105_0">"A25569"</definedName>
    <definedName name="FDD_106_0">"A25569"</definedName>
    <definedName name="FDD_107_0">"A25569"</definedName>
    <definedName name="FDD_108_0">"A25569"</definedName>
    <definedName name="FDD_109_0">"A25569"</definedName>
    <definedName name="FDD_11_0">"A25569"</definedName>
    <definedName name="FDD_11_1">"E35795"</definedName>
    <definedName name="FDD_11_2">"E36160"</definedName>
    <definedName name="FDD_11_3">"E36525"</definedName>
    <definedName name="FDD_110_0">"A25569"</definedName>
    <definedName name="FDD_111_0">"A25569"</definedName>
    <definedName name="FDD_112_0">"A25569"</definedName>
    <definedName name="FDD_113_0">"A25569"</definedName>
    <definedName name="FDD_114_0">"A25569"</definedName>
    <definedName name="FDD_115_0">"A25569"</definedName>
    <definedName name="FDD_116_0">"A25569"</definedName>
    <definedName name="FDD_117_0">"A30681"</definedName>
    <definedName name="FDD_117_1">"A31047"</definedName>
    <definedName name="FDD_117_10">"A34334"</definedName>
    <definedName name="FDD_117_11">"A34699"</definedName>
    <definedName name="FDD_117_12">"A35064"</definedName>
    <definedName name="FDD_117_13">"A35430"</definedName>
    <definedName name="FDD_117_14">"A35795"</definedName>
    <definedName name="FDD_117_2">"A31412"</definedName>
    <definedName name="FDD_117_3">"A31777"</definedName>
    <definedName name="FDD_117_4">"A32142"</definedName>
    <definedName name="FDD_117_5">"A32508"</definedName>
    <definedName name="FDD_117_6">"A32873"</definedName>
    <definedName name="FDD_117_7">"A33238"</definedName>
    <definedName name="FDD_117_8">"A33603"</definedName>
    <definedName name="FDD_117_9">"A33969"</definedName>
    <definedName name="FDD_118_0">"A30681"</definedName>
    <definedName name="FDD_118_1">"A31047"</definedName>
    <definedName name="FDD_118_10">"A34334"</definedName>
    <definedName name="FDD_118_11">"A34699"</definedName>
    <definedName name="FDD_118_12">"A35064"</definedName>
    <definedName name="FDD_118_13">"A35430"</definedName>
    <definedName name="FDD_118_14">"A35795"</definedName>
    <definedName name="FDD_118_2">"A31412"</definedName>
    <definedName name="FDD_118_3">"A31777"</definedName>
    <definedName name="FDD_118_4">"A32142"</definedName>
    <definedName name="FDD_118_5">"A32508"</definedName>
    <definedName name="FDD_118_6">"A32873"</definedName>
    <definedName name="FDD_118_7">"A33238"</definedName>
    <definedName name="FDD_118_8">"A33603"</definedName>
    <definedName name="FDD_118_9">"A33969"</definedName>
    <definedName name="FDD_119_0">"A30681"</definedName>
    <definedName name="FDD_119_1">"A31047"</definedName>
    <definedName name="FDD_119_10">"A34334"</definedName>
    <definedName name="FDD_119_11">"A34699"</definedName>
    <definedName name="FDD_119_12">"A35064"</definedName>
    <definedName name="FDD_119_13">"A35430"</definedName>
    <definedName name="FDD_119_14">"A35795"</definedName>
    <definedName name="FDD_119_2">"A31412"</definedName>
    <definedName name="FDD_119_3">"A31777"</definedName>
    <definedName name="FDD_119_4">"A32142"</definedName>
    <definedName name="FDD_119_5">"A32508"</definedName>
    <definedName name="FDD_119_6">"A32873"</definedName>
    <definedName name="FDD_119_7">"A33238"</definedName>
    <definedName name="FDD_119_8">"A33603"</definedName>
    <definedName name="FDD_119_9">"A33969"</definedName>
    <definedName name="FDD_12_0">"A25569"</definedName>
    <definedName name="FDD_12_1">"E35795"</definedName>
    <definedName name="FDD_12_2">"E36160"</definedName>
    <definedName name="FDD_12_3">"E36525"</definedName>
    <definedName name="FDD_120_0">"A30681"</definedName>
    <definedName name="FDD_120_1">"A31047"</definedName>
    <definedName name="FDD_120_10">"A34334"</definedName>
    <definedName name="FDD_120_11">"A34699"</definedName>
    <definedName name="FDD_120_12">"A35064"</definedName>
    <definedName name="FDD_120_13">"A35430"</definedName>
    <definedName name="FDD_120_14">"A35795"</definedName>
    <definedName name="FDD_120_2">"A31412"</definedName>
    <definedName name="FDD_120_3">"A31777"</definedName>
    <definedName name="FDD_120_4">"A32142"</definedName>
    <definedName name="FDD_120_5">"A32508"</definedName>
    <definedName name="FDD_120_6">"A32873"</definedName>
    <definedName name="FDD_120_7">"A33238"</definedName>
    <definedName name="FDD_120_8">"A33603"</definedName>
    <definedName name="FDD_120_9">"A33969"</definedName>
    <definedName name="FDD_121_0">"A30681"</definedName>
    <definedName name="FDD_121_1">"A31047"</definedName>
    <definedName name="FDD_121_10">"A34334"</definedName>
    <definedName name="FDD_121_11">"A34699"</definedName>
    <definedName name="FDD_121_12">"A35064"</definedName>
    <definedName name="FDD_121_13">"A35430"</definedName>
    <definedName name="FDD_121_14">"A35795"</definedName>
    <definedName name="FDD_121_2">"A31412"</definedName>
    <definedName name="FDD_121_3">"A31777"</definedName>
    <definedName name="FDD_121_4">"A32142"</definedName>
    <definedName name="FDD_121_5">"A32508"</definedName>
    <definedName name="FDD_121_6">"A32873"</definedName>
    <definedName name="FDD_121_7">"A33238"</definedName>
    <definedName name="FDD_121_8">"A33603"</definedName>
    <definedName name="FDD_121_9">"A33969"</definedName>
    <definedName name="FDD_122_0">"A30681"</definedName>
    <definedName name="FDD_122_1">"A31047"</definedName>
    <definedName name="FDD_122_10">"A34334"</definedName>
    <definedName name="FDD_122_11">"A34699"</definedName>
    <definedName name="FDD_122_12">"A35064"</definedName>
    <definedName name="FDD_122_13">"A35430"</definedName>
    <definedName name="FDD_122_14">"A35795"</definedName>
    <definedName name="FDD_122_2">"A31412"</definedName>
    <definedName name="FDD_122_3">"A31777"</definedName>
    <definedName name="FDD_122_4">"A32142"</definedName>
    <definedName name="FDD_122_5">"A32508"</definedName>
    <definedName name="FDD_122_6">"A32873"</definedName>
    <definedName name="FDD_122_7">"A33238"</definedName>
    <definedName name="FDD_122_8">"A33603"</definedName>
    <definedName name="FDD_122_9">"A33969"</definedName>
    <definedName name="FDD_123_0">"A30681"</definedName>
    <definedName name="FDD_123_1">"A31047"</definedName>
    <definedName name="FDD_123_10">"A34334"</definedName>
    <definedName name="FDD_123_11">"A34699"</definedName>
    <definedName name="FDD_123_12">"A35064"</definedName>
    <definedName name="FDD_123_13">"A35430"</definedName>
    <definedName name="FDD_123_14">"A35795"</definedName>
    <definedName name="FDD_123_2">"A31412"</definedName>
    <definedName name="FDD_123_3">"A31777"</definedName>
    <definedName name="FDD_123_4">"A32142"</definedName>
    <definedName name="FDD_123_5">"A32508"</definedName>
    <definedName name="FDD_123_6">"A32873"</definedName>
    <definedName name="FDD_123_7">"A33238"</definedName>
    <definedName name="FDD_123_8">"A33603"</definedName>
    <definedName name="FDD_123_9">"A33969"</definedName>
    <definedName name="FDD_124_0">"A30681"</definedName>
    <definedName name="FDD_124_1">"A31047"</definedName>
    <definedName name="FDD_124_10">"A34334"</definedName>
    <definedName name="FDD_124_11">"A34699"</definedName>
    <definedName name="FDD_124_12">"A35064"</definedName>
    <definedName name="FDD_124_13">"A35430"</definedName>
    <definedName name="FDD_124_14">"A35795"</definedName>
    <definedName name="FDD_124_2">"A31412"</definedName>
    <definedName name="FDD_124_3">"A31777"</definedName>
    <definedName name="FDD_124_4">"A32142"</definedName>
    <definedName name="FDD_124_5">"A32508"</definedName>
    <definedName name="FDD_124_6">"A32873"</definedName>
    <definedName name="FDD_124_7">"A33238"</definedName>
    <definedName name="FDD_124_8">"A33603"</definedName>
    <definedName name="FDD_124_9">"A33969"</definedName>
    <definedName name="FDD_125_0">"A30681"</definedName>
    <definedName name="FDD_125_1">"A31047"</definedName>
    <definedName name="FDD_125_10">"A34334"</definedName>
    <definedName name="FDD_125_11">"A34699"</definedName>
    <definedName name="FDD_125_12">"A35064"</definedName>
    <definedName name="FDD_125_13">"A35430"</definedName>
    <definedName name="FDD_125_14">"A35795"</definedName>
    <definedName name="FDD_125_2">"A31412"</definedName>
    <definedName name="FDD_125_3">"A31777"</definedName>
    <definedName name="FDD_125_4">"A32142"</definedName>
    <definedName name="FDD_125_5">"A32508"</definedName>
    <definedName name="FDD_125_6">"A32873"</definedName>
    <definedName name="FDD_125_7">"A33238"</definedName>
    <definedName name="FDD_125_8">"A33603"</definedName>
    <definedName name="FDD_125_9">"A33969"</definedName>
    <definedName name="FDD_126_0">"A30681"</definedName>
    <definedName name="FDD_126_1">"A31047"</definedName>
    <definedName name="FDD_126_10">"A34334"</definedName>
    <definedName name="FDD_126_11">"A34699"</definedName>
    <definedName name="FDD_126_12">"A35064"</definedName>
    <definedName name="FDD_126_13">"A35430"</definedName>
    <definedName name="FDD_126_14">"A35795"</definedName>
    <definedName name="FDD_126_2">"A31412"</definedName>
    <definedName name="FDD_126_3">"A31777"</definedName>
    <definedName name="FDD_126_4">"A32142"</definedName>
    <definedName name="FDD_126_5">"A32508"</definedName>
    <definedName name="FDD_126_6">"A32873"</definedName>
    <definedName name="FDD_126_7">"A33238"</definedName>
    <definedName name="FDD_126_8">"A33603"</definedName>
    <definedName name="FDD_126_9">"A33969"</definedName>
    <definedName name="FDD_127_0">"A30681"</definedName>
    <definedName name="FDD_127_1">"A31047"</definedName>
    <definedName name="FDD_127_10">"A34334"</definedName>
    <definedName name="FDD_127_11">"A34699"</definedName>
    <definedName name="FDD_127_12">"A35064"</definedName>
    <definedName name="FDD_127_13">"A35430"</definedName>
    <definedName name="FDD_127_14">"A35795"</definedName>
    <definedName name="FDD_127_2">"A31412"</definedName>
    <definedName name="FDD_127_3">"A31777"</definedName>
    <definedName name="FDD_127_4">"A32142"</definedName>
    <definedName name="FDD_127_5">"A32508"</definedName>
    <definedName name="FDD_127_6">"A32873"</definedName>
    <definedName name="FDD_127_7">"A33238"</definedName>
    <definedName name="FDD_127_8">"A33603"</definedName>
    <definedName name="FDD_127_9">"A33969"</definedName>
    <definedName name="FDD_128_0">"A30681"</definedName>
    <definedName name="FDD_128_1">"A31047"</definedName>
    <definedName name="FDD_128_10">"A34334"</definedName>
    <definedName name="FDD_128_11">"A34699"</definedName>
    <definedName name="FDD_128_12">"A35064"</definedName>
    <definedName name="FDD_128_13">"A35430"</definedName>
    <definedName name="FDD_128_14">"A35795"</definedName>
    <definedName name="FDD_128_2">"A31412"</definedName>
    <definedName name="FDD_128_3">"A31777"</definedName>
    <definedName name="FDD_128_4">"A32142"</definedName>
    <definedName name="FDD_128_5">"A32508"</definedName>
    <definedName name="FDD_128_6">"A32873"</definedName>
    <definedName name="FDD_128_7">"A33238"</definedName>
    <definedName name="FDD_128_8">"A33603"</definedName>
    <definedName name="FDD_128_9">"A33969"</definedName>
    <definedName name="FDD_129_0">"A30681"</definedName>
    <definedName name="FDD_129_1">"A31047"</definedName>
    <definedName name="FDD_129_10">"A34334"</definedName>
    <definedName name="FDD_129_11">"A34699"</definedName>
    <definedName name="FDD_129_12">"A35064"</definedName>
    <definedName name="FDD_129_13">"A35430"</definedName>
    <definedName name="FDD_129_14">"A35795"</definedName>
    <definedName name="FDD_129_2">"A31412"</definedName>
    <definedName name="FDD_129_3">"A31777"</definedName>
    <definedName name="FDD_129_4">"A32142"</definedName>
    <definedName name="FDD_129_5">"A32508"</definedName>
    <definedName name="FDD_129_6">"A32873"</definedName>
    <definedName name="FDD_129_7">"A33238"</definedName>
    <definedName name="FDD_129_8">"A33603"</definedName>
    <definedName name="FDD_129_9">"A33969"</definedName>
    <definedName name="FDD_13_0">"A25569"</definedName>
    <definedName name="FDD_130_0">"A30681"</definedName>
    <definedName name="FDD_130_1">"A31047"</definedName>
    <definedName name="FDD_130_10">"A34334"</definedName>
    <definedName name="FDD_130_11">"A34699"</definedName>
    <definedName name="FDD_130_12">"A35064"</definedName>
    <definedName name="FDD_130_13">"A35430"</definedName>
    <definedName name="FDD_130_14">"A35795"</definedName>
    <definedName name="FDD_130_2">"A31412"</definedName>
    <definedName name="FDD_130_3">"A31777"</definedName>
    <definedName name="FDD_130_4">"A32142"</definedName>
    <definedName name="FDD_130_5">"A32508"</definedName>
    <definedName name="FDD_130_6">"A32873"</definedName>
    <definedName name="FDD_130_7">"A33238"</definedName>
    <definedName name="FDD_130_8">"A33603"</definedName>
    <definedName name="FDD_130_9">"A33969"</definedName>
    <definedName name="FDD_131_0">"A30681"</definedName>
    <definedName name="FDD_131_1">"A31047"</definedName>
    <definedName name="FDD_131_10">"A34334"</definedName>
    <definedName name="FDD_131_11">"A34699"</definedName>
    <definedName name="FDD_131_12">"A35064"</definedName>
    <definedName name="FDD_131_13">"A35430"</definedName>
    <definedName name="FDD_131_14">"A35795"</definedName>
    <definedName name="FDD_131_2">"A31412"</definedName>
    <definedName name="FDD_131_3">"A31777"</definedName>
    <definedName name="FDD_131_4">"A32142"</definedName>
    <definedName name="FDD_131_5">"A32508"</definedName>
    <definedName name="FDD_131_6">"A32873"</definedName>
    <definedName name="FDD_131_7">"A33238"</definedName>
    <definedName name="FDD_131_8">"A33603"</definedName>
    <definedName name="FDD_131_9">"A33969"</definedName>
    <definedName name="FDD_132_0">"U30681"</definedName>
    <definedName name="FDD_132_1">"U31047"</definedName>
    <definedName name="FDD_132_10">"U34334"</definedName>
    <definedName name="FDD_132_11">"U34699"</definedName>
    <definedName name="FDD_132_12">"U35064"</definedName>
    <definedName name="FDD_132_13">"U35430"</definedName>
    <definedName name="FDD_132_14">"U35795"</definedName>
    <definedName name="FDD_132_2">"U31412"</definedName>
    <definedName name="FDD_132_3">"U31777"</definedName>
    <definedName name="FDD_132_4">"U32142"</definedName>
    <definedName name="FDD_132_5">"U32508"</definedName>
    <definedName name="FDD_132_6">"U32873"</definedName>
    <definedName name="FDD_132_7">"U33238"</definedName>
    <definedName name="FDD_132_8">"U33603"</definedName>
    <definedName name="FDD_132_9">"U33969"</definedName>
    <definedName name="FDD_133_0">"A30681"</definedName>
    <definedName name="FDD_133_1">"A31047"</definedName>
    <definedName name="FDD_133_10">"A34334"</definedName>
    <definedName name="FDD_133_11">"A34699"</definedName>
    <definedName name="FDD_133_12">"A35064"</definedName>
    <definedName name="FDD_133_13">"A35430"</definedName>
    <definedName name="FDD_133_14">"A35795"</definedName>
    <definedName name="FDD_133_2">"A31412"</definedName>
    <definedName name="FDD_133_3">"A31777"</definedName>
    <definedName name="FDD_133_4">"A32142"</definedName>
    <definedName name="FDD_133_5">"A32508"</definedName>
    <definedName name="FDD_133_6">"A32873"</definedName>
    <definedName name="FDD_133_7">"A33238"</definedName>
    <definedName name="FDD_133_8">"A33603"</definedName>
    <definedName name="FDD_133_9">"A33969"</definedName>
    <definedName name="FDD_134_0">"A30681"</definedName>
    <definedName name="FDD_134_1">"A31047"</definedName>
    <definedName name="FDD_134_10">"A34334"</definedName>
    <definedName name="FDD_134_11">"A34699"</definedName>
    <definedName name="FDD_134_12">"A35064"</definedName>
    <definedName name="FDD_134_13">"A35430"</definedName>
    <definedName name="FDD_134_14">"A35795"</definedName>
    <definedName name="FDD_134_2">"A31412"</definedName>
    <definedName name="FDD_134_3">"A31777"</definedName>
    <definedName name="FDD_134_4">"A32142"</definedName>
    <definedName name="FDD_134_5">"A32508"</definedName>
    <definedName name="FDD_134_6">"A32873"</definedName>
    <definedName name="FDD_134_7">"A33238"</definedName>
    <definedName name="FDD_134_8">"A33603"</definedName>
    <definedName name="FDD_134_9">"A33969"</definedName>
    <definedName name="FDD_135_0">"A30681"</definedName>
    <definedName name="FDD_135_1">"A31047"</definedName>
    <definedName name="FDD_135_10">"A34334"</definedName>
    <definedName name="FDD_135_11">"A34699"</definedName>
    <definedName name="FDD_135_12">"A35064"</definedName>
    <definedName name="FDD_135_13">"A35430"</definedName>
    <definedName name="FDD_135_14">"A35795"</definedName>
    <definedName name="FDD_135_2">"A31412"</definedName>
    <definedName name="FDD_135_3">"A31777"</definedName>
    <definedName name="FDD_135_4">"A32142"</definedName>
    <definedName name="FDD_135_5">"A32508"</definedName>
    <definedName name="FDD_135_6">"A32873"</definedName>
    <definedName name="FDD_135_7">"A33238"</definedName>
    <definedName name="FDD_135_8">"A33603"</definedName>
    <definedName name="FDD_135_9">"A33969"</definedName>
    <definedName name="FDD_136_0">"A30681"</definedName>
    <definedName name="FDD_136_1">"A31047"</definedName>
    <definedName name="FDD_136_10">"A34334"</definedName>
    <definedName name="FDD_136_11">"A34699"</definedName>
    <definedName name="FDD_136_12">"A35064"</definedName>
    <definedName name="FDD_136_13">"A35430"</definedName>
    <definedName name="FDD_136_14">"A35795"</definedName>
    <definedName name="FDD_136_2">"A31412"</definedName>
    <definedName name="FDD_136_3">"A31777"</definedName>
    <definedName name="FDD_136_4">"A32142"</definedName>
    <definedName name="FDD_136_5">"A32508"</definedName>
    <definedName name="FDD_136_6">"A32873"</definedName>
    <definedName name="FDD_136_7">"A33238"</definedName>
    <definedName name="FDD_136_8">"A33603"</definedName>
    <definedName name="FDD_136_9">"A33969"</definedName>
    <definedName name="FDD_137_0">"A30681"</definedName>
    <definedName name="FDD_137_1">"A31047"</definedName>
    <definedName name="FDD_137_10">"A34334"</definedName>
    <definedName name="FDD_137_11">"A34699"</definedName>
    <definedName name="FDD_137_12">"A35064"</definedName>
    <definedName name="FDD_137_13">"A35430"</definedName>
    <definedName name="FDD_137_14">"A35795"</definedName>
    <definedName name="FDD_137_2">"A31412"</definedName>
    <definedName name="FDD_137_3">"A31777"</definedName>
    <definedName name="FDD_137_4">"A32142"</definedName>
    <definedName name="FDD_137_5">"A32508"</definedName>
    <definedName name="FDD_137_6">"A32873"</definedName>
    <definedName name="FDD_137_7">"A33238"</definedName>
    <definedName name="FDD_137_8">"A33603"</definedName>
    <definedName name="FDD_137_9">"A33969"</definedName>
    <definedName name="FDD_138_0">"A30681"</definedName>
    <definedName name="FDD_138_1">"A31047"</definedName>
    <definedName name="FDD_138_10">"A34334"</definedName>
    <definedName name="FDD_138_11">"A34699"</definedName>
    <definedName name="FDD_138_12">"A35064"</definedName>
    <definedName name="FDD_138_13">"A35430"</definedName>
    <definedName name="FDD_138_14">"A35795"</definedName>
    <definedName name="FDD_138_2">"A31412"</definedName>
    <definedName name="FDD_138_3">"A31777"</definedName>
    <definedName name="FDD_138_4">"A32142"</definedName>
    <definedName name="FDD_138_5">"A32508"</definedName>
    <definedName name="FDD_138_6">"A32873"</definedName>
    <definedName name="FDD_138_7">"A33238"</definedName>
    <definedName name="FDD_138_8">"A33603"</definedName>
    <definedName name="FDD_138_9">"A33969"</definedName>
    <definedName name="FDD_139_0">"A30681"</definedName>
    <definedName name="FDD_139_1">"A31047"</definedName>
    <definedName name="FDD_139_10">"U34334"</definedName>
    <definedName name="FDD_139_11">"U34699"</definedName>
    <definedName name="FDD_139_12">"U35064"</definedName>
    <definedName name="FDD_139_13">"U35430"</definedName>
    <definedName name="FDD_139_14">"U35795"</definedName>
    <definedName name="FDD_139_2">"A31412"</definedName>
    <definedName name="FDD_139_3">"U31777"</definedName>
    <definedName name="FDD_139_4">"U32142"</definedName>
    <definedName name="FDD_139_5">"U32508"</definedName>
    <definedName name="FDD_139_6">"U32873"</definedName>
    <definedName name="FDD_139_7">"U33238"</definedName>
    <definedName name="FDD_139_8">"U33603"</definedName>
    <definedName name="FDD_139_9">"U33969"</definedName>
    <definedName name="FDD_14_0">"A25569"</definedName>
    <definedName name="FDD_140_0">"A25569"</definedName>
    <definedName name="FDD_141_0">"A30681"</definedName>
    <definedName name="FDD_141_1">"A31047"</definedName>
    <definedName name="FDD_141_10">"A34334"</definedName>
    <definedName name="FDD_141_11">"A34699"</definedName>
    <definedName name="FDD_141_12">"A35064"</definedName>
    <definedName name="FDD_141_13">"A35430"</definedName>
    <definedName name="FDD_141_14">"A35795"</definedName>
    <definedName name="FDD_141_2">"A31412"</definedName>
    <definedName name="FDD_141_3">"A31777"</definedName>
    <definedName name="FDD_141_4">"A32142"</definedName>
    <definedName name="FDD_141_5">"A32508"</definedName>
    <definedName name="FDD_141_6">"A32873"</definedName>
    <definedName name="FDD_141_7">"A33238"</definedName>
    <definedName name="FDD_141_8">"A33603"</definedName>
    <definedName name="FDD_141_9">"A33969"</definedName>
    <definedName name="FDD_142_0">"A30681"</definedName>
    <definedName name="FDD_142_1">"A31047"</definedName>
    <definedName name="FDD_142_10">"A34334"</definedName>
    <definedName name="FDD_142_11">"A34699"</definedName>
    <definedName name="FDD_142_12">"A35064"</definedName>
    <definedName name="FDD_142_13">"A35430"</definedName>
    <definedName name="FDD_142_14">"A35795"</definedName>
    <definedName name="FDD_142_2">"A31412"</definedName>
    <definedName name="FDD_142_3">"A31777"</definedName>
    <definedName name="FDD_142_4">"A32142"</definedName>
    <definedName name="FDD_142_5">"A32508"</definedName>
    <definedName name="FDD_142_6">"A32873"</definedName>
    <definedName name="FDD_142_7">"A33238"</definedName>
    <definedName name="FDD_142_8">"A33603"</definedName>
    <definedName name="FDD_142_9">"A33969"</definedName>
    <definedName name="FDD_143_0">"A30681"</definedName>
    <definedName name="FDD_143_1">"A31047"</definedName>
    <definedName name="FDD_143_10">"A34334"</definedName>
    <definedName name="FDD_143_11">"A34699"</definedName>
    <definedName name="FDD_143_12">"A35064"</definedName>
    <definedName name="FDD_143_13">"A35430"</definedName>
    <definedName name="FDD_143_14">"A35795"</definedName>
    <definedName name="FDD_143_2">"A31412"</definedName>
    <definedName name="FDD_143_3">"A31777"</definedName>
    <definedName name="FDD_143_4">"A32142"</definedName>
    <definedName name="FDD_143_5">"A32508"</definedName>
    <definedName name="FDD_143_6">"A32873"</definedName>
    <definedName name="FDD_143_7">"A33238"</definedName>
    <definedName name="FDD_143_8">"A33603"</definedName>
    <definedName name="FDD_143_9">"A33969"</definedName>
    <definedName name="FDD_144_0">"A30681"</definedName>
    <definedName name="FDD_144_1">"A31047"</definedName>
    <definedName name="FDD_144_10">"A34334"</definedName>
    <definedName name="FDD_144_11">"A34699"</definedName>
    <definedName name="FDD_144_12">"A35064"</definedName>
    <definedName name="FDD_144_13">"A35430"</definedName>
    <definedName name="FDD_144_14">"A35795"</definedName>
    <definedName name="FDD_144_2">"A31412"</definedName>
    <definedName name="FDD_144_3">"A31777"</definedName>
    <definedName name="FDD_144_4">"A32142"</definedName>
    <definedName name="FDD_144_5">"A32508"</definedName>
    <definedName name="FDD_144_6">"A32873"</definedName>
    <definedName name="FDD_144_7">"A33238"</definedName>
    <definedName name="FDD_144_8">"A33603"</definedName>
    <definedName name="FDD_144_9">"A33969"</definedName>
    <definedName name="FDD_145_0">"A30681"</definedName>
    <definedName name="FDD_145_1">"A31047"</definedName>
    <definedName name="FDD_145_10">"A34334"</definedName>
    <definedName name="FDD_145_11">"A34699"</definedName>
    <definedName name="FDD_145_12">"A35064"</definedName>
    <definedName name="FDD_145_13">"A35430"</definedName>
    <definedName name="FDD_145_14">"A35795"</definedName>
    <definedName name="FDD_145_2">"A31412"</definedName>
    <definedName name="FDD_145_3">"A31777"</definedName>
    <definedName name="FDD_145_4">"A32142"</definedName>
    <definedName name="FDD_145_5">"A32508"</definedName>
    <definedName name="FDD_145_6">"A32873"</definedName>
    <definedName name="FDD_145_7">"A33238"</definedName>
    <definedName name="FDD_145_8">"A33603"</definedName>
    <definedName name="FDD_145_9">"A33969"</definedName>
    <definedName name="FDD_146_0">"A30681"</definedName>
    <definedName name="FDD_146_1">"A31047"</definedName>
    <definedName name="FDD_146_10">"A34334"</definedName>
    <definedName name="FDD_146_11">"A34699"</definedName>
    <definedName name="FDD_146_12">"A35064"</definedName>
    <definedName name="FDD_146_13">"A35430"</definedName>
    <definedName name="FDD_146_14">"A35795"</definedName>
    <definedName name="FDD_146_2">"A31412"</definedName>
    <definedName name="FDD_146_3">"A31777"</definedName>
    <definedName name="FDD_146_4">"A32142"</definedName>
    <definedName name="FDD_146_5">"A32508"</definedName>
    <definedName name="FDD_146_6">"A32873"</definedName>
    <definedName name="FDD_146_7">"A33238"</definedName>
    <definedName name="FDD_146_8">"A33603"</definedName>
    <definedName name="FDD_146_9">"A33969"</definedName>
    <definedName name="FDD_147_0">"U30681"</definedName>
    <definedName name="FDD_147_1">"U31047"</definedName>
    <definedName name="FDD_147_10">"U34334"</definedName>
    <definedName name="FDD_147_11">"U34699"</definedName>
    <definedName name="FDD_147_12">"U35064"</definedName>
    <definedName name="FDD_147_13">"U35430"</definedName>
    <definedName name="FDD_147_14">"U35795"</definedName>
    <definedName name="FDD_147_2">"U31412"</definedName>
    <definedName name="FDD_147_3">"U31777"</definedName>
    <definedName name="FDD_147_4">"U32142"</definedName>
    <definedName name="FDD_147_5">"U32508"</definedName>
    <definedName name="FDD_147_6">"U32873"</definedName>
    <definedName name="FDD_147_7">"U33238"</definedName>
    <definedName name="FDD_147_8">"U33603"</definedName>
    <definedName name="FDD_147_9">"U33969"</definedName>
    <definedName name="FDD_148_0">"A30681"</definedName>
    <definedName name="FDD_148_1">"A31047"</definedName>
    <definedName name="FDD_148_10">"A34334"</definedName>
    <definedName name="FDD_148_11">"A34699"</definedName>
    <definedName name="FDD_148_12">"A35064"</definedName>
    <definedName name="FDD_148_13">"A35430"</definedName>
    <definedName name="FDD_148_14">"A35795"</definedName>
    <definedName name="FDD_148_2">"A31412"</definedName>
    <definedName name="FDD_148_3">"A31777"</definedName>
    <definedName name="FDD_148_4">"A32142"</definedName>
    <definedName name="FDD_148_5">"A32508"</definedName>
    <definedName name="FDD_148_6">"A32873"</definedName>
    <definedName name="FDD_148_7">"A33238"</definedName>
    <definedName name="FDD_148_8">"A33603"</definedName>
    <definedName name="FDD_148_9">"A33969"</definedName>
    <definedName name="FDD_149_0">"U30681"</definedName>
    <definedName name="FDD_149_1">"U31047"</definedName>
    <definedName name="FDD_149_10">"U34334"</definedName>
    <definedName name="FDD_149_11">"U34699"</definedName>
    <definedName name="FDD_149_12">"U35064"</definedName>
    <definedName name="FDD_149_13">"U35430"</definedName>
    <definedName name="FDD_149_14">"A35795"</definedName>
    <definedName name="FDD_149_2">"U31412"</definedName>
    <definedName name="FDD_149_3">"U31777"</definedName>
    <definedName name="FDD_149_4">"U32142"</definedName>
    <definedName name="FDD_149_5">"U32508"</definedName>
    <definedName name="FDD_149_6">"U32873"</definedName>
    <definedName name="FDD_149_7">"U33238"</definedName>
    <definedName name="FDD_149_8">"U33603"</definedName>
    <definedName name="FDD_149_9">"U33969"</definedName>
    <definedName name="FDD_15_0">"A25569"</definedName>
    <definedName name="FDD_151_0">"A30681"</definedName>
    <definedName name="FDD_151_1">"A31047"</definedName>
    <definedName name="FDD_151_10">"A34334"</definedName>
    <definedName name="FDD_151_11">"A34699"</definedName>
    <definedName name="FDD_151_12">"A35064"</definedName>
    <definedName name="FDD_151_13">"A35430"</definedName>
    <definedName name="FDD_151_14">"A35795"</definedName>
    <definedName name="FDD_151_2">"A31412"</definedName>
    <definedName name="FDD_151_3">"A31777"</definedName>
    <definedName name="FDD_151_4">"A32142"</definedName>
    <definedName name="FDD_151_5">"A32508"</definedName>
    <definedName name="FDD_151_6">"A32873"</definedName>
    <definedName name="FDD_151_7">"A33238"</definedName>
    <definedName name="FDD_151_8">"A33603"</definedName>
    <definedName name="FDD_151_9">"A33969"</definedName>
    <definedName name="FDD_152_0">"A30681"</definedName>
    <definedName name="FDD_152_1">"A31047"</definedName>
    <definedName name="FDD_152_10">"A34334"</definedName>
    <definedName name="FDD_152_11">"A34699"</definedName>
    <definedName name="FDD_152_12">"A35064"</definedName>
    <definedName name="FDD_152_13">"A35430"</definedName>
    <definedName name="FDD_152_14">"A35795"</definedName>
    <definedName name="FDD_152_15">"E36160"</definedName>
    <definedName name="FDD_152_2">"A31412"</definedName>
    <definedName name="FDD_152_3">"A31777"</definedName>
    <definedName name="FDD_152_4">"A32142"</definedName>
    <definedName name="FDD_152_5">"A32508"</definedName>
    <definedName name="FDD_152_6">"A32873"</definedName>
    <definedName name="FDD_152_7">"A33238"</definedName>
    <definedName name="FDD_152_8">"A33603"</definedName>
    <definedName name="FDD_152_9">"A33969"</definedName>
    <definedName name="FDD_153_0">"A30681"</definedName>
    <definedName name="FDD_153_1">"A31047"</definedName>
    <definedName name="FDD_153_10">"A34334"</definedName>
    <definedName name="FDD_153_11">"A34699"</definedName>
    <definedName name="FDD_153_12">"A35064"</definedName>
    <definedName name="FDD_153_13">"A35430"</definedName>
    <definedName name="FDD_153_14">"A35795"</definedName>
    <definedName name="FDD_153_2">"A31412"</definedName>
    <definedName name="FDD_153_3">"A31777"</definedName>
    <definedName name="FDD_153_4">"A32142"</definedName>
    <definedName name="FDD_153_5">"A32508"</definedName>
    <definedName name="FDD_153_6">"A32873"</definedName>
    <definedName name="FDD_153_7">"A33238"</definedName>
    <definedName name="FDD_153_8">"A33603"</definedName>
    <definedName name="FDD_153_9">"A33969"</definedName>
    <definedName name="FDD_154_0">"A30681"</definedName>
    <definedName name="FDD_154_1">"A31047"</definedName>
    <definedName name="FDD_154_10">"A34334"</definedName>
    <definedName name="FDD_154_11">"A34699"</definedName>
    <definedName name="FDD_154_12">"A35064"</definedName>
    <definedName name="FDD_154_13">"A35430"</definedName>
    <definedName name="FDD_154_14">"A35795"</definedName>
    <definedName name="FDD_154_2">"A31412"</definedName>
    <definedName name="FDD_154_3">"A31777"</definedName>
    <definedName name="FDD_154_4">"A32142"</definedName>
    <definedName name="FDD_154_5">"A32508"</definedName>
    <definedName name="FDD_154_6">"A32873"</definedName>
    <definedName name="FDD_154_7">"A33238"</definedName>
    <definedName name="FDD_154_8">"A33603"</definedName>
    <definedName name="FDD_154_9">"A33969"</definedName>
    <definedName name="FDD_155_0">"A25569"</definedName>
    <definedName name="FDD_156_0">"A30681"</definedName>
    <definedName name="FDD_156_1">"A31047"</definedName>
    <definedName name="FDD_156_10">"A34334"</definedName>
    <definedName name="FDD_156_11">"A34699"</definedName>
    <definedName name="FDD_156_12">"A35064"</definedName>
    <definedName name="FDD_156_13">"A35430"</definedName>
    <definedName name="FDD_156_14">"A35795"</definedName>
    <definedName name="FDD_156_15">"E36160"</definedName>
    <definedName name="FDD_156_2">"A31412"</definedName>
    <definedName name="FDD_156_3">"A31777"</definedName>
    <definedName name="FDD_156_4">"A32142"</definedName>
    <definedName name="FDD_156_5">"A32508"</definedName>
    <definedName name="FDD_156_6">"A32873"</definedName>
    <definedName name="FDD_156_7">"A33238"</definedName>
    <definedName name="FDD_156_8">"A33603"</definedName>
    <definedName name="FDD_156_9">"A33969"</definedName>
    <definedName name="FDD_157_0">"A30681"</definedName>
    <definedName name="FDD_157_1">"A31047"</definedName>
    <definedName name="FDD_157_10">"A34334"</definedName>
    <definedName name="FDD_157_11">"A34699"</definedName>
    <definedName name="FDD_157_12">"A35064"</definedName>
    <definedName name="FDD_157_13">"A35430"</definedName>
    <definedName name="FDD_157_14">"A35795"</definedName>
    <definedName name="FDD_157_2">"A31412"</definedName>
    <definedName name="FDD_157_3">"A31777"</definedName>
    <definedName name="FDD_157_4">"A32142"</definedName>
    <definedName name="FDD_157_5">"A32508"</definedName>
    <definedName name="FDD_157_6">"A32873"</definedName>
    <definedName name="FDD_157_7">"A33238"</definedName>
    <definedName name="FDD_157_8">"A33603"</definedName>
    <definedName name="FDD_157_9">"A33969"</definedName>
    <definedName name="FDD_158_0">"A30681"</definedName>
    <definedName name="FDD_158_1">"A31047"</definedName>
    <definedName name="FDD_158_10">"A34334"</definedName>
    <definedName name="FDD_158_11">"A34699"</definedName>
    <definedName name="FDD_158_12">"A35064"</definedName>
    <definedName name="FDD_158_13">"A35430"</definedName>
    <definedName name="FDD_158_14">"A35795"</definedName>
    <definedName name="FDD_158_15">"E36160"</definedName>
    <definedName name="FDD_158_2">"A31412"</definedName>
    <definedName name="FDD_158_3">"A31777"</definedName>
    <definedName name="FDD_158_4">"A32142"</definedName>
    <definedName name="FDD_158_5">"A32508"</definedName>
    <definedName name="FDD_158_6">"A32873"</definedName>
    <definedName name="FDD_158_7">"A33238"</definedName>
    <definedName name="FDD_158_8">"A33603"</definedName>
    <definedName name="FDD_158_9">"A33969"</definedName>
    <definedName name="FDD_159_0">"A30681"</definedName>
    <definedName name="FDD_159_1">"A31047"</definedName>
    <definedName name="FDD_159_10">"A34334"</definedName>
    <definedName name="FDD_159_11">"A34699"</definedName>
    <definedName name="FDD_159_12">"A35064"</definedName>
    <definedName name="FDD_159_13">"A35430"</definedName>
    <definedName name="FDD_159_14">"A35795"</definedName>
    <definedName name="FDD_159_2">"A31412"</definedName>
    <definedName name="FDD_159_3">"A31777"</definedName>
    <definedName name="FDD_159_4">"A32142"</definedName>
    <definedName name="FDD_159_5">"A32508"</definedName>
    <definedName name="FDD_159_6">"A32873"</definedName>
    <definedName name="FDD_159_7">"A33238"</definedName>
    <definedName name="FDD_159_8">"A33603"</definedName>
    <definedName name="FDD_159_9">"A33969"</definedName>
    <definedName name="FDD_16_0">"A25569"</definedName>
    <definedName name="FDD_160_0">"A30681"</definedName>
    <definedName name="FDD_160_1">"A31047"</definedName>
    <definedName name="FDD_160_10">"A34334"</definedName>
    <definedName name="FDD_160_11">"A34699"</definedName>
    <definedName name="FDD_160_12">"A35064"</definedName>
    <definedName name="FDD_160_13">"A35430"</definedName>
    <definedName name="FDD_160_14">"A35795"</definedName>
    <definedName name="FDD_160_15">"E36160"</definedName>
    <definedName name="FDD_160_2">"A31412"</definedName>
    <definedName name="FDD_160_3">"A31777"</definedName>
    <definedName name="FDD_160_4">"A32142"</definedName>
    <definedName name="FDD_160_5">"A32508"</definedName>
    <definedName name="FDD_160_6">"A32873"</definedName>
    <definedName name="FDD_160_7">"A33238"</definedName>
    <definedName name="FDD_160_8">"A33603"</definedName>
    <definedName name="FDD_160_9">"A33969"</definedName>
    <definedName name="FDD_161_0">"A30681"</definedName>
    <definedName name="FDD_161_1">"A31047"</definedName>
    <definedName name="FDD_161_10">"A34334"</definedName>
    <definedName name="FDD_161_11">"A34699"</definedName>
    <definedName name="FDD_161_12">"A35064"</definedName>
    <definedName name="FDD_161_13">"A35430"</definedName>
    <definedName name="FDD_161_14">"A35795"</definedName>
    <definedName name="FDD_161_2">"A31412"</definedName>
    <definedName name="FDD_161_3">"A31777"</definedName>
    <definedName name="FDD_161_4">"A32142"</definedName>
    <definedName name="FDD_161_5">"A32508"</definedName>
    <definedName name="FDD_161_6">"A32873"</definedName>
    <definedName name="FDD_161_7">"A33238"</definedName>
    <definedName name="FDD_161_8">"A33603"</definedName>
    <definedName name="FDD_161_9">"A33969"</definedName>
    <definedName name="FDD_162_0">"A30681"</definedName>
    <definedName name="FDD_162_1">"A31047"</definedName>
    <definedName name="FDD_162_10">"A34334"</definedName>
    <definedName name="FDD_162_11">"A34699"</definedName>
    <definedName name="FDD_162_12">"A35064"</definedName>
    <definedName name="FDD_162_13">"A35430"</definedName>
    <definedName name="FDD_162_14">"A35795"</definedName>
    <definedName name="FDD_162_2">"A31412"</definedName>
    <definedName name="FDD_162_3">"A31777"</definedName>
    <definedName name="FDD_162_4">"A32142"</definedName>
    <definedName name="FDD_162_5">"A32508"</definedName>
    <definedName name="FDD_162_6">"A32873"</definedName>
    <definedName name="FDD_162_7">"A33238"</definedName>
    <definedName name="FDD_162_8">"A33603"</definedName>
    <definedName name="FDD_162_9">"A33969"</definedName>
    <definedName name="FDD_163_0">"A30681"</definedName>
    <definedName name="FDD_163_1">"A31047"</definedName>
    <definedName name="FDD_163_10">"A34334"</definedName>
    <definedName name="FDD_163_11">"A34699"</definedName>
    <definedName name="FDD_163_12">"A35064"</definedName>
    <definedName name="FDD_163_13">"A35430"</definedName>
    <definedName name="FDD_163_14">"A35795"</definedName>
    <definedName name="FDD_163_2">"A31412"</definedName>
    <definedName name="FDD_163_3">"A31777"</definedName>
    <definedName name="FDD_163_4">"A32142"</definedName>
    <definedName name="FDD_163_5">"A32508"</definedName>
    <definedName name="FDD_163_6">"A32873"</definedName>
    <definedName name="FDD_163_7">"A33238"</definedName>
    <definedName name="FDD_163_8">"A33603"</definedName>
    <definedName name="FDD_163_9">"A33969"</definedName>
    <definedName name="FDD_164_0">"A25569"</definedName>
    <definedName name="FDD_165_0">"A30681"</definedName>
    <definedName name="FDD_165_1">"A31047"</definedName>
    <definedName name="FDD_165_10">"A34334"</definedName>
    <definedName name="FDD_165_11">"A34699"</definedName>
    <definedName name="FDD_165_12">"A35064"</definedName>
    <definedName name="FDD_165_13">"A35430"</definedName>
    <definedName name="FDD_165_14">"A35795"</definedName>
    <definedName name="FDD_165_2">"A31412"</definedName>
    <definedName name="FDD_165_3">"A31777"</definedName>
    <definedName name="FDD_165_4">"A32142"</definedName>
    <definedName name="FDD_165_5">"A32508"</definedName>
    <definedName name="FDD_165_6">"A32873"</definedName>
    <definedName name="FDD_165_7">"A33238"</definedName>
    <definedName name="FDD_165_8">"A33603"</definedName>
    <definedName name="FDD_165_9">"A33969"</definedName>
    <definedName name="FDD_166_0">"A30681"</definedName>
    <definedName name="FDD_166_1">"A31047"</definedName>
    <definedName name="FDD_166_10">"A34334"</definedName>
    <definedName name="FDD_166_11">"A34699"</definedName>
    <definedName name="FDD_166_12">"A35064"</definedName>
    <definedName name="FDD_166_13">"A35430"</definedName>
    <definedName name="FDD_166_14">"A35795"</definedName>
    <definedName name="FDD_166_2">"A31412"</definedName>
    <definedName name="FDD_166_3">"A31777"</definedName>
    <definedName name="FDD_166_4">"A32142"</definedName>
    <definedName name="FDD_166_5">"A32508"</definedName>
    <definedName name="FDD_166_6">"A32873"</definedName>
    <definedName name="FDD_166_7">"A33238"</definedName>
    <definedName name="FDD_166_8">"A33603"</definedName>
    <definedName name="FDD_166_9">"A33969"</definedName>
    <definedName name="FDD_167_0">"A30681"</definedName>
    <definedName name="FDD_167_1">"A31047"</definedName>
    <definedName name="FDD_167_10">"A34334"</definedName>
    <definedName name="FDD_167_11">"A34699"</definedName>
    <definedName name="FDD_167_12">"A35064"</definedName>
    <definedName name="FDD_167_13">"A35430"</definedName>
    <definedName name="FDD_167_14">"A35795"</definedName>
    <definedName name="FDD_167_2">"A31412"</definedName>
    <definedName name="FDD_167_3">"A31777"</definedName>
    <definedName name="FDD_167_4">"A32142"</definedName>
    <definedName name="FDD_167_5">"A32508"</definedName>
    <definedName name="FDD_167_6">"A32873"</definedName>
    <definedName name="FDD_167_7">"A33238"</definedName>
    <definedName name="FDD_167_8">"A33603"</definedName>
    <definedName name="FDD_167_9">"A33969"</definedName>
    <definedName name="FDD_168_0">"E36160"</definedName>
    <definedName name="FDD_168_1">"E36525"</definedName>
    <definedName name="FDD_168_2">"E36891"</definedName>
    <definedName name="FDD_169_0">"A30681"</definedName>
    <definedName name="FDD_169_1">"A31047"</definedName>
    <definedName name="FDD_169_10">"A34334"</definedName>
    <definedName name="FDD_169_11">"A34699"</definedName>
    <definedName name="FDD_169_12">"A35064"</definedName>
    <definedName name="FDD_169_13">"A35430"</definedName>
    <definedName name="FDD_169_14">"A35795"</definedName>
    <definedName name="FDD_169_2">"A31412"</definedName>
    <definedName name="FDD_169_3">"A31777"</definedName>
    <definedName name="FDD_169_4">"A32142"</definedName>
    <definedName name="FDD_169_5">"A32508"</definedName>
    <definedName name="FDD_169_6">"A32873"</definedName>
    <definedName name="FDD_169_7">"A33238"</definedName>
    <definedName name="FDD_169_8">"A33603"</definedName>
    <definedName name="FDD_169_9">"A33969"</definedName>
    <definedName name="FDD_17_0">"A25569"</definedName>
    <definedName name="FDD_170_0">"A30681"</definedName>
    <definedName name="FDD_170_1">"A31047"</definedName>
    <definedName name="FDD_170_10">"A34334"</definedName>
    <definedName name="FDD_170_11">"A34699"</definedName>
    <definedName name="FDD_170_12">"A35064"</definedName>
    <definedName name="FDD_170_13">"A35430"</definedName>
    <definedName name="FDD_170_14">"A35795"</definedName>
    <definedName name="FDD_170_2">"A31412"</definedName>
    <definedName name="FDD_170_3">"A31777"</definedName>
    <definedName name="FDD_170_4">"A32142"</definedName>
    <definedName name="FDD_170_5">"A32508"</definedName>
    <definedName name="FDD_170_6">"A32873"</definedName>
    <definedName name="FDD_170_7">"A33238"</definedName>
    <definedName name="FDD_170_8">"A33603"</definedName>
    <definedName name="FDD_170_9">"A33969"</definedName>
    <definedName name="FDD_171_0">"A30681"</definedName>
    <definedName name="FDD_171_1">"A31047"</definedName>
    <definedName name="FDD_171_10">"A34334"</definedName>
    <definedName name="FDD_171_11">"A34699"</definedName>
    <definedName name="FDD_171_12">"A35064"</definedName>
    <definedName name="FDD_171_13">"A35430"</definedName>
    <definedName name="FDD_171_14">"A35795"</definedName>
    <definedName name="FDD_171_2">"A31412"</definedName>
    <definedName name="FDD_171_3">"A31777"</definedName>
    <definedName name="FDD_171_4">"A32142"</definedName>
    <definedName name="FDD_171_5">"A32508"</definedName>
    <definedName name="FDD_171_6">"A32873"</definedName>
    <definedName name="FDD_171_7">"A33238"</definedName>
    <definedName name="FDD_171_8">"A33603"</definedName>
    <definedName name="FDD_171_9">"A33969"</definedName>
    <definedName name="FDD_172_0">"A30681"</definedName>
    <definedName name="FDD_172_1">"A31047"</definedName>
    <definedName name="FDD_172_10">"A34334"</definedName>
    <definedName name="FDD_172_11">"A34699"</definedName>
    <definedName name="FDD_172_12">"A35064"</definedName>
    <definedName name="FDD_172_13">"A35430"</definedName>
    <definedName name="FDD_172_14">"A35795"</definedName>
    <definedName name="FDD_172_2">"A31412"</definedName>
    <definedName name="FDD_172_3">"A31777"</definedName>
    <definedName name="FDD_172_4">"A32142"</definedName>
    <definedName name="FDD_172_5">"A32508"</definedName>
    <definedName name="FDD_172_6">"A32873"</definedName>
    <definedName name="FDD_172_7">"A33238"</definedName>
    <definedName name="FDD_172_8">"A33603"</definedName>
    <definedName name="FDD_172_9">"A33969"</definedName>
    <definedName name="FDD_173_0">"A30681"</definedName>
    <definedName name="FDD_173_1">"A31047"</definedName>
    <definedName name="FDD_173_10">"A34334"</definedName>
    <definedName name="FDD_173_11">"A34699"</definedName>
    <definedName name="FDD_173_12">"A35064"</definedName>
    <definedName name="FDD_173_13">"A35430"</definedName>
    <definedName name="FDD_173_14">"A35795"</definedName>
    <definedName name="FDD_173_2">"A31412"</definedName>
    <definedName name="FDD_173_3">"A31777"</definedName>
    <definedName name="FDD_173_4">"A32142"</definedName>
    <definedName name="FDD_173_5">"A32508"</definedName>
    <definedName name="FDD_173_6">"A32873"</definedName>
    <definedName name="FDD_173_7">"A33238"</definedName>
    <definedName name="FDD_173_8">"A33603"</definedName>
    <definedName name="FDD_173_9">"A33969"</definedName>
    <definedName name="FDD_174_0">"A30681"</definedName>
    <definedName name="FDD_174_1">"A31047"</definedName>
    <definedName name="FDD_174_10">"A34334"</definedName>
    <definedName name="FDD_174_11">"A34699"</definedName>
    <definedName name="FDD_174_12">"A35064"</definedName>
    <definedName name="FDD_174_13">"A35430"</definedName>
    <definedName name="FDD_174_14">"A35795"</definedName>
    <definedName name="FDD_174_2">"A31412"</definedName>
    <definedName name="FDD_174_3">"A31777"</definedName>
    <definedName name="FDD_174_4">"A32142"</definedName>
    <definedName name="FDD_174_5">"A32508"</definedName>
    <definedName name="FDD_174_6">"A32873"</definedName>
    <definedName name="FDD_174_7">"A33238"</definedName>
    <definedName name="FDD_174_8">"A33603"</definedName>
    <definedName name="FDD_174_9">"A33969"</definedName>
    <definedName name="FDD_175_0">"E36160"</definedName>
    <definedName name="FDD_175_1">"E36525"</definedName>
    <definedName name="FDD_175_2">"E36891"</definedName>
    <definedName name="FDD_176_0">"E36160"</definedName>
    <definedName name="FDD_176_1">"E36525"</definedName>
    <definedName name="FDD_176_2">"E36891"</definedName>
    <definedName name="FDD_177_0">"E36160"</definedName>
    <definedName name="FDD_177_1">"E36525"</definedName>
    <definedName name="FDD_177_2">"E36891"</definedName>
    <definedName name="FDD_178_0">"E36160"</definedName>
    <definedName name="FDD_178_1">"E36525"</definedName>
    <definedName name="FDD_178_2">"E36891"</definedName>
    <definedName name="FDD_179_0">"E36160"</definedName>
    <definedName name="FDD_179_1">"E36525"</definedName>
    <definedName name="FDD_179_2">"E36891"</definedName>
    <definedName name="FDD_18_0">"A25569"</definedName>
    <definedName name="FDD_180_0">"E36160"</definedName>
    <definedName name="FDD_180_1">"E36525"</definedName>
    <definedName name="FDD_180_2">"E36891"</definedName>
    <definedName name="FDD_181_0">"E36160"</definedName>
    <definedName name="FDD_181_1">"E36525"</definedName>
    <definedName name="FDD_181_2">"E36891"</definedName>
    <definedName name="FDD_182_0">"E36160"</definedName>
    <definedName name="FDD_182_1">"E36525"</definedName>
    <definedName name="FDD_182_2">"E36891"</definedName>
    <definedName name="FDD_183_0">"E36160"</definedName>
    <definedName name="FDD_183_1">"E36525"</definedName>
    <definedName name="FDD_183_2">"E36891"</definedName>
    <definedName name="FDD_184_0">"E36160"</definedName>
    <definedName name="FDD_184_1">"E36525"</definedName>
    <definedName name="FDD_184_2">"E36891"</definedName>
    <definedName name="FDD_185_0">"E36160"</definedName>
    <definedName name="FDD_185_1">"E36525"</definedName>
    <definedName name="FDD_185_2">"E36891"</definedName>
    <definedName name="FDD_186_0">"E36160"</definedName>
    <definedName name="FDD_186_1">"E36525"</definedName>
    <definedName name="FDD_186_2">"E36891"</definedName>
    <definedName name="FDD_187_0">"E36160"</definedName>
    <definedName name="FDD_187_1">"E36525"</definedName>
    <definedName name="FDD_187_2">"E36891"</definedName>
    <definedName name="FDD_188_0">"A30681"</definedName>
    <definedName name="FDD_188_1">"A31047"</definedName>
    <definedName name="FDD_188_10">"A34334"</definedName>
    <definedName name="FDD_188_11">"A34699"</definedName>
    <definedName name="FDD_188_12">"A35064"</definedName>
    <definedName name="FDD_188_13">"A35430"</definedName>
    <definedName name="FDD_188_14">"A35795"</definedName>
    <definedName name="FDD_188_2">"A31412"</definedName>
    <definedName name="FDD_188_3">"A31777"</definedName>
    <definedName name="FDD_188_4">"A32142"</definedName>
    <definedName name="FDD_188_5">"A32508"</definedName>
    <definedName name="FDD_188_6">"A32873"</definedName>
    <definedName name="FDD_188_7">"A33238"</definedName>
    <definedName name="FDD_188_8">"A33603"</definedName>
    <definedName name="FDD_188_9">"A33969"</definedName>
    <definedName name="FDD_189_0">"A30681"</definedName>
    <definedName name="FDD_189_1">"A31047"</definedName>
    <definedName name="FDD_189_10">"A34334"</definedName>
    <definedName name="FDD_189_11">"A34699"</definedName>
    <definedName name="FDD_189_12">"A35064"</definedName>
    <definedName name="FDD_189_13">"A35430"</definedName>
    <definedName name="FDD_189_14">"A35795"</definedName>
    <definedName name="FDD_189_2">"A31412"</definedName>
    <definedName name="FDD_189_3">"A31777"</definedName>
    <definedName name="FDD_189_4">"A32142"</definedName>
    <definedName name="FDD_189_5">"A32508"</definedName>
    <definedName name="FDD_189_6">"A32873"</definedName>
    <definedName name="FDD_189_7">"A33238"</definedName>
    <definedName name="FDD_189_8">"A33603"</definedName>
    <definedName name="FDD_189_9">"A33969"</definedName>
    <definedName name="FDD_19_0">"A25569"</definedName>
    <definedName name="FDD_19_1">"A35795"</definedName>
    <definedName name="FDD_19_2">"E36160"</definedName>
    <definedName name="FDD_19_3">"E36525"</definedName>
    <definedName name="FDD_190_0">"A30681"</definedName>
    <definedName name="FDD_190_1">"A31047"</definedName>
    <definedName name="FDD_190_10">"A34334"</definedName>
    <definedName name="FDD_190_11">"A34699"</definedName>
    <definedName name="FDD_190_12">"A35064"</definedName>
    <definedName name="FDD_190_13">"A35430"</definedName>
    <definedName name="FDD_190_14">"A35795"</definedName>
    <definedName name="FDD_190_2">"A31412"</definedName>
    <definedName name="FDD_190_3">"A31777"</definedName>
    <definedName name="FDD_190_4">"A32142"</definedName>
    <definedName name="FDD_190_5">"A32508"</definedName>
    <definedName name="FDD_190_6">"A32873"</definedName>
    <definedName name="FDD_190_7">"A33238"</definedName>
    <definedName name="FDD_190_8">"A33603"</definedName>
    <definedName name="FDD_190_9">"A33969"</definedName>
    <definedName name="FDD_191_0">"A30681"</definedName>
    <definedName name="FDD_191_1">"A31047"</definedName>
    <definedName name="FDD_191_10">"A34334"</definedName>
    <definedName name="FDD_191_11">"A34699"</definedName>
    <definedName name="FDD_191_12">"A35064"</definedName>
    <definedName name="FDD_191_13">"A35430"</definedName>
    <definedName name="FDD_191_14">"A35795"</definedName>
    <definedName name="FDD_191_2">"A31412"</definedName>
    <definedName name="FDD_191_3">"A31777"</definedName>
    <definedName name="FDD_191_4">"A32142"</definedName>
    <definedName name="FDD_191_5">"A32508"</definedName>
    <definedName name="FDD_191_6">"A32873"</definedName>
    <definedName name="FDD_191_7">"A33238"</definedName>
    <definedName name="FDD_191_8">"A33603"</definedName>
    <definedName name="FDD_191_9">"A33969"</definedName>
    <definedName name="FDD_192_0">"E36160"</definedName>
    <definedName name="FDD_192_1">"E36525"</definedName>
    <definedName name="FDD_192_2">"E36891"</definedName>
    <definedName name="FDD_193_0">"A30681"</definedName>
    <definedName name="FDD_193_1">"A31047"</definedName>
    <definedName name="FDD_193_10">"A34334"</definedName>
    <definedName name="FDD_193_11">"A34699"</definedName>
    <definedName name="FDD_193_12">"A35064"</definedName>
    <definedName name="FDD_193_13">"A35430"</definedName>
    <definedName name="FDD_193_14">"A35795"</definedName>
    <definedName name="FDD_193_2">"A31412"</definedName>
    <definedName name="FDD_193_3">"A31777"</definedName>
    <definedName name="FDD_193_4">"A32142"</definedName>
    <definedName name="FDD_193_5">"A32508"</definedName>
    <definedName name="FDD_193_6">"A32873"</definedName>
    <definedName name="FDD_193_7">"A33238"</definedName>
    <definedName name="FDD_193_8">"A33603"</definedName>
    <definedName name="FDD_193_9">"A33969"</definedName>
    <definedName name="FDD_194_0">"A30681"</definedName>
    <definedName name="FDD_194_1">"A31047"</definedName>
    <definedName name="FDD_194_10">"A34334"</definedName>
    <definedName name="FDD_194_11">"A34699"</definedName>
    <definedName name="FDD_194_12">"A35064"</definedName>
    <definedName name="FDD_194_13">"A35430"</definedName>
    <definedName name="FDD_194_14">"A35795"</definedName>
    <definedName name="FDD_194_2">"A31412"</definedName>
    <definedName name="FDD_194_3">"A31777"</definedName>
    <definedName name="FDD_194_4">"A32142"</definedName>
    <definedName name="FDD_194_5">"A32508"</definedName>
    <definedName name="FDD_194_6">"A32873"</definedName>
    <definedName name="FDD_194_7">"A33238"</definedName>
    <definedName name="FDD_194_8">"A33603"</definedName>
    <definedName name="FDD_194_9">"A33969"</definedName>
    <definedName name="FDD_195_0">"A30681"</definedName>
    <definedName name="FDD_195_1">"A31047"</definedName>
    <definedName name="FDD_195_10">"A34334"</definedName>
    <definedName name="FDD_195_11">"A34699"</definedName>
    <definedName name="FDD_195_12">"A35064"</definedName>
    <definedName name="FDD_195_13">"A35430"</definedName>
    <definedName name="FDD_195_14">"A35795"</definedName>
    <definedName name="FDD_195_2">"A31412"</definedName>
    <definedName name="FDD_195_3">"A31777"</definedName>
    <definedName name="FDD_195_4">"A32142"</definedName>
    <definedName name="FDD_195_5">"A32508"</definedName>
    <definedName name="FDD_195_6">"A32873"</definedName>
    <definedName name="FDD_195_7">"A33238"</definedName>
    <definedName name="FDD_195_8">"A33603"</definedName>
    <definedName name="FDD_195_9">"A33969"</definedName>
    <definedName name="FDD_196_0">"E36160"</definedName>
    <definedName name="FDD_196_1">"E36525"</definedName>
    <definedName name="FDD_196_2">"E36891"</definedName>
    <definedName name="FDD_197_0">"A30681"</definedName>
    <definedName name="FDD_197_1">"A31047"</definedName>
    <definedName name="FDD_197_10">"A34334"</definedName>
    <definedName name="FDD_197_11">"A34699"</definedName>
    <definedName name="FDD_197_12">"A35064"</definedName>
    <definedName name="FDD_197_13">"A35430"</definedName>
    <definedName name="FDD_197_14">"A35795"</definedName>
    <definedName name="FDD_197_2">"A31412"</definedName>
    <definedName name="FDD_197_3">"A31777"</definedName>
    <definedName name="FDD_197_4">"A32142"</definedName>
    <definedName name="FDD_197_5">"A32508"</definedName>
    <definedName name="FDD_197_6">"A32873"</definedName>
    <definedName name="FDD_197_7">"A33238"</definedName>
    <definedName name="FDD_197_8">"A33603"</definedName>
    <definedName name="FDD_197_9">"A33969"</definedName>
    <definedName name="FDD_198_0">"A30681"</definedName>
    <definedName name="FDD_198_1">"A31047"</definedName>
    <definedName name="FDD_198_10">"U34334"</definedName>
    <definedName name="FDD_198_11">"U34699"</definedName>
    <definedName name="FDD_198_12">"U35064"</definedName>
    <definedName name="FDD_198_13">"U35430"</definedName>
    <definedName name="FDD_198_14">"U35795"</definedName>
    <definedName name="FDD_198_2">"A31412"</definedName>
    <definedName name="FDD_198_3">"U31777"</definedName>
    <definedName name="FDD_198_4">"U32142"</definedName>
    <definedName name="FDD_198_5">"U32508"</definedName>
    <definedName name="FDD_198_6">"U32873"</definedName>
    <definedName name="FDD_198_7">"U33238"</definedName>
    <definedName name="FDD_198_8">"U33603"</definedName>
    <definedName name="FDD_198_9">"U33969"</definedName>
    <definedName name="FDD_199_0">"E36160"</definedName>
    <definedName name="FDD_199_1">"E36525"</definedName>
    <definedName name="FDD_199_2">"E36891"</definedName>
    <definedName name="FDD_2_0">"A25569"</definedName>
    <definedName name="FDD_20_0">"A25569"</definedName>
    <definedName name="FDD_200_0">"E36160"</definedName>
    <definedName name="FDD_200_1">"E36525"</definedName>
    <definedName name="FDD_200_2">"E36891"</definedName>
    <definedName name="FDD_201_0">"A30681"</definedName>
    <definedName name="FDD_201_1">"A31047"</definedName>
    <definedName name="FDD_201_10">"A34334"</definedName>
    <definedName name="FDD_201_11">"A34699"</definedName>
    <definedName name="FDD_201_12">"A35064"</definedName>
    <definedName name="FDD_201_13">"A35430"</definedName>
    <definedName name="FDD_201_14">"A35795"</definedName>
    <definedName name="FDD_201_2">"A31412"</definedName>
    <definedName name="FDD_201_3">"A31777"</definedName>
    <definedName name="FDD_201_4">"A32142"</definedName>
    <definedName name="FDD_201_5">"A32508"</definedName>
    <definedName name="FDD_201_6">"A32873"</definedName>
    <definedName name="FDD_201_7">"A33238"</definedName>
    <definedName name="FDD_201_8">"A33603"</definedName>
    <definedName name="FDD_201_9">"A33969"</definedName>
    <definedName name="FDD_202_0">"A30681"</definedName>
    <definedName name="FDD_202_1">"A31047"</definedName>
    <definedName name="FDD_202_10">"A34334"</definedName>
    <definedName name="FDD_202_11">"A34699"</definedName>
    <definedName name="FDD_202_12">"A35064"</definedName>
    <definedName name="FDD_202_13">"A35430"</definedName>
    <definedName name="FDD_202_14">"A35795"</definedName>
    <definedName name="FDD_202_2">"A31412"</definedName>
    <definedName name="FDD_202_3">"A31777"</definedName>
    <definedName name="FDD_202_4">"A32142"</definedName>
    <definedName name="FDD_202_5">"A32508"</definedName>
    <definedName name="FDD_202_6">"A32873"</definedName>
    <definedName name="FDD_202_7">"A33238"</definedName>
    <definedName name="FDD_202_8">"A33603"</definedName>
    <definedName name="FDD_202_9">"A33969"</definedName>
    <definedName name="FDD_203_0">"E36160"</definedName>
    <definedName name="FDD_203_1">"E36525"</definedName>
    <definedName name="FDD_203_2">"E36891"</definedName>
    <definedName name="FDD_204_0">"A25569"</definedName>
    <definedName name="FDD_205_0">"A25569"</definedName>
    <definedName name="FDD_206_0">"A25569"</definedName>
    <definedName name="FDD_207_0">"A25569"</definedName>
    <definedName name="FDD_208_0">"E36160"</definedName>
    <definedName name="FDD_208_1">"E36525"</definedName>
    <definedName name="FDD_208_2">"E36891"</definedName>
    <definedName name="FDD_209_0">"A25569"</definedName>
    <definedName name="FDD_21_0">"A25569"</definedName>
    <definedName name="FDD_210_0">"A25569"</definedName>
    <definedName name="FDD_211_0">"A25569"</definedName>
    <definedName name="FDD_212_0">"A25569"</definedName>
    <definedName name="FDD_213_0">"E36160"</definedName>
    <definedName name="FDD_213_1">"E36525"</definedName>
    <definedName name="FDD_213_2">"E36891"</definedName>
    <definedName name="FDD_214_0">"A25569"</definedName>
    <definedName name="FDD_215_0">"A25569"</definedName>
    <definedName name="FDD_216_0">"A25569"</definedName>
    <definedName name="FDD_217_0">"A25569"</definedName>
    <definedName name="FDD_218_0">"E36160"</definedName>
    <definedName name="FDD_218_1">"E36525"</definedName>
    <definedName name="FDD_218_2">"E36891"</definedName>
    <definedName name="FDD_219_0">"U25569"</definedName>
    <definedName name="FDD_22_0">"A25569"</definedName>
    <definedName name="FDD_220_0">"U25569"</definedName>
    <definedName name="FDD_221_0">"U25569"</definedName>
    <definedName name="FDD_222_0">"U25569"</definedName>
    <definedName name="FDD_223_0">"E36160"</definedName>
    <definedName name="FDD_223_1">"E36525"</definedName>
    <definedName name="FDD_223_2">"E36891"</definedName>
    <definedName name="FDD_224_0">"A25569"</definedName>
    <definedName name="FDD_225_0">"A25569"</definedName>
    <definedName name="FDD_226_0">"A25569"</definedName>
    <definedName name="FDD_227_0">"A25569"</definedName>
    <definedName name="FDD_228_0">"E36160"</definedName>
    <definedName name="FDD_228_1">"E36525"</definedName>
    <definedName name="FDD_228_2">"E36891"</definedName>
    <definedName name="FDD_229_0">"A25569"</definedName>
    <definedName name="FDD_23_0">"A25569"</definedName>
    <definedName name="FDD_230_0">"A25569"</definedName>
    <definedName name="FDD_231_0">"A25569"</definedName>
    <definedName name="FDD_232_0">"A25569"</definedName>
    <definedName name="FDD_233_0">"A25569"</definedName>
    <definedName name="FDD_234_0">"A25569"</definedName>
    <definedName name="FDD_235_0">"A25569"</definedName>
    <definedName name="FDD_236_0">"A25569"</definedName>
    <definedName name="FDD_237_0">"A25569"</definedName>
    <definedName name="FDD_238_0">"A30681"</definedName>
    <definedName name="FDD_238_1">"A31047"</definedName>
    <definedName name="FDD_238_10">"A34334"</definedName>
    <definedName name="FDD_238_11">"A34699"</definedName>
    <definedName name="FDD_238_12">"A35064"</definedName>
    <definedName name="FDD_238_13">"A35430"</definedName>
    <definedName name="FDD_238_14">"A35795"</definedName>
    <definedName name="FDD_238_2">"A31412"</definedName>
    <definedName name="FDD_238_3">"A31777"</definedName>
    <definedName name="FDD_238_4">"A32142"</definedName>
    <definedName name="FDD_238_5">"A32508"</definedName>
    <definedName name="FDD_238_6">"A32873"</definedName>
    <definedName name="FDD_238_7">"A33238"</definedName>
    <definedName name="FDD_238_8">"A33603"</definedName>
    <definedName name="FDD_238_9">"A33969"</definedName>
    <definedName name="FDD_24_0">"A25569"</definedName>
    <definedName name="FDD_243_0">"E36160"</definedName>
    <definedName name="FDD_243_1">"E36525"</definedName>
    <definedName name="FDD_243_2">"E36891"</definedName>
    <definedName name="FDD_244_0">"A25569"</definedName>
    <definedName name="FDD_245_0">"A25569"</definedName>
    <definedName name="FDD_246_0">"A25569"</definedName>
    <definedName name="FDD_247_0">"A25569"</definedName>
    <definedName name="FDD_248_0">"E36160"</definedName>
    <definedName name="FDD_248_1">"E36525"</definedName>
    <definedName name="FDD_248_2">"E36891"</definedName>
    <definedName name="FDD_249_0">"A25569"</definedName>
    <definedName name="FDD_25_0">"A25569"</definedName>
    <definedName name="FDD_25_1">"U35795"</definedName>
    <definedName name="FDD_25_2">"U36160"</definedName>
    <definedName name="FDD_25_3">"U36525"</definedName>
    <definedName name="FDD_250_0">"A25569"</definedName>
    <definedName name="FDD_251_0">"A25569"</definedName>
    <definedName name="FDD_252_0">"A25569"</definedName>
    <definedName name="FDD_253_0">"E36160"</definedName>
    <definedName name="FDD_253_1">"E36525"</definedName>
    <definedName name="FDD_253_2">"E36891"</definedName>
    <definedName name="FDD_254_0">"E36160"</definedName>
    <definedName name="FDD_254_1">"E36525"</definedName>
    <definedName name="FDD_254_2">"E36891"</definedName>
    <definedName name="FDD_255_0">"E36160"</definedName>
    <definedName name="FDD_255_1">"E36525"</definedName>
    <definedName name="FDD_255_2">"E36891"</definedName>
    <definedName name="FDD_256_0">"U36160"</definedName>
    <definedName name="FDD_256_1">"U36525"</definedName>
    <definedName name="FDD_256_2">"U36891"</definedName>
    <definedName name="FDD_257_0">"E36160"</definedName>
    <definedName name="FDD_257_1">"E36525"</definedName>
    <definedName name="FDD_257_2">"E36891"</definedName>
    <definedName name="FDD_258_0">"E36160"</definedName>
    <definedName name="FDD_258_1">"E36525"</definedName>
    <definedName name="FDD_258_2">"E36891"</definedName>
    <definedName name="FDD_259_0">"E36160"</definedName>
    <definedName name="FDD_259_1">"E36525"</definedName>
    <definedName name="FDD_259_2">"E36891"</definedName>
    <definedName name="FDD_26_0">"A25569"</definedName>
    <definedName name="FDD_260_0">"E36160"</definedName>
    <definedName name="FDD_260_1">"E36525"</definedName>
    <definedName name="FDD_260_2">"E36891"</definedName>
    <definedName name="FDD_261_0">"E36160"</definedName>
    <definedName name="FDD_261_1">"E36525"</definedName>
    <definedName name="FDD_261_2">"E36891"</definedName>
    <definedName name="FDD_264_0">"E36160"</definedName>
    <definedName name="FDD_264_1">"E36525"</definedName>
    <definedName name="FDD_264_2">"E36891"</definedName>
    <definedName name="FDD_265_0">"A25569"</definedName>
    <definedName name="FDD_266_0">"A25569"</definedName>
    <definedName name="FDD_267_0">"A25569"</definedName>
    <definedName name="FDD_268_0">"A25569"</definedName>
    <definedName name="FDD_269_0">"E36160"</definedName>
    <definedName name="FDD_269_1">"E36525"</definedName>
    <definedName name="FDD_269_2">"E36891"</definedName>
    <definedName name="FDD_27_0">"A25569"</definedName>
    <definedName name="FDD_270_0">"A25569"</definedName>
    <definedName name="FDD_271_0">"A25569"</definedName>
    <definedName name="FDD_272_0">"A25569"</definedName>
    <definedName name="FDD_273_0">"A25569"</definedName>
    <definedName name="FDD_274_0">"E36160"</definedName>
    <definedName name="FDD_274_1">"E36525"</definedName>
    <definedName name="FDD_274_2">"E36891"</definedName>
    <definedName name="FDD_275_0">"A25569"</definedName>
    <definedName name="FDD_276_0">"A25569"</definedName>
    <definedName name="FDD_277_0">"A25569"</definedName>
    <definedName name="FDD_278_0">"A25569"</definedName>
    <definedName name="FDD_279_0">"E36160"</definedName>
    <definedName name="FDD_279_1">"E36525"</definedName>
    <definedName name="FDD_279_2">"E36891"</definedName>
    <definedName name="FDD_28_0">"A25569"</definedName>
    <definedName name="FDD_280_0">"E36160"</definedName>
    <definedName name="FDD_280_1">"E36525"</definedName>
    <definedName name="FDD_280_2">"E36891"</definedName>
    <definedName name="FDD_281_0">"E36160"</definedName>
    <definedName name="FDD_281_1">"E36525"</definedName>
    <definedName name="FDD_281_2">"E36891"</definedName>
    <definedName name="FDD_282_0">"E36160"</definedName>
    <definedName name="FDD_282_1">"E36525"</definedName>
    <definedName name="FDD_282_2">"E36891"</definedName>
    <definedName name="FDD_283_0">"E36160"</definedName>
    <definedName name="FDD_283_1">"E36525"</definedName>
    <definedName name="FDD_283_2">"E36891"</definedName>
    <definedName name="FDD_284_0">"A30681"</definedName>
    <definedName name="FDD_284_1">"A31047"</definedName>
    <definedName name="FDD_284_10">"A34334"</definedName>
    <definedName name="FDD_284_11">"A34699"</definedName>
    <definedName name="FDD_284_12">"A35064"</definedName>
    <definedName name="FDD_284_13">"A35430"</definedName>
    <definedName name="FDD_284_14">"A35795"</definedName>
    <definedName name="FDD_284_2">"A31412"</definedName>
    <definedName name="FDD_284_3">"A31777"</definedName>
    <definedName name="FDD_284_4">"A32142"</definedName>
    <definedName name="FDD_284_5">"A32508"</definedName>
    <definedName name="FDD_284_6">"A32873"</definedName>
    <definedName name="FDD_284_7">"A33238"</definedName>
    <definedName name="FDD_284_8">"A33603"</definedName>
    <definedName name="FDD_284_9">"A33969"</definedName>
    <definedName name="FDD_285_0">"A35795"</definedName>
    <definedName name="FDD_285_1">"E36160"</definedName>
    <definedName name="FDD_285_10">"E39447"</definedName>
    <definedName name="FDD_285_11">"E39813"</definedName>
    <definedName name="FDD_285_12">"E40178"</definedName>
    <definedName name="FDD_285_13">"E40543"</definedName>
    <definedName name="FDD_285_14">"E40908"</definedName>
    <definedName name="FDD_285_15">"E41274"</definedName>
    <definedName name="FDD_285_16">"E41639"</definedName>
    <definedName name="FDD_285_17">"E42004"</definedName>
    <definedName name="FDD_285_18">"E42369"</definedName>
    <definedName name="FDD_285_19">"E42735"</definedName>
    <definedName name="FDD_285_2">"E36525"</definedName>
    <definedName name="FDD_285_20">"E43100"</definedName>
    <definedName name="FDD_285_21">"E43465"</definedName>
    <definedName name="FDD_285_22">"E43830"</definedName>
    <definedName name="FDD_285_23">"E44196"</definedName>
    <definedName name="FDD_285_24">"E44561"</definedName>
    <definedName name="FDD_285_25">"E44926"</definedName>
    <definedName name="FDD_285_3">"E36891"</definedName>
    <definedName name="FDD_285_4">"E37256"</definedName>
    <definedName name="FDD_285_5">"E37621"</definedName>
    <definedName name="FDD_285_6">"E37986"</definedName>
    <definedName name="FDD_285_7">"E38352"</definedName>
    <definedName name="FDD_285_8">"E38717"</definedName>
    <definedName name="FDD_285_9">"E39082"</definedName>
    <definedName name="FDD_286_0">"E36160"</definedName>
    <definedName name="FDD_286_1">"E36525"</definedName>
    <definedName name="FDD_286_10">"E39813"</definedName>
    <definedName name="FDD_286_11">"E40178"</definedName>
    <definedName name="FDD_286_12">"E40543"</definedName>
    <definedName name="FDD_286_13">"E40908"</definedName>
    <definedName name="FDD_286_14">"E41274"</definedName>
    <definedName name="FDD_286_15">"E41639"</definedName>
    <definedName name="FDD_286_16">"E42004"</definedName>
    <definedName name="FDD_286_17">"E42369"</definedName>
    <definedName name="FDD_286_18">"E42735"</definedName>
    <definedName name="FDD_286_19">"E43100"</definedName>
    <definedName name="FDD_286_2">"E36891"</definedName>
    <definedName name="FDD_286_20">"E43465"</definedName>
    <definedName name="FDD_286_21">"E43830"</definedName>
    <definedName name="FDD_286_22">"E44196"</definedName>
    <definedName name="FDD_286_23">"E44561"</definedName>
    <definedName name="FDD_286_24">"E44926"</definedName>
    <definedName name="FDD_286_3">"E37256"</definedName>
    <definedName name="FDD_286_4">"E37621"</definedName>
    <definedName name="FDD_286_5">"E37986"</definedName>
    <definedName name="FDD_286_6">"E38352"</definedName>
    <definedName name="FDD_286_7">"E38717"</definedName>
    <definedName name="FDD_286_8">"E39082"</definedName>
    <definedName name="FDD_286_9">"E39447"</definedName>
    <definedName name="FDD_287_0">"A25569"</definedName>
    <definedName name="FDD_288_0">"A25569"</definedName>
    <definedName name="FDD_289_0">"A36890"</definedName>
    <definedName name="FDD_29_0">"A25569"</definedName>
    <definedName name="FDD_290_0">"A36890"</definedName>
    <definedName name="FDD_291_0">"A25569"</definedName>
    <definedName name="FDD_295_0">"U25569"</definedName>
    <definedName name="FDD_296_0">"A25569"</definedName>
    <definedName name="FDD_297_0">"A25569"</definedName>
    <definedName name="FDD_298_0">"A25569"</definedName>
    <definedName name="FDD_299_0">"A25569"</definedName>
    <definedName name="FDD_3_0">"A25569"</definedName>
    <definedName name="FDD_30_0">"A25569"</definedName>
    <definedName name="FDD_300_0">"U25569"</definedName>
    <definedName name="FDD_301_0">"U35795"</definedName>
    <definedName name="FDD_301_1">"U36160"</definedName>
    <definedName name="FDD_301_2">"U36525"</definedName>
    <definedName name="FDD_302_0">"U35795"</definedName>
    <definedName name="FDD_302_1">"U36160"</definedName>
    <definedName name="FDD_302_2">"U36525"</definedName>
    <definedName name="FDD_303_0">"U35795"</definedName>
    <definedName name="FDD_303_1">"U36160"</definedName>
    <definedName name="FDD_303_2">"U36525"</definedName>
    <definedName name="FDD_304_0">"U35795"</definedName>
    <definedName name="FDD_304_1">"U36160"</definedName>
    <definedName name="FDD_304_2">"U36525"</definedName>
    <definedName name="FDD_305_0">"A30681"</definedName>
    <definedName name="FDD_305_1">"A31047"</definedName>
    <definedName name="FDD_305_10">"U34334"</definedName>
    <definedName name="FDD_305_11">"U34699"</definedName>
    <definedName name="FDD_305_12">"U35064"</definedName>
    <definedName name="FDD_305_13">"U35430"</definedName>
    <definedName name="FDD_305_14">"U35795"</definedName>
    <definedName name="FDD_305_2">"A31412"</definedName>
    <definedName name="FDD_305_3">"U31777"</definedName>
    <definedName name="FDD_305_4">"U32142"</definedName>
    <definedName name="FDD_305_5">"U32508"</definedName>
    <definedName name="FDD_305_6">"U32873"</definedName>
    <definedName name="FDD_305_7">"U33238"</definedName>
    <definedName name="FDD_305_8">"U33603"</definedName>
    <definedName name="FDD_305_9">"U33969"</definedName>
    <definedName name="FDD_306_0">"U35795"</definedName>
    <definedName name="FDD_306_1">"E36160"</definedName>
    <definedName name="FDD_306_2">"U36525"</definedName>
    <definedName name="FDD_307_0">"A35795"</definedName>
    <definedName name="FDD_307_1">"U36160"</definedName>
    <definedName name="FDD_307_2">"U36525"</definedName>
    <definedName name="FDD_31_0">"A25569"</definedName>
    <definedName name="FDD_32_0">"A25569"</definedName>
    <definedName name="FDD_33_0">"A25569"</definedName>
    <definedName name="FDD_34_0">"A25569"</definedName>
    <definedName name="FDD_35_0">"A25569"</definedName>
    <definedName name="FDD_36_0">"A25569"</definedName>
    <definedName name="FDD_37_0">"A25569"</definedName>
    <definedName name="FDD_38_0">"A25569"</definedName>
    <definedName name="FDD_39_0">"A25569"</definedName>
    <definedName name="FDD_4_0">"A25569"</definedName>
    <definedName name="FDD_40_0">"A25569"</definedName>
    <definedName name="FDD_41_0">"U25569"</definedName>
    <definedName name="FDD_41_1">"A35795"</definedName>
    <definedName name="FDD_41_2">"E36160"</definedName>
    <definedName name="FDD_41_3">"E36525"</definedName>
    <definedName name="FDD_42_0">"U25569"</definedName>
    <definedName name="FDD_42_1">"U35795"</definedName>
    <definedName name="FDD_42_2">"U36160"</definedName>
    <definedName name="FDD_42_3">"U36525"</definedName>
    <definedName name="FDD_43_0">"A25569"</definedName>
    <definedName name="FDD_44_0">"A30681"</definedName>
    <definedName name="FDD_44_1">"A31047"</definedName>
    <definedName name="FDD_44_10">"A34334"</definedName>
    <definedName name="FDD_44_11">"A34699"</definedName>
    <definedName name="FDD_44_12">"A35064"</definedName>
    <definedName name="FDD_44_13">"A35430"</definedName>
    <definedName name="FDD_44_14">"A35795"</definedName>
    <definedName name="FDD_44_2">"A31412"</definedName>
    <definedName name="FDD_44_3">"A31777"</definedName>
    <definedName name="FDD_44_4">"A32142"</definedName>
    <definedName name="FDD_44_5">"A32508"</definedName>
    <definedName name="FDD_44_6">"A32873"</definedName>
    <definedName name="FDD_44_7">"A33238"</definedName>
    <definedName name="FDD_44_8">"A33603"</definedName>
    <definedName name="FDD_44_9">"A33969"</definedName>
    <definedName name="FDD_45_0">"A30681"</definedName>
    <definedName name="FDD_45_1">"A31047"</definedName>
    <definedName name="FDD_45_10">"A34334"</definedName>
    <definedName name="FDD_45_11">"A34699"</definedName>
    <definedName name="FDD_45_12">"A35064"</definedName>
    <definedName name="FDD_45_13">"A35430"</definedName>
    <definedName name="FDD_45_14">"A35795"</definedName>
    <definedName name="FDD_45_2">"A31412"</definedName>
    <definedName name="FDD_45_3">"A31777"</definedName>
    <definedName name="FDD_45_4">"A32142"</definedName>
    <definedName name="FDD_45_5">"A32508"</definedName>
    <definedName name="FDD_45_6">"A32873"</definedName>
    <definedName name="FDD_45_7">"A33238"</definedName>
    <definedName name="FDD_45_8">"A33603"</definedName>
    <definedName name="FDD_45_9">"A33969"</definedName>
    <definedName name="FDD_46_0">"A30681"</definedName>
    <definedName name="FDD_46_1">"A31047"</definedName>
    <definedName name="FDD_46_10">"A34334"</definedName>
    <definedName name="FDD_46_11">"A34699"</definedName>
    <definedName name="FDD_46_12">"A35064"</definedName>
    <definedName name="FDD_46_13">"A35430"</definedName>
    <definedName name="FDD_46_14">"A35795"</definedName>
    <definedName name="FDD_46_2">"A31412"</definedName>
    <definedName name="FDD_46_3">"A31777"</definedName>
    <definedName name="FDD_46_4">"A32142"</definedName>
    <definedName name="FDD_46_5">"A32508"</definedName>
    <definedName name="FDD_46_6">"A32873"</definedName>
    <definedName name="FDD_46_7">"A33238"</definedName>
    <definedName name="FDD_46_8">"A33603"</definedName>
    <definedName name="FDD_46_9">"A33969"</definedName>
    <definedName name="FDD_47_0">"A30681"</definedName>
    <definedName name="FDD_47_1">"A31047"</definedName>
    <definedName name="FDD_47_10">"A34334"</definedName>
    <definedName name="FDD_47_11">"A34699"</definedName>
    <definedName name="FDD_47_12">"A35064"</definedName>
    <definedName name="FDD_47_13">"A35430"</definedName>
    <definedName name="FDD_47_14">"A35795"</definedName>
    <definedName name="FDD_47_2">"A31412"</definedName>
    <definedName name="FDD_47_3">"A31777"</definedName>
    <definedName name="FDD_47_4">"A32142"</definedName>
    <definedName name="FDD_47_5">"A32508"</definedName>
    <definedName name="FDD_47_6">"A32873"</definedName>
    <definedName name="FDD_47_7">"A33238"</definedName>
    <definedName name="FDD_47_8">"A33603"</definedName>
    <definedName name="FDD_47_9">"A33969"</definedName>
    <definedName name="FDD_48_0">"A30681"</definedName>
    <definedName name="FDD_48_1">"A31047"</definedName>
    <definedName name="FDD_48_10">"A34334"</definedName>
    <definedName name="FDD_48_11">"A34699"</definedName>
    <definedName name="FDD_48_12">"A35064"</definedName>
    <definedName name="FDD_48_13">"A35430"</definedName>
    <definedName name="FDD_48_14">"A35795"</definedName>
    <definedName name="FDD_48_2">"A31412"</definedName>
    <definedName name="FDD_48_3">"A31777"</definedName>
    <definedName name="FDD_48_4">"A32142"</definedName>
    <definedName name="FDD_48_5">"A32508"</definedName>
    <definedName name="FDD_48_6">"A32873"</definedName>
    <definedName name="FDD_48_7">"A33238"</definedName>
    <definedName name="FDD_48_8">"A33603"</definedName>
    <definedName name="FDD_48_9">"A33969"</definedName>
    <definedName name="FDD_49_0">"A30681"</definedName>
    <definedName name="FDD_49_1">"A31047"</definedName>
    <definedName name="FDD_49_10">"A34334"</definedName>
    <definedName name="FDD_49_11">"A34699"</definedName>
    <definedName name="FDD_49_12">"A35064"</definedName>
    <definedName name="FDD_49_13">"A35430"</definedName>
    <definedName name="FDD_49_14">"A35795"</definedName>
    <definedName name="FDD_49_2">"A31412"</definedName>
    <definedName name="FDD_49_3">"A31777"</definedName>
    <definedName name="FDD_49_4">"A32142"</definedName>
    <definedName name="FDD_49_5">"A32508"</definedName>
    <definedName name="FDD_49_6">"A32873"</definedName>
    <definedName name="FDD_49_7">"A33238"</definedName>
    <definedName name="FDD_49_8">"A33603"</definedName>
    <definedName name="FDD_49_9">"A33969"</definedName>
    <definedName name="FDD_5_0">"A25569"</definedName>
    <definedName name="FDD_5_1">"E35795"</definedName>
    <definedName name="FDD_5_2">"E36160"</definedName>
    <definedName name="FDD_5_3">"E36525"</definedName>
    <definedName name="FDD_50_0">"A30681"</definedName>
    <definedName name="FDD_50_1">"A31047"</definedName>
    <definedName name="FDD_50_10">"A34334"</definedName>
    <definedName name="FDD_50_11">"A34699"</definedName>
    <definedName name="FDD_50_12">"A35064"</definedName>
    <definedName name="FDD_50_13">"A35430"</definedName>
    <definedName name="FDD_50_14">"A35795"</definedName>
    <definedName name="FDD_50_2">"A31412"</definedName>
    <definedName name="FDD_50_3">"A31777"</definedName>
    <definedName name="FDD_50_4">"A32142"</definedName>
    <definedName name="FDD_50_5">"A32508"</definedName>
    <definedName name="FDD_50_6">"A32873"</definedName>
    <definedName name="FDD_50_7">"A33238"</definedName>
    <definedName name="FDD_50_8">"A33603"</definedName>
    <definedName name="FDD_50_9">"A33969"</definedName>
    <definedName name="FDD_51_0">"A30681"</definedName>
    <definedName name="FDD_51_1">"A31047"</definedName>
    <definedName name="FDD_51_10">"A34334"</definedName>
    <definedName name="FDD_51_11">"A34699"</definedName>
    <definedName name="FDD_51_12">"A35064"</definedName>
    <definedName name="FDD_51_13">"A35430"</definedName>
    <definedName name="FDD_51_14">"A35795"</definedName>
    <definedName name="FDD_51_2">"A31412"</definedName>
    <definedName name="FDD_51_3">"A31777"</definedName>
    <definedName name="FDD_51_4">"A32142"</definedName>
    <definedName name="FDD_51_5">"A32508"</definedName>
    <definedName name="FDD_51_6">"A32873"</definedName>
    <definedName name="FDD_51_7">"A33238"</definedName>
    <definedName name="FDD_51_8">"A33603"</definedName>
    <definedName name="FDD_51_9">"A33969"</definedName>
    <definedName name="FDD_52_0">"A30681"</definedName>
    <definedName name="FDD_52_1">"A31047"</definedName>
    <definedName name="FDD_52_10">"A34334"</definedName>
    <definedName name="FDD_52_11">"A34699"</definedName>
    <definedName name="FDD_52_12">"A35064"</definedName>
    <definedName name="FDD_52_13">"A35430"</definedName>
    <definedName name="FDD_52_14">"A35795"</definedName>
    <definedName name="FDD_52_2">"A31412"</definedName>
    <definedName name="FDD_52_3">"A31777"</definedName>
    <definedName name="FDD_52_4">"A32142"</definedName>
    <definedName name="FDD_52_5">"A32508"</definedName>
    <definedName name="FDD_52_6">"A32873"</definedName>
    <definedName name="FDD_52_7">"A33238"</definedName>
    <definedName name="FDD_52_8">"A33603"</definedName>
    <definedName name="FDD_52_9">"A33969"</definedName>
    <definedName name="FDD_53_0">"U30681"</definedName>
    <definedName name="FDD_53_1">"A31047"</definedName>
    <definedName name="FDD_53_10">"A34334"</definedName>
    <definedName name="FDD_53_11">"A34699"</definedName>
    <definedName name="FDD_53_12">"A35064"</definedName>
    <definedName name="FDD_53_13">"A35430"</definedName>
    <definedName name="FDD_53_14">"A35795"</definedName>
    <definedName name="FDD_53_2">"A31412"</definedName>
    <definedName name="FDD_53_3">"A31777"</definedName>
    <definedName name="FDD_53_4">"A32142"</definedName>
    <definedName name="FDD_53_5">"A32508"</definedName>
    <definedName name="FDD_53_6">"A32873"</definedName>
    <definedName name="FDD_53_7">"A33238"</definedName>
    <definedName name="FDD_53_8">"A33603"</definedName>
    <definedName name="FDD_53_9">"A33969"</definedName>
    <definedName name="FDD_54_0">"A30681"</definedName>
    <definedName name="FDD_54_1">"A31047"</definedName>
    <definedName name="FDD_54_10">"A34334"</definedName>
    <definedName name="FDD_54_11">"A34699"</definedName>
    <definedName name="FDD_54_12">"A35064"</definedName>
    <definedName name="FDD_54_13">"A35430"</definedName>
    <definedName name="FDD_54_14">"A35795"</definedName>
    <definedName name="FDD_54_2">"A31412"</definedName>
    <definedName name="FDD_54_3">"A31777"</definedName>
    <definedName name="FDD_54_4">"A32142"</definedName>
    <definedName name="FDD_54_5">"A32508"</definedName>
    <definedName name="FDD_54_6">"A32873"</definedName>
    <definedName name="FDD_54_7">"A33238"</definedName>
    <definedName name="FDD_54_8">"A33603"</definedName>
    <definedName name="FDD_54_9">"A33969"</definedName>
    <definedName name="FDD_55_0">"A30681"</definedName>
    <definedName name="FDD_55_1">"A31047"</definedName>
    <definedName name="FDD_55_10">"A34334"</definedName>
    <definedName name="FDD_55_11">"A34699"</definedName>
    <definedName name="FDD_55_12">"A35064"</definedName>
    <definedName name="FDD_55_13">"A35430"</definedName>
    <definedName name="FDD_55_14">"A35795"</definedName>
    <definedName name="FDD_55_2">"A31412"</definedName>
    <definedName name="FDD_55_3">"A31777"</definedName>
    <definedName name="FDD_55_4">"A32142"</definedName>
    <definedName name="FDD_55_5">"A32508"</definedName>
    <definedName name="FDD_55_6">"A32873"</definedName>
    <definedName name="FDD_55_7">"A33238"</definedName>
    <definedName name="FDD_55_8">"A33603"</definedName>
    <definedName name="FDD_55_9">"A33969"</definedName>
    <definedName name="FDD_56_0">"A30681"</definedName>
    <definedName name="FDD_56_1">"A31047"</definedName>
    <definedName name="FDD_56_10">"A34334"</definedName>
    <definedName name="FDD_56_11">"A34699"</definedName>
    <definedName name="FDD_56_12">"A35064"</definedName>
    <definedName name="FDD_56_13">"A35430"</definedName>
    <definedName name="FDD_56_14">"A35795"</definedName>
    <definedName name="FDD_56_2">"A31412"</definedName>
    <definedName name="FDD_56_3">"A31777"</definedName>
    <definedName name="FDD_56_4">"A32142"</definedName>
    <definedName name="FDD_56_5">"A32508"</definedName>
    <definedName name="FDD_56_6">"A32873"</definedName>
    <definedName name="FDD_56_7">"A33238"</definedName>
    <definedName name="FDD_56_8">"A33603"</definedName>
    <definedName name="FDD_56_9">"A33969"</definedName>
    <definedName name="FDD_57_0">"A30681"</definedName>
    <definedName name="FDD_57_1">"A31047"</definedName>
    <definedName name="FDD_57_10">"A34334"</definedName>
    <definedName name="FDD_57_11">"A34699"</definedName>
    <definedName name="FDD_57_12">"A35064"</definedName>
    <definedName name="FDD_57_13">"A35430"</definedName>
    <definedName name="FDD_57_14">"A35795"</definedName>
    <definedName name="FDD_57_2">"A31412"</definedName>
    <definedName name="FDD_57_3">"A31777"</definedName>
    <definedName name="FDD_57_4">"A32142"</definedName>
    <definedName name="FDD_57_5">"A32508"</definedName>
    <definedName name="FDD_57_6">"A32873"</definedName>
    <definedName name="FDD_57_7">"A33238"</definedName>
    <definedName name="FDD_57_8">"A33603"</definedName>
    <definedName name="FDD_57_9">"A33969"</definedName>
    <definedName name="FDD_58_0">"A30681"</definedName>
    <definedName name="FDD_58_1">"A31047"</definedName>
    <definedName name="FDD_58_10">"A34334"</definedName>
    <definedName name="FDD_58_100">"A35044"</definedName>
    <definedName name="FDD_58_101">"A35051"</definedName>
    <definedName name="FDD_58_102">"A35058"</definedName>
    <definedName name="FDD_58_103">"A35065"</definedName>
    <definedName name="FDD_58_104">"A35072"</definedName>
    <definedName name="FDD_58_105">"A35079"</definedName>
    <definedName name="FDD_58_106">"A35086"</definedName>
    <definedName name="FDD_58_107">"A35093"</definedName>
    <definedName name="FDD_58_108">"A35100"</definedName>
    <definedName name="FDD_58_109">"A35107"</definedName>
    <definedName name="FDD_58_11">"A34699"</definedName>
    <definedName name="FDD_58_110">"A35114"</definedName>
    <definedName name="FDD_58_111">"A35121"</definedName>
    <definedName name="FDD_58_112">"A35128"</definedName>
    <definedName name="FDD_58_113">"A35135"</definedName>
    <definedName name="FDD_58_114">"A35142"</definedName>
    <definedName name="FDD_58_115">"A35149"</definedName>
    <definedName name="FDD_58_116">"A35156"</definedName>
    <definedName name="FDD_58_117">"A35162"</definedName>
    <definedName name="FDD_58_118">"A35170"</definedName>
    <definedName name="FDD_58_119">"A35177"</definedName>
    <definedName name="FDD_58_12">"A35064"</definedName>
    <definedName name="FDD_58_120">"A35184"</definedName>
    <definedName name="FDD_58_121">"A35191"</definedName>
    <definedName name="FDD_58_122">"A35198"</definedName>
    <definedName name="FDD_58_123">"A35205"</definedName>
    <definedName name="FDD_58_124">"A35212"</definedName>
    <definedName name="FDD_58_125">"A35219"</definedName>
    <definedName name="FDD_58_126">"A35226"</definedName>
    <definedName name="FDD_58_127">"A35233"</definedName>
    <definedName name="FDD_58_128">"A35240"</definedName>
    <definedName name="FDD_58_129">"A35247"</definedName>
    <definedName name="FDD_58_13">"A35430"</definedName>
    <definedName name="FDD_58_130">"A35254"</definedName>
    <definedName name="FDD_58_131">"A35261"</definedName>
    <definedName name="FDD_58_132">"A35268"</definedName>
    <definedName name="FDD_58_133">"A35275"</definedName>
    <definedName name="FDD_58_134">"A35282"</definedName>
    <definedName name="FDD_58_135">"A35289"</definedName>
    <definedName name="FDD_58_136">"A35296"</definedName>
    <definedName name="FDD_58_137">"A35303"</definedName>
    <definedName name="FDD_58_138">"A35310"</definedName>
    <definedName name="FDD_58_139">"A35317"</definedName>
    <definedName name="FDD_58_14">"A35795"</definedName>
    <definedName name="FDD_58_140">"A35324"</definedName>
    <definedName name="FDD_58_141">"A35331"</definedName>
    <definedName name="FDD_58_142">"A35338"</definedName>
    <definedName name="FDD_58_143">"A35345"</definedName>
    <definedName name="FDD_58_144">"A35352"</definedName>
    <definedName name="FDD_58_145">"A35359"</definedName>
    <definedName name="FDD_58_146">"A35366"</definedName>
    <definedName name="FDD_58_147">"A35373"</definedName>
    <definedName name="FDD_58_148">"A35380"</definedName>
    <definedName name="FDD_58_149">"A35387"</definedName>
    <definedName name="FDD_58_15">"A34449"</definedName>
    <definedName name="FDD_58_150">"A35394"</definedName>
    <definedName name="FDD_58_151">"A35401"</definedName>
    <definedName name="FDD_58_152">"A35408"</definedName>
    <definedName name="FDD_58_153">"A35415"</definedName>
    <definedName name="FDD_58_154">"A35422"</definedName>
    <definedName name="FDD_58_155">"A35429"</definedName>
    <definedName name="FDD_58_156">"A35436"</definedName>
    <definedName name="FDD_58_157">"A35443"</definedName>
    <definedName name="FDD_58_158">"A35450"</definedName>
    <definedName name="FDD_58_159">"A35457"</definedName>
    <definedName name="FDD_58_16">"A34456"</definedName>
    <definedName name="FDD_58_160">"A35464"</definedName>
    <definedName name="FDD_58_161">"A35471"</definedName>
    <definedName name="FDD_58_162">"A35478"</definedName>
    <definedName name="FDD_58_163">"A35485"</definedName>
    <definedName name="FDD_58_164">"A35492"</definedName>
    <definedName name="FDD_58_165">"A35499"</definedName>
    <definedName name="FDD_58_166">"A35506"</definedName>
    <definedName name="FDD_58_167">"A35513"</definedName>
    <definedName name="FDD_58_168">"A35520"</definedName>
    <definedName name="FDD_58_169">"A35527"</definedName>
    <definedName name="FDD_58_17">"A34463"</definedName>
    <definedName name="FDD_58_170">"A35534"</definedName>
    <definedName name="FDD_58_171">"A35541"</definedName>
    <definedName name="FDD_58_172">"A35548"</definedName>
    <definedName name="FDD_58_173">"A35555"</definedName>
    <definedName name="FDD_58_174">"A35562"</definedName>
    <definedName name="FDD_58_175">"A35569"</definedName>
    <definedName name="FDD_58_176">"A35576"</definedName>
    <definedName name="FDD_58_177">"A35583"</definedName>
    <definedName name="FDD_58_178">"A35590"</definedName>
    <definedName name="FDD_58_179">"A35597"</definedName>
    <definedName name="FDD_58_18">"A34470"</definedName>
    <definedName name="FDD_58_180">"A35604"</definedName>
    <definedName name="FDD_58_181">"A35611"</definedName>
    <definedName name="FDD_58_182">"A35618"</definedName>
    <definedName name="FDD_58_183">"A35625"</definedName>
    <definedName name="FDD_58_184">"A35632"</definedName>
    <definedName name="FDD_58_185">"A35639"</definedName>
    <definedName name="FDD_58_186">"A35646"</definedName>
    <definedName name="FDD_58_187">"A35653"</definedName>
    <definedName name="FDD_58_188">"A35660"</definedName>
    <definedName name="FDD_58_189">"A35667"</definedName>
    <definedName name="FDD_58_19">"A34477"</definedName>
    <definedName name="FDD_58_190">"A35674"</definedName>
    <definedName name="FDD_58_191">"A35681"</definedName>
    <definedName name="FDD_58_192">"A35688"</definedName>
    <definedName name="FDD_58_193">"A35695"</definedName>
    <definedName name="FDD_58_194">"A35702"</definedName>
    <definedName name="FDD_58_195">"A35709"</definedName>
    <definedName name="FDD_58_196">"A35716"</definedName>
    <definedName name="FDD_58_197">"A35723"</definedName>
    <definedName name="FDD_58_198">"A35730"</definedName>
    <definedName name="FDD_58_199">"A35737"</definedName>
    <definedName name="FDD_58_2">"A31412"</definedName>
    <definedName name="FDD_58_20">"A34484"</definedName>
    <definedName name="FDD_58_200">"A35744"</definedName>
    <definedName name="FDD_58_201">"A35751"</definedName>
    <definedName name="FDD_58_202">"A35758"</definedName>
    <definedName name="FDD_58_203">"A35765"</definedName>
    <definedName name="FDD_58_204">"A35772"</definedName>
    <definedName name="FDD_58_205">"A35779"</definedName>
    <definedName name="FDD_58_206">"A35786"</definedName>
    <definedName name="FDD_58_207">"A35793"</definedName>
    <definedName name="FDD_58_208">"A35800"</definedName>
    <definedName name="FDD_58_209">"A35807"</definedName>
    <definedName name="FDD_58_21">"A34491"</definedName>
    <definedName name="FDD_58_210">"A35814"</definedName>
    <definedName name="FDD_58_211">"A35821"</definedName>
    <definedName name="FDD_58_212">"A35828"</definedName>
    <definedName name="FDD_58_213">"A35835"</definedName>
    <definedName name="FDD_58_214">"A35842"</definedName>
    <definedName name="FDD_58_215">"A35849"</definedName>
    <definedName name="FDD_58_216">"A35856"</definedName>
    <definedName name="FDD_58_217">"A35863"</definedName>
    <definedName name="FDD_58_218">"A35870"</definedName>
    <definedName name="FDD_58_219">"A35877"</definedName>
    <definedName name="FDD_58_22">"A34498"</definedName>
    <definedName name="FDD_58_220">"A35884"</definedName>
    <definedName name="FDD_58_221">"A35891"</definedName>
    <definedName name="FDD_58_222">"A35898"</definedName>
    <definedName name="FDD_58_223">"A35905"</definedName>
    <definedName name="FDD_58_224">"A35912"</definedName>
    <definedName name="FDD_58_225">"A35919"</definedName>
    <definedName name="FDD_58_226">"A35926"</definedName>
    <definedName name="FDD_58_227">"A35933"</definedName>
    <definedName name="FDD_58_228">"A35940"</definedName>
    <definedName name="FDD_58_229">"A35947"</definedName>
    <definedName name="FDD_58_23">"A34505"</definedName>
    <definedName name="FDD_58_230">"A35954"</definedName>
    <definedName name="FDD_58_231">"A35961"</definedName>
    <definedName name="FDD_58_232">"A35968"</definedName>
    <definedName name="FDD_58_233">"A35975"</definedName>
    <definedName name="FDD_58_234">"A35982"</definedName>
    <definedName name="FDD_58_235">"A35989"</definedName>
    <definedName name="FDD_58_236">"A35996"</definedName>
    <definedName name="FDD_58_237">"A36003"</definedName>
    <definedName name="FDD_58_238">"A36010"</definedName>
    <definedName name="FDD_58_239">"A36017"</definedName>
    <definedName name="FDD_58_24">"A34512"</definedName>
    <definedName name="FDD_58_240">"A36024"</definedName>
    <definedName name="FDD_58_241">"A36031"</definedName>
    <definedName name="FDD_58_242">"A36038"</definedName>
    <definedName name="FDD_58_243">"A36045"</definedName>
    <definedName name="FDD_58_244">"A36052"</definedName>
    <definedName name="FDD_58_245">"A36059"</definedName>
    <definedName name="FDD_58_246">"A36066"</definedName>
    <definedName name="FDD_58_247">"A36073"</definedName>
    <definedName name="FDD_58_248">"A36080"</definedName>
    <definedName name="FDD_58_249">"A36087"</definedName>
    <definedName name="FDD_58_25">"A34519"</definedName>
    <definedName name="FDD_58_250">"A36094"</definedName>
    <definedName name="FDD_58_251">"A36101"</definedName>
    <definedName name="FDD_58_252">"A36108"</definedName>
    <definedName name="FDD_58_253">"A36115"</definedName>
    <definedName name="FDD_58_254">"A36122"</definedName>
    <definedName name="FDD_58_255">"A36129"</definedName>
    <definedName name="FDD_58_256">"A36136"</definedName>
    <definedName name="FDD_58_257">"A36143"</definedName>
    <definedName name="FDD_58_258">"A36150"</definedName>
    <definedName name="FDD_58_259">"A36157"</definedName>
    <definedName name="FDD_58_26">"A34526"</definedName>
    <definedName name="FDD_58_260">"A36164"</definedName>
    <definedName name="FDD_58_27">"A34533"</definedName>
    <definedName name="FDD_58_28">"A34540"</definedName>
    <definedName name="FDD_58_29">"A34547"</definedName>
    <definedName name="FDD_58_3">"A31777"</definedName>
    <definedName name="FDD_58_30">"A34554"</definedName>
    <definedName name="FDD_58_31">"A34561"</definedName>
    <definedName name="FDD_58_32">"A34568"</definedName>
    <definedName name="FDD_58_33">"A34575"</definedName>
    <definedName name="FDD_58_34">"A34582"</definedName>
    <definedName name="FDD_58_35">"A34589"</definedName>
    <definedName name="FDD_58_36">"A34596"</definedName>
    <definedName name="FDD_58_37">"A34603"</definedName>
    <definedName name="FDD_58_38">"A34610"</definedName>
    <definedName name="FDD_58_39">"A34617"</definedName>
    <definedName name="FDD_58_4">"A32142"</definedName>
    <definedName name="FDD_58_40">"A34624"</definedName>
    <definedName name="FDD_58_41">"A34631"</definedName>
    <definedName name="FDD_58_42">"A34638"</definedName>
    <definedName name="FDD_58_43">"A34645"</definedName>
    <definedName name="FDD_58_44">"A34652"</definedName>
    <definedName name="FDD_58_45">"A34659"</definedName>
    <definedName name="FDD_58_46">"A34666"</definedName>
    <definedName name="FDD_58_47">"A34673"</definedName>
    <definedName name="FDD_58_48">"A34680"</definedName>
    <definedName name="FDD_58_49">"A34687"</definedName>
    <definedName name="FDD_58_5">"A32508"</definedName>
    <definedName name="FDD_58_50">"A34694"</definedName>
    <definedName name="FDD_58_51">"A34701"</definedName>
    <definedName name="FDD_58_52">"A34708"</definedName>
    <definedName name="FDD_58_53">"A34715"</definedName>
    <definedName name="FDD_58_54">"A34722"</definedName>
    <definedName name="FDD_58_55">"A34729"</definedName>
    <definedName name="FDD_58_56">"A34736"</definedName>
    <definedName name="FDD_58_57">"A34743"</definedName>
    <definedName name="FDD_58_58">"A34750"</definedName>
    <definedName name="FDD_58_59">"A34757"</definedName>
    <definedName name="FDD_58_6">"A32873"</definedName>
    <definedName name="FDD_58_60">"A34764"</definedName>
    <definedName name="FDD_58_61">"A34771"</definedName>
    <definedName name="FDD_58_62">"A34778"</definedName>
    <definedName name="FDD_58_63">"A34785"</definedName>
    <definedName name="FDD_58_64">"A34792"</definedName>
    <definedName name="FDD_58_65">"A34799"</definedName>
    <definedName name="FDD_58_66">"A34806"</definedName>
    <definedName name="FDD_58_67">"A34813"</definedName>
    <definedName name="FDD_58_68">"A34820"</definedName>
    <definedName name="FDD_58_69">"A34827"</definedName>
    <definedName name="FDD_58_7">"A33238"</definedName>
    <definedName name="FDD_58_70">"A34834"</definedName>
    <definedName name="FDD_58_71">"A34841"</definedName>
    <definedName name="FDD_58_72">"A34848"</definedName>
    <definedName name="FDD_58_73">"A34855"</definedName>
    <definedName name="FDD_58_74">"A34862"</definedName>
    <definedName name="FDD_58_75">"A34869"</definedName>
    <definedName name="FDD_58_76">"A34876"</definedName>
    <definedName name="FDD_58_77">"A34883"</definedName>
    <definedName name="FDD_58_78">"A34890"</definedName>
    <definedName name="FDD_58_79">"A34897"</definedName>
    <definedName name="FDD_58_8">"A33603"</definedName>
    <definedName name="FDD_58_80">"A34904"</definedName>
    <definedName name="FDD_58_81">"A34911"</definedName>
    <definedName name="FDD_58_82">"A34918"</definedName>
    <definedName name="FDD_58_83">"A34925"</definedName>
    <definedName name="FDD_58_84">"A34932"</definedName>
    <definedName name="FDD_58_85">"A34939"</definedName>
    <definedName name="FDD_58_86">"A34946"</definedName>
    <definedName name="FDD_58_87">"A34953"</definedName>
    <definedName name="FDD_58_88">"A34960"</definedName>
    <definedName name="FDD_58_89">"A34967"</definedName>
    <definedName name="FDD_58_9">"A33969"</definedName>
    <definedName name="FDD_58_90">"A34974"</definedName>
    <definedName name="FDD_58_91">"A34981"</definedName>
    <definedName name="FDD_58_92">"A34988"</definedName>
    <definedName name="FDD_58_93">"A34995"</definedName>
    <definedName name="FDD_58_94">"A35002"</definedName>
    <definedName name="FDD_58_95">"A35009"</definedName>
    <definedName name="FDD_58_96">"A35016"</definedName>
    <definedName name="FDD_58_97">"A35023"</definedName>
    <definedName name="FDD_58_98">"A35030"</definedName>
    <definedName name="FDD_58_99">"A35037"</definedName>
    <definedName name="FDD_59_0">"A30681"</definedName>
    <definedName name="FDD_59_1">"A31047"</definedName>
    <definedName name="FDD_59_10">"A34334"</definedName>
    <definedName name="FDD_59_100">"A35044"</definedName>
    <definedName name="FDD_59_101">"A35051"</definedName>
    <definedName name="FDD_59_102">"A35059"</definedName>
    <definedName name="FDD_59_103">"A35065"</definedName>
    <definedName name="FDD_59_104">"A35072"</definedName>
    <definedName name="FDD_59_105">"A35079"</definedName>
    <definedName name="FDD_59_106">"A35086"</definedName>
    <definedName name="FDD_59_107">"A35093"</definedName>
    <definedName name="FDD_59_108">"A35100"</definedName>
    <definedName name="FDD_59_109">"A35107"</definedName>
    <definedName name="FDD_59_11">"A34699"</definedName>
    <definedName name="FDD_59_110">"A35114"</definedName>
    <definedName name="FDD_59_111">"A35121"</definedName>
    <definedName name="FDD_59_112">"A35128"</definedName>
    <definedName name="FDD_59_113">"A35135"</definedName>
    <definedName name="FDD_59_114">"A35141"</definedName>
    <definedName name="FDD_59_115">"A35149"</definedName>
    <definedName name="FDD_59_116">"A35156"</definedName>
    <definedName name="FDD_59_117">"A35163"</definedName>
    <definedName name="FDD_59_118">"A35170"</definedName>
    <definedName name="FDD_59_119">"A35177"</definedName>
    <definedName name="FDD_59_12">"A35064"</definedName>
    <definedName name="FDD_59_120">"A35184"</definedName>
    <definedName name="FDD_59_121">"A35192"</definedName>
    <definedName name="FDD_59_122">"A35198"</definedName>
    <definedName name="FDD_59_123">"A35205"</definedName>
    <definedName name="FDD_59_124">"A35213"</definedName>
    <definedName name="FDD_59_125">"A35219"</definedName>
    <definedName name="FDD_59_126">"A35226"</definedName>
    <definedName name="FDD_59_127">"A35233"</definedName>
    <definedName name="FDD_59_128">"A35240"</definedName>
    <definedName name="FDD_59_129">"A35247"</definedName>
    <definedName name="FDD_59_13">"A35430"</definedName>
    <definedName name="FDD_59_130">"A35254"</definedName>
    <definedName name="FDD_59_131">"A35261"</definedName>
    <definedName name="FDD_59_132">"A35268"</definedName>
    <definedName name="FDD_59_133">"A35275"</definedName>
    <definedName name="FDD_59_134">"A35282"</definedName>
    <definedName name="FDD_59_135">"A35289"</definedName>
    <definedName name="FDD_59_136">"A35296"</definedName>
    <definedName name="FDD_59_137">"A35303"</definedName>
    <definedName name="FDD_59_138">"A35310"</definedName>
    <definedName name="FDD_59_139">"A35317"</definedName>
    <definedName name="FDD_59_14">"A35795"</definedName>
    <definedName name="FDD_59_140">"A35324"</definedName>
    <definedName name="FDD_59_141">"A35331"</definedName>
    <definedName name="FDD_59_142">"A35338"</definedName>
    <definedName name="FDD_59_143">"A35345"</definedName>
    <definedName name="FDD_59_144">"A35352"</definedName>
    <definedName name="FDD_59_145">"A35359"</definedName>
    <definedName name="FDD_59_146">"A35366"</definedName>
    <definedName name="FDD_59_147">"A35373"</definedName>
    <definedName name="FDD_59_148">"A35380"</definedName>
    <definedName name="FDD_59_149">"A35387"</definedName>
    <definedName name="FDD_59_15">"A34449"</definedName>
    <definedName name="FDD_59_150">"A35394"</definedName>
    <definedName name="FDD_59_151">"A35401"</definedName>
    <definedName name="FDD_59_152">"A35408"</definedName>
    <definedName name="FDD_59_153">"A35415"</definedName>
    <definedName name="FDD_59_154">"A35422"</definedName>
    <definedName name="FDD_59_155">"A35429"</definedName>
    <definedName name="FDD_59_156">"A35436"</definedName>
    <definedName name="FDD_59_157">"A35443"</definedName>
    <definedName name="FDD_59_158">"A35450"</definedName>
    <definedName name="FDD_59_159">"A35457"</definedName>
    <definedName name="FDD_59_16">"A34457"</definedName>
    <definedName name="FDD_59_160">"A35464"</definedName>
    <definedName name="FDD_59_161">"A35471"</definedName>
    <definedName name="FDD_59_162">"A35478"</definedName>
    <definedName name="FDD_59_163">"A35485"</definedName>
    <definedName name="FDD_59_164">"A35492"</definedName>
    <definedName name="FDD_59_165">"A35499"</definedName>
    <definedName name="FDD_59_166">"A35506"</definedName>
    <definedName name="FDD_59_167">"A35513"</definedName>
    <definedName name="FDD_59_168">"A35521"</definedName>
    <definedName name="FDD_59_169">"A35527"</definedName>
    <definedName name="FDD_59_17">"A34463"</definedName>
    <definedName name="FDD_59_170">"A35534"</definedName>
    <definedName name="FDD_59_171">"A35541"</definedName>
    <definedName name="FDD_59_172">"A35548"</definedName>
    <definedName name="FDD_59_173">"A35556"</definedName>
    <definedName name="FDD_59_174">"A35562"</definedName>
    <definedName name="FDD_59_175">"A35569"</definedName>
    <definedName name="FDD_59_176">"A35577"</definedName>
    <definedName name="FDD_59_177">"A35583"</definedName>
    <definedName name="FDD_59_178">"A35590"</definedName>
    <definedName name="FDD_59_179">"A35597"</definedName>
    <definedName name="FDD_59_18">"A34470"</definedName>
    <definedName name="FDD_59_180">"A35604"</definedName>
    <definedName name="FDD_59_181">"A35611"</definedName>
    <definedName name="FDD_59_182">"A35618"</definedName>
    <definedName name="FDD_59_183">"A35625"</definedName>
    <definedName name="FDD_59_184">"A35632"</definedName>
    <definedName name="FDD_59_185">"A35639"</definedName>
    <definedName name="FDD_59_186">"A35646"</definedName>
    <definedName name="FDD_59_187">"A35653"</definedName>
    <definedName name="FDD_59_188">"A35660"</definedName>
    <definedName name="FDD_59_189">"A35668"</definedName>
    <definedName name="FDD_59_19">"A34477"</definedName>
    <definedName name="FDD_59_190">"A35674"</definedName>
    <definedName name="FDD_59_191">"A35681"</definedName>
    <definedName name="FDD_59_192">"A35688"</definedName>
    <definedName name="FDD_59_193">"A35695"</definedName>
    <definedName name="FDD_59_194">"A35702"</definedName>
    <definedName name="FDD_59_195">"A35709"</definedName>
    <definedName name="FDD_59_196">"A35716"</definedName>
    <definedName name="FDD_59_197">"A35723"</definedName>
    <definedName name="FDD_59_198">"A35730"</definedName>
    <definedName name="FDD_59_199">"A35737"</definedName>
    <definedName name="FDD_59_2">"A31412"</definedName>
    <definedName name="FDD_59_20">"A34485"</definedName>
    <definedName name="FDD_59_200">"A35744"</definedName>
    <definedName name="FDD_59_201">"A35751"</definedName>
    <definedName name="FDD_59_202">"A35758"</definedName>
    <definedName name="FDD_59_203">"A35765"</definedName>
    <definedName name="FDD_59_204">"A35772"</definedName>
    <definedName name="FDD_59_205">"A35779"</definedName>
    <definedName name="FDD_59_206">"A35786"</definedName>
    <definedName name="FDD_59_207">"A35793"</definedName>
    <definedName name="FDD_59_208">"A35800"</definedName>
    <definedName name="FDD_59_209">"A35807"</definedName>
    <definedName name="FDD_59_21">"A34491"</definedName>
    <definedName name="FDD_59_210">"A35814"</definedName>
    <definedName name="FDD_59_211">"A35821"</definedName>
    <definedName name="FDD_59_212">"A35828"</definedName>
    <definedName name="FDD_59_213">"A35835"</definedName>
    <definedName name="FDD_59_214">"A35842"</definedName>
    <definedName name="FDD_59_215">"A35849"</definedName>
    <definedName name="FDD_59_216">"A35856"</definedName>
    <definedName name="FDD_59_217">"A35863"</definedName>
    <definedName name="FDD_59_218">"A35870"</definedName>
    <definedName name="FDD_59_219">"A35877"</definedName>
    <definedName name="FDD_59_22">"A34498"</definedName>
    <definedName name="FDD_59_220">"A35884"</definedName>
    <definedName name="FDD_59_221">"A35891"</definedName>
    <definedName name="FDD_59_222">"A35899"</definedName>
    <definedName name="FDD_59_223">"A35905"</definedName>
    <definedName name="FDD_59_224">"A35912"</definedName>
    <definedName name="FDD_59_225">"A35919"</definedName>
    <definedName name="FDD_59_226">"A35926"</definedName>
    <definedName name="FDD_59_227">"A35933"</definedName>
    <definedName name="FDD_59_228">"A35941"</definedName>
    <definedName name="FDD_59_229">"A35947"</definedName>
    <definedName name="FDD_59_23">"A34505"</definedName>
    <definedName name="FDD_59_230">"A35954"</definedName>
    <definedName name="FDD_59_231">"A35961"</definedName>
    <definedName name="FDD_59_232">"A35968"</definedName>
    <definedName name="FDD_59_233">"A35975"</definedName>
    <definedName name="FDD_59_234">"A35982"</definedName>
    <definedName name="FDD_59_235">"A35989"</definedName>
    <definedName name="FDD_59_236">"A35996"</definedName>
    <definedName name="FDD_59_237">"A36003"</definedName>
    <definedName name="FDD_59_238">"A36010"</definedName>
    <definedName name="FDD_59_239">"A36017"</definedName>
    <definedName name="FDD_59_24">"A34512"</definedName>
    <definedName name="FDD_59_240">"A36024"</definedName>
    <definedName name="FDD_59_241">"A36031"</definedName>
    <definedName name="FDD_59_242">"A36039"</definedName>
    <definedName name="FDD_59_243">"A36045"</definedName>
    <definedName name="FDD_59_244">"A36052"</definedName>
    <definedName name="FDD_59_245">"A36059"</definedName>
    <definedName name="FDD_59_246">"A36066"</definedName>
    <definedName name="FDD_59_247">"A36073"</definedName>
    <definedName name="FDD_59_248">"A36080"</definedName>
    <definedName name="FDD_59_249">"A36087"</definedName>
    <definedName name="FDD_59_25">"A34519"</definedName>
    <definedName name="FDD_59_250">"A36094"</definedName>
    <definedName name="FDD_59_251">"A36101"</definedName>
    <definedName name="FDD_59_252">"A36108"</definedName>
    <definedName name="FDD_59_253">"A36116"</definedName>
    <definedName name="FDD_59_254">"A36122"</definedName>
    <definedName name="FDD_59_255">"A36129"</definedName>
    <definedName name="FDD_59_256">"A36136"</definedName>
    <definedName name="FDD_59_257">"A36143"</definedName>
    <definedName name="FDD_59_258">"A36150"</definedName>
    <definedName name="FDD_59_259">"A36157"</definedName>
    <definedName name="FDD_59_26">"A34526"</definedName>
    <definedName name="FDD_59_260">"A36164"</definedName>
    <definedName name="FDD_59_27">"A34533"</definedName>
    <definedName name="FDD_59_28">"A34540"</definedName>
    <definedName name="FDD_59_29">"A34547"</definedName>
    <definedName name="FDD_59_3">"A31777"</definedName>
    <definedName name="FDD_59_30">"A34554"</definedName>
    <definedName name="FDD_59_31">"A34561"</definedName>
    <definedName name="FDD_59_32">"A34568"</definedName>
    <definedName name="FDD_59_33">"A34576"</definedName>
    <definedName name="FDD_59_34">"A34582"</definedName>
    <definedName name="FDD_59_35">"A34589"</definedName>
    <definedName name="FDD_59_36">"A34596"</definedName>
    <definedName name="FDD_59_37">"A34603"</definedName>
    <definedName name="FDD_59_38">"A34610"</definedName>
    <definedName name="FDD_59_39">"A34617"</definedName>
    <definedName name="FDD_59_4">"A32142"</definedName>
    <definedName name="FDD_59_40">"A34624"</definedName>
    <definedName name="FDD_59_41">"A34631"</definedName>
    <definedName name="FDD_59_42">"A34638"</definedName>
    <definedName name="FDD_59_43">"A34645"</definedName>
    <definedName name="FDD_59_44">"A34652"</definedName>
    <definedName name="FDD_59_45">"A34659"</definedName>
    <definedName name="FDD_59_46">"A34666"</definedName>
    <definedName name="FDD_59_47">"A34673"</definedName>
    <definedName name="FDD_59_48">"A34680"</definedName>
    <definedName name="FDD_59_49">"A34687"</definedName>
    <definedName name="FDD_59_5">"A32508"</definedName>
    <definedName name="FDD_59_50">"A34696"</definedName>
    <definedName name="FDD_59_51">"A34702"</definedName>
    <definedName name="FDD_59_52">"A34708"</definedName>
    <definedName name="FDD_59_53">"A34715"</definedName>
    <definedName name="FDD_59_54">"A34722"</definedName>
    <definedName name="FDD_59_55">"A34729"</definedName>
    <definedName name="FDD_59_56">"A34736"</definedName>
    <definedName name="FDD_59_57">"A34743"</definedName>
    <definedName name="FDD_59_58">"A34750"</definedName>
    <definedName name="FDD_59_59">"A34757"</definedName>
    <definedName name="FDD_59_6">"A32873"</definedName>
    <definedName name="FDD_59_60">"A34764"</definedName>
    <definedName name="FDD_59_61">"A34771"</definedName>
    <definedName name="FDD_59_62">"A34778"</definedName>
    <definedName name="FDD_59_63">"A34785"</definedName>
    <definedName name="FDD_59_64">"A34792"</definedName>
    <definedName name="FDD_59_65">"A34799"</definedName>
    <definedName name="FDD_59_66">"A34807"</definedName>
    <definedName name="FDD_59_67">"A34813"</definedName>
    <definedName name="FDD_59_68">"A34820"</definedName>
    <definedName name="FDD_59_69">"A34828"</definedName>
    <definedName name="FDD_59_7">"A33238"</definedName>
    <definedName name="FDD_59_70">"A34834"</definedName>
    <definedName name="FDD_59_71">"A34841"</definedName>
    <definedName name="FDD_59_72">"A34848"</definedName>
    <definedName name="FDD_59_73">"A34855"</definedName>
    <definedName name="FDD_59_74">"A34862"</definedName>
    <definedName name="FDD_59_75">"A34870"</definedName>
    <definedName name="FDD_59_76">"A34876"</definedName>
    <definedName name="FDD_59_77">"A34883"</definedName>
    <definedName name="FDD_59_78">"A34891"</definedName>
    <definedName name="FDD_59_79">"A34897"</definedName>
    <definedName name="FDD_59_8">"A33603"</definedName>
    <definedName name="FDD_59_80">"A34904"</definedName>
    <definedName name="FDD_59_81">"A34911"</definedName>
    <definedName name="FDD_59_82">"A34918"</definedName>
    <definedName name="FDD_59_83">"A34925"</definedName>
    <definedName name="FDD_59_84">"A34932"</definedName>
    <definedName name="FDD_59_85">"A34940"</definedName>
    <definedName name="FDD_59_86">"A34946"</definedName>
    <definedName name="FDD_59_87">"A34953"</definedName>
    <definedName name="FDD_59_88">"A34960"</definedName>
    <definedName name="FDD_59_89">"A34967"</definedName>
    <definedName name="FDD_59_9">"A33969"</definedName>
    <definedName name="FDD_59_90">"A34974"</definedName>
    <definedName name="FDD_59_91">"A34981"</definedName>
    <definedName name="FDD_59_92">"A34988"</definedName>
    <definedName name="FDD_59_93">"A34995"</definedName>
    <definedName name="FDD_59_94">"A35002"</definedName>
    <definedName name="FDD_59_95">"A35009"</definedName>
    <definedName name="FDD_59_96">"A35016"</definedName>
    <definedName name="FDD_59_97">"A35023"</definedName>
    <definedName name="FDD_59_98">"A35030"</definedName>
    <definedName name="FDD_59_99">"A35037"</definedName>
    <definedName name="FDD_6_0">"A25569"</definedName>
    <definedName name="FDD_6_1">"A35795"</definedName>
    <definedName name="FDD_6_2">"E36160"</definedName>
    <definedName name="FDD_6_3">"E36525"</definedName>
    <definedName name="FDD_60_0">"A30681"</definedName>
    <definedName name="FDD_60_1">"A31047"</definedName>
    <definedName name="FDD_60_10">"A34334"</definedName>
    <definedName name="FDD_60_11">"A34699"</definedName>
    <definedName name="FDD_60_12">"A35064"</definedName>
    <definedName name="FDD_60_13">"A35430"</definedName>
    <definedName name="FDD_60_14">"A35795"</definedName>
    <definedName name="FDD_60_2">"A31412"</definedName>
    <definedName name="FDD_60_3">"A31777"</definedName>
    <definedName name="FDD_60_4">"A32142"</definedName>
    <definedName name="FDD_60_5">"A32508"</definedName>
    <definedName name="FDD_60_6">"A32873"</definedName>
    <definedName name="FDD_60_7">"A33238"</definedName>
    <definedName name="FDD_60_8">"A33603"</definedName>
    <definedName name="FDD_60_9">"A33969"</definedName>
    <definedName name="FDD_61_0">"A30681"</definedName>
    <definedName name="FDD_61_1">"A31047"</definedName>
    <definedName name="FDD_61_10">"A34334"</definedName>
    <definedName name="FDD_61_11">"A34699"</definedName>
    <definedName name="FDD_61_12">"A35064"</definedName>
    <definedName name="FDD_61_13">"A35430"</definedName>
    <definedName name="FDD_61_14">"A35795"</definedName>
    <definedName name="FDD_61_2">"A31412"</definedName>
    <definedName name="FDD_61_3">"A31777"</definedName>
    <definedName name="FDD_61_4">"A32142"</definedName>
    <definedName name="FDD_61_5">"A32508"</definedName>
    <definedName name="FDD_61_6">"A32873"</definedName>
    <definedName name="FDD_61_7">"A33238"</definedName>
    <definedName name="FDD_61_8">"A33603"</definedName>
    <definedName name="FDD_61_9">"A33969"</definedName>
    <definedName name="FDD_62_0">"A30681"</definedName>
    <definedName name="FDD_62_1">"A31047"</definedName>
    <definedName name="FDD_62_10">"A34334"</definedName>
    <definedName name="FDD_62_11">"A34699"</definedName>
    <definedName name="FDD_62_12">"A35064"</definedName>
    <definedName name="FDD_62_13">"A35430"</definedName>
    <definedName name="FDD_62_14">"A35795"</definedName>
    <definedName name="FDD_62_2">"A31412"</definedName>
    <definedName name="FDD_62_3">"A31777"</definedName>
    <definedName name="FDD_62_4">"A32142"</definedName>
    <definedName name="FDD_62_5">"A32508"</definedName>
    <definedName name="FDD_62_6">"A32873"</definedName>
    <definedName name="FDD_62_7">"A33238"</definedName>
    <definedName name="FDD_62_8">"A33603"</definedName>
    <definedName name="FDD_62_9">"A33969"</definedName>
    <definedName name="FDD_63_0">"A30681"</definedName>
    <definedName name="FDD_63_1">"A31047"</definedName>
    <definedName name="FDD_63_10">"A34334"</definedName>
    <definedName name="FDD_63_11">"A34699"</definedName>
    <definedName name="FDD_63_12">"A35064"</definedName>
    <definedName name="FDD_63_13">"A35430"</definedName>
    <definedName name="FDD_63_14">"A35795"</definedName>
    <definedName name="FDD_63_2">"A31412"</definedName>
    <definedName name="FDD_63_3">"A31777"</definedName>
    <definedName name="FDD_63_4">"A32142"</definedName>
    <definedName name="FDD_63_5">"A32508"</definedName>
    <definedName name="FDD_63_6">"A32873"</definedName>
    <definedName name="FDD_63_7">"A33238"</definedName>
    <definedName name="FDD_63_8">"A33603"</definedName>
    <definedName name="FDD_63_9">"A33969"</definedName>
    <definedName name="FDD_64_0">"A30681"</definedName>
    <definedName name="FDD_64_1">"A31047"</definedName>
    <definedName name="FDD_64_10">"A34334"</definedName>
    <definedName name="FDD_64_11">"A34699"</definedName>
    <definedName name="FDD_64_12">"A35064"</definedName>
    <definedName name="FDD_64_13">"A35430"</definedName>
    <definedName name="FDD_64_14">"A35795"</definedName>
    <definedName name="FDD_64_2">"A31412"</definedName>
    <definedName name="FDD_64_3">"A31777"</definedName>
    <definedName name="FDD_64_4">"A32142"</definedName>
    <definedName name="FDD_64_5">"A32508"</definedName>
    <definedName name="FDD_64_6">"A32873"</definedName>
    <definedName name="FDD_64_7">"A33238"</definedName>
    <definedName name="FDD_64_8">"A33603"</definedName>
    <definedName name="FDD_64_9">"A33969"</definedName>
    <definedName name="FDD_65_0">"A30681"</definedName>
    <definedName name="FDD_65_1">"A31047"</definedName>
    <definedName name="FDD_65_10">"A34334"</definedName>
    <definedName name="FDD_65_11">"A34699"</definedName>
    <definedName name="FDD_65_12">"A35064"</definedName>
    <definedName name="FDD_65_13">"A35430"</definedName>
    <definedName name="FDD_65_14">"A35795"</definedName>
    <definedName name="FDD_65_2">"A31412"</definedName>
    <definedName name="FDD_65_3">"A31777"</definedName>
    <definedName name="FDD_65_4">"A32142"</definedName>
    <definedName name="FDD_65_5">"A32508"</definedName>
    <definedName name="FDD_65_6">"A32873"</definedName>
    <definedName name="FDD_65_7">"A33238"</definedName>
    <definedName name="FDD_65_8">"A33603"</definedName>
    <definedName name="FDD_65_9">"A33969"</definedName>
    <definedName name="FDD_66_0">"A30681"</definedName>
    <definedName name="FDD_66_1">"A31047"</definedName>
    <definedName name="FDD_66_10">"A34334"</definedName>
    <definedName name="FDD_66_11">"A34699"</definedName>
    <definedName name="FDD_66_12">"A35064"</definedName>
    <definedName name="FDD_66_13">"A35430"</definedName>
    <definedName name="FDD_66_14">"A35795"</definedName>
    <definedName name="FDD_66_2">"A31412"</definedName>
    <definedName name="FDD_66_3">"A31777"</definedName>
    <definedName name="FDD_66_4">"A32142"</definedName>
    <definedName name="FDD_66_5">"A32508"</definedName>
    <definedName name="FDD_66_6">"A32873"</definedName>
    <definedName name="FDD_66_7">"A33238"</definedName>
    <definedName name="FDD_66_8">"A33603"</definedName>
    <definedName name="FDD_66_9">"A33969"</definedName>
    <definedName name="FDD_67_0">"A30681"</definedName>
    <definedName name="FDD_67_1">"A31047"</definedName>
    <definedName name="FDD_67_10">"A34334"</definedName>
    <definedName name="FDD_67_11">"A34699"</definedName>
    <definedName name="FDD_67_12">"A35064"</definedName>
    <definedName name="FDD_67_13">"A35430"</definedName>
    <definedName name="FDD_67_14">"A35795"</definedName>
    <definedName name="FDD_67_2">"A31412"</definedName>
    <definedName name="FDD_67_3">"A31777"</definedName>
    <definedName name="FDD_67_4">"A32142"</definedName>
    <definedName name="FDD_67_5">"A32508"</definedName>
    <definedName name="FDD_67_6">"A32873"</definedName>
    <definedName name="FDD_67_7">"A33238"</definedName>
    <definedName name="FDD_67_8">"A33603"</definedName>
    <definedName name="FDD_67_9">"A33969"</definedName>
    <definedName name="FDD_68_0">"A30681"</definedName>
    <definedName name="FDD_68_1">"A31047"</definedName>
    <definedName name="FDD_68_10">"A34334"</definedName>
    <definedName name="FDD_68_11">"A34699"</definedName>
    <definedName name="FDD_68_12">"A35064"</definedName>
    <definedName name="FDD_68_13">"A35430"</definedName>
    <definedName name="FDD_68_14">"A35795"</definedName>
    <definedName name="FDD_68_2">"A31412"</definedName>
    <definedName name="FDD_68_3">"A31777"</definedName>
    <definedName name="FDD_68_4">"A32142"</definedName>
    <definedName name="FDD_68_5">"A32508"</definedName>
    <definedName name="FDD_68_6">"A32873"</definedName>
    <definedName name="FDD_68_7">"A33238"</definedName>
    <definedName name="FDD_68_8">"A33603"</definedName>
    <definedName name="FDD_68_9">"A33969"</definedName>
    <definedName name="FDD_69_0">"U30681"</definedName>
    <definedName name="FDD_69_1">"A31047"</definedName>
    <definedName name="FDD_69_10">"A34334"</definedName>
    <definedName name="FDD_69_11">"A34699"</definedName>
    <definedName name="FDD_69_12">"A35064"</definedName>
    <definedName name="FDD_69_13">"A35430"</definedName>
    <definedName name="FDD_69_14">"A35795"</definedName>
    <definedName name="FDD_69_2">"A31412"</definedName>
    <definedName name="FDD_69_3">"A31777"</definedName>
    <definedName name="FDD_69_4">"A32142"</definedName>
    <definedName name="FDD_69_5">"A32508"</definedName>
    <definedName name="FDD_69_6">"A32873"</definedName>
    <definedName name="FDD_69_7">"A33238"</definedName>
    <definedName name="FDD_69_8">"A33603"</definedName>
    <definedName name="FDD_69_9">"A33969"</definedName>
    <definedName name="FDD_7_0">"A25569"</definedName>
    <definedName name="FDD_7_1">"E35795"</definedName>
    <definedName name="FDD_7_2">"E36160"</definedName>
    <definedName name="FDD_7_3">"E36525"</definedName>
    <definedName name="FDD_70_0">"A30681"</definedName>
    <definedName name="FDD_70_1">"A31047"</definedName>
    <definedName name="FDD_70_10">"A34334"</definedName>
    <definedName name="FDD_70_11">"A34699"</definedName>
    <definedName name="FDD_70_12">"A35064"</definedName>
    <definedName name="FDD_70_13">"A35430"</definedName>
    <definedName name="FDD_70_14">"A35795"</definedName>
    <definedName name="FDD_70_2">"A31412"</definedName>
    <definedName name="FDD_70_3">"A31777"</definedName>
    <definedName name="FDD_70_4">"A32142"</definedName>
    <definedName name="FDD_70_5">"A32508"</definedName>
    <definedName name="FDD_70_6">"A32873"</definedName>
    <definedName name="FDD_70_7">"A33238"</definedName>
    <definedName name="FDD_70_8">"A33603"</definedName>
    <definedName name="FDD_70_9">"A33969"</definedName>
    <definedName name="FDD_71_0">"A30681"</definedName>
    <definedName name="FDD_71_1">"A31047"</definedName>
    <definedName name="FDD_71_10">"A34334"</definedName>
    <definedName name="FDD_71_11">"A34699"</definedName>
    <definedName name="FDD_71_12">"A35064"</definedName>
    <definedName name="FDD_71_13">"A35430"</definedName>
    <definedName name="FDD_71_14">"A35795"</definedName>
    <definedName name="FDD_71_2">"A31412"</definedName>
    <definedName name="FDD_71_3">"A31777"</definedName>
    <definedName name="FDD_71_4">"A32142"</definedName>
    <definedName name="FDD_71_5">"A32508"</definedName>
    <definedName name="FDD_71_6">"A32873"</definedName>
    <definedName name="FDD_71_7">"A33238"</definedName>
    <definedName name="FDD_71_8">"A33603"</definedName>
    <definedName name="FDD_71_9">"A33969"</definedName>
    <definedName name="FDD_72_0">"A30681"</definedName>
    <definedName name="FDD_72_1">"A31047"</definedName>
    <definedName name="FDD_72_10">"A34334"</definedName>
    <definedName name="FDD_72_11">"A34699"</definedName>
    <definedName name="FDD_72_12">"A35064"</definedName>
    <definedName name="FDD_72_13">"A35430"</definedName>
    <definedName name="FDD_72_14">"A35795"</definedName>
    <definedName name="FDD_72_2">"A31412"</definedName>
    <definedName name="FDD_72_3">"A31777"</definedName>
    <definedName name="FDD_72_4">"A32142"</definedName>
    <definedName name="FDD_72_5">"A32508"</definedName>
    <definedName name="FDD_72_6">"A32873"</definedName>
    <definedName name="FDD_72_7">"A33238"</definedName>
    <definedName name="FDD_72_8">"A33603"</definedName>
    <definedName name="FDD_72_9">"A33969"</definedName>
    <definedName name="FDD_73_0">"A30681"</definedName>
    <definedName name="FDD_73_1">"A31047"</definedName>
    <definedName name="FDD_73_10">"A34334"</definedName>
    <definedName name="FDD_73_11">"A34699"</definedName>
    <definedName name="FDD_73_12">"A35064"</definedName>
    <definedName name="FDD_73_13">"A35430"</definedName>
    <definedName name="FDD_73_14">"A35795"</definedName>
    <definedName name="FDD_73_2">"A31412"</definedName>
    <definedName name="FDD_73_3">"A31777"</definedName>
    <definedName name="FDD_73_4">"A32142"</definedName>
    <definedName name="FDD_73_5">"A32508"</definedName>
    <definedName name="FDD_73_6">"A32873"</definedName>
    <definedName name="FDD_73_7">"A33238"</definedName>
    <definedName name="FDD_73_8">"A33603"</definedName>
    <definedName name="FDD_73_9">"A33969"</definedName>
    <definedName name="FDD_74_0">"A30681"</definedName>
    <definedName name="FDD_74_1">"A31047"</definedName>
    <definedName name="FDD_74_10">"A34334"</definedName>
    <definedName name="FDD_74_11">"A34699"</definedName>
    <definedName name="FDD_74_12">"A35064"</definedName>
    <definedName name="FDD_74_13">"A35430"</definedName>
    <definedName name="FDD_74_14">"A35795"</definedName>
    <definedName name="FDD_74_2">"A31412"</definedName>
    <definedName name="FDD_74_3">"A31777"</definedName>
    <definedName name="FDD_74_4">"A32142"</definedName>
    <definedName name="FDD_74_5">"A32508"</definedName>
    <definedName name="FDD_74_6">"A32873"</definedName>
    <definedName name="FDD_74_7">"A33238"</definedName>
    <definedName name="FDD_74_8">"A33603"</definedName>
    <definedName name="FDD_74_9">"A33969"</definedName>
    <definedName name="FDD_75_0">"A30681"</definedName>
    <definedName name="FDD_75_1">"A31047"</definedName>
    <definedName name="FDD_75_10">"A34334"</definedName>
    <definedName name="FDD_75_11">"A34699"</definedName>
    <definedName name="FDD_75_12">"A35064"</definedName>
    <definedName name="FDD_75_13">"A35430"</definedName>
    <definedName name="FDD_75_14">"A35795"</definedName>
    <definedName name="FDD_75_2">"A31412"</definedName>
    <definedName name="FDD_75_3">"A31777"</definedName>
    <definedName name="FDD_75_4">"A32142"</definedName>
    <definedName name="FDD_75_5">"A32508"</definedName>
    <definedName name="FDD_75_6">"A32873"</definedName>
    <definedName name="FDD_75_7">"A33238"</definedName>
    <definedName name="FDD_75_8">"A33603"</definedName>
    <definedName name="FDD_75_9">"A33969"</definedName>
    <definedName name="FDD_76_0">"A30681"</definedName>
    <definedName name="FDD_76_1">"A31047"</definedName>
    <definedName name="FDD_76_10">"A34334"</definedName>
    <definedName name="FDD_76_11">"A34699"</definedName>
    <definedName name="FDD_76_12">"A35064"</definedName>
    <definedName name="FDD_76_13">"A35430"</definedName>
    <definedName name="FDD_76_14">"A35795"</definedName>
    <definedName name="FDD_76_2">"A31412"</definedName>
    <definedName name="FDD_76_3">"A31777"</definedName>
    <definedName name="FDD_76_4">"A32142"</definedName>
    <definedName name="FDD_76_5">"A32508"</definedName>
    <definedName name="FDD_76_6">"A32873"</definedName>
    <definedName name="FDD_76_7">"A33238"</definedName>
    <definedName name="FDD_76_8">"A33603"</definedName>
    <definedName name="FDD_76_9">"A33969"</definedName>
    <definedName name="FDD_77_0">"A30681"</definedName>
    <definedName name="FDD_77_1">"A31047"</definedName>
    <definedName name="FDD_77_10">"A34334"</definedName>
    <definedName name="FDD_77_11">"A34699"</definedName>
    <definedName name="FDD_77_12">"A35064"</definedName>
    <definedName name="FDD_77_13">"A35430"</definedName>
    <definedName name="FDD_77_14">"A35795"</definedName>
    <definedName name="FDD_77_2">"A31412"</definedName>
    <definedName name="FDD_77_3">"A31777"</definedName>
    <definedName name="FDD_77_4">"A32142"</definedName>
    <definedName name="FDD_77_5">"A32508"</definedName>
    <definedName name="FDD_77_6">"A32873"</definedName>
    <definedName name="FDD_77_7">"A33238"</definedName>
    <definedName name="FDD_77_8">"A33603"</definedName>
    <definedName name="FDD_77_9">"A33969"</definedName>
    <definedName name="FDD_78_0">"A30681"</definedName>
    <definedName name="FDD_78_1">"A31047"</definedName>
    <definedName name="FDD_78_10">"A34334"</definedName>
    <definedName name="FDD_78_11">"A34699"</definedName>
    <definedName name="FDD_78_12">"A35064"</definedName>
    <definedName name="FDD_78_13">"A35430"</definedName>
    <definedName name="FDD_78_14">"A35795"</definedName>
    <definedName name="FDD_78_2">"A31412"</definedName>
    <definedName name="FDD_78_3">"A31777"</definedName>
    <definedName name="FDD_78_4">"A32142"</definedName>
    <definedName name="FDD_78_5">"A32508"</definedName>
    <definedName name="FDD_78_6">"A32873"</definedName>
    <definedName name="FDD_78_7">"A33238"</definedName>
    <definedName name="FDD_78_8">"A33603"</definedName>
    <definedName name="FDD_78_9">"A33969"</definedName>
    <definedName name="FDD_79_0">"A30681"</definedName>
    <definedName name="FDD_79_1">"A31047"</definedName>
    <definedName name="FDD_79_10">"A34334"</definedName>
    <definedName name="FDD_79_11">"A34699"</definedName>
    <definedName name="FDD_79_12">"A35064"</definedName>
    <definedName name="FDD_79_13">"A35430"</definedName>
    <definedName name="FDD_79_14">"A35795"</definedName>
    <definedName name="FDD_79_2">"A31412"</definedName>
    <definedName name="FDD_79_3">"A31777"</definedName>
    <definedName name="FDD_79_4">"A32142"</definedName>
    <definedName name="FDD_79_5">"A32508"</definedName>
    <definedName name="FDD_79_6">"A32873"</definedName>
    <definedName name="FDD_79_7">"A33238"</definedName>
    <definedName name="FDD_79_8">"A33603"</definedName>
    <definedName name="FDD_79_9">"A33969"</definedName>
    <definedName name="FDD_8_0">"A25569"</definedName>
    <definedName name="FDD_8_1">"E35795"</definedName>
    <definedName name="FDD_8_2">"E36160"</definedName>
    <definedName name="FDD_8_3">"E36525"</definedName>
    <definedName name="FDD_80_0">"A30681"</definedName>
    <definedName name="FDD_80_1">"A31047"</definedName>
    <definedName name="FDD_80_10">"A34334"</definedName>
    <definedName name="FDD_80_11">"A34699"</definedName>
    <definedName name="FDD_80_12">"A35064"</definedName>
    <definedName name="FDD_80_13">"A35430"</definedName>
    <definedName name="FDD_80_14">"A35795"</definedName>
    <definedName name="FDD_80_2">"A31412"</definedName>
    <definedName name="FDD_80_3">"A31777"</definedName>
    <definedName name="FDD_80_4">"A32142"</definedName>
    <definedName name="FDD_80_5">"A32508"</definedName>
    <definedName name="FDD_80_6">"A32873"</definedName>
    <definedName name="FDD_80_7">"A33238"</definedName>
    <definedName name="FDD_80_8">"A33603"</definedName>
    <definedName name="FDD_80_9">"A33969"</definedName>
    <definedName name="FDD_81_0">"A30681"</definedName>
    <definedName name="FDD_81_1">"A31047"</definedName>
    <definedName name="FDD_81_10">"A34334"</definedName>
    <definedName name="FDD_81_11">"A34699"</definedName>
    <definedName name="FDD_81_12">"A35064"</definedName>
    <definedName name="FDD_81_13">"A35430"</definedName>
    <definedName name="FDD_81_14">"A35795"</definedName>
    <definedName name="FDD_81_2">"A31412"</definedName>
    <definedName name="FDD_81_3">"A31777"</definedName>
    <definedName name="FDD_81_4">"A32142"</definedName>
    <definedName name="FDD_81_5">"A32508"</definedName>
    <definedName name="FDD_81_6">"A32873"</definedName>
    <definedName name="FDD_81_7">"A33238"</definedName>
    <definedName name="FDD_81_8">"A33603"</definedName>
    <definedName name="FDD_81_9">"A33969"</definedName>
    <definedName name="FDD_82_0">"A30681"</definedName>
    <definedName name="FDD_82_1">"A31047"</definedName>
    <definedName name="FDD_82_10">"A34334"</definedName>
    <definedName name="FDD_82_11">"A34699"</definedName>
    <definedName name="FDD_82_12">"A35064"</definedName>
    <definedName name="FDD_82_13">"A35430"</definedName>
    <definedName name="FDD_82_14">"A35795"</definedName>
    <definedName name="FDD_82_2">"A31412"</definedName>
    <definedName name="FDD_82_3">"A31777"</definedName>
    <definedName name="FDD_82_4">"A32142"</definedName>
    <definedName name="FDD_82_5">"A32508"</definedName>
    <definedName name="FDD_82_6">"A32873"</definedName>
    <definedName name="FDD_82_7">"A33238"</definedName>
    <definedName name="FDD_82_8">"A33603"</definedName>
    <definedName name="FDD_82_9">"A33969"</definedName>
    <definedName name="FDD_83_0">"A30681"</definedName>
    <definedName name="FDD_83_1">"A31047"</definedName>
    <definedName name="FDD_83_10">"A34334"</definedName>
    <definedName name="FDD_83_11">"A34699"</definedName>
    <definedName name="FDD_83_12">"A35064"</definedName>
    <definedName name="FDD_83_13">"A35430"</definedName>
    <definedName name="FDD_83_14">"A35795"</definedName>
    <definedName name="FDD_83_2">"A31412"</definedName>
    <definedName name="FDD_83_3">"A31777"</definedName>
    <definedName name="FDD_83_4">"A32142"</definedName>
    <definedName name="FDD_83_5">"A32508"</definedName>
    <definedName name="FDD_83_6">"A32873"</definedName>
    <definedName name="FDD_83_7">"A33238"</definedName>
    <definedName name="FDD_83_8">"A33603"</definedName>
    <definedName name="FDD_83_9">"A33969"</definedName>
    <definedName name="FDD_84_0">"A30681"</definedName>
    <definedName name="FDD_84_1">"A31047"</definedName>
    <definedName name="FDD_84_10">"A34334"</definedName>
    <definedName name="FDD_84_11">"A34699"</definedName>
    <definedName name="FDD_84_12">"A35064"</definedName>
    <definedName name="FDD_84_13">"A35430"</definedName>
    <definedName name="FDD_84_14">"A35795"</definedName>
    <definedName name="FDD_84_2">"A31412"</definedName>
    <definedName name="FDD_84_3">"A31777"</definedName>
    <definedName name="FDD_84_4">"A32142"</definedName>
    <definedName name="FDD_84_5">"A32508"</definedName>
    <definedName name="FDD_84_6">"A32873"</definedName>
    <definedName name="FDD_84_7">"A33238"</definedName>
    <definedName name="FDD_84_8">"A33603"</definedName>
    <definedName name="FDD_84_9">"A33969"</definedName>
    <definedName name="FDD_85_0">"A30681"</definedName>
    <definedName name="FDD_85_1">"A31047"</definedName>
    <definedName name="FDD_85_10">"A34334"</definedName>
    <definedName name="FDD_85_11">"A34699"</definedName>
    <definedName name="FDD_85_12">"A35064"</definedName>
    <definedName name="FDD_85_13">"A35430"</definedName>
    <definedName name="FDD_85_14">"A35795"</definedName>
    <definedName name="FDD_85_2">"A31412"</definedName>
    <definedName name="FDD_85_3">"A31777"</definedName>
    <definedName name="FDD_85_4">"A32142"</definedName>
    <definedName name="FDD_85_5">"A32508"</definedName>
    <definedName name="FDD_85_6">"A32873"</definedName>
    <definedName name="FDD_85_7">"A33238"</definedName>
    <definedName name="FDD_85_8">"A33603"</definedName>
    <definedName name="FDD_85_9">"A33969"</definedName>
    <definedName name="FDD_86_0">"A30681"</definedName>
    <definedName name="FDD_86_1">"A31047"</definedName>
    <definedName name="FDD_86_10">"A34334"</definedName>
    <definedName name="FDD_86_11">"A34699"</definedName>
    <definedName name="FDD_86_12">"A35064"</definedName>
    <definedName name="FDD_86_13">"A35430"</definedName>
    <definedName name="FDD_86_14">"A35795"</definedName>
    <definedName name="FDD_86_2">"A31412"</definedName>
    <definedName name="FDD_86_3">"A31777"</definedName>
    <definedName name="FDD_86_4">"A32142"</definedName>
    <definedName name="FDD_86_5">"A32508"</definedName>
    <definedName name="FDD_86_6">"A32873"</definedName>
    <definedName name="FDD_86_7">"A33238"</definedName>
    <definedName name="FDD_86_8">"A33603"</definedName>
    <definedName name="FDD_86_9">"A33969"</definedName>
    <definedName name="FDD_87_0">"A30681"</definedName>
    <definedName name="FDD_87_1">"A31047"</definedName>
    <definedName name="FDD_87_10">"A34334"</definedName>
    <definedName name="FDD_87_11">"A34699"</definedName>
    <definedName name="FDD_87_12">"A35064"</definedName>
    <definedName name="FDD_87_13">"A35430"</definedName>
    <definedName name="FDD_87_14">"A35795"</definedName>
    <definedName name="FDD_87_2">"A31412"</definedName>
    <definedName name="FDD_87_3">"A31777"</definedName>
    <definedName name="FDD_87_4">"A32142"</definedName>
    <definedName name="FDD_87_5">"A32508"</definedName>
    <definedName name="FDD_87_6">"A32873"</definedName>
    <definedName name="FDD_87_7">"A33238"</definedName>
    <definedName name="FDD_87_8">"A33603"</definedName>
    <definedName name="FDD_87_9">"A33969"</definedName>
    <definedName name="FDD_88_0">"A30681"</definedName>
    <definedName name="FDD_88_1">"A31047"</definedName>
    <definedName name="FDD_88_10">"A34334"</definedName>
    <definedName name="FDD_88_11">"A34699"</definedName>
    <definedName name="FDD_88_12">"A35064"</definedName>
    <definedName name="FDD_88_13">"A35430"</definedName>
    <definedName name="FDD_88_14">"A35795"</definedName>
    <definedName name="FDD_88_2">"A31412"</definedName>
    <definedName name="FDD_88_3">"A31777"</definedName>
    <definedName name="FDD_88_4">"A32142"</definedName>
    <definedName name="FDD_88_5">"A32508"</definedName>
    <definedName name="FDD_88_6">"A32873"</definedName>
    <definedName name="FDD_88_7">"A33238"</definedName>
    <definedName name="FDD_88_8">"A33603"</definedName>
    <definedName name="FDD_88_9">"A33969"</definedName>
    <definedName name="FDD_89_0">"A30681"</definedName>
    <definedName name="FDD_89_1">"A31047"</definedName>
    <definedName name="FDD_89_10">"A34334"</definedName>
    <definedName name="FDD_89_11">"A34699"</definedName>
    <definedName name="FDD_89_12">"A35064"</definedName>
    <definedName name="FDD_89_13">"A35430"</definedName>
    <definedName name="FDD_89_14">"A35795"</definedName>
    <definedName name="FDD_89_2">"A31412"</definedName>
    <definedName name="FDD_89_3">"A31777"</definedName>
    <definedName name="FDD_89_4">"A32142"</definedName>
    <definedName name="FDD_89_5">"A32508"</definedName>
    <definedName name="FDD_89_6">"A32873"</definedName>
    <definedName name="FDD_89_7">"A33238"</definedName>
    <definedName name="FDD_89_8">"A33603"</definedName>
    <definedName name="FDD_89_9">"A33969"</definedName>
    <definedName name="FDD_9_0">"A25569"</definedName>
    <definedName name="FDD_9_1">"E35795"</definedName>
    <definedName name="FDD_9_2">"E36160"</definedName>
    <definedName name="FDD_9_3">"E36525"</definedName>
    <definedName name="FDD_90_0">"A30681"</definedName>
    <definedName name="FDD_90_1">"A31047"</definedName>
    <definedName name="FDD_90_10">"A34334"</definedName>
    <definedName name="FDD_90_11">"A34699"</definedName>
    <definedName name="FDD_90_12">"A35064"</definedName>
    <definedName name="FDD_90_13">"A35430"</definedName>
    <definedName name="FDD_90_14">"A35795"</definedName>
    <definedName name="FDD_90_2">"A31412"</definedName>
    <definedName name="FDD_90_3">"A31777"</definedName>
    <definedName name="FDD_90_4">"A32142"</definedName>
    <definedName name="FDD_90_5">"A32508"</definedName>
    <definedName name="FDD_90_6">"A32873"</definedName>
    <definedName name="FDD_90_7">"A33238"</definedName>
    <definedName name="FDD_90_8">"A33603"</definedName>
    <definedName name="FDD_90_9">"A33969"</definedName>
    <definedName name="FDD_91_0">"A30681"</definedName>
    <definedName name="FDD_91_1">"A31047"</definedName>
    <definedName name="FDD_91_10">"A34334"</definedName>
    <definedName name="FDD_91_11">"A34699"</definedName>
    <definedName name="FDD_91_12">"A35064"</definedName>
    <definedName name="FDD_91_13">"A35430"</definedName>
    <definedName name="FDD_91_14">"A35795"</definedName>
    <definedName name="FDD_91_2">"A31412"</definedName>
    <definedName name="FDD_91_3">"A31777"</definedName>
    <definedName name="FDD_91_4">"A32142"</definedName>
    <definedName name="FDD_91_5">"A32508"</definedName>
    <definedName name="FDD_91_6">"A32873"</definedName>
    <definedName name="FDD_91_7">"A33238"</definedName>
    <definedName name="FDD_91_8">"A33603"</definedName>
    <definedName name="FDD_91_9">"A33969"</definedName>
    <definedName name="FDD_92_0">"A30681"</definedName>
    <definedName name="FDD_92_1">"A31047"</definedName>
    <definedName name="FDD_92_10">"A34334"</definedName>
    <definedName name="FDD_92_11">"A34699"</definedName>
    <definedName name="FDD_92_12">"A35064"</definedName>
    <definedName name="FDD_92_13">"A35430"</definedName>
    <definedName name="FDD_92_14">"A35795"</definedName>
    <definedName name="FDD_92_2">"A31412"</definedName>
    <definedName name="FDD_92_3">"A31777"</definedName>
    <definedName name="FDD_92_4">"A32142"</definedName>
    <definedName name="FDD_92_5">"A32508"</definedName>
    <definedName name="FDD_92_6">"A32873"</definedName>
    <definedName name="FDD_92_7">"A33238"</definedName>
    <definedName name="FDD_92_8">"A33603"</definedName>
    <definedName name="FDD_92_9">"A33969"</definedName>
    <definedName name="FDD_93_0">"A30681"</definedName>
    <definedName name="FDD_93_1">"A31047"</definedName>
    <definedName name="FDD_93_10">"A34334"</definedName>
    <definedName name="FDD_93_11">"A34699"</definedName>
    <definedName name="FDD_93_12">"A35064"</definedName>
    <definedName name="FDD_93_13">"A35430"</definedName>
    <definedName name="FDD_93_14">"A35795"</definedName>
    <definedName name="FDD_93_2">"A31412"</definedName>
    <definedName name="FDD_93_3">"A31777"</definedName>
    <definedName name="FDD_93_4">"A32142"</definedName>
    <definedName name="FDD_93_5">"A32508"</definedName>
    <definedName name="FDD_93_6">"A32873"</definedName>
    <definedName name="FDD_93_7">"A33238"</definedName>
    <definedName name="FDD_93_8">"A33603"</definedName>
    <definedName name="FDD_93_9">"A33969"</definedName>
    <definedName name="FDD_94_0">"A30681"</definedName>
    <definedName name="FDD_94_1">"A31047"</definedName>
    <definedName name="FDD_94_10">"A34334"</definedName>
    <definedName name="FDD_94_11">"A34699"</definedName>
    <definedName name="FDD_94_12">"A35064"</definedName>
    <definedName name="FDD_94_13">"A35430"</definedName>
    <definedName name="FDD_94_14">"A35795"</definedName>
    <definedName name="FDD_94_2">"A31412"</definedName>
    <definedName name="FDD_94_3">"A31777"</definedName>
    <definedName name="FDD_94_4">"A32142"</definedName>
    <definedName name="FDD_94_5">"A32508"</definedName>
    <definedName name="FDD_94_6">"A32873"</definedName>
    <definedName name="FDD_94_7">"A33238"</definedName>
    <definedName name="FDD_94_8">"A33603"</definedName>
    <definedName name="FDD_94_9">"A33969"</definedName>
    <definedName name="FDD_95_0">"A30681"</definedName>
    <definedName name="FDD_95_1">"A31047"</definedName>
    <definedName name="FDD_95_10">"A34334"</definedName>
    <definedName name="FDD_95_11">"A34699"</definedName>
    <definedName name="FDD_95_12">"A35064"</definedName>
    <definedName name="FDD_95_13">"A35430"</definedName>
    <definedName name="FDD_95_14">"A35795"</definedName>
    <definedName name="FDD_95_2">"A31412"</definedName>
    <definedName name="FDD_95_3">"A31777"</definedName>
    <definedName name="FDD_95_4">"A32142"</definedName>
    <definedName name="FDD_95_5">"A32508"</definedName>
    <definedName name="FDD_95_6">"A32873"</definedName>
    <definedName name="FDD_95_7">"A33238"</definedName>
    <definedName name="FDD_95_8">"A33603"</definedName>
    <definedName name="FDD_95_9">"A33969"</definedName>
    <definedName name="FDD_96_0">"U30681"</definedName>
    <definedName name="FDD_96_1">"A31047"</definedName>
    <definedName name="FDD_96_10">"A34334"</definedName>
    <definedName name="FDD_96_11">"A34699"</definedName>
    <definedName name="FDD_96_12">"A35064"</definedName>
    <definedName name="FDD_96_13">"A35430"</definedName>
    <definedName name="FDD_96_14">"A35795"</definedName>
    <definedName name="FDD_96_2">"A31412"</definedName>
    <definedName name="FDD_96_3">"A31777"</definedName>
    <definedName name="FDD_96_4">"A32142"</definedName>
    <definedName name="FDD_96_5">"A32508"</definedName>
    <definedName name="FDD_96_6">"A32873"</definedName>
    <definedName name="FDD_96_7">"A33238"</definedName>
    <definedName name="FDD_96_8">"A33603"</definedName>
    <definedName name="FDD_96_9">"A33969"</definedName>
    <definedName name="FDD_97_0">"U30681"</definedName>
    <definedName name="FDD_97_1">"A31047"</definedName>
    <definedName name="FDD_97_10">"A34334"</definedName>
    <definedName name="FDD_97_11">"A34699"</definedName>
    <definedName name="FDD_97_12">"A35064"</definedName>
    <definedName name="FDD_97_13">"A35430"</definedName>
    <definedName name="FDD_97_14">"A35795"</definedName>
    <definedName name="FDD_97_2">"A31412"</definedName>
    <definedName name="FDD_97_3">"A31777"</definedName>
    <definedName name="FDD_97_4">"A32142"</definedName>
    <definedName name="FDD_97_5">"A32508"</definedName>
    <definedName name="FDD_97_6">"A32873"</definedName>
    <definedName name="FDD_97_7">"A33238"</definedName>
    <definedName name="FDD_97_8">"A33603"</definedName>
    <definedName name="FDD_97_9">"A33969"</definedName>
    <definedName name="FDD_98_0">"U30681"</definedName>
    <definedName name="FDD_98_1">"A31047"</definedName>
    <definedName name="FDD_98_10">"A34334"</definedName>
    <definedName name="FDD_98_11">"A34699"</definedName>
    <definedName name="FDD_98_12">"A35064"</definedName>
    <definedName name="FDD_98_13">"A35430"</definedName>
    <definedName name="FDD_98_14">"A35795"</definedName>
    <definedName name="FDD_98_2">"A31412"</definedName>
    <definedName name="FDD_98_3">"A31777"</definedName>
    <definedName name="FDD_98_4">"A32142"</definedName>
    <definedName name="FDD_98_5">"A32508"</definedName>
    <definedName name="FDD_98_6">"A32873"</definedName>
    <definedName name="FDD_98_7">"A33238"</definedName>
    <definedName name="FDD_98_8">"A33603"</definedName>
    <definedName name="FDD_98_9">"A33969"</definedName>
    <definedName name="FDD_99_0">"U30681"</definedName>
    <definedName name="FDD_99_1">"A31047"</definedName>
    <definedName name="FDD_99_10">"A34334"</definedName>
    <definedName name="FDD_99_11">"A34699"</definedName>
    <definedName name="FDD_99_12">"A35064"</definedName>
    <definedName name="FDD_99_13">"A35430"</definedName>
    <definedName name="FDD_99_14">"A35795"</definedName>
    <definedName name="FDD_99_2">"A31412"</definedName>
    <definedName name="FDD_99_3">"A31777"</definedName>
    <definedName name="FDD_99_4">"A32142"</definedName>
    <definedName name="FDD_99_5">"A32508"</definedName>
    <definedName name="FDD_99_6">"A32873"</definedName>
    <definedName name="FDD_99_7">"A33238"</definedName>
    <definedName name="FDD_99_8">"A33603"</definedName>
    <definedName name="FDD_99_9">"A33969"</definedName>
    <definedName name="fddfas">{"Final",#N/A,FALSE,"Feb-96"}</definedName>
    <definedName name="fddfghdjd">'[22]Variance Sum '!#REF!</definedName>
    <definedName name="fdf">{"incomemth",#N/A,TRUE,"forecast00";"incomepercentmth",#N/A,TRUE,"forecast00";"balancemth",#N/A,TRUE,"forecast00";"cashmth",#N/A,TRUE,"forecast00";"covenantmth",#N/A,TRUE,"forecast00"}</definedName>
    <definedName name="FDFD">{#N/A,#N/A,FALSE,"Pharm";#N/A,#N/A,FALSE,"WWCM"}</definedName>
    <definedName name="fdfdf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dsf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s">{#N/A,#N/A,FALSE,"Bestfoods";#N/A,#N/A,FALSE,"Campbell";#N/A,#N/A,FALSE,"ConAgra";#N/A,#N/A,FALSE,"Healthy Choice";#N/A,#N/A,FALSE,"Int'l Home Foods";#N/A,#N/A,FALSE,"General Mills";#N/A,#N/A,FALSE,"Heinz";#N/A,#N/A,FALSE,"Kellogg";#N/A,#N/A,FALSE,"Kraft";#N/A,#N/A,FALSE,"Nabisco";#N/A,#N/A,FALSE,"Quaker Oats";#N/A,#N/A,FALSE,"Sara Lee";#N/A,#N/A,FALSE,"print summary"}</definedName>
    <definedName name="fdfdsfd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f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g">{"quarterly",#N/A,FALSE,"Income Statement";#N/A,#N/A,FALSE,"print segment";#N/A,#N/A,FALSE,"Balance Sheet";#N/A,#N/A,FALSE,"Annl Inc";#N/A,#N/A,FALSE,"Cash Flow"}</definedName>
    <definedName name="fdfgd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fdfghdf">{"inputs raw data",#N/A,TRUE,"INPUT"}</definedName>
    <definedName name="FDFS">#REF!</definedName>
    <definedName name="FDFSDF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dfg">{#N/A,#N/A,FALSE,"Sheet1"}</definedName>
    <definedName name="fdfsdfsd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g">{"incomemth",#N/A,TRUE,"forecast00";"incomepercentmth",#N/A,TRUE,"forecast00";"balancemth",#N/A,TRUE,"forecast00";"cashmth",#N/A,TRUE,"forecast00";"covenantmth",#N/A,TRUE,"forecast00"}</definedName>
    <definedName name="fdjkei">{"bs",#N/A,FALSE,"SCF"}</definedName>
    <definedName name="FDP_0_1_aUrv">#REF!</definedName>
    <definedName name="FDP_1_1_aUrv">#REF!</definedName>
    <definedName name="FDP_10_1_aDrv">#REF!</definedName>
    <definedName name="FDP_10_1_aUrv">#REF!</definedName>
    <definedName name="FDP_100_1_aUrv">#REF!</definedName>
    <definedName name="FDP_101_1_aUrv">#REF!</definedName>
    <definedName name="FDP_102_1_aUrv">#REF!</definedName>
    <definedName name="FDP_103_1_aUrv">#REF!</definedName>
    <definedName name="FDP_104_1_aUrv">#REF!</definedName>
    <definedName name="FDP_105_1_aUrv">#REF!</definedName>
    <definedName name="FDP_106_1_aUrv">#REF!</definedName>
    <definedName name="FDP_107_1_aUrv">#REF!</definedName>
    <definedName name="FDP_108_1_aUrv">#REF!</definedName>
    <definedName name="FDP_109_1_aUrv">#REF!</definedName>
    <definedName name="FDP_11_1_aDrv">#REF!</definedName>
    <definedName name="FDP_110_1_aUrv">#REF!</definedName>
    <definedName name="FDP_111_1_aUrv">#REF!</definedName>
    <definedName name="FDP_112_1_aUrv">#REF!</definedName>
    <definedName name="FDP_113_1_aUrv">#REF!</definedName>
    <definedName name="FDP_114_1_aUrv">#REF!</definedName>
    <definedName name="FDP_115_1_aUrv">#REF!</definedName>
    <definedName name="FDP_116_1_aUrv">#REF!</definedName>
    <definedName name="FDP_117_1_aUrv">#REF!</definedName>
    <definedName name="FDP_118_1_aUrv">#REF!</definedName>
    <definedName name="FDP_119_1_aUrv">#REF!</definedName>
    <definedName name="FDP_12_1_aDrv">#REF!</definedName>
    <definedName name="FDP_12_1_aUrv">#REF!</definedName>
    <definedName name="FDP_120_1_aUrv">#REF!</definedName>
    <definedName name="FDP_121_1_aUrv">#REF!</definedName>
    <definedName name="FDP_122_1_aUrv">#REF!</definedName>
    <definedName name="FDP_123_1_aUrv">#REF!</definedName>
    <definedName name="FDP_124_1_aUrv">#REF!</definedName>
    <definedName name="FDP_125_1_aUrv">#REF!</definedName>
    <definedName name="FDP_126_1_aUrv">#REF!</definedName>
    <definedName name="FDP_127_1_aUrv">#REF!</definedName>
    <definedName name="FDP_128_1_aUrv">#REF!</definedName>
    <definedName name="FDP_129_1_aUrv">#REF!</definedName>
    <definedName name="FDP_13_1_aDrv">#REF!</definedName>
    <definedName name="FDP_13_1_aUrv">#REF!</definedName>
    <definedName name="FDP_130_1_aUrv">#REF!</definedName>
    <definedName name="FDP_131_1_aUrv">#REF!</definedName>
    <definedName name="FDP_132_1_aUrv">#REF!</definedName>
    <definedName name="FDP_133_1_aUrv">#REF!</definedName>
    <definedName name="FDP_134_1_aUrv">#REF!</definedName>
    <definedName name="FDP_135_1_aUrv">#REF!</definedName>
    <definedName name="FDP_136_1_aSrv">#REF!</definedName>
    <definedName name="FDP_137_1_aUrv">#REF!</definedName>
    <definedName name="FDP_138_1_aUrv">#REF!</definedName>
    <definedName name="FDP_139_1_aUrv">#REF!</definedName>
    <definedName name="FDP_14_1_aDrv">#REF!</definedName>
    <definedName name="FDP_140_1_aUrv">#REF!</definedName>
    <definedName name="FDP_141_1_aSrv">#REF!</definedName>
    <definedName name="FDP_141_1_aUrv">#REF!</definedName>
    <definedName name="FDP_142_1_aUrv">#REF!</definedName>
    <definedName name="FDP_143_1_aUrv">#REF!</definedName>
    <definedName name="FDP_144_1_aUrv">#REF!</definedName>
    <definedName name="FDP_145_1_aUrv">#REF!</definedName>
    <definedName name="FDP_146_1_aUrv">#REF!</definedName>
    <definedName name="FDP_147_1_aUrv">#REF!</definedName>
    <definedName name="FDP_148_1_aUrv">#REF!</definedName>
    <definedName name="FDP_149_1_aUrv">#REF!</definedName>
    <definedName name="FDP_15_1_aUrv">#REF!</definedName>
    <definedName name="FDP_150_1_aUrv">#REF!</definedName>
    <definedName name="FDP_151_1_aUrv">#REF!</definedName>
    <definedName name="FDP_152_1_aUrv">#REF!</definedName>
    <definedName name="FDP_153_1_aUrv">#REF!</definedName>
    <definedName name="FDP_154_1_aUrv">#REF!</definedName>
    <definedName name="FDP_155_1_aSrv">#REF!</definedName>
    <definedName name="FDP_155_1_aUrv">#REF!</definedName>
    <definedName name="FDP_156_1_aDrv">#REF!</definedName>
    <definedName name="FDP_156_1_aUrv">#REF!</definedName>
    <definedName name="FDP_157_1_aSrv">#REF!</definedName>
    <definedName name="FDP_157_1_aUrv">#REF!</definedName>
    <definedName name="FDP_158_1_aUrv">#REF!</definedName>
    <definedName name="FDP_159_1_aSrv">#REF!</definedName>
    <definedName name="FDP_16_1_aDrv">#REF!</definedName>
    <definedName name="FDP_160_1_aUrv">#REF!</definedName>
    <definedName name="FDP_161_1_aSrv">#REF!</definedName>
    <definedName name="FDP_161_1_aUrv">#REF!</definedName>
    <definedName name="FDP_162_1_aUrv">#REF!</definedName>
    <definedName name="FDP_163_1_aSrv">#REF!</definedName>
    <definedName name="FDP_163_1_aUrv">#REF!</definedName>
    <definedName name="FDP_164_1_aUrv">#REF!</definedName>
    <definedName name="FDP_165_1_aSrv">#REF!</definedName>
    <definedName name="FDP_166_1_aDrv">#REF!</definedName>
    <definedName name="FDP_167_1_aDrv">#REF!</definedName>
    <definedName name="FDP_168_1_aDrv">#REF!</definedName>
    <definedName name="FDP_169_1_aDrv">#REF!</definedName>
    <definedName name="FDP_17_1_aUrv">#REF!</definedName>
    <definedName name="FDP_170_1_aDrv">#REF!</definedName>
    <definedName name="FDP_171_1_aDrv">#REF!</definedName>
    <definedName name="FDP_172_1_aDrv">#REF!</definedName>
    <definedName name="FDP_173_1_aDrv">#REF!</definedName>
    <definedName name="FDP_174_1_aDrv">#REF!</definedName>
    <definedName name="FDP_175_1_aDrv">#REF!</definedName>
    <definedName name="FDP_176_1_aDrv">#REF!</definedName>
    <definedName name="FDP_177_1_aDrv">#REF!</definedName>
    <definedName name="FDP_178_1_aDrv">#REF!</definedName>
    <definedName name="FDP_179_1_aUrv">#REF!</definedName>
    <definedName name="FDP_18_1_aUrv">#REF!</definedName>
    <definedName name="FDP_180_1_aUrv">#REF!</definedName>
    <definedName name="FDP_181_1_aUrv">#REF!</definedName>
    <definedName name="FDP_182_1_aDrv">#REF!</definedName>
    <definedName name="FDP_183_1_aDrv">#REF!</definedName>
    <definedName name="FDP_184_1_aUdv">#REF!</definedName>
    <definedName name="FDP_185_1_aUdv">#REF!</definedName>
    <definedName name="FDP_186_1_aUdv">#REF!</definedName>
    <definedName name="FDP_187_1_aUdv">#REF!</definedName>
    <definedName name="FDP_188_1_aUdv">#REF!</definedName>
    <definedName name="FDP_189_1_aUdv">#REF!</definedName>
    <definedName name="FDP_19_1_aDrv">#REF!</definedName>
    <definedName name="FDP_190_1_aUdv">#REF!</definedName>
    <definedName name="FDP_191_1_aUdv">#REF!</definedName>
    <definedName name="FDP_192_1_aUdv">#REF!</definedName>
    <definedName name="FDP_193_1_aUdv">#REF!</definedName>
    <definedName name="FDP_194_1_aUdv">#REF!</definedName>
    <definedName name="FDP_195_1_aUdv">#REF!</definedName>
    <definedName name="FDP_196_1_aUdv">#REF!</definedName>
    <definedName name="FDP_197_1_aUdv">#REF!</definedName>
    <definedName name="FDP_198_1_aUdv">#REF!</definedName>
    <definedName name="FDP_199_1_aUdv">#REF!</definedName>
    <definedName name="FDP_2_1_aUrv">#REF!</definedName>
    <definedName name="FDP_20_1_aDrv">#REF!</definedName>
    <definedName name="FDP_200_1_aDdv">#REF!</definedName>
    <definedName name="FDP_201_1_aDdv">#REF!</definedName>
    <definedName name="FDP_202_1_aDdv">#REF!</definedName>
    <definedName name="FDP_203_1_aDdv">#REF!</definedName>
    <definedName name="FDP_204_1_aUrv">#REF!</definedName>
    <definedName name="FDP_205_1_aUrv">#REF!</definedName>
    <definedName name="FDP_206_1_aDrv">#REF!</definedName>
    <definedName name="FDP_21_1_aDrv">#REF!</definedName>
    <definedName name="FDP_22_1_aDrv">#REF!</definedName>
    <definedName name="FDP_23_1_aDrv">#REF!</definedName>
    <definedName name="FDP_24_1_aDrv">#REF!</definedName>
    <definedName name="FDP_25_1_aDrv">#REF!</definedName>
    <definedName name="FDP_25_1_aUrv">#REF!</definedName>
    <definedName name="FDP_26_1_aDrv">#REF!</definedName>
    <definedName name="FDP_26_1_aUrv">#REF!</definedName>
    <definedName name="FDP_27_1_aDrv">#REF!</definedName>
    <definedName name="FDP_28_1_aDrv">#REF!</definedName>
    <definedName name="FDP_28_1_aUrv">#REF!</definedName>
    <definedName name="FDP_280_1_aSrv">[4]Forecasts_VDF!#REF!</definedName>
    <definedName name="FDP_281_1_aSrv">[4]Forecasts_VDF!#REF!</definedName>
    <definedName name="FDP_282_1_aSrv">[4]Forecasts_VDF!#REF!</definedName>
    <definedName name="FDP_283_1_aSrv">[4]Forecasts_VDF!#REF!</definedName>
    <definedName name="FDP_29_1_aDrv">#REF!</definedName>
    <definedName name="FDP_29_1_aUrv">#REF!</definedName>
    <definedName name="FDP_3_1_aUrv">#REF!</definedName>
    <definedName name="FDP_30_1_aDrv">#REF!</definedName>
    <definedName name="FDP_30_1_aUrv">#REF!</definedName>
    <definedName name="FDP_31_1_aDrv">#REF!</definedName>
    <definedName name="FDP_31_1_aUrv">#REF!</definedName>
    <definedName name="FDP_32_1_aDrv">#REF!</definedName>
    <definedName name="FDP_32_1_aUrv">#REF!</definedName>
    <definedName name="FDP_33_1_aDrv">#REF!</definedName>
    <definedName name="FDP_34_1_aUrv">#REF!</definedName>
    <definedName name="FDP_35_1_aUrv">#REF!</definedName>
    <definedName name="FDP_36_1_aUrv">#REF!</definedName>
    <definedName name="FDP_37_1_aUrv">#REF!</definedName>
    <definedName name="FDP_38_1_aUrv">#REF!</definedName>
    <definedName name="FDP_39_1_aSrv">#REF!</definedName>
    <definedName name="FDP_39_1_aUrv">#REF!</definedName>
    <definedName name="FDP_4_1_aSrv">#REF!</definedName>
    <definedName name="FDP_4_1_aUrv">#REF!</definedName>
    <definedName name="FDP_40_1_aUrv">#REF!</definedName>
    <definedName name="FDP_41_1_aUrv">#REF!</definedName>
    <definedName name="FDP_42_1_aUrv">#REF!</definedName>
    <definedName name="FDP_43_1_aUrv">#REF!</definedName>
    <definedName name="FDP_44_1_aUrv">#REF!</definedName>
    <definedName name="FDP_45_1_aSrv">#REF!</definedName>
    <definedName name="FDP_45_1_aUrv">#REF!</definedName>
    <definedName name="FDP_46_1_aSrv">#REF!</definedName>
    <definedName name="FDP_46_1_aUrv">#REF!</definedName>
    <definedName name="FDP_47_1_aUrv">#REF!</definedName>
    <definedName name="FDP_48_1_aUrv">#REF!</definedName>
    <definedName name="FDP_49_1_aUrv">#REF!</definedName>
    <definedName name="FDP_5_1_aDrv">#REF!</definedName>
    <definedName name="FDP_5_1_aUrv">#REF!</definedName>
    <definedName name="FDP_50_1_aUrv">#REF!</definedName>
    <definedName name="FDP_51_1_aUrv">#REF!</definedName>
    <definedName name="FDP_52_1_aSrv">#REF!</definedName>
    <definedName name="FDP_52_1_aUrv">#REF!</definedName>
    <definedName name="FDP_53_1_aUrv">#REF!</definedName>
    <definedName name="FDP_54_1_aDdv">#REF!</definedName>
    <definedName name="FDP_54_1_aUrv">#REF!</definedName>
    <definedName name="FDP_55_1_aUrv">#REF!</definedName>
    <definedName name="FDP_56_1_aUrv">#REF!</definedName>
    <definedName name="FDP_57_1_aUrv">#REF!</definedName>
    <definedName name="FDP_58_1_aUrv">#REF!</definedName>
    <definedName name="FDP_59_1_aUrv">#REF!</definedName>
    <definedName name="FDP_6_1_aSrv">#REF!</definedName>
    <definedName name="FDP_6_1_aUrv">#REF!</definedName>
    <definedName name="FDP_60_1_aUrv">#REF!</definedName>
    <definedName name="FDP_61_1_aUrv">#REF!</definedName>
    <definedName name="FDP_62_1_aUrv">#REF!</definedName>
    <definedName name="FDP_63_1_aUrv">#REF!</definedName>
    <definedName name="FDP_64_1_aUrv">#REF!</definedName>
    <definedName name="FDP_65_1_aSrv">#REF!</definedName>
    <definedName name="FDP_65_1_aUrv">#REF!</definedName>
    <definedName name="FDP_66_1_aSrv">#REF!</definedName>
    <definedName name="FDP_66_1_aUrv">#REF!</definedName>
    <definedName name="FDP_67_1_aUrv">#REF!</definedName>
    <definedName name="FDP_67_1_rUrv">#REF!</definedName>
    <definedName name="FDP_68_1_aSrv">#REF!</definedName>
    <definedName name="FDP_68_1_aUrv">#REF!</definedName>
    <definedName name="FDP_69_1_aSrv">#REF!</definedName>
    <definedName name="FDP_69_1_aUrv">#REF!</definedName>
    <definedName name="FDP_7_1_aSrv">#REF!</definedName>
    <definedName name="FDP_7_1_aUrv">#REF!</definedName>
    <definedName name="FDP_70_1_aUrv">#REF!</definedName>
    <definedName name="FDP_71_1_aUrv">#REF!</definedName>
    <definedName name="FDP_72_1_aUrv">#REF!</definedName>
    <definedName name="FDP_73_1_aSrv">#REF!</definedName>
    <definedName name="FDP_74_1_aDrv">#REF!</definedName>
    <definedName name="FDP_75_1_aUrv">#REF!</definedName>
    <definedName name="FDP_76_1_aDrv">#REF!</definedName>
    <definedName name="FDP_77_1_aUrv">#REF!</definedName>
    <definedName name="FDP_78_1_aSrv">#REF!</definedName>
    <definedName name="FDP_79_1_aUrv">#REF!</definedName>
    <definedName name="FDP_8_1_aUrv">#REF!</definedName>
    <definedName name="FDP_80_1_aSrv">#REF!</definedName>
    <definedName name="FDP_81_1_aUrv">#REF!</definedName>
    <definedName name="FDP_82_1_aUrv">#REF!</definedName>
    <definedName name="FDP_83_1_aUrv">#REF!</definedName>
    <definedName name="FDP_84_1_aUrv">#REF!</definedName>
    <definedName name="FDP_85_1_aUrv">#REF!</definedName>
    <definedName name="FDP_86_1_aSrv">#REF!</definedName>
    <definedName name="FDP_87_1_aUrv">#REF!</definedName>
    <definedName name="FDP_88_1_aSrv">#REF!</definedName>
    <definedName name="FDP_89_1_aUrv">#REF!</definedName>
    <definedName name="FDP_9_1_aSrv">#REF!</definedName>
    <definedName name="FDP_9_1_aUrv">#REF!</definedName>
    <definedName name="FDP_90_1_aUrv">#REF!</definedName>
    <definedName name="FDP_91_1_aUrv">#REF!</definedName>
    <definedName name="FDP_92_1_aSrv">#REF!</definedName>
    <definedName name="FDP_93_1_aUrv">#REF!</definedName>
    <definedName name="FDP_94_1_aSrv">#REF!</definedName>
    <definedName name="FDP_95_1_aUrv">#REF!</definedName>
    <definedName name="FDP_96_1_aUrv">#REF!</definedName>
    <definedName name="FDP_97_1_aSrv">#REF!</definedName>
    <definedName name="FDP_98_1_aDrv">#REF!</definedName>
    <definedName name="FDP_99_1_aUrv">#REF!</definedName>
    <definedName name="fds">{"'下期集計（10.27迄・速報値）'!$Q$16"}</definedName>
    <definedName name="FDS_CACHE_PTR">0</definedName>
    <definedName name="fdsa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fdsafdsa">{"Price","ICTG","TS131","D","0","0","H"}</definedName>
    <definedName name="fdsafsd">{"histincome",#N/A,FALSE,"hyfins";"closing balance",#N/A,FALSE,"hyfins"}</definedName>
    <definedName name="fdsasdfasd" localSheetId="9">1/EUReXToATS</definedName>
    <definedName name="fdsasdfasd" localSheetId="18">1/EUReXToATS</definedName>
    <definedName name="fdsasdfasd" localSheetId="19">1/EUReXToATS</definedName>
    <definedName name="fdsasdfasd" localSheetId="20">1/EUReXToATS</definedName>
    <definedName name="fdsasdfasd" localSheetId="21">1/EUReXToATS</definedName>
    <definedName name="fdsasdfasd" localSheetId="22">1/EUReXToATS</definedName>
    <definedName name="fdsasdfasd" localSheetId="23">1/EUReXToATS</definedName>
    <definedName name="fdsasdfasd" localSheetId="24">1/EUReXToATS</definedName>
    <definedName name="fdsasdfasd" localSheetId="25">1/EUReXToATS</definedName>
    <definedName name="fdsasdfasd" localSheetId="26">1/EUReXToATS</definedName>
    <definedName name="fdsasdfasd" localSheetId="27">1/EUReXToATS</definedName>
    <definedName name="fdsasdfasd" localSheetId="10">1/EUReXToATS</definedName>
    <definedName name="fdsasdfasd" localSheetId="28">1/EUReXToATS</definedName>
    <definedName name="fdsasdfasd" localSheetId="29">1/EUReXToATS</definedName>
    <definedName name="fdsasdfasd" localSheetId="30">1/EUReXToATS</definedName>
    <definedName name="fdsasdfasd" localSheetId="31">1/EUReXToATS</definedName>
    <definedName name="fdsasdfasd" localSheetId="32">1/EUReXToATS</definedName>
    <definedName name="fdsasdfasd" localSheetId="33">1/EUReXToATS</definedName>
    <definedName name="fdsasdfasd" localSheetId="34">1/EUReXToATS</definedName>
    <definedName name="fdsasdfasd" localSheetId="35">1/EUReXToATS</definedName>
    <definedName name="fdsasdfasd" localSheetId="36">1/EUReXToATS</definedName>
    <definedName name="fdsasdfasd" localSheetId="37">1/EUReXToATS</definedName>
    <definedName name="fdsasdfasd" localSheetId="11">1/EUReXToATS</definedName>
    <definedName name="fdsasdfasd" localSheetId="38">1/EUReXToATS</definedName>
    <definedName name="fdsasdfasd" localSheetId="39">1/EUReXToATS</definedName>
    <definedName name="fdsasdfasd" localSheetId="40">1/EUReXToATS</definedName>
    <definedName name="fdsasdfasd" localSheetId="41">1/EUReXToATS</definedName>
    <definedName name="fdsasdfasd" localSheetId="42">1/EUReXToATS</definedName>
    <definedName name="fdsasdfasd" localSheetId="43">1/EUReXToATS</definedName>
    <definedName name="fdsasdfasd" localSheetId="44">1/EUReXToATS</definedName>
    <definedName name="fdsasdfasd" localSheetId="45">1/EUReXToATS</definedName>
    <definedName name="fdsasdfasd" localSheetId="46">1/EUReXToATS</definedName>
    <definedName name="fdsasdfasd" localSheetId="47">1/EUReXToATS</definedName>
    <definedName name="fdsasdfasd" localSheetId="12">1/EUReXToATS</definedName>
    <definedName name="fdsasdfasd" localSheetId="48">1/EUReXToATS</definedName>
    <definedName name="fdsasdfasd" localSheetId="49">1/EUReXToATS</definedName>
    <definedName name="fdsasdfasd" localSheetId="50">1/EUReXToATS</definedName>
    <definedName name="fdsasdfasd" localSheetId="51">1/EUReXToATS</definedName>
    <definedName name="fdsasdfasd" localSheetId="52">1/EUReXToATS</definedName>
    <definedName name="fdsasdfasd" localSheetId="53">1/EUReXToATS</definedName>
    <definedName name="fdsasdfasd" localSheetId="54">1/EUReXToATS</definedName>
    <definedName name="fdsasdfasd" localSheetId="55">1/EUReXToATS</definedName>
    <definedName name="fdsasdfasd" localSheetId="56">1/EUReXToATS</definedName>
    <definedName name="fdsasdfasd" localSheetId="57">1/EUReXToATS</definedName>
    <definedName name="fdsasdfasd" localSheetId="13">1/EUReXToATS</definedName>
    <definedName name="fdsasdfasd" localSheetId="58">1/EUReXToATS</definedName>
    <definedName name="fdsasdfasd" localSheetId="59">1/EUReXToATS</definedName>
    <definedName name="fdsasdfasd" localSheetId="60">1/EUReXToATS</definedName>
    <definedName name="fdsasdfasd" localSheetId="14">1/EUReXToATS</definedName>
    <definedName name="fdsasdfasd" localSheetId="15">1/EUReXToATS</definedName>
    <definedName name="fdsasdfasd" localSheetId="16">1/EUReXToATS</definedName>
    <definedName name="fdsasdfasd" localSheetId="17">1/EUReXToATS</definedName>
    <definedName name="fdsasdfasd" localSheetId="1">1/EUReXToATS</definedName>
    <definedName name="fdsasdfasd" localSheetId="8">1/EUReXToATS</definedName>
    <definedName name="fdsasdfasd" localSheetId="2">1/EUReXToATS</definedName>
    <definedName name="fdsasdfasd">1/EUReXToATS</definedName>
    <definedName name="fds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fdsfsd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fdsg">{"incomemth",#N/A,TRUE,"forecast00";"incomepercentmth",#N/A,TRUE,"forecast00";"balancemth",#N/A,TRUE,"forecast00";"cashmth",#N/A,TRUE,"forecast00";"covenantmth",#N/A,TRUE,"forecast00"}</definedName>
    <definedName name="fdsg1">{"incomemth",#N/A,TRUE,"forecast00";"incomepercentmth",#N/A,TRUE,"forecast00";"balancemth",#N/A,TRUE,"forecast00";"cashmth",#N/A,TRUE,"forecast00";"covenantmth",#N/A,TRUE,"forecast00"}</definedName>
    <definedName name="fdskj">{#N/A,#N/A,FALSE,"Model";#N/A,#N/A,FALSE,"Division"}</definedName>
    <definedName name="fdssa">{"bs",#N/A,FALSE,"SCF"}</definedName>
    <definedName name="fdv">{"quarterly",#N/A,FALSE,"Income Statement";#N/A,#N/A,FALSE,"print segment";#N/A,#N/A,FALSE,"Balance Sheet";#N/A,#N/A,FALSE,"Annl Inc";#N/A,#N/A,FALSE,"Cash Flow"}</definedName>
    <definedName name="fdyhj">{"NOPCAPEVA",#N/A,FALSE,"Nopat";"FCFCSTAR",#N/A,FALSE,"FCFVAL";"EVAVL",#N/A,FALSE,"EVAVAL";"LEASE",#N/A,FALSE,"OpLease"}</definedName>
    <definedName name="fe">{#N/A,#N/A,FALSE,"Layout GuV"}</definedName>
    <definedName name="feb">{"Statement of Income",#N/A,TRUE,"Mar99";"Balance Sheet",#N/A,TRUE,"Mar99"}</definedName>
    <definedName name="feb02tb">{"Statement of Income",#N/A,TRUE,"Mar99";"Balance Sheet",#N/A,TRUE,"Mar99"}</definedName>
    <definedName name="fedfd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efsf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fefsf1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ff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ff_2">{#N/A,"Base",FALSE,"Dividend";#N/A,"Conservative",FALSE,"Dividend";#N/A,"Downside",FALSE,"Dividend"}</definedName>
    <definedName name="ffa">{"histincome",#N/A,FALSE,"hyfins";"closing balance",#N/A,FALSE,"hyfins"}</definedName>
    <definedName name="ffdas">{"histincome",#N/A,FALSE,"hyfins";"closing balance",#N/A,FALSE,"hyfins"}</definedName>
    <definedName name="ffdd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FDFDFSD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dfdfsdf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er">{"NOPCAPEVA",#N/A,FALSE,"Nopat";"FCFCSTAR",#N/A,FALSE,"FCFVAL";"EVAVL",#N/A,FALSE,"EVAVAL";"LEASE",#N/A,FALSE,"OpLease"}</definedName>
    <definedName name="fff">{#N/A,#N/A,FALSE,"Pharm";#N/A,#N/A,FALSE,"WWCM"}</definedName>
    <definedName name="ffff">#REF!</definedName>
    <definedName name="fffff">{#N/A,#N/A,FALSE,"HVAC CONSOLIDATED";#N/A,#N/A,FALSE,"ALCO";#N/A,#N/A,FALSE,"VALYCONTROL CONSOLIDATED";#N/A,#N/A,FALSE,"COPELAND CONSOLIDATED";#N/A,#N/A,FALSE,"COPELAND AIR CONDITIONING";#N/A,#N/A,FALSE,"ALLIANCE";#N/A,#N/A,FALSE,"COPELAND EUROPE";#N/A,#N/A,FALSE,"COPELAND INTERNATIONAL";#N/A,#N/A,FALSE,"COPELAND REFRIGERATION";#N/A,#N/A,FALSE,"CPC";#N/A,#N/A,FALSE,"EMD-HERMETIC";#N/A,#N/A,FALSE,"FUSITE";#N/A,#N/A,FALSE,"WHITE-RODGERS";#N/A,#N/A,FALSE,"GENERAL CONTROLS"}</definedName>
    <definedName name="ffffff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f">{#N/A,#N/A,FALSE,"Pharm";#N/A,#N/A,FALSE,"WWCM"}</definedName>
    <definedName name="ffffffffff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ffffffffff">#REF!</definedName>
    <definedName name="fffffffffffff">#REF!</definedName>
    <definedName name="FFFFFFFFFFFFFFFFFFFFff">#REF!</definedName>
    <definedName name="ffy">{#N/A,#N/A,FALSE,"FY97";#N/A,#N/A,FALSE,"FY98";#N/A,#N/A,FALSE,"FY99";#N/A,#N/A,FALSE,"FY00";#N/A,#N/A,FALSE,"FY01"}</definedName>
    <definedName name="fg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adgdrg">{"Supporting Schedules",#N/A,FALSE,"Results"}</definedName>
    <definedName name="fgd">[4]AR!#REF!</definedName>
    <definedName name="fgdfg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efgef">{"qchm_dcf",#N/A,FALSE,"QCHMDCF2";"qchm_terminal",#N/A,FALSE,"QCHMDCF2"}</definedName>
    <definedName name="fgf">{#N/A,#N/A,FALSE,"COVER";#N/A,#N/A,FALSE,"RATIOS";#N/A,#N/A,FALSE,"LEVERAGE";#N/A,#N/A,FALSE,"TIER-1";#N/A,#N/A,FALSE,"RISK BASED ASSETS";#N/A,#N/A,FALSE,"TIER-2"}</definedName>
    <definedName name="fgfdg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g">{"CurrentDetail",#N/A,FALSE,"ActualOutlook";"NextDetail",#N/A,FALSE,"ActualOutlook"}</definedName>
    <definedName name="fgfgfg">{"CurrentDetail",#N/A,FALSE,"ActualOutlook";"NextDetail",#N/A,FALSE,"ActualOutlook"}</definedName>
    <definedName name="fgg">#REF!</definedName>
    <definedName name="FGH">{#N/A,#N/A,FALSE,"Trading-Mult ";#N/A,#N/A,FALSE,"Trading-Cap";#N/A,#N/A,FALSE,"Trading-Inc";#N/A,#N/A,FALSE,"Cash Flow";#N/A,#N/A,FALSE,"M&amp;A info"}</definedName>
    <definedName name="fghfg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ukil">#REF!</definedName>
    <definedName name="FGHFH">{"' calendrier 2000'!$A$1:$Q$38"}</definedName>
    <definedName name="FGHH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j">{"FCF",#N/A,FALSE,"Results"}</definedName>
    <definedName name="fghjdfj">'[22]Variance Sum '!#REF!</definedName>
    <definedName name="fghkfghkf">'[30]19'!#REF!</definedName>
    <definedName name="fghkfghkghj">'[22]Variance Sum '!#REF!</definedName>
    <definedName name="fghkjfghkfghkf">'[22]Variance Sum '!#REF!</definedName>
    <definedName name="FGJH">{#N/A,#N/A,FALSE,"Sheet1"}</definedName>
    <definedName name="fgkjkh">{#N/A,#N/A,FALSE,"REPORT"}</definedName>
    <definedName name="FGNVFF">{#N/A,#N/A,FALSE,"COP CONS SK";#N/A,#N/A,FALSE,"COP CONS RG";#N/A,#N/A,FALSE,"COP CONS SK BC";#N/A,#N/A,FALSE,"COP CONS RG BC";#N/A,#N/A,FALSE,"ALLIANCE SK";#N/A,#N/A,FALSE,"ALLIANCE RG";#N/A,#N/A,FALSE,"CPC SK";#N/A,#N/A,FALSE,"CPC RG"}</definedName>
    <definedName name="fgr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fgsdfsd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fgsg">{"consolidated",#N/A,FALSE,"Sheet1";"cms",#N/A,FALSE,"Sheet1";"fse",#N/A,FALSE,"Sheet1"}</definedName>
    <definedName name="FHJ">[4]General!$B$52:$D$55</definedName>
    <definedName name="fhrghgrd">{"DCF1",#N/A,FALSE,"SIERRA DCF";"MATRIX1",#N/A,FALSE,"SIERRA DCF"}</definedName>
    <definedName name="fhsdfghsfdg">'[30]19'!#REF!</definedName>
    <definedName name="fil">#REF!</definedName>
    <definedName name="FILL">#REF!</definedName>
    <definedName name="Fill_1">#REF!</definedName>
    <definedName name="fill2">#REF!</definedName>
    <definedName name="FIMeXToEUR" localSheetId="9">1/EUReXToFIM</definedName>
    <definedName name="FIMeXToEUR" localSheetId="18">1/EUReXToFIM</definedName>
    <definedName name="FIMeXToEUR" localSheetId="19">1/EUReXToFIM</definedName>
    <definedName name="FIMeXToEUR" localSheetId="20">1/EUReXToFIM</definedName>
    <definedName name="FIMeXToEUR" localSheetId="21">1/EUReXToFIM</definedName>
    <definedName name="FIMeXToEUR" localSheetId="22">1/EUReXToFIM</definedName>
    <definedName name="FIMeXToEUR" localSheetId="23">1/EUReXToFIM</definedName>
    <definedName name="FIMeXToEUR" localSheetId="24">1/EUReXToFIM</definedName>
    <definedName name="FIMeXToEUR" localSheetId="25">1/EUReXToFIM</definedName>
    <definedName name="FIMeXToEUR" localSheetId="26">1/EUReXToFIM</definedName>
    <definedName name="FIMeXToEUR" localSheetId="27">1/EUReXToFIM</definedName>
    <definedName name="FIMeXToEUR" localSheetId="10">1/EUReXToFIM</definedName>
    <definedName name="FIMeXToEUR" localSheetId="28">1/EUReXToFIM</definedName>
    <definedName name="FIMeXToEUR" localSheetId="29">1/EUReXToFIM</definedName>
    <definedName name="FIMeXToEUR" localSheetId="30">1/EUReXToFIM</definedName>
    <definedName name="FIMeXToEUR" localSheetId="31">1/EUReXToFIM</definedName>
    <definedName name="FIMeXToEUR" localSheetId="32">1/EUReXToFIM</definedName>
    <definedName name="FIMeXToEUR" localSheetId="33">1/EUReXToFIM</definedName>
    <definedName name="FIMeXToEUR" localSheetId="34">1/EUReXToFIM</definedName>
    <definedName name="FIMeXToEUR" localSheetId="35">1/EUReXToFIM</definedName>
    <definedName name="FIMeXToEUR" localSheetId="36">1/EUReXToFIM</definedName>
    <definedName name="FIMeXToEUR" localSheetId="37">1/EUReXToFIM</definedName>
    <definedName name="FIMeXToEUR" localSheetId="11">1/EUReXToFIM</definedName>
    <definedName name="FIMeXToEUR" localSheetId="38">1/EUReXToFIM</definedName>
    <definedName name="FIMeXToEUR" localSheetId="39">1/EUReXToFIM</definedName>
    <definedName name="FIMeXToEUR" localSheetId="40">1/EUReXToFIM</definedName>
    <definedName name="FIMeXToEUR" localSheetId="41">1/EUReXToFIM</definedName>
    <definedName name="FIMeXToEUR" localSheetId="42">1/EUReXToFIM</definedName>
    <definedName name="FIMeXToEUR" localSheetId="43">1/EUReXToFIM</definedName>
    <definedName name="FIMeXToEUR" localSheetId="44">1/EUReXToFIM</definedName>
    <definedName name="FIMeXToEUR" localSheetId="45">1/EUReXToFIM</definedName>
    <definedName name="FIMeXToEUR" localSheetId="46">1/EUReXToFIM</definedName>
    <definedName name="FIMeXToEUR" localSheetId="47">1/EUReXToFIM</definedName>
    <definedName name="FIMeXToEUR" localSheetId="12">1/EUReXToFIM</definedName>
    <definedName name="FIMeXToEUR" localSheetId="48">1/EUReXToFIM</definedName>
    <definedName name="FIMeXToEUR" localSheetId="49">1/EUReXToFIM</definedName>
    <definedName name="FIMeXToEUR" localSheetId="50">1/EUReXToFIM</definedName>
    <definedName name="FIMeXToEUR" localSheetId="51">1/EUReXToFIM</definedName>
    <definedName name="FIMeXToEUR" localSheetId="52">1/EUReXToFIM</definedName>
    <definedName name="FIMeXToEUR" localSheetId="53">1/EUReXToFIM</definedName>
    <definedName name="FIMeXToEUR" localSheetId="54">1/EUReXToFIM</definedName>
    <definedName name="FIMeXToEUR" localSheetId="55">1/EUReXToFIM</definedName>
    <definedName name="FIMeXToEUR" localSheetId="56">1/EUReXToFIM</definedName>
    <definedName name="FIMeXToEUR" localSheetId="57">1/EUReXToFIM</definedName>
    <definedName name="FIMeXToEUR" localSheetId="13">1/EUReXToFIM</definedName>
    <definedName name="FIMeXToEUR" localSheetId="58">1/EUReXToFIM</definedName>
    <definedName name="FIMeXToEUR" localSheetId="59">1/EUReXToFIM</definedName>
    <definedName name="FIMeXToEUR" localSheetId="60">1/EUReXToFIM</definedName>
    <definedName name="FIMeXToEUR" localSheetId="14">1/EUReXToFIM</definedName>
    <definedName name="FIMeXToEUR" localSheetId="15">1/EUReXToFIM</definedName>
    <definedName name="FIMeXToEUR" localSheetId="16">1/EUReXToFIM</definedName>
    <definedName name="FIMeXToEUR" localSheetId="17">1/EUReXToFIM</definedName>
    <definedName name="FIMeXToEUR" localSheetId="1">1/EUReXToFIM</definedName>
    <definedName name="FIMeXToEUR" localSheetId="8">1/EUReXToFIM</definedName>
    <definedName name="FIMeXToEUR" localSheetId="2">1/EUReXToFIM</definedName>
    <definedName name="FIMeXToEUR">1/EUReXToFIM</definedName>
    <definedName name="Fin_CounterGraphJuly02">'[112]Cntmrs-Recruit'!$F$21:$Q$21</definedName>
    <definedName name="Final">{"cap_structure",#N/A,FALSE,"Graph-Mkt Cap";"price",#N/A,FALSE,"Graph-Price";"ebit",#N/A,FALSE,"Graph-EBITDA";"ebitda",#N/A,FALSE,"Graph-EBITDA"}</definedName>
    <definedName name="Final_MarketValueofEquityCapital">[110]VALUATION!$F$26</definedName>
    <definedName name="Final_SegregatedAssets">[133]VALUATION!$F$22</definedName>
    <definedName name="Final_SegregatedLiabilities">[133]VALUATION!$F$23</definedName>
    <definedName name="Final_Summary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MarketValueofEquityCapital">[110]VALUATION!$F$35</definedName>
    <definedName name="FinalValue_AppValueofEquityCapital">[110]VALUATION!$F$37</definedName>
    <definedName name="financial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als">{"PAGE1",#N/A,FALSE,"BID (3)";"PAGE2",#N/A,FALSE,"BID (3)"}</definedName>
    <definedName name="FinCase">[138]DealSheet!$H$24</definedName>
    <definedName name="FINRMONTHS">#REF!:INDEX(#REF!,COUNTIF(#REF!,"&gt;0"))</definedName>
    <definedName name="FINTMONTHS">#REF!:INDEX(#REF!,COUNT(#REF!))</definedName>
    <definedName name="FirstPlotDate">#REF!</definedName>
    <definedName name="Fiscal_Year_End">[110]DCF!$D$5</definedName>
    <definedName name="fish">{#N/A,#N/A,FALSE,"VALSUM";#N/A,#N/A,FALSE,"MKT.COMPS";#N/A,#N/A,FALSE,"ACQ.MULT.";#N/A,#N/A,FALSE,"DCF - LBO"}</definedName>
    <definedName name="five">#REF!</definedName>
    <definedName name="Fixed.Assets">{#N/A,#N/A,FALSE,"Income";#N/A,#N/A,FALSE,"Cost of Goods Sold";#N/A,#N/A,FALSE,"Other Costs";#N/A,#N/A,FALSE,"Other Income";#N/A,#N/A,FALSE,"Taxes";#N/A,#N/A,FALSE,"Other Deductions";#N/A,#N/A,FALSE,"Compensation of Officers"}</definedName>
    <definedName name="fjdf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FJEZK">{#N/A,#N/A,FALSE,"Pharm";#N/A,#N/A,FALSE,"WWCM"}</definedName>
    <definedName name="fjkdsafd">{#N/A,#N/A,FALSE,"DCF Summary";#N/A,#N/A,FALSE,"Casema";#N/A,#N/A,FALSE,"Casema NoTel";#N/A,#N/A,FALSE,"UK";#N/A,#N/A,FALSE,"RCF";#N/A,#N/A,FALSE,"Intercable CZ";#N/A,#N/A,FALSE,"Interkabel P"}</definedName>
    <definedName name="fjlk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fkjkfg">'[112]Cntmrs-Recruit'!$F$21:$Q$21</definedName>
    <definedName name="FlexPackaging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Florida_CIQWBGuid">"9d384fbf-5330-4fe3-a8f9-882e46ab05f6"</definedName>
    <definedName name="Florida_CIQWBGuid2">"9d384fbf-5330-4fe3-a8f9-882e46ab05f6"</definedName>
    <definedName name="Florida_IQ_Names_Revision_Date_">41677.6871296296</definedName>
    <definedName name="Florida_IQ_Names_Revision_Date_2">41677.6871296296</definedName>
    <definedName name="Footnote5">#REF!</definedName>
    <definedName name="Footnote6">#REF!</definedName>
    <definedName name="Footnote7">#REF!</definedName>
    <definedName name="Footnote8">#REF!</definedName>
    <definedName name="FootnoteDefaults">{1;TRUE;5;"Times New Roman";FALSE;FALSE;TRUE;18;8;-4.5;-4;1;2;2;1;TRUE;5}</definedName>
    <definedName name="Forecast">#REF!</definedName>
    <definedName name="Foreign">{#N/A,#N/A,FALSE,"Income";#N/A,#N/A,FALSE,"Cost of Goods Sold";#N/A,#N/A,FALSE,"Other Costs";#N/A,#N/A,FALSE,"Other Income";#N/A,#N/A,FALSE,"Taxes";#N/A,#N/A,FALSE,"Other Deductions";#N/A,#N/A,FALSE,"Compensation of Officers"}</definedName>
    <definedName name="Foreign.Info">{#N/A,#N/A,FALSE,"Income";#N/A,#N/A,FALSE,"Cost of Goods Sold";#N/A,#N/A,FALSE,"Other Costs";#N/A,#N/A,FALSE,"Other Income";#N/A,#N/A,FALSE,"Taxes";#N/A,#N/A,FALSE,"Other Deductions";#N/A,#N/A,FALSE,"Compensation of Officers"}</definedName>
    <definedName name="forgetit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ormat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ormat1">#REF!</definedName>
    <definedName name="format10">#REF!</definedName>
    <definedName name="format11">#REF!</definedName>
    <definedName name="format12">#REF!</definedName>
    <definedName name="format2" localSheetId="9">OFFSET(Full_Print,0,0,[139]!Last_Row)</definedName>
    <definedName name="format2" localSheetId="18">OFFSET(Full_Print,0,0,[139]!Last_Row)</definedName>
    <definedName name="format2" localSheetId="19">OFFSET(Full_Print,0,0,[139]!Last_Row)</definedName>
    <definedName name="format2" localSheetId="20">OFFSET(Full_Print,0,0,[139]!Last_Row)</definedName>
    <definedName name="format2" localSheetId="21">OFFSET(Full_Print,0,0,[139]!Last_Row)</definedName>
    <definedName name="format2" localSheetId="22">OFFSET(Full_Print,0,0,[139]!Last_Row)</definedName>
    <definedName name="format2" localSheetId="23">OFFSET(Full_Print,0,0,[139]!Last_Row)</definedName>
    <definedName name="format2" localSheetId="24">OFFSET(Full_Print,0,0,[139]!Last_Row)</definedName>
    <definedName name="format2" localSheetId="25">OFFSET(Full_Print,0,0,[139]!Last_Row)</definedName>
    <definedName name="format2" localSheetId="26">OFFSET(Full_Print,0,0,[139]!Last_Row)</definedName>
    <definedName name="format2" localSheetId="27">OFFSET(Full_Print,0,0,[139]!Last_Row)</definedName>
    <definedName name="format2" localSheetId="10">OFFSET(Full_Print,0,0,[139]!Last_Row)</definedName>
    <definedName name="format2" localSheetId="28">OFFSET(Full_Print,0,0,[139]!Last_Row)</definedName>
    <definedName name="format2" localSheetId="29">OFFSET(Full_Print,0,0,[139]!Last_Row)</definedName>
    <definedName name="format2" localSheetId="30">OFFSET(Full_Print,0,0,[139]!Last_Row)</definedName>
    <definedName name="format2" localSheetId="31">OFFSET(Full_Print,0,0,[139]!Last_Row)</definedName>
    <definedName name="format2" localSheetId="32">OFFSET(Full_Print,0,0,[139]!Last_Row)</definedName>
    <definedName name="format2" localSheetId="33">OFFSET(Full_Print,0,0,[139]!Last_Row)</definedName>
    <definedName name="format2" localSheetId="34">OFFSET(Full_Print,0,0,[139]!Last_Row)</definedName>
    <definedName name="format2" localSheetId="35">OFFSET(Full_Print,0,0,[139]!Last_Row)</definedName>
    <definedName name="format2" localSheetId="36">OFFSET(Full_Print,0,0,[139]!Last_Row)</definedName>
    <definedName name="format2" localSheetId="37">OFFSET(Full_Print,0,0,[139]!Last_Row)</definedName>
    <definedName name="format2" localSheetId="11">OFFSET(Full_Print,0,0,[139]!Last_Row)</definedName>
    <definedName name="format2" localSheetId="38">OFFSET(Full_Print,0,0,[139]!Last_Row)</definedName>
    <definedName name="format2" localSheetId="39">OFFSET(Full_Print,0,0,[139]!Last_Row)</definedName>
    <definedName name="format2" localSheetId="40">OFFSET(Full_Print,0,0,[139]!Last_Row)</definedName>
    <definedName name="format2" localSheetId="41">OFFSET(Full_Print,0,0,[139]!Last_Row)</definedName>
    <definedName name="format2" localSheetId="42">OFFSET(Full_Print,0,0,[139]!Last_Row)</definedName>
    <definedName name="format2" localSheetId="43">OFFSET(Full_Print,0,0,[139]!Last_Row)</definedName>
    <definedName name="format2" localSheetId="44">OFFSET(Full_Print,0,0,[139]!Last_Row)</definedName>
    <definedName name="format2" localSheetId="45">OFFSET(Full_Print,0,0,[139]!Last_Row)</definedName>
    <definedName name="format2" localSheetId="46">OFFSET(Full_Print,0,0,[139]!Last_Row)</definedName>
    <definedName name="format2" localSheetId="47">OFFSET(Full_Print,0,0,[139]!Last_Row)</definedName>
    <definedName name="format2" localSheetId="12">OFFSET(Full_Print,0,0,[139]!Last_Row)</definedName>
    <definedName name="format2" localSheetId="48">OFFSET(Full_Print,0,0,[139]!Last_Row)</definedName>
    <definedName name="format2" localSheetId="49">OFFSET(Full_Print,0,0,[139]!Last_Row)</definedName>
    <definedName name="format2" localSheetId="50">OFFSET(Full_Print,0,0,[139]!Last_Row)</definedName>
    <definedName name="format2" localSheetId="51">OFFSET(Full_Print,0,0,[139]!Last_Row)</definedName>
    <definedName name="format2" localSheetId="52">OFFSET(Full_Print,0,0,[139]!Last_Row)</definedName>
    <definedName name="format2" localSheetId="53">OFFSET(Full_Print,0,0,[139]!Last_Row)</definedName>
    <definedName name="format2" localSheetId="54">OFFSET(Full_Print,0,0,[139]!Last_Row)</definedName>
    <definedName name="format2" localSheetId="55">OFFSET(Full_Print,0,0,[139]!Last_Row)</definedName>
    <definedName name="format2" localSheetId="56">OFFSET(Full_Print,0,0,[139]!Last_Row)</definedName>
    <definedName name="format2" localSheetId="57">OFFSET(Full_Print,0,0,[139]!Last_Row)</definedName>
    <definedName name="format2" localSheetId="13">OFFSET(Full_Print,0,0,[139]!Last_Row)</definedName>
    <definedName name="format2" localSheetId="58">OFFSET(Full_Print,0,0,[139]!Last_Row)</definedName>
    <definedName name="format2" localSheetId="59">OFFSET(Full_Print,0,0,[139]!Last_Row)</definedName>
    <definedName name="format2" localSheetId="60">OFFSET(Full_Print,0,0,[139]!Last_Row)</definedName>
    <definedName name="format2" localSheetId="14">OFFSET(Full_Print,0,0,[139]!Last_Row)</definedName>
    <definedName name="format2" localSheetId="15">OFFSET(Full_Print,0,0,[139]!Last_Row)</definedName>
    <definedName name="format2" localSheetId="16">OFFSET(Full_Print,0,0,[139]!Last_Row)</definedName>
    <definedName name="format2" localSheetId="17">OFFSET(Full_Print,0,0,[139]!Last_Row)</definedName>
    <definedName name="format2" localSheetId="1">OFFSET(Full_Print,0,0,[139]!Last_Row)</definedName>
    <definedName name="format2" localSheetId="8">OFFSET(Full_Print,0,0,[139]!Last_Row)</definedName>
    <definedName name="format2" localSheetId="2">OFFSET(Full_Print,0,0,[139]!Last_Row)</definedName>
    <definedName name="format2">OFFSET(Full_Print,0,0,[139]!Last_Row)</definedName>
    <definedName name="format3">#REF!</definedName>
    <definedName name="format4">#REF!</definedName>
    <definedName name="format5">#REF!</definedName>
    <definedName name="format6">#REF!</definedName>
    <definedName name="format7">#REF!</definedName>
    <definedName name="format8">#REF!</definedName>
    <definedName name="format9">#REF!</definedName>
    <definedName name="Formatted">{"'Sheet1'!$A$1:$F$101"}</definedName>
    <definedName name="FormulaChecker.Colour.19">12648447</definedName>
    <definedName name="FormulaChecker.Colour.41">16737843</definedName>
    <definedName name="FormulaChecker.Colour.48">9868950</definedName>
    <definedName name="FormulaChecker.Colour.6">65535</definedName>
    <definedName name="forwardtotal">'[107]Ameresco-Forward'!$C$69</definedName>
    <definedName name="four">#REF!</definedName>
    <definedName name="fQWERQWERQWER" localSheetId="9">1/EUReXToPTE</definedName>
    <definedName name="fQWERQWERQWER" localSheetId="18">1/EUReXToPTE</definedName>
    <definedName name="fQWERQWERQWER" localSheetId="19">1/EUReXToPTE</definedName>
    <definedName name="fQWERQWERQWER" localSheetId="20">1/EUReXToPTE</definedName>
    <definedName name="fQWERQWERQWER" localSheetId="21">1/EUReXToPTE</definedName>
    <definedName name="fQWERQWERQWER" localSheetId="22">1/EUReXToPTE</definedName>
    <definedName name="fQWERQWERQWER" localSheetId="23">1/EUReXToPTE</definedName>
    <definedName name="fQWERQWERQWER" localSheetId="24">1/EUReXToPTE</definedName>
    <definedName name="fQWERQWERQWER" localSheetId="25">1/EUReXToPTE</definedName>
    <definedName name="fQWERQWERQWER" localSheetId="26">1/EUReXToPTE</definedName>
    <definedName name="fQWERQWERQWER" localSheetId="27">1/EUReXToPTE</definedName>
    <definedName name="fQWERQWERQWER" localSheetId="10">1/EUReXToPTE</definedName>
    <definedName name="fQWERQWERQWER" localSheetId="28">1/EUReXToPTE</definedName>
    <definedName name="fQWERQWERQWER" localSheetId="29">1/EUReXToPTE</definedName>
    <definedName name="fQWERQWERQWER" localSheetId="30">1/EUReXToPTE</definedName>
    <definedName name="fQWERQWERQWER" localSheetId="31">1/EUReXToPTE</definedName>
    <definedName name="fQWERQWERQWER" localSheetId="32">1/EUReXToPTE</definedName>
    <definedName name="fQWERQWERQWER" localSheetId="33">1/EUReXToPTE</definedName>
    <definedName name="fQWERQWERQWER" localSheetId="34">1/EUReXToPTE</definedName>
    <definedName name="fQWERQWERQWER" localSheetId="35">1/EUReXToPTE</definedName>
    <definedName name="fQWERQWERQWER" localSheetId="36">1/EUReXToPTE</definedName>
    <definedName name="fQWERQWERQWER" localSheetId="37">1/EUReXToPTE</definedName>
    <definedName name="fQWERQWERQWER" localSheetId="11">1/EUReXToPTE</definedName>
    <definedName name="fQWERQWERQWER" localSheetId="38">1/EUReXToPTE</definedName>
    <definedName name="fQWERQWERQWER" localSheetId="39">1/EUReXToPTE</definedName>
    <definedName name="fQWERQWERQWER" localSheetId="40">1/EUReXToPTE</definedName>
    <definedName name="fQWERQWERQWER" localSheetId="41">1/EUReXToPTE</definedName>
    <definedName name="fQWERQWERQWER" localSheetId="42">1/EUReXToPTE</definedName>
    <definedName name="fQWERQWERQWER" localSheetId="43">1/EUReXToPTE</definedName>
    <definedName name="fQWERQWERQWER" localSheetId="44">1/EUReXToPTE</definedName>
    <definedName name="fQWERQWERQWER" localSheetId="45">1/EUReXToPTE</definedName>
    <definedName name="fQWERQWERQWER" localSheetId="46">1/EUReXToPTE</definedName>
    <definedName name="fQWERQWERQWER" localSheetId="47">1/EUReXToPTE</definedName>
    <definedName name="fQWERQWERQWER" localSheetId="12">1/EUReXToPTE</definedName>
    <definedName name="fQWERQWERQWER" localSheetId="48">1/EUReXToPTE</definedName>
    <definedName name="fQWERQWERQWER" localSheetId="49">1/EUReXToPTE</definedName>
    <definedName name="fQWERQWERQWER" localSheetId="50">1/EUReXToPTE</definedName>
    <definedName name="fQWERQWERQWER" localSheetId="51">1/EUReXToPTE</definedName>
    <definedName name="fQWERQWERQWER" localSheetId="52">1/EUReXToPTE</definedName>
    <definedName name="fQWERQWERQWER" localSheetId="53">1/EUReXToPTE</definedName>
    <definedName name="fQWERQWERQWER" localSheetId="54">1/EUReXToPTE</definedName>
    <definedName name="fQWERQWERQWER" localSheetId="55">1/EUReXToPTE</definedName>
    <definedName name="fQWERQWERQWER" localSheetId="56">1/EUReXToPTE</definedName>
    <definedName name="fQWERQWERQWER" localSheetId="57">1/EUReXToPTE</definedName>
    <definedName name="fQWERQWERQWER" localSheetId="13">1/EUReXToPTE</definedName>
    <definedName name="fQWERQWERQWER" localSheetId="58">1/EUReXToPTE</definedName>
    <definedName name="fQWERQWERQWER" localSheetId="59">1/EUReXToPTE</definedName>
    <definedName name="fQWERQWERQWER" localSheetId="60">1/EUReXToPTE</definedName>
    <definedName name="fQWERQWERQWER" localSheetId="14">1/EUReXToPTE</definedName>
    <definedName name="fQWERQWERQWER" localSheetId="15">1/EUReXToPTE</definedName>
    <definedName name="fQWERQWERQWER" localSheetId="16">1/EUReXToPTE</definedName>
    <definedName name="fQWERQWERQWER" localSheetId="17">1/EUReXToPTE</definedName>
    <definedName name="fQWERQWERQWER" localSheetId="1">1/EUReXToPTE</definedName>
    <definedName name="fQWERQWERQWER" localSheetId="8">1/EUReXToPTE</definedName>
    <definedName name="fQWERQWERQWER" localSheetId="2">1/EUReXToPTE</definedName>
    <definedName name="fQWERQWERQWER">1/EUReXToPTE</definedName>
    <definedName name="fr">{#N/A,#N/A,TRUE,"DCF Summary (2)";#N/A,#N/A,TRUE,"DCF Summary";#N/A,"Middle Case Drivers",TRUE,"DCF"}</definedName>
    <definedName name="FRAITASCAND_graph">[136]A!$R$20:$T$20</definedName>
    <definedName name="frdf">'[112]Cntmrs-Recruit'!$F$22:$Q$22</definedName>
    <definedName name="Fred">{#N/A,#N/A,FALSE,"ALCO SK";#N/A,#N/A,FALSE,"ALCO RG";#N/A,#N/A,FALSE,"ALCO SK BC";#N/A,#N/A,FALSE,"ALCO RG BC";#N/A,#N/A,FALSE,"VALY SK";#N/A,#N/A,FALSE,"VALY RG"}</definedName>
    <definedName name="freg">{"NOPCAPEVA",#N/A,FALSE,"Nopat";"FCFCSTAR",#N/A,FALSE,"FCFVAL";"EVAVL",#N/A,FALSE,"EVAVAL";"LEASE",#N/A,FALSE,"OpLease"}</definedName>
    <definedName name="fresfg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F">{#N/A,#N/A,FALSE,"1";#N/A,#N/A,FALSE,"2";#N/A,#N/A,FALSE,"16 - 17";#N/A,#N/A,FALSE,"18 - 19";#N/A,#N/A,FALSE,"26";#N/A,#N/A,FALSE,"27";#N/A,#N/A,FALSE,"28"}</definedName>
    <definedName name="FRFERFE">{#N/A,#N/A,FALSE,"Pharm";#N/A,#N/A,FALSE,"WWCM"}</definedName>
    <definedName name="FRFeXToEUR" localSheetId="9">1/EUReXToFRF</definedName>
    <definedName name="FRFeXToEUR" localSheetId="18">1/EUReXToFRF</definedName>
    <definedName name="FRFeXToEUR" localSheetId="19">1/EUReXToFRF</definedName>
    <definedName name="FRFeXToEUR" localSheetId="20">1/EUReXToFRF</definedName>
    <definedName name="FRFeXToEUR" localSheetId="21">1/EUReXToFRF</definedName>
    <definedName name="FRFeXToEUR" localSheetId="22">1/EUReXToFRF</definedName>
    <definedName name="FRFeXToEUR" localSheetId="23">1/EUReXToFRF</definedName>
    <definedName name="FRFeXToEUR" localSheetId="24">1/EUReXToFRF</definedName>
    <definedName name="FRFeXToEUR" localSheetId="25">1/EUReXToFRF</definedName>
    <definedName name="FRFeXToEUR" localSheetId="26">1/EUReXToFRF</definedName>
    <definedName name="FRFeXToEUR" localSheetId="27">1/EUReXToFRF</definedName>
    <definedName name="FRFeXToEUR" localSheetId="10">1/EUReXToFRF</definedName>
    <definedName name="FRFeXToEUR" localSheetId="28">1/EUReXToFRF</definedName>
    <definedName name="FRFeXToEUR" localSheetId="29">1/EUReXToFRF</definedName>
    <definedName name="FRFeXToEUR" localSheetId="30">1/EUReXToFRF</definedName>
    <definedName name="FRFeXToEUR" localSheetId="31">1/EUReXToFRF</definedName>
    <definedName name="FRFeXToEUR" localSheetId="32">1/EUReXToFRF</definedName>
    <definedName name="FRFeXToEUR" localSheetId="33">1/EUReXToFRF</definedName>
    <definedName name="FRFeXToEUR" localSheetId="34">1/EUReXToFRF</definedName>
    <definedName name="FRFeXToEUR" localSheetId="35">1/EUReXToFRF</definedName>
    <definedName name="FRFeXToEUR" localSheetId="36">1/EUReXToFRF</definedName>
    <definedName name="FRFeXToEUR" localSheetId="37">1/EUReXToFRF</definedName>
    <definedName name="FRFeXToEUR" localSheetId="11">1/EUReXToFRF</definedName>
    <definedName name="FRFeXToEUR" localSheetId="38">1/EUReXToFRF</definedName>
    <definedName name="FRFeXToEUR" localSheetId="39">1/EUReXToFRF</definedName>
    <definedName name="FRFeXToEUR" localSheetId="40">1/EUReXToFRF</definedName>
    <definedName name="FRFeXToEUR" localSheetId="41">1/EUReXToFRF</definedName>
    <definedName name="FRFeXToEUR" localSheetId="42">1/EUReXToFRF</definedName>
    <definedName name="FRFeXToEUR" localSheetId="43">1/EUReXToFRF</definedName>
    <definedName name="FRFeXToEUR" localSheetId="44">1/EUReXToFRF</definedName>
    <definedName name="FRFeXToEUR" localSheetId="45">1/EUReXToFRF</definedName>
    <definedName name="FRFeXToEUR" localSheetId="46">1/EUReXToFRF</definedName>
    <definedName name="FRFeXToEUR" localSheetId="47">1/EUReXToFRF</definedName>
    <definedName name="FRFeXToEUR" localSheetId="12">1/EUReXToFRF</definedName>
    <definedName name="FRFeXToEUR" localSheetId="48">1/EUReXToFRF</definedName>
    <definedName name="FRFeXToEUR" localSheetId="49">1/EUReXToFRF</definedName>
    <definedName name="FRFeXToEUR" localSheetId="50">1/EUReXToFRF</definedName>
    <definedName name="FRFeXToEUR" localSheetId="51">1/EUReXToFRF</definedName>
    <definedName name="FRFeXToEUR" localSheetId="52">1/EUReXToFRF</definedName>
    <definedName name="FRFeXToEUR" localSheetId="53">1/EUReXToFRF</definedName>
    <definedName name="FRFeXToEUR" localSheetId="54">1/EUReXToFRF</definedName>
    <definedName name="FRFeXToEUR" localSheetId="55">1/EUReXToFRF</definedName>
    <definedName name="FRFeXToEUR" localSheetId="56">1/EUReXToFRF</definedName>
    <definedName name="FRFeXToEUR" localSheetId="57">1/EUReXToFRF</definedName>
    <definedName name="FRFeXToEUR" localSheetId="13">1/EUReXToFRF</definedName>
    <definedName name="FRFeXToEUR" localSheetId="58">1/EUReXToFRF</definedName>
    <definedName name="FRFeXToEUR" localSheetId="59">1/EUReXToFRF</definedName>
    <definedName name="FRFeXToEUR" localSheetId="60">1/EUReXToFRF</definedName>
    <definedName name="FRFeXToEUR" localSheetId="14">1/EUReXToFRF</definedName>
    <definedName name="FRFeXToEUR" localSheetId="15">1/EUReXToFRF</definedName>
    <definedName name="FRFeXToEUR" localSheetId="16">1/EUReXToFRF</definedName>
    <definedName name="FRFeXToEUR" localSheetId="17">1/EUReXToFRF</definedName>
    <definedName name="FRFeXToEUR" localSheetId="1">1/EUReXToFRF</definedName>
    <definedName name="FRFeXToEUR" localSheetId="8">1/EUReXToFRF</definedName>
    <definedName name="FRFeXToEUR" localSheetId="2">1/EUReXToFRF</definedName>
    <definedName name="FRFeXToEUR">1/EUReXToFRF</definedName>
    <definedName name="frs">{#N/A,#N/A,FALSE,"Sheet1"}</definedName>
    <definedName name="fs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fsa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sadf">{#N/A,#N/A,TRUE,"Acq-Ass";#N/A,#N/A,TRUE,"Acq-IS";#N/A,#N/A,TRUE,"Acq-BS";#N/A,#N/A,TRUE,"Acq-CF"}</definedName>
    <definedName name="fsadf33">{"Financial Statements",#N/A,FALSE,"Results"}</definedName>
    <definedName name="fsadfsdf">{"FCF",#N/A,FALSE,"Results"}</definedName>
    <definedName name="fsaf333">{"Summary",#N/A,FALSE,"Valuation Summary"}</definedName>
    <definedName name="fsd">{"inputs raw data",#N/A,TRUE,"INPUT"}</definedName>
    <definedName name="fsda">#REF!</definedName>
    <definedName name="fsdafas">{"Final",#N/A,FALSE,"Feb-96"}</definedName>
    <definedName name="fsdbdf">"c330"</definedName>
    <definedName name="fsdbf">{"summary",#N/A,FALSE,"2000 vs 1999";"detail",#N/A,FALSE,"2000 vs 1999"}</definedName>
    <definedName name="fsdf">{#N/A,#N/A,FALSE,"Acq-Val";#N/A,#N/A,FALSE,"Acq-Mult Val"}</definedName>
    <definedName name="fsdfasd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fsdfdfa">{"page1",#N/A,FALSE,"BHCOMPC5";"page2",#N/A,FALSE,"BHCOMPC5";"page3",#N/A,FALSE,"BHCOMPC5";"page4",#N/A,FALSE,"BHCOMPC5"}</definedName>
    <definedName name="fsdfsdf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fsdfsdfsd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fsdg">#REF!</definedName>
    <definedName name="fsdsfafd">{"CSheet",#N/A,FALSE,"C";"SmCap",#N/A,FALSE,"VAL1";"GulfCoast",#N/A,FALSE,"VAL1";"nav",#N/A,FALSE,"NAV";"Summary",#N/A,FALSE,"NAV"}</definedName>
    <definedName name="fsfas">{"'Directory'!$A$72:$E$91"}</definedName>
    <definedName name="fsfdgsfdhj">'[22]Variance Sum '!#REF!</definedName>
    <definedName name="fsfs">{#N/A,#N/A,FALSE,"Calc";#N/A,#N/A,FALSE,"Sensitivity";#N/A,#N/A,FALSE,"LT Earn.Dil.";#N/A,#N/A,FALSE,"Dil. AVP"}</definedName>
    <definedName name="FSFS2">{#N/A,#N/A,FALSE,"mdr.XLS";"db",#N/A,FALSE,"mdr.XLS";#N/A,#N/A,FALSE,"Forside ";#N/A,#N/A,FALSE,"INVEST.XLS"}</definedName>
    <definedName name="FSFS7">{#N/A,#N/A,FALSE,"mdr.XLS";"db",#N/A,FALSE,"mdr.XLS";#N/A,#N/A,FALSE,"Forside ";#N/A,#N/A,FALSE,"INVEST.XLS"}</definedName>
    <definedName name="fsssadfdf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tebasic">[106]fORMULAE!$AS$7</definedName>
    <definedName name="ftrbhtrghstr">{#N/A,#N/A,TRUE,"Val - sum";#N/A,#N/A,TRUE,"Val - Sum1";#N/A,#N/A,TRUE,"Val - sum2";#N/A,#N/A,TRUE,"Val - Sum3";#N/A,#N/A,TRUE,"Tar-DCF";#N/A,#N/A,TRUE,"Tar-Val LBO";#N/A,#N/A,TRUE,"Tar-Mult Val"}</definedName>
    <definedName name="fu">{"12mois",#N/A,FALSE,"Income Statement";"12moopexp",#N/A,FALSE,"Operating Expenses";"12mobs",#N/A,FALSE,"Balance Sheet";"12mocashflow",#N/A,FALSE,"Statement of Cash Flows";"perfmeas",#N/A,FALSE,"Financial Perf Measures"}</definedName>
    <definedName name="fuck">{"by departments",#N/A,TRUE,"FORECAST";"cap_headcount",#N/A,TRUE,"FORECAST";"summary",#N/A,TRUE,"FORECAST"}</definedName>
    <definedName name="fuckme">{"SUMMARY",#N/A,TRUE,"SUMMARY";"compare",#N/A,TRUE,"Vs. Bus Plan";"ratios",#N/A,TRUE,"Ratios";"REVENUE",#N/A,TRUE,"Revenue";"expenses",#N/A,TRUE,"1996 budget";"payroll",#N/A,TRUE,"Payroll"}</definedName>
    <definedName name="fuel" localSheetId="9">[4]!print_full_report</definedName>
    <definedName name="fuel" localSheetId="18">[4]!print_full_report</definedName>
    <definedName name="fuel" localSheetId="19">[4]!print_full_report</definedName>
    <definedName name="fuel" localSheetId="20">[4]!print_full_report</definedName>
    <definedName name="fuel" localSheetId="21">[4]!print_full_report</definedName>
    <definedName name="fuel" localSheetId="22">[4]!print_full_report</definedName>
    <definedName name="fuel" localSheetId="23">[4]!print_full_report</definedName>
    <definedName name="fuel" localSheetId="24">[4]!print_full_report</definedName>
    <definedName name="fuel" localSheetId="25">[4]!print_full_report</definedName>
    <definedName name="fuel" localSheetId="26">[4]!print_full_report</definedName>
    <definedName name="fuel" localSheetId="27">[4]!print_full_report</definedName>
    <definedName name="fuel" localSheetId="10">[4]!print_full_report</definedName>
    <definedName name="fuel" localSheetId="28">[4]!print_full_report</definedName>
    <definedName name="fuel" localSheetId="29">[4]!print_full_report</definedName>
    <definedName name="fuel" localSheetId="30">[4]!print_full_report</definedName>
    <definedName name="fuel" localSheetId="31">[4]!print_full_report</definedName>
    <definedName name="fuel" localSheetId="32">[4]!print_full_report</definedName>
    <definedName name="fuel" localSheetId="33">[4]!print_full_report</definedName>
    <definedName name="fuel" localSheetId="34">[4]!print_full_report</definedName>
    <definedName name="fuel" localSheetId="35">[4]!print_full_report</definedName>
    <definedName name="fuel" localSheetId="36">[4]!print_full_report</definedName>
    <definedName name="fuel" localSheetId="37">[4]!print_full_report</definedName>
    <definedName name="fuel" localSheetId="11">[4]!print_full_report</definedName>
    <definedName name="fuel" localSheetId="38">[4]!print_full_report</definedName>
    <definedName name="fuel" localSheetId="39">[4]!print_full_report</definedName>
    <definedName name="fuel" localSheetId="40">[4]!print_full_report</definedName>
    <definedName name="fuel" localSheetId="41">[4]!print_full_report</definedName>
    <definedName name="fuel" localSheetId="42">[4]!print_full_report</definedName>
    <definedName name="fuel" localSheetId="43">[4]!print_full_report</definedName>
    <definedName name="fuel" localSheetId="44">[4]!print_full_report</definedName>
    <definedName name="fuel" localSheetId="45">[4]!print_full_report</definedName>
    <definedName name="fuel" localSheetId="46">[4]!print_full_report</definedName>
    <definedName name="fuel" localSheetId="47">[4]!print_full_report</definedName>
    <definedName name="fuel" localSheetId="12">[4]!print_full_report</definedName>
    <definedName name="fuel" localSheetId="48">[4]!print_full_report</definedName>
    <definedName name="fuel" localSheetId="49">[4]!print_full_report</definedName>
    <definedName name="fuel" localSheetId="50">[4]!print_full_report</definedName>
    <definedName name="fuel" localSheetId="51">[4]!print_full_report</definedName>
    <definedName name="fuel" localSheetId="52">[4]!print_full_report</definedName>
    <definedName name="fuel" localSheetId="53">[4]!print_full_report</definedName>
    <definedName name="fuel" localSheetId="54">[4]!print_full_report</definedName>
    <definedName name="fuel" localSheetId="55">[4]!print_full_report</definedName>
    <definedName name="fuel" localSheetId="56">[4]!print_full_report</definedName>
    <definedName name="fuel" localSheetId="57">[4]!print_full_report</definedName>
    <definedName name="fuel" localSheetId="13">[4]!print_full_report</definedName>
    <definedName name="fuel" localSheetId="58">[4]!print_full_report</definedName>
    <definedName name="fuel" localSheetId="59">[4]!print_full_report</definedName>
    <definedName name="fuel" localSheetId="60">[4]!print_full_report</definedName>
    <definedName name="fuel" localSheetId="14">[4]!print_full_report</definedName>
    <definedName name="fuel" localSheetId="15">[4]!print_full_report</definedName>
    <definedName name="fuel" localSheetId="16">[4]!print_full_report</definedName>
    <definedName name="fuel" localSheetId="17">[4]!print_full_report</definedName>
    <definedName name="fuel" localSheetId="1">[4]!print_full_report</definedName>
    <definedName name="fuel" localSheetId="8">[4]!print_full_report</definedName>
    <definedName name="fuel" localSheetId="2">[4]!print_full_report</definedName>
    <definedName name="fuel">[4]!print_full_report</definedName>
    <definedName name="fuel2" localSheetId="9">[4]!print_full_report</definedName>
    <definedName name="fuel2" localSheetId="18">[4]!print_full_report</definedName>
    <definedName name="fuel2" localSheetId="19">[4]!print_full_report</definedName>
    <definedName name="fuel2" localSheetId="20">[4]!print_full_report</definedName>
    <definedName name="fuel2" localSheetId="21">[4]!print_full_report</definedName>
    <definedName name="fuel2" localSheetId="22">[4]!print_full_report</definedName>
    <definedName name="fuel2" localSheetId="23">[4]!print_full_report</definedName>
    <definedName name="fuel2" localSheetId="24">[4]!print_full_report</definedName>
    <definedName name="fuel2" localSheetId="25">[4]!print_full_report</definedName>
    <definedName name="fuel2" localSheetId="26">[4]!print_full_report</definedName>
    <definedName name="fuel2" localSheetId="27">[4]!print_full_report</definedName>
    <definedName name="fuel2" localSheetId="10">[4]!print_full_report</definedName>
    <definedName name="fuel2" localSheetId="28">[4]!print_full_report</definedName>
    <definedName name="fuel2" localSheetId="29">[4]!print_full_report</definedName>
    <definedName name="fuel2" localSheetId="30">[4]!print_full_report</definedName>
    <definedName name="fuel2" localSheetId="31">[4]!print_full_report</definedName>
    <definedName name="fuel2" localSheetId="32">[4]!print_full_report</definedName>
    <definedName name="fuel2" localSheetId="33">[4]!print_full_report</definedName>
    <definedName name="fuel2" localSheetId="34">[4]!print_full_report</definedName>
    <definedName name="fuel2" localSheetId="35">[4]!print_full_report</definedName>
    <definedName name="fuel2" localSheetId="36">[4]!print_full_report</definedName>
    <definedName name="fuel2" localSheetId="37">[4]!print_full_report</definedName>
    <definedName name="fuel2" localSheetId="11">[4]!print_full_report</definedName>
    <definedName name="fuel2" localSheetId="38">[4]!print_full_report</definedName>
    <definedName name="fuel2" localSheetId="39">[4]!print_full_report</definedName>
    <definedName name="fuel2" localSheetId="40">[4]!print_full_report</definedName>
    <definedName name="fuel2" localSheetId="41">[4]!print_full_report</definedName>
    <definedName name="fuel2" localSheetId="42">[4]!print_full_report</definedName>
    <definedName name="fuel2" localSheetId="43">[4]!print_full_report</definedName>
    <definedName name="fuel2" localSheetId="44">[4]!print_full_report</definedName>
    <definedName name="fuel2" localSheetId="45">[4]!print_full_report</definedName>
    <definedName name="fuel2" localSheetId="46">[4]!print_full_report</definedName>
    <definedName name="fuel2" localSheetId="47">[4]!print_full_report</definedName>
    <definedName name="fuel2" localSheetId="12">[4]!print_full_report</definedName>
    <definedName name="fuel2" localSheetId="48">[4]!print_full_report</definedName>
    <definedName name="fuel2" localSheetId="49">[4]!print_full_report</definedName>
    <definedName name="fuel2" localSheetId="50">[4]!print_full_report</definedName>
    <definedName name="fuel2" localSheetId="51">[4]!print_full_report</definedName>
    <definedName name="fuel2" localSheetId="52">[4]!print_full_report</definedName>
    <definedName name="fuel2" localSheetId="53">[4]!print_full_report</definedName>
    <definedName name="fuel2" localSheetId="54">[4]!print_full_report</definedName>
    <definedName name="fuel2" localSheetId="55">[4]!print_full_report</definedName>
    <definedName name="fuel2" localSheetId="56">[4]!print_full_report</definedName>
    <definedName name="fuel2" localSheetId="57">[4]!print_full_report</definedName>
    <definedName name="fuel2" localSheetId="13">[4]!print_full_report</definedName>
    <definedName name="fuel2" localSheetId="58">[4]!print_full_report</definedName>
    <definedName name="fuel2" localSheetId="59">[4]!print_full_report</definedName>
    <definedName name="fuel2" localSheetId="60">[4]!print_full_report</definedName>
    <definedName name="fuel2" localSheetId="14">[4]!print_full_report</definedName>
    <definedName name="fuel2" localSheetId="15">[4]!print_full_report</definedName>
    <definedName name="fuel2" localSheetId="16">[4]!print_full_report</definedName>
    <definedName name="fuel2" localSheetId="17">[4]!print_full_report</definedName>
    <definedName name="fuel2" localSheetId="1">[4]!print_full_report</definedName>
    <definedName name="fuel2" localSheetId="8">[4]!print_full_report</definedName>
    <definedName name="fuel2" localSheetId="2">[4]!print_full_report</definedName>
    <definedName name="fuel2">[4]!print_full_report</definedName>
    <definedName name="fuela" localSheetId="9">[140]!print_full_report</definedName>
    <definedName name="fuela" localSheetId="18">[140]!print_full_report</definedName>
    <definedName name="fuela" localSheetId="19">[140]!print_full_report</definedName>
    <definedName name="fuela" localSheetId="20">[140]!print_full_report</definedName>
    <definedName name="fuela" localSheetId="21">[140]!print_full_report</definedName>
    <definedName name="fuela" localSheetId="22">[140]!print_full_report</definedName>
    <definedName name="fuela" localSheetId="23">[140]!print_full_report</definedName>
    <definedName name="fuela" localSheetId="24">[140]!print_full_report</definedName>
    <definedName name="fuela" localSheetId="25">[140]!print_full_report</definedName>
    <definedName name="fuela" localSheetId="26">[140]!print_full_report</definedName>
    <definedName name="fuela" localSheetId="27">[140]!print_full_report</definedName>
    <definedName name="fuela" localSheetId="10">[140]!print_full_report</definedName>
    <definedName name="fuela" localSheetId="28">[140]!print_full_report</definedName>
    <definedName name="fuela" localSheetId="29">[140]!print_full_report</definedName>
    <definedName name="fuela" localSheetId="30">[140]!print_full_report</definedName>
    <definedName name="fuela" localSheetId="31">[140]!print_full_report</definedName>
    <definedName name="fuela" localSheetId="32">[140]!print_full_report</definedName>
    <definedName name="fuela" localSheetId="33">[140]!print_full_report</definedName>
    <definedName name="fuela" localSheetId="34">[140]!print_full_report</definedName>
    <definedName name="fuela" localSheetId="35">[140]!print_full_report</definedName>
    <definedName name="fuela" localSheetId="36">[140]!print_full_report</definedName>
    <definedName name="fuela" localSheetId="37">[140]!print_full_report</definedName>
    <definedName name="fuela" localSheetId="11">[140]!print_full_report</definedName>
    <definedName name="fuela" localSheetId="38">[140]!print_full_report</definedName>
    <definedName name="fuela" localSheetId="39">[140]!print_full_report</definedName>
    <definedName name="fuela" localSheetId="40">[140]!print_full_report</definedName>
    <definedName name="fuela" localSheetId="41">[140]!print_full_report</definedName>
    <definedName name="fuela" localSheetId="42">[140]!print_full_report</definedName>
    <definedName name="fuela" localSheetId="43">[140]!print_full_report</definedName>
    <definedName name="fuela" localSheetId="44">[140]!print_full_report</definedName>
    <definedName name="fuela" localSheetId="45">[140]!print_full_report</definedName>
    <definedName name="fuela" localSheetId="46">[140]!print_full_report</definedName>
    <definedName name="fuela" localSheetId="47">[140]!print_full_report</definedName>
    <definedName name="fuela" localSheetId="12">[140]!print_full_report</definedName>
    <definedName name="fuela" localSheetId="48">[140]!print_full_report</definedName>
    <definedName name="fuela" localSheetId="49">[140]!print_full_report</definedName>
    <definedName name="fuela" localSheetId="50">[140]!print_full_report</definedName>
    <definedName name="fuela" localSheetId="51">[140]!print_full_report</definedName>
    <definedName name="fuela" localSheetId="52">[140]!print_full_report</definedName>
    <definedName name="fuela" localSheetId="53">[140]!print_full_report</definedName>
    <definedName name="fuela" localSheetId="54">[140]!print_full_report</definedName>
    <definedName name="fuela" localSheetId="55">[140]!print_full_report</definedName>
    <definedName name="fuela" localSheetId="56">[140]!print_full_report</definedName>
    <definedName name="fuela" localSheetId="57">[140]!print_full_report</definedName>
    <definedName name="fuela" localSheetId="13">[140]!print_full_report</definedName>
    <definedName name="fuela" localSheetId="58">[140]!print_full_report</definedName>
    <definedName name="fuela" localSheetId="59">[140]!print_full_report</definedName>
    <definedName name="fuela" localSheetId="60">[140]!print_full_report</definedName>
    <definedName name="fuela" localSheetId="14">[140]!print_full_report</definedName>
    <definedName name="fuela" localSheetId="15">[140]!print_full_report</definedName>
    <definedName name="fuela" localSheetId="16">[140]!print_full_report</definedName>
    <definedName name="fuela" localSheetId="17">[140]!print_full_report</definedName>
    <definedName name="fuela" localSheetId="1">[140]!print_full_report</definedName>
    <definedName name="fuela" localSheetId="8">[140]!print_full_report</definedName>
    <definedName name="fuela" localSheetId="2">[140]!print_full_report</definedName>
    <definedName name="fuela">[140]!print_full_report</definedName>
    <definedName name="Full2">{#N/A,#N/A,FALSE,"97Forecast";#N/A,#N/A,FALSE,"97F with disc";#N/A,#N/A,FALSE,"Jan";#N/A,#N/A,FALSE,"Feb";#N/A,#N/A,FALSE,"Mar";#N/A,#N/A,FALSE,"April";#N/A,#N/A,FALSE,"May";#N/A,#N/A,FALSE,"June";#N/A,#N/A,FALSE,"July";#N/A,#N/A,FALSE,"Aug";#N/A,#N/A,FALSE,"Sept";#N/A,#N/A,FALSE,"Oct";#N/A,#N/A,FALSE,"Nov";#N/A,#N/A,FALSE,"Dec"}</definedName>
    <definedName name="Full3">{#N/A,#N/A,FALSE,"97Forecast";#N/A,#N/A,FALSE,"97F with disc";#N/A,#N/A,FALSE,"Jan";#N/A,#N/A,FALSE,"Feb";#N/A,#N/A,FALSE,"Mar";#N/A,#N/A,FALSE,"April";#N/A,#N/A,FALSE,"May";#N/A,#N/A,FALSE,"June";#N/A,#N/A,FALSE,"July";#N/A,#N/A,FALSE,"Aug";#N/A,#N/A,FALSE,"Sept";#N/A,#N/A,FALSE,"Oct";#N/A,#N/A,FALSE,"Nov";#N/A,#N/A,FALSE,"Dec"}</definedName>
    <definedName name="fundIV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ndiv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ture_FooterType">"INTERNAL"</definedName>
    <definedName name="fuyituy">'[22]Variance Sum '!#REF!</definedName>
    <definedName name="FVBFB">{#N/A,"1",FALSE,"FORM";#N/A,"2",FALSE,"FORM";#N/A,"3",FALSE,"FORM";#N/A,"4",FALSE,"FORM";#N/A,"5",FALSE,"FORM";#N/A,"6",FALSE,"FORM";#N/A,"7",FALSE,"FORM";#N/A,"8",FALSE,"FORM";#N/A,"9",FALSE,"FORM";#N/A,"10",FALSE,"FORM";#N/A,"11",FALSE,"FORM";#N/A,"12",FALSE,"FORM";#N/A,"13",FALSE,"FORM";#N/A,"14",FALSE,"FORM";#N/A,"15",FALSE,"FORM";#N/A,"16",FALSE,"FORM";#N/A,"17",FALSE,"FORM";#N/A,"18",FALSE,"FORM";#N/A,"19",FALSE,"FORM";#N/A,"20",FALSE,"FORM";#N/A,"21",FALSE,"FORM";#N/A,"22",FALSE,"FORM";#N/A,"23",FALSE,"FORM";#N/A,"24",FALSE,"FORM";#N/A,"25",FALSE,"FORM";#N/A,"26",FALSE,"FORM";#N/A,"27",FALSE,"FORM";#N/A,"28",FALSE,"FORM";#N/A,"29",FALSE,"FORM";#N/A,"30",FALSE,"FORM";#N/A,"31",FALSE,"FORM";#N/A,"32",FALSE,"FORM";#N/A,"33",FALSE,"FORM";#N/A,"34",FALSE,"FORM";#N/A,"35",FALSE,"FORM";#N/A,"36",FALSE,"FORM";#N/A,"37",FALSE,"FORM";#N/A,"38",FALSE,"FORM";#N/A,"39",FALSE,"FORM";#N/A,"40",FALSE,"FORM";#N/A,"41",FALSE,"FORM";#N/A,"42",FALSE,"FORM";#N/A,"43",FALSE,"FORM";#N/A,"44",FALSE,"FORM";#N/A,"45",FALSE,"FORM";#N/A,"46",FALSE,"FORM";#N/A,"47",FALSE,"FORM";#N/A,"48",FALSE,"FORM";#N/A,"49",FALSE,"FORM";#N/A,"50",FALSE,"FORM";#N/A,"51",FALSE,"FORM";#N/A,"52",FALSE,"FORM";#N/A,"53",FALSE,"FORM";#N/A,"54",FALSE,"FORM";#N/A,"55",FALSE,"FORM";#N/A,"56",FALSE,"FORM";#N/A,"57",FALSE,"FORM";#N/A,"58",FALSE,"FORM";#N/A,"59",FALSE,"FORM"}</definedName>
    <definedName name="FVG">{#N/A,#N/A,FALSE,"Pharm";#N/A,#N/A,FALSE,"WWCM"}</definedName>
    <definedName name="fvsvdvd">{"Summary",#N/A,FALSE,"Valuation Summary";"Financial Statements",#N/A,FALSE,"Results";"FCF",#N/A,FALSE,"Results"}</definedName>
    <definedName name="fw">{#N/A,#N/A,FALSE,"Model";#N/A,#N/A,FALSE,"Gen Pts &amp; Rts 2000";#N/A,#N/A,FALSE,"AcqsAss";#N/A,#N/A,FALSE,"Acqs &amp; De Novos"}</definedName>
    <definedName name="FWEg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rw">#REF!</definedName>
    <definedName name="FY">41379.5438773148</definedName>
    <definedName name="fyhfhfhfhfhfh">{"CurrentDetail",#N/A,FALSE,"ActualOutlook";"NextDetail",#N/A,FALSE,"ActualOutlook"}</definedName>
    <definedName name="ｇ">{"'下期集計（10.27迄・速報値）'!$Q$16"}</definedName>
    <definedName name="GA">{#N/A,#N/A,FALSE,"Job Sched"}</definedName>
    <definedName name="gaa">{"AnnInc",#N/A,TRUE,"Inc";"QtrInc1",#N/A,TRUE,"Inc";"Balance",#N/A,TRUE,"Bal";"Cflow",#N/A,TRUE,"Cash"}</definedName>
    <definedName name="gaf">{#N/A,#N/A,TRUE,"Pivots-Employee";#N/A,"Scenerio2",TRUE,"Assumptions Summary"}</definedName>
    <definedName name="gain">{"UK PL",#N/A,FALSE,"UK";"UK BS",#N/A,FALSE,"UK";"UK CF",#N/A,FALSE,"UK"}</definedName>
    <definedName name="gasdf">{#N/A,#N/A,TRUE,"Acq-Ass";#N/A,#N/A,TRUE,"Acq-IS";#N/A,#N/A,TRUE,"Acq-BS";#N/A,#N/A,TRUE,"Acq-CF"}</definedName>
    <definedName name="gb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gd">{"'下期集計（10.27迄・速報値）'!$Q$16"}</definedName>
    <definedName name="gda">{"'下期集計（10.27迄・速報値）'!$Q$16"}</definedName>
    <definedName name="gd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gdfg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gdfgdf">{#N/A,#N/A,FALSE,"Pharm";#N/A,#N/A,FALSE,"WWCM"}</definedName>
    <definedName name="gdfgdfg">{#N/A,#N/A,FALSE,"Op-BS";#N/A,#N/A,FALSE,"Assum";#N/A,#N/A,FALSE,"IS";#N/A,#N/A,FALSE,"Syn+Elim";#N/A,#N/A,FALSE,"BSCF";#N/A,#N/A,FALSE,"Blue_IS";#N/A,#N/A,FALSE,"Blue_BSCF";#N/A,#N/A,FALSE,"Ratings"}</definedName>
    <definedName name="gdfgdg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gdfgh">{#N/A,#N/A,FALSE,"FY97";#N/A,#N/A,FALSE,"FY98";#N/A,#N/A,FALSE,"FY99";#N/A,#N/A,FALSE,"FY00";#N/A,#N/A,FALSE,"FY01"}</definedName>
    <definedName name="gdfs">{#N/A,#N/A,FALSE,"Projections";#N/A,#N/A,FALSE,"Multiples Valuation";#N/A,#N/A,FALSE,"LBO";#N/A,#N/A,FALSE,"Multiples_Sensitivity";#N/A,#N/A,FALSE,"Summary"}</definedName>
    <definedName name="gdgd">{#N/A,#N/A,FALSE,"Calc";#N/A,#N/A,FALSE,"Sensitivity";#N/A,#N/A,FALSE,"LT Earn.Dil.";#N/A,#N/A,FALSE,"Dil. AVP"}</definedName>
    <definedName name="gdhdh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gdsa">{"'下期集計（10.27迄・速報値）'!$Q$16"}</definedName>
    <definedName name="gdsf">{#N/A,#N/A,TRUE,"Pivots-Employee";#N/A,"Scenario1",TRUE,"Assumptions Summary"}</definedName>
    <definedName name="gea">{"NOPCAPEVA",#N/A,FALSE,"Nopat";"FCFCSTAR",#N/A,FALSE,"FCFVAL";"EVAVL",#N/A,FALSE,"EVAVAL";"LEASE",#N/A,FALSE,"OpLease"}</definedName>
    <definedName name="geaeadd">{"AnnInc",#N/A,TRUE,"Inc";"QtrInc1",#N/A,TRUE,"Inc";"Balance",#N/A,TRUE,"Bal";"Cflow",#N/A,TRUE,"Cash"}</definedName>
    <definedName name="geda">{"AnnInc",#N/A,TRUE,"Inc";"QtrInc1",#N/A,TRUE,"Inc";"Balance",#N/A,TRUE,"Bal";"Cflow",#N/A,TRUE,"Cash"}</definedName>
    <definedName name="GeelCapexFcst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GEN">[4]KISSAN!#REF!</definedName>
    <definedName name="gesaa">{"NOPCAPEVA",#N/A,FALSE,"Nopat";"FCFCSTAR",#N/A,FALSE,"FCFVAL";"EVAVL",#N/A,FALSE,"EVAVAL";"LEASE",#N/A,FALSE,"OpLease"}</definedName>
    <definedName name="geww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f">{"incomemth",#N/A,TRUE,"forecast00";"incomepercentmth",#N/A,TRUE,"forecast00";"balancemth",#N/A,TRUE,"forecast00";"cashmth",#N/A,TRUE,"forecast00";"covenantmth",#N/A,TRUE,"forecast00"}</definedName>
    <definedName name="gfae">{"NOPCAPEVA",#N/A,FALSE,"Nopat";"FCFCSTAR",#N/A,FALSE,"FCFVAL";"EVAVL",#N/A,FALSE,"EVAVAL";"LEASE",#N/A,FALSE,"OpLease"}</definedName>
    <definedName name="gfbngnhjdf">{"histincome",#N/A,FALSE,"hyfins";"closing balance",#N/A,FALSE,"hyfins"}</definedName>
    <definedName name="gfd">{#N/A,#N/A,FALSE,"Cashflow Analysis";#N/A,#N/A,FALSE,"Sensitivity Analysis";#N/A,#N/A,FALSE,"PV";#N/A,#N/A,FALSE,"Pro Forma"}</definedName>
    <definedName name="gfdgfdg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jhjh">{#N/A,#N/A,FALSE,"Pharm";#N/A,#N/A,FALSE,"WWCM"}</definedName>
    <definedName name="gfg">{#N/A,#N/A,FALSE,"Projections";#N/A,#N/A,FALSE,"Multiples Valuation";#N/A,#N/A,FALSE,"LBO";#N/A,#N/A,FALSE,"Multiples_Sensitivity";#N/A,#N/A,FALSE,"Summary"}</definedName>
    <definedName name="gfgfgfgf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ss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h">{#N/A,#N/A,FALSE,"FY97";#N/A,#N/A,FALSE,"FY98";#N/A,#N/A,FALSE,"FY99";#N/A,#N/A,FALSE,"FY00";#N/A,#N/A,FALSE,"FY01"}</definedName>
    <definedName name="gfhg">{"'Directory'!$A$72:$E$91"}</definedName>
    <definedName name="gfie">{"bs",#N/A,FALSE,"SCF"}</definedName>
    <definedName name="gfjfj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gfs">{"NOPCAPEVA",#N/A,FALSE,"Nopat";"FCFCSTAR",#N/A,FALSE,"FCFVAL";"EVAVL",#N/A,FALSE,"EVAVAL";"LEASE",#N/A,FALSE,"OpLease"}</definedName>
    <definedName name="gfsd">{"consolidated",#N/A,FALSE,"Sheet1";"cms",#N/A,FALSE,"Sheet1";"fse",#N/A,FALSE,"Sheet1"}</definedName>
    <definedName name="gft">{#N/A,#N/A,FALSE,"Aging Summary";#N/A,#N/A,FALSE,"Ratio Analysis";#N/A,#N/A,FALSE,"Test 120 Day Accts";#N/A,#N/A,FALSE,"Tickmarks"}</definedName>
    <definedName name="gg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gg">{"Professional Service Detail",#N/A,FALSE,"Q3 Prof Serv"}</definedName>
    <definedName name="gggg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G">{"CONSOL",#N/A,FALSE,"CONSOL";"JAPAN",#N/A,FALSE,"JAPAN";"AP JAPAN",#N/A,FALSE,"ASIA PAC";"HK",#N/A,FALSE,"HK";"KOREA",#N/A,FALSE,"KOREA";"TAIWAN",#N/A,FALSE,"TAIWAN";"AUSTNZ",#N/A,FALSE,"AUSTNZ";"SE ASIA",#N/A,FALSE,"SE ASIA";"INDIA",#N/A,FALSE,"INDIA";"TOTEUR",#N/A,FALSE,"TOTEUR";"UK",#N/A,FALSE,"UK";"FRANCE",#N/A,FALSE,"FRANCE";"GERMANY",#N/A,FALSE,"GERMANY";"ITALY",#N/A,FALSE,"ITALY";"SP PORT",#N/A,FALSE,"SP PORT";"SCAND",#N/A,FALSE,"SCAND";"BENELUX",#N/A,FALSE,"BENELUX";"OTH W EUR",#N/A,FALSE,"OTH W. EUR";"FSU",#N/A,FALSE,"FSU";"EAST EUR",#N/A,FALSE,"EAST EUR";"TOTLTAM",#N/A,FALSE,"TOTLTAM";"MEXICO",#N/A,FALSE,"MEXICO";"BRAZIL",#N/A,FALSE,"BRAZIL";"final",#N/A,FALSE,"VEN";"final",#N/A,FALSE,"ARG";"OTR LATAM",#N/A,FALSE,"OTR LATAM";"US",#N/A,FALSE,"US";"CANADA",#N/A,FALSE,"CANADA";"MIDEAST",#N/A,FALSE,"MIDEAST";"AFRICA",#N/A,FALSE,"AFRICA";"FREIGHT",#N/A,FALSE,"FREIGHT";"CURR",#N/A,FALSE,"CURR";"ACQDIV",#N/A,FALSE,"ACQDIV"}</definedName>
    <definedName name="gggggg">{"CurrentDetail",#N/A,FALSE,"ActualOutlook";"NextDetail",#N/A,FALSE,"ActualOutlook"}</definedName>
    <definedName name="gggggggggg">{"CurrentDetail",#N/A,FALSE,"ActualOutlook";"NextDetail",#N/A,FALSE,"ActualOutlook"}</definedName>
    <definedName name="gggggggggggggg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gggggh">{"NOPCAPEVA",#N/A,FALSE,"Nopat";"FCFCSTAR",#N/A,FALSE,"FCFVAL";"EVAVL",#N/A,FALSE,"EVAVAL";"LEASE",#N/A,FALSE,"OpLease"}</definedName>
    <definedName name="ggsdf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gh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gha">{"NOPCAPEVA",#N/A,FALSE,"Nopat";"FCFCSTAR",#N/A,FALSE,"FCFVAL";"EVAVL",#N/A,FALSE,"EVAVAL";"LEASE",#N/A,FALSE,"OpLease"}</definedName>
    <definedName name="ghdf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ghg">'[112]Cntmrs-Recruit'!$F$21:$Q$21</definedName>
    <definedName name="ghggg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hghgh">{"Supporting Schedules",#N/A,FALSE,"Results"}</definedName>
    <definedName name="ghjfg">{#N/A,#N/A,TRUE,"ALLL";#N/A,#N/A,TRUE,"DEL";#N/A,#N/A,TRUE,"Reserve Analysis";#N/A,#N/A,TRUE,"C_OFF HISTORY";#N/A,#N/A,TRUE,"ALLL_QTR";#N/A,#N/A,TRUE,"HEA_M";#N/A,#N/A,TRUE,"BL_DET";#N/A,#N/A,TRUE,"3YRS+";#N/A,#N/A,TRUE,"CONSTR_DET"}</definedName>
    <definedName name="ghjggjh">{#N/A,#N/A,FALSE,"Pharm";#N/A,#N/A,FALSE,"WWCM"}</definedName>
    <definedName name="ghjgh">#REF!</definedName>
    <definedName name="GHJKY">{#N/A,#N/A,FALSE,"WHITE-RODGERS SK";#N/A,#N/A,FALSE,"WHITE-RODGERS RG";#N/A,#N/A,FALSE,"WHITE-RODGERS SK BC";#N/A,#N/A,FALSE,"WHITE-RODGERS RG BC";#N/A,#N/A,FALSE,"GENERAL CONTROLS SK";#N/A,#N/A,FALSE,"GENERAL CONTROLS RG";#N/A,#N/A,FALSE,"PACTROL SK";#N/A,#N/A,FALSE,"PACTROL RG"}</definedName>
    <definedName name="ghjlou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ghjnhnnhj">{#N/A,#N/A,FALSE,"Combo-Ass ";#N/A,#N/A,FALSE,"Combo-IS";#N/A,#N/A,FALSE,"Combo-BS";#N/A,#N/A,FALSE,"Combo-CF"}</definedName>
    <definedName name="ghjtyjt">#REF!</definedName>
    <definedName name="ghjyt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ghklj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ghmkjf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gk">{"incomemth",#N/A,TRUE,"forecast00";"incomepercentmth",#N/A,TRUE,"forecast00";"balancemth",#N/A,TRUE,"forecast00";"cashmth",#N/A,TRUE,"forecast00";"covenantmth",#N/A,TRUE,"forecast00"}</definedName>
    <definedName name="GlideChartMarker">"Chart!A1"</definedName>
    <definedName name="GlideDataMarker">"Data!A1"</definedName>
    <definedName name="GlideHiddenMarker">"Costcurvedata!A1"</definedName>
    <definedName name="GlideMaxCharts">7</definedName>
    <definedName name="gljghjlghj">'[22]Variance Sum '!#REF!</definedName>
    <definedName name="Global1">{#N/A,#N/A,FALSE,"Pharm";#N/A,#N/A,FALSE,"WWCM"}</definedName>
    <definedName name="go">{"TOTAL",#N/A,FALSE,"A";"FISCAL94",#N/A,FALSE,"A";"FISCAL95",#N/A,FALSE,"A";"FISCAL96",#N/A,FALSE,"A";"misc page",#N/A,FALSE,"A"}</definedName>
    <definedName name="godleytotal">[107]Godley!$C$62</definedName>
    <definedName name="gods">{"consolidated",#N/A,FALSE,"Sheet1";"cms",#N/A,FALSE,"Sheet1";"fse",#N/A,FALSE,"Sheet1"}</definedName>
    <definedName name="gooch">{#N/A,#N/A,FALSE,"Projections";#N/A,#N/A,FALSE,"Multiples Valuation";#N/A,#N/A,FALSE,"LBO";#N/A,#N/A,FALSE,"Multiples_Sensitivity";#N/A,#N/A,FALSE,"Summary"}</definedName>
    <definedName name="good">{#N/A,#N/A,FALSE,"SUMMARY";#N/A,#N/A,FALSE,"EAC96PLA";#N/A,#N/A,FALSE,"EAC96EXT";#N/A,#N/A,FALSE,"FINSUM";#N/A,#N/A,FALSE,"1996PL";#N/A,#N/A,FALSE,"RISKOP3rd";#N/A,#N/A,FALSE,"RISKTOTAL";#N/A,#N/A,FALSE,"STAFFING";#N/A,#N/A,FALSE,"Balsht"}</definedName>
    <definedName name="Goodwill_Amortization">25</definedName>
    <definedName name="gotfff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goto">{#N/A,#N/A,FALSE,"PRO FORMA FINANCIALS"}</definedName>
    <definedName name="GP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GP_Margin1">[110]RATIOS!$F$23</definedName>
    <definedName name="GP_MarginAvg">[110]RATIOS!$L$23</definedName>
    <definedName name="GR">[141]SalesMYP!$B$49:$B$55</definedName>
    <definedName name="graph">{#N/A,#N/A,FALSE,"REPORT"}</definedName>
    <definedName name="GraphPage">#REF!</definedName>
    <definedName name="graphs">"22/01/2007 13:15:48"</definedName>
    <definedName name="grd">{"AnnInc",#N/A,TRUE,"Inc";"QtrInc1",#N/A,TRUE,"Inc";"Balance",#N/A,TRUE,"Bal";"Cflow",#N/A,TRUE,"Cash"}</definedName>
    <definedName name="greaedfd">{"AnnInc",#N/A,TRUE,"Inc";"QtrInc1",#N/A,TRUE,"Inc";"Balance",#N/A,TRUE,"Bal";"Cflow",#N/A,TRUE,"Cash"}</definedName>
    <definedName name="GREG_wrn.Bonus.">{"BONUS JOURNAL ENTRY",#N/A,FALSE,"BONUS";"BONUS CALC",#N/A,FALSE,"BONUS";"BONUS DATA",#N/A,FALSE,"BONUS"}</definedName>
    <definedName name="Grf">{#N/A,#N/A,FALSE,"COP CONS SK";#N/A,#N/A,FALSE,"COP CONS RG";#N/A,#N/A,FALSE,"COP CONS SK BC";#N/A,#N/A,FALSE,"COP CONS RG BC";#N/A,#N/A,FALSE,"ALLIANCE SK";#N/A,#N/A,FALSE,"ALLIANCE RG";#N/A,#N/A,FALSE,"CPC SK";#N/A,#N/A,FALSE,"CPC RG"}</definedName>
    <definedName name="grgrgrg">{"FCF",#N/A,FALSE,"Results"}</definedName>
    <definedName name="grgrrgr">{"Summary",#N/A,FALSE,"Valuation Summary";"Financial Statements",#N/A,FALSE,"Results";"FCF",#N/A,FALSE,"Results"}</definedName>
    <definedName name="Gridlines">#REF!</definedName>
    <definedName name="gross">#REF!</definedName>
    <definedName name="GRW">{#N/A,#N/A,TRUE,"income statement";#N/A,#N/A,TRUE,"balance sheet";#N/A,#N/A,TRUE,"cash flow";#N/A,#N/A,TRUE,"borrowing base";#N/A,#N/A,TRUE,"primary assumptions";#N/A,#N/A,TRUE,"finishing assumptions";#N/A,#N/A,TRUE,"sales summary";#N/A,#N/A,TRUE,"costs per ton";#N/A,#N/A,TRUE,"Coke";#N/A,#N/A,TRUE,"coke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conversion";#N/A,#N/A,TRUE,"Stbnvl";#N/A,#N/A,TRUE,"Allenport";#N/A,#N/A,TRUE,"Yorkville";#N/A,#N/A,TRUE,"MF";#N/A,#N/A,TRUE,"WCC"}</definedName>
    <definedName name="gsd">{"Draft",#N/A,FALSE,"Feb-96"}</definedName>
    <definedName name="gsdf">{#N/A,#N/A,TRUE,"Acq-Ass";#N/A,#N/A,TRUE,"Acq-IS";#N/A,#N/A,TRUE,"Acq-BS";#N/A,#N/A,TRUE,"Acq-CF"}</definedName>
    <definedName name="gsdfdf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gsdfgsdf">{"Agg Output",#N/A,FALSE,"Operational Drivers Output";"NW Output",#N/A,FALSE,"Operational Drivers Output";"South Output",#N/A,FALSE,"Operational Drivers Output";"Central Output",#N/A,FALSE,"Operational Drivers Output"}</definedName>
    <definedName name="gsdfsf">{#N/A,#N/A,TRUE,"Pivots-Employee";#N/A,"Scenerio2",TRUE,"Assumptions Summary"}</definedName>
    <definedName name="gsfdh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gsh">{"'Directory'!$A$72:$E$91"}</definedName>
    <definedName name="gt">{#N/A,#N/A,FALSE,"COVER";#N/A,#N/A,FALSE,"Index";#N/A,#N/A,FALSE,"Non-Earning";#N/A,#N/A,FALSE,"Commercial";#N/A,#N/A,FALSE,"Detailed"}</definedName>
    <definedName name="Guam">#REF!</definedName>
    <definedName name="Guaraniana">#REF!</definedName>
    <definedName name="GUIDE_Enterprise_Value">[110]VALUATION!$G$9</definedName>
    <definedName name="Guideline_Min_Value">[110]VALUATION!$E$9</definedName>
    <definedName name="GWyears">40</definedName>
    <definedName name="gye">{"AnnInc",#N/A,TRUE,"Inc";"QtrInc1",#N/A,TRUE,"Inc";"Balance",#N/A,TRUE,"Bal";"Cflow",#N/A,TRUE,"Cash"}</definedName>
    <definedName name="h">{#N/A,#N/A,FALSE,"PropertyInfo"}</definedName>
    <definedName name="ｈ">{"'下期集計（10.27迄・速報値）'!$Q$16"}</definedName>
    <definedName name="H16･1速報">{"'コメント'!$A$1:$C$37"}</definedName>
    <definedName name="haap">[142]A!#REF!</definedName>
    <definedName name="hallo">{#N/A,#N/A,FALSE,"mdr.XLS";"db",#N/A,FALSE,"mdr.XLS";#N/A,#N/A,FALSE,"Forside ";#N/A,#N/A,FALSE,"INVEST.XLS"}</definedName>
    <definedName name="HALLO.">{#N/A,#N/A,FALSE,"mdr.XLS";"db",#N/A,FALSE,"mdr.XLS";#N/A,#N/A,FALSE,"Forside ";#N/A,#N/A,FALSE,"INVEST.XLS"}</definedName>
    <definedName name="HALLO2">{#N/A,#N/A,FALSE,"mdr.XLS";"db",#N/A,FALSE,"mdr.XLS";#N/A,#N/A,FALSE,"Forside ";#N/A,#N/A,FALSE,"INVEST.XLS"}</definedName>
    <definedName name="HALLO3">{#N/A,#N/A,FALSE,"mdr.XLS";"db",#N/A,FALSE,"mdr.XLS";#N/A,#N/A,FALSE,"Forside ";#N/A,#N/A,FALSE,"INVEST.XLS"}</definedName>
    <definedName name="HALLO4">{#N/A,#N/A,FALSE,"mdr.XLS";"db",#N/A,FALSE,"mdr.XLS";#N/A,#N/A,FALSE,"Forside ";#N/A,#N/A,FALSE,"INVEST.XLS"}</definedName>
    <definedName name="HALLO45">{#N/A,#N/A,FALSE,"mdr.XLS";"db",#N/A,FALSE,"mdr.XLS";#N/A,#N/A,FALSE,"Forside ";#N/A,#N/A,FALSE,"INVEST.XLS"}</definedName>
    <definedName name="HALLO5">{#N/A,#N/A,FALSE,"mdr.XLS";"db",#N/A,FALSE,"mdr.XLS";#N/A,#N/A,FALSE,"Forside ";#N/A,#N/A,FALSE,"INVEST.XLS"}</definedName>
    <definedName name="HALLO55">{#N/A,#N/A,FALSE,"mdr.XLS";"db",#N/A,FALSE,"mdr.XLS";#N/A,#N/A,FALSE,"Forside ";#N/A,#N/A,FALSE,"INVEST.XLS"}</definedName>
    <definedName name="hallohallo">{#N/A,#N/A,FALSE,"mdr.XLS";"db",#N/A,FALSE,"mdr.XLS";#N/A,#N/A,FALSE,"Forside ";#N/A,#N/A,FALSE,"INVEST.XLS"}</definedName>
    <definedName name="Halstead">{#N/A,"Base",FALSE,"Dividend";#N/A,"Conservative",FALSE,"Dividend";#N/A,"Downside",FALSE,"Dividend"}</definedName>
    <definedName name="happy">{"Page1",#N/A,FALSE,"CompCo";"Page2",#N/A,FALSE,"CompCo"}</definedName>
    <definedName name="hashpass.admin">"Wuu"</definedName>
    <definedName name="hashpass.region">"A"</definedName>
    <definedName name="hb">{"'Sheet1'!$A$2:$R$54"}</definedName>
    <definedName name="hbkg">{#N/A,#N/A,FALSE,"COVER";#N/A,#N/A,FALSE,"Index";#N/A,#N/A,FALSE,"Non-Earning";#N/A,#N/A,FALSE,"Non-Earning-Recovery";#N/A,#N/A,FALSE,"Leasing_Equipo";#N/A,#N/A,FALSE,"Leasing_Auto";#N/A,#N/A,FALSE,"Leasing_Legal"}</definedName>
    <definedName name="hbs">{"'TRXAllergyVolume'!$A$1:$I$47"}</definedName>
    <definedName name="hd">{#N/A,#N/A,FALSE,"Aging Summary";#N/A,#N/A,FALSE,"Ratio Analysis";#N/A,#N/A,FALSE,"Test 120 Day Accts";#N/A,#N/A,FALSE,"Tickmarks"}</definedName>
    <definedName name="hdd">{#N/A,#N/A,FALSE,"Aging Summary";#N/A,#N/A,FALSE,"Ratio Analysis";#N/A,#N/A,FALSE,"Test 120 Day Accts";#N/A,#N/A,FALSE,"Tickmarks"}</definedName>
    <definedName name="hddd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hdee">{"AnnInc",#N/A,TRUE,"Inc";"QtrInc1",#N/A,TRUE,"Inc";"Balance",#N/A,TRUE,"Bal";"Cflow",#N/A,TRUE,"Cash"}</definedName>
    <definedName name="hdfg">{#N/A,#N/A,FALSE,"Combo-Ass ";#N/A,#N/A,FALSE,"Combo-IS";#N/A,#N/A,FALSE,"Combo-BS";#N/A,#N/A,FALSE,"Combo-CF"}</definedName>
    <definedName name="hdfhdfhd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ds">{"Final",#N/A,FALSE,"Feb-96"}</definedName>
    <definedName name="hdsg">{0,0,0,0;0,0,0,FALSE;0,0,0,0}</definedName>
    <definedName name="hea">{"NOPCAPEVA",#N/A,FALSE,"Nopat";"FCFCSTAR",#N/A,FALSE,"FCFVAL";"EVAVL",#N/A,FALSE,"EVAVAL";"LEASE",#N/A,FALSE,"OpLease"}</definedName>
    <definedName name="Headcount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eadcount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eadcount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eadcount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eadings_Added_Columns">"R4C2:R4CE"</definedName>
    <definedName name="HEI">{"AQUIRORDCF",#N/A,FALSE,"Merger consequences";"Acquirorassns",#N/A,FALSE,"Merger consequences"}</definedName>
    <definedName name="Hello">#REF!</definedName>
    <definedName name="Hello1">#REF!</definedName>
    <definedName name="hellop">{#N/A,#N/A,TRUE,"PAGE 2";#N/A,#N/A,TRUE,"PAGE 3";#N/A,#N/A,TRUE,"PAGE4"}</definedName>
    <definedName name="help">{"'Actual'!$A$1:$F$25"}</definedName>
    <definedName name="henry">{#N/A,#N/A,FALSE,"Ocean";#N/A,#N/A,FALSE,"NewYork";#N/A,#N/A,FALSE,"Gateway";#N/A,#N/A,FALSE,"GVH";#N/A,#N/A,FALSE,"GVM";#N/A,#N/A,FALSE,"GVT"}</definedName>
    <definedName name="hes">{"NOPCAPEVA",#N/A,FALSE,"Nopat";"FCFCSTAR",#N/A,FALSE,"FCFVAL";"EVAVL",#N/A,FALSE,"EVAVAL";"LEASE",#N/A,FALSE,"OpLease"}</definedName>
    <definedName name="hfea">{"NOPCAPEVA",#N/A,FALSE,"Nopat";"FCFCSTAR",#N/A,FALSE,"FCFVAL";"EVAVL",#N/A,FALSE,"EVAVAL";"LEASE",#N/A,FALSE,"OpLease"}</definedName>
    <definedName name="hfghd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fgjhfgjh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FinGraph">{#N/A,#N/A,FALSE,"Pharm";#N/A,#N/A,FALSE,"WWCM"}</definedName>
    <definedName name="hg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hga">{"NOPCAPEVA",#N/A,FALSE,"Nopat";"FCFCSTAR",#N/A,FALSE,"FCFVAL";"EVAVL",#N/A,FALSE,"EVAVAL";"LEASE",#N/A,FALSE,"OpLease"}</definedName>
    <definedName name="hgfjfh">{"Agg Output",#N/A,FALSE,"Operational Drivers Output";"NW Output",#N/A,FALSE,"Operational Drivers Output";"South Output",#N/A,FALSE,"Operational Drivers Output";"Central Output",#N/A,FALSE,"Operational Drivers Output"}</definedName>
    <definedName name="hgfs">{"NOPCAPEVA",#N/A,FALSE,"Nopat";"FCFCSTAR",#N/A,FALSE,"FCFVAL";"EVAVL",#N/A,FALSE,"EVAVAL";"LEASE",#N/A,FALSE,"OpLease"}</definedName>
    <definedName name="hgj">{"Consolidated IS",#N/A,FALSE,"Consolidated IS";"Consolidated Detail IS",#N/A,FALSE,"Consolidated Detail IS";"Consolidated Detail Supplemental Info",#N/A,FALSE,"Consolidated Detail IS";"Consolidated CF",#N/A,FALSE,"Consolidated CF";"Consolidated BS",#N/A,FALSE,"Consolidated BS";"Consolidating 1999 Detail IS",#N/A,FALSE,"1999 Detail IS";"Consolidated 1999 Supplemental Info",#N/A,FALSE,"1999 Detail IS";"Consolidating 1998 Detail IS",#N/A,FALSE,"1998 Detail IS";"Consolidating 1998 Supplemental Info",#N/A,FALSE,"1998 Detail IS";"Consolidating 1997 Detail IS",#N/A,FALSE,"1997 Detail IS";"Consolidated 1997 Supplemental Info",#N/A,FALSE,"1997 Detail IS"}</definedName>
    <definedName name="hgjgyj">{"Summary",#N/A,FALSE,"Valuation Summary";"Financial Statements",#N/A,FALSE,"Results";"FCF",#N/A,FALSE,"Results"}</definedName>
    <definedName name="hgjhg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gjjdg">{#VALUE!,#N/A,FALSE,0}</definedName>
    <definedName name="hgr">{"NOPCAPEVA",#N/A,FALSE,"Nopat";"FCFCSTAR",#N/A,FALSE,"FCFVAL";"EVAVL",#N/A,FALSE,"EVAVAL";"LEASE",#N/A,FALSE,"OpLease"}</definedName>
    <definedName name="hgre">{"AnnInc",#N/A,TRUE,"Inc";"QtrInc1",#N/A,TRUE,"Inc";"Balance",#N/A,TRUE,"Bal";"Cflow",#N/A,TRUE,"Cash"}</definedName>
    <definedName name="hh">{#N/A,#N/A,FALSE,"Sheet1"}</definedName>
    <definedName name="hhgjghj">{"DCF1",#N/A,FALSE,"SIERRA DCF";"MATRIX1",#N/A,FALSE,"SIERRA DCF"}</definedName>
    <definedName name="HHH">{#N/A,#N/A,FALSE,"WHITE-RODGERS SK";#N/A,#N/A,FALSE,"WHITE-RODGERS RG";#N/A,#N/A,FALSE,"WHITE-RODGERS SK BC";#N/A,#N/A,FALSE,"WHITE-RODGERS RG BC";#N/A,#N/A,FALSE,"GENERAL CONTROLS SK";#N/A,#N/A,FALSE,"GENERAL CONTROLS RG";#N/A,#N/A,FALSE,"PACTROL SK";#N/A,#N/A,FALSE,"PACTROL RG"}</definedName>
    <definedName name="HHHH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HHHHHH">{"CONSOL",#N/A,FALSE,"CONSOL";"JAPAN",#N/A,FALSE,"JAPAN";"AP JAPAN",#N/A,FALSE,"ASIA PAC";"HK",#N/A,FALSE,"HK";"KOREA",#N/A,FALSE,"KOREA";"TAIWAN",#N/A,FALSE,"TAIWAN";"AUSTNZ",#N/A,FALSE,"AUSTNZ";"SE ASIA",#N/A,FALSE,"SE ASIA";"INDIA",#N/A,FALSE,"INDIA";"TOTEUR",#N/A,FALSE,"TOTEUR";"UK",#N/A,FALSE,"UK";"FRANCE",#N/A,FALSE,"FRANCE";"GERMANY",#N/A,FALSE,"GERMANY";"ITALY",#N/A,FALSE,"ITALY";"SP PORT",#N/A,FALSE,"SP PORT";"SCAND",#N/A,FALSE,"SCAND";"BENELUX",#N/A,FALSE,"BENELUX";"OTH W EUR",#N/A,FALSE,"OTH W. EUR";"FSU",#N/A,FALSE,"FSU";"EAST EUR",#N/A,FALSE,"EAST EUR";"TOTLTAM",#N/A,FALSE,"TOTLTAM";"MEXICO",#N/A,FALSE,"MEXICO";"BRAZIL",#N/A,FALSE,"BRAZIL";"final",#N/A,FALSE,"VEN";"final",#N/A,FALSE,"ARG";"OTR LATAM",#N/A,FALSE,"OTR LATAM";"US",#N/A,FALSE,"US";"CANADA",#N/A,FALSE,"CANADA";"MIDEAST",#N/A,FALSE,"MIDEAST";"AFRICA",#N/A,FALSE,"AFRICA";"FREIGHT",#N/A,FALSE,"FREIGHT";"CURR",#N/A,FALSE,"CURR";"ACQDIV",#N/A,FALSE,"ACQDIV"}</definedName>
    <definedName name="hhhhhhhhhhhhh">{"Page1",#N/A,FALSE,"CompCo";"Page2",#N/A,FALSE,"CompCo"}</definedName>
    <definedName name="hhkghj">'[143]Summary 2013'!#REF!</definedName>
    <definedName name="hhkh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i">{#N/A,#N/A,FALSE,"ACQ_GRAPHS";#N/A,#N/A,FALSE,"T_1 GRAPHS";#N/A,#N/A,FALSE,"T_2 GRAPHS";#N/A,#N/A,FALSE,"COMB_GRAPHS"}</definedName>
    <definedName name="Hibh">{#N/A,#N/A,FALSE,"Pharm";#N/A,#N/A,FALSE,"WWCM"}</definedName>
    <definedName name="HiddenRows">#REF!</definedName>
    <definedName name="High">{#N/A,#N/A,FALSE,"Pharm";#N/A,#N/A,FALSE,"WWCM"}</definedName>
    <definedName name="Historical">{"bs",#N/A,FALSE,"SCF"}</definedName>
    <definedName name="HiTerminalMultiple">[125]DCF!$E$27</definedName>
    <definedName name="hj">#REF!</definedName>
    <definedName name="hjh">{"F3 detail",#N/A,FALSE,"F3 ";"F3 Presentation",#N/A,FALSE,"F3 "}</definedName>
    <definedName name="hjhjffukfuk">{#N/A,#N/A,FALSE,"Pharm";#N/A,#N/A,FALSE,"WWCM"}</definedName>
    <definedName name="hjhjfkfukywrte">{#N/A,#N/A,FALSE,"Pharm";#N/A,#N/A,FALSE,"WWCM"}</definedName>
    <definedName name="hjhjhj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hjhjhjhjhjhjhj">{"CurrentDetail",#N/A,FALSE,"ActualOutlook";"NextDetail",#N/A,FALSE,"ActualOutlook"}</definedName>
    <definedName name="hjhkjkl">{#N/A,#N/A,FALSE,"Pharm";#N/A,#N/A,FALSE,"WWCM"}</definedName>
    <definedName name="hjjjkk">{#N/A,#N/A,FALSE,"REPORT"}</definedName>
    <definedName name="hjjkk">{#N/A,#N/A,FALSE,"Pharm";#N/A,#N/A,FALSE,"WWCM"}</definedName>
    <definedName name="hjkk">{#N/A,#N/A,FALSE,"Pharm";#N/A,#N/A,FALSE,"WWCM"}</definedName>
    <definedName name="hjlhjklhjkl">'[22]Variance Sum '!#REF!</definedName>
    <definedName name="hjtsf">{"NOPCAPEVA",#N/A,FALSE,"Nopat";"FCFCSTAR",#N/A,FALSE,"FCFVAL";"EVAVL",#N/A,FALSE,"EVAVAL";"LEASE",#N/A,FALSE,"OpLease"}</definedName>
    <definedName name="hjyny">{#N/A,#N/A,FALSE,"TSUM";#N/A,#N/A,FALSE,"shares";#N/A,#N/A,FALSE,"earnout";#N/A,#N/A,FALSE,"Heaty";#N/A,#N/A,FALSE,"self-tend";#N/A,#N/A,FALSE,"self-sum"}</definedName>
    <definedName name="hkklghjlg">'[22]Variance Sum '!#REF!</definedName>
    <definedName name="HKLK">{#N/A,#N/A,FALSE,"HVAC CONSOLIDATED";#N/A,#N/A,FALSE,"ALCO";#N/A,#N/A,FALSE,"VALYCONTROL CONSOLIDATED";#N/A,#N/A,FALSE,"COPELAND CONSOLIDATED";#N/A,#N/A,FALSE,"COPELAND AIR CONDITIONING";#N/A,#N/A,FALSE,"ALLIANCE";#N/A,#N/A,FALSE,"COPELAND EUROPE";#N/A,#N/A,FALSE,"COPELAND INTERNATIONAL";#N/A,#N/A,FALSE,"COPELAND REFRIGERATION";#N/A,#N/A,FALSE,"CPC";#N/A,#N/A,FALSE,"EMD-HERMETIC";#N/A,#N/A,FALSE,"FUSITE";#N/A,#N/A,FALSE,"WHITE-RODGERS";#N/A,#N/A,FALSE,"GENERAL CONTROLS"}</definedName>
    <definedName name="HKSH">{#N/A,#N/A,FALSE,"REPORT"}</definedName>
    <definedName name="hkyi">#REF!</definedName>
    <definedName name="hlhlhlhlhlhl">{"CurrentDetail",#N/A,FALSE,"ActualOutlook";"NextDetail",#N/A,FALSE,"ActualOutlook"}</definedName>
    <definedName name="HMG">{#N/A,#N/A,FALSE,"REPORT"}</definedName>
    <definedName name="hn._I006">#REF!</definedName>
    <definedName name="hn._I018">#REF!</definedName>
    <definedName name="hn._I024">#REF!</definedName>
    <definedName name="hn._I028">#REF!</definedName>
    <definedName name="hn._I029">#REF!</definedName>
    <definedName name="hn._I030">#REF!</definedName>
    <definedName name="hn._I031">#REF!</definedName>
    <definedName name="hn._I044">#REF!</definedName>
    <definedName name="hn._I051">#REF!</definedName>
    <definedName name="hn._I059">#REF!</definedName>
    <definedName name="hn._I062">#REF!</definedName>
    <definedName name="hn._I070">#REF!</definedName>
    <definedName name="hn._I071">#REF!</definedName>
    <definedName name="hn._I075">#REF!</definedName>
    <definedName name="hn._I077">#REF!</definedName>
    <definedName name="hn._I083">#REF!</definedName>
    <definedName name="hn._I085">#REF!</definedName>
    <definedName name="hn._P001">#REF!</definedName>
    <definedName name="hn._P002">#REF!</definedName>
    <definedName name="hn._P004">#REF!</definedName>
    <definedName name="hn._P014">#REF!</definedName>
    <definedName name="hn._P016">#REF!</definedName>
    <definedName name="hn._P017">#REF!</definedName>
    <definedName name="hn._P017g">#REF!</definedName>
    <definedName name="hn._P021">#REF!</definedName>
    <definedName name="hn._P024">#REF!</definedName>
    <definedName name="hn.Add015">#REF!</definedName>
    <definedName name="hn.ConvertVal1">#REF!</definedName>
    <definedName name="hn.ConvertZero1">#REF!,#REF!,#REF!,#REF!,#REF!,#REF!,#REF!,#REF!,#REF!,#REF!</definedName>
    <definedName name="hn.ConvertZero2">#REF!,#REF!,#REF!,#REF!,#REF!,#REF!,#REF!,#REF!</definedName>
    <definedName name="hn.ConvertZero3">#REF!,#REF!,#REF!,#REF!,#REF!</definedName>
    <definedName name="hn.ConvertZero4">#REF!,#REF!,#REF!,#REF!,#REF!,#REF!,#REF!,#REF!</definedName>
    <definedName name="hn.ConvertZeroUnhide1">#REF!,#REF!,#REF!</definedName>
    <definedName name="hn.CopyforPR">#REF!</definedName>
    <definedName name="hn.Delete015">#REF!,#REF!,#REF!,#REF!</definedName>
    <definedName name="hn.domestic">#REF!</definedName>
    <definedName name="hn.DZ_MultByFXRates">[4]DropZone!$B$2:$I$118,[4]DropZone!$B$120:$I$132,[4]DropZone!$B$134:$I$136,[4]DropZone!$B$138:$I$146</definedName>
    <definedName name="hn.dz_ThouToMil">[4]DropZone!$B$2:$I$119,[4]DropZone!$E$120:$I$123,[4]DropZone!$B$124:$I$126,[4]DropZone!$B$131:$I$132,[4]DropZone!$B$137:$I$147</definedName>
    <definedName name="hn.ExtDb">FALSE</definedName>
    <definedName name="hn.FromMain">#REF!</definedName>
    <definedName name="hn.FromMain1">#REF!</definedName>
    <definedName name="hn.FromMain2">#REF!</definedName>
    <definedName name="hn.FromMain3">#REF!</definedName>
    <definedName name="hn.FromMain4">#REF!</definedName>
    <definedName name="hn.FromMain5">#REF!</definedName>
    <definedName name="hn.Global">#REF!</definedName>
    <definedName name="hn.LTM_CS">[4]LTM!$H$121:$J$121,[4]LTM!$I$146:$J$146,[4]LTM!$I$151:$J$152,[4]LTM!$I$175:$J$192,[4]LTM!$I$196:$J$197,[4]LTM!$I$204:$J$221</definedName>
    <definedName name="hn.LTM_Misc">[4]LTM!$H$398:$J$407,[4]LTM!$H$413:$J$416,[4]LTM!$H$423:$J$424</definedName>
    <definedName name="hn.LTM_MultByFXRates">#REF!,#REF!,#REF!,#REF!,#REF!,#REF!,#REF!</definedName>
    <definedName name="hn.LTMData">#REF!</definedName>
    <definedName name="hn.ModelType">"DEAL"</definedName>
    <definedName name="hn.ModelVersion">1</definedName>
    <definedName name="hn.MultbyFXRates">#REF!,#REF!,#REF!,#REF!,#REF!,#REF!,#REF!</definedName>
    <definedName name="hn.MultByFXRates1">#REF!,#REF!,#REF!,#REF!,#REF!</definedName>
    <definedName name="hn.MultByFXRates2">#REF!,#REF!,#REF!,#REF!,#REF!</definedName>
    <definedName name="hn.MultByFXRates3">#REF!,#REF!,#REF!,#REF!,#REF!</definedName>
    <definedName name="hn.MultbyFxrates4">#REF!,#REF!,#REF!,#REF!,#REF!,#REF!,#REF!</definedName>
    <definedName name="hn.multbyfxrates5">#REF!,#REF!,#REF!,#REF!,#REF!</definedName>
    <definedName name="hn.multbyfxrates6">#REF!,#REF!,#REF!,#REF!,#REF!</definedName>
    <definedName name="hn.multbyfxrates7">#REF!,#REF!,#REF!,#REF!,#REF!</definedName>
    <definedName name="hn.MultByFXRatesBot1">#REF!,#REF!,#REF!,#REF!,#REF!,#REF!,#REF!,#REF!,#REF!,#REF!,#REF!,#REF!</definedName>
    <definedName name="hn.MultByFXRatesBot2">#REF!,#REF!,#REF!,#REF!,#REF!,#REF!,#REF!,#REF!,#REF!,#REF!,#REF!,#REF!</definedName>
    <definedName name="hn.MultByFXRatesBot3">#REF!,#REF!,#REF!,#REF!,#REF!,#REF!,#REF!,#REF!,#REF!,#REF!,#REF!,#REF!</definedName>
    <definedName name="hn.MultByFXRatesBot4">#REF!,#REF!,#REF!,#REF!,#REF!,#REF!,#REF!,#REF!,#REF!,#REF!,#REF!,#REF!,#REF!</definedName>
    <definedName name="hn.MultByFXRatesBot5">#REF!,#REF!,#REF!,#REF!,#REF!,#REF!,#REF!,#REF!,#REF!,#REF!,#REF!</definedName>
    <definedName name="hn.MultByFXRatesBot6">#REF!,#REF!,#REF!,#REF!,#REF!,#REF!,#REF!,#REF!,#REF!,#REF!,#REF!</definedName>
    <definedName name="hn.MultByFXRatesBot7">#REF!,#REF!,#REF!,#REF!,#REF!,#REF!,#REF!,#REF!,#REF!,#REF!,#REF!</definedName>
    <definedName name="hn.MultByFXRatesTop1">#REF!,#REF!,#REF!,#REF!,#REF!,#REF!,#REF!,#REF!,#REF!,#REF!,#REF!,#REF!</definedName>
    <definedName name="hn.MultByFXRatesTop2">#REF!,#REF!,#REF!,#REF!,#REF!,#REF!,#REF!,#REF!,#REF!,#REF!,#REF!,#REF!,#REF!,#REF!,#REF!</definedName>
    <definedName name="hn.MultByFXRatesTop3">#REF!,#REF!,#REF!,#REF!,#REF!,#REF!,#REF!,#REF!,#REF!,#REF!,#REF!,#REF!,#REF!,#REF!,#REF!</definedName>
    <definedName name="hn.MultByFXRatesTop4">#REF!,#REF!,#REF!,#REF!,#REF!,#REF!,#REF!,#REF!,#REF!,#REF!,#REF!,#REF!,#REF!,#REF!,#REF!</definedName>
    <definedName name="hn.MultByFXRatesTop5">#REF!,#REF!,#REF!,#REF!,#REF!,#REF!,#REF!,#REF!,#REF!,#REF!,#REF!,#REF!</definedName>
    <definedName name="hn.MultByFXRatesTop6">#REF!,#REF!,#REF!,#REF!,#REF!,#REF!,#REF!,#REF!,#REF!,#REF!,#REF!,#REF!,#REF!,#REF!,#REF!</definedName>
    <definedName name="hn.MultByFXRatesTop7">#REF!,#REF!,#REF!,#REF!,#REF!,#REF!,#REF!,#REF!,#REF!,#REF!,#REF!,#REF!,#REF!,#REF!,#REF!</definedName>
    <definedName name="hn.NoUpload">0</definedName>
    <definedName name="hn.ParityCheck">#REF!</definedName>
    <definedName name="hn.PrivateLTMYear">#REF!</definedName>
    <definedName name="hn.RolledForward">FALSE</definedName>
    <definedName name="hn.USLast">#REF!</definedName>
    <definedName name="hn.YearLabel">#REF!</definedName>
    <definedName name="HNG">{#N/A,#N/A,TRUE,"income statement";#N/A,#N/A,TRUE,"balance sheet";#N/A,#N/A,TRUE,"cash flow";#N/A,#N/A,TRUE,"primary assumptions";#N/A,#N/A,TRUE,"finishing assumptions";#N/A,#N/A,TRUE,"dist. assumptions";#N/A,#N/A,TRUE,"borrowing base";#N/A,#N/A,TRUE,"sales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conversion";#N/A,#N/A,TRUE,"Stbnvl";#N/A,#N/A,TRUE,"stbvl pickler";#N/A,#N/A,TRUE,"stbvl 14";#N/A,#N/A,TRUE,"stbvl slitter";#N/A,#N/A,TRUE,"Allenport";#N/A,#N/A,TRUE,"alport pickler";#N/A,#N/A,TRUE,"alport tandem";#N/A,#N/A,TRUE,"alport anneal";#N/A,#N/A,TRUE,"alport temper";#N/A,#N/A,TRUE,"Yorkville";#N/A,#N/A,TRUE,"ykvl pickler";#N/A,#N/A,TRUE,"ykvl tandem";#N/A,#N/A,TRUE,"ykvl cont annel";#N/A,#N/A,TRUE,"ykvl washer";#N/A,#N/A,TRUE,"ykvl batch anneal";#N/A,#N/A,TRUE,"ykvl 8";#N/A,#N/A,TRUE,"ykvl 11";#N/A,#N/A,TRUE,"ykvl DR";#N/A,#N/A,TRUE,"MF";#N/A,#N/A,TRUE,"mf 36";#N/A,#N/A,TRUE,"mf 48";#N/A,#N/A,TRUE,"mf 60";#N/A,#N/A,TRUE,"Canfield";#N/A,#N/A,TRUE,"can eg";#N/A,#N/A,TRUE,"can paint";#N/A,#N/A,TRUE,"can oscilate";#N/A,#N/A,TRUE,"can slitter";#N/A,#N/A,TRUE,"WCC"}</definedName>
    <definedName name="hngdh">{"NOPCAPEVA",#N/A,FALSE,"Nopat";"FCFCSTAR",#N/A,FALSE,"FCFVAL";"EVAVL",#N/A,FALSE,"EVAVAL";"LEASE",#N/A,FALSE,"OpLease"}</definedName>
    <definedName name="hnhnhnhnhnhn">{"CurrentDetail",#N/A,FALSE,"ActualOutlook";"NextDetail",#N/A,FALSE,"ActualOutlook"}</definedName>
    <definedName name="hnu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ho">{#N/A,#N/A,FALSE,"PRJCTED MNTHLY QTY's"}</definedName>
    <definedName name="hod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LA">{"AR",#N/A,FALSE,"ASMGTSUM";"INV",#N/A,FALSE,"ASMGTSUM";"HCCOMP",#N/A,FALSE,"ASMGTSUM";"cap.depr",#N/A,FALSE,"ASMGTSUM"}</definedName>
    <definedName name="Home">#REF!</definedName>
    <definedName name="HOMFE">{#N/A,#N/A,FALSE,"Assessment";#N/A,#N/A,FALSE,"Staffing";#N/A,#N/A,FALSE,"Hires";#N/A,#N/A,FALSE,"Assumptions"}</definedName>
    <definedName name="houma">{#N/A,#N/A,FALSE,"INPUTS";#N/A,#N/A,FALSE,"PROFORMA BSHEET";#N/A,#N/A,FALSE,"COMBINED";#N/A,#N/A,FALSE,"HIGH YIELD";#N/A,#N/A,FALSE,"COMB_GRAPHS"}</definedName>
    <definedName name="houy">{#N/A,#N/A,FALSE,"AD_Purchase";#N/A,#N/A,FALSE,"Credit";#N/A,#N/A,FALSE,"PF Acquisition";#N/A,#N/A,FALSE,"PF Offering"}</definedName>
    <definedName name="houy2">{#N/A,#N/A,FALSE,"AD_Purchase";#N/A,#N/A,FALSE,"Credit";#N/A,#N/A,FALSE,"PF Acquisition";#N/A,#N/A,FALSE,"PF Offering"}</definedName>
    <definedName name="HQ">{#N/A,#N/A,FALSE,"6405";#N/A,#N/A,FALSE,"6406";#N/A,#N/A,FALSE,"6409";#N/A,#N/A,FALSE,"6425";#N/A,#N/A,FALSE,"6426";#N/A,#N/A,FALSE,"6427";#N/A,#N/A,FALSE,"6440";#N/A,#N/A,FALSE,"6441";#N/A,#N/A,FALSE,"6442";#N/A,#N/A,FALSE,"6443"}</definedName>
    <definedName name="hr">{#N/A,#N/A,FALSE,"Tar-Ass";#N/A,#N/A,FALSE,"Tar-IS";#N/A,#N/A,FALSE,"Tar-BS";#N/A,#N/A,FALSE,"Tar-Adg BS";#N/A,#N/A,FALSE,"Tar-CF"}</definedName>
    <definedName name="hrd">{"NOPCAPEVA",#N/A,FALSE,"Nopat";"FCFCSTAR",#N/A,FALSE,"FCFVAL";"EVAVL",#N/A,FALSE,"EVAVAL";"LEASE",#N/A,FALSE,"OpLease"}</definedName>
    <definedName name="hrea">{"NOPCAPEVA",#N/A,FALSE,"Nopat";"FCFCSTAR",#N/A,FALSE,"FCFVAL";"EVAVL",#N/A,FALSE,"EVAVAL";"LEASE",#N/A,FALSE,"OpLease"}</definedName>
    <definedName name="hs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htd">{"NOPCAPEVA",#N/A,FALSE,"Nopat";"FCFCSTAR",#N/A,FALSE,"FCFVAL";"EVAVL",#N/A,FALSE,"EVAVAL";"LEASE",#N/A,FALSE,"OpLease"}</definedName>
    <definedName name="htgrer">{"page1",#N/A,FALSE,"BHCOMPC5";"page2",#N/A,FALSE,"BHCOMPC5";"page3",#N/A,FALSE,"BHCOMPC5";"page4",#N/A,FALSE,"BHCOMPC5"}</definedName>
    <definedName name="hthtrh">{"histincome",#N/A,FALSE,"hyfins";"closing balance",#N/A,FALSE,"hyfins"}</definedName>
    <definedName name="hthyryryr">{"Supporting Schedules",#N/A,FALSE,"Results"}</definedName>
    <definedName name="HTM_Control">{"'下期集計（10.27迄・速報値）'!$Q$16"}</definedName>
    <definedName name="ＨＴＭＬ">{"'コメント'!$A$1:$C$37"}</definedName>
    <definedName name="HTML_CodePage">1252</definedName>
    <definedName name="HTML_Control">{"'Appendix 3 Currency'!$A$1:$U$96"}</definedName>
    <definedName name="html_control_1">{"'IG3Q99'!$A$306:$I$356"}</definedName>
    <definedName name="HTML_Control1">{"'Appendix 3 Currency'!$A$1:$U$96"}</definedName>
    <definedName name="HTML_Control12">{"'Vietnam'!$E$21:$W$45","'Vietnam'!$E$21:$W$45"}</definedName>
    <definedName name="HTML_Control123">{"'Vietnam'!$E$21:$W$45","'Vietnam'!$E$21:$W$45"}</definedName>
    <definedName name="HTML_Control2">{"'Sheet1'!$A$1:$O$40"}</definedName>
    <definedName name="HTML_Control4">{"'Vietnam'!$E$21:$W$45","'Vietnam'!$E$21:$W$45"}</definedName>
    <definedName name="HTML_Control41">{"'Vietnam'!$E$21:$W$45","'Vietnam'!$E$21:$W$45"}</definedName>
    <definedName name="HtML_Controlb">{"'Actual'!$A$1:$F$25"}</definedName>
    <definedName name="HTML_Description">""</definedName>
    <definedName name="HTML_Email">""</definedName>
    <definedName name="HTML_Greg">{"'Actual'!$A$1:$F$25"}</definedName>
    <definedName name="HTML_Header">"Appendix 3 Currency"</definedName>
    <definedName name="HTML_LastUpdate">"2/2/99"</definedName>
    <definedName name="HTML_LineAfter">FALSE</definedName>
    <definedName name="HTML_LineBefore">FALSE</definedName>
    <definedName name="HTML_Name">""</definedName>
    <definedName name="HTML_OBDlg2">TRUE</definedName>
    <definedName name="HTML_OBDlg3">TRUE</definedName>
    <definedName name="HTML_OBDlg4">TRUE</definedName>
    <definedName name="HTML_OS">0</definedName>
    <definedName name="HTML_PathFile">"Q:\zteve\html\Files\cashflow.htm"</definedName>
    <definedName name="HTML_PathFileMac">"Macintosh HD:HomePageStuff:New_Home_Page:datafile:histret.html"</definedName>
    <definedName name="HTML_PathTemplate">"Z:\gochart.htm"</definedName>
    <definedName name="HTML_Title">"Cash Flow Form"</definedName>
    <definedName name="HTML1">{"'Vietnam'!$E$21:$W$45","'Vietnam'!$E$21:$W$45"}</definedName>
    <definedName name="HTML1_1">"[SUMFIN.XLS]IncStmt!$A$1:$AB$116"</definedName>
    <definedName name="HTML1_10">""</definedName>
    <definedName name="HTML1_11">1</definedName>
    <definedName name="HTML1_12">"Zip 100:New_Home_Page:datafile:histret.html"</definedName>
    <definedName name="HTML1_2">1</definedName>
    <definedName name="HTML1_3">"ReturnsHistorical"</definedName>
    <definedName name="HTML1_4">"Historical Returns on Stocks, Bonds and Bills"</definedName>
    <definedName name="HTML1_5">"Ibbotson Data"</definedName>
    <definedName name="HTML1_6">-4146</definedName>
    <definedName name="HTML1_7">-4146</definedName>
    <definedName name="HTML1_8">"3/17/97"</definedName>
    <definedName name="HTML1_9">"Aswath Damodaran"</definedName>
    <definedName name="HTML10_10">""</definedName>
    <definedName name="HTML10_11">1</definedName>
    <definedName name="HTML10_12">"Q:\DNSTREAM\COMMOPS\TRADING\PSOTCMTD.HTM"</definedName>
    <definedName name="HTML10_2">1</definedName>
    <definedName name="HTML10_3">"Weekly Antihistamine Volume Report"</definedName>
    <definedName name="HTML10_4">""</definedName>
    <definedName name="HTML10_5">""</definedName>
    <definedName name="HTML10_6">-4146</definedName>
    <definedName name="HTML10_7">-4146</definedName>
    <definedName name="HTML10_8">"7/13/98"</definedName>
    <definedName name="HTML10_9">"James Grote"</definedName>
    <definedName name="HTML11_10">""</definedName>
    <definedName name="HTML11_11">1</definedName>
    <definedName name="HTML11_12">"Q:\DNSTREAM\COMMOPS\TRADING\PSOTCMTD.HTM"</definedName>
    <definedName name="HTML11_2">1</definedName>
    <definedName name="HTML11_3">"Weekly New Prescription Report"</definedName>
    <definedName name="HTML11_4">""</definedName>
    <definedName name="HTML11_5">""</definedName>
    <definedName name="HTML11_6">-4146</definedName>
    <definedName name="HTML11_7">-4146</definedName>
    <definedName name="HTML11_8">"6/5/98"</definedName>
    <definedName name="HTML11_9">"James Grote"</definedName>
    <definedName name="HTML12_10">""</definedName>
    <definedName name="HTML12_11">1</definedName>
    <definedName name="HTML12_12">"Q:\DNSTREAM\COMMOPS\TRADING\PSOTCMTD.HTM"</definedName>
    <definedName name="HTML12_2">1</definedName>
    <definedName name="HTML12_3">"Weekly Total Prescription Report"</definedName>
    <definedName name="HTML12_4">" "</definedName>
    <definedName name="HTML12_5">""</definedName>
    <definedName name="HTML12_6">-4146</definedName>
    <definedName name="HTML12_7">-4146</definedName>
    <definedName name="HTML12_8">"7/6/98"</definedName>
    <definedName name="HTML12_9">"James Grote"</definedName>
    <definedName name="HTML13_10">""</definedName>
    <definedName name="HTML13_11">1</definedName>
    <definedName name="HTML13_12">"Q:\DNSTREAM\COMMOPS\TRADING\PSOTCMTD.HTM"</definedName>
    <definedName name="HTML13_2">1</definedName>
    <definedName name="HTML13_3">"Weekly New Prescription Report"</definedName>
    <definedName name="HTML13_4">""</definedName>
    <definedName name="HTML13_5">""</definedName>
    <definedName name="HTML13_6">-4146</definedName>
    <definedName name="HTML13_7">-4146</definedName>
    <definedName name="HTML13_8">"7/6/98"</definedName>
    <definedName name="HTML13_9">"James Grote"</definedName>
    <definedName name="HTML14_10">""</definedName>
    <definedName name="HTML14_11">1</definedName>
    <definedName name="HTML14_12">"Q:\DNSTREAM\COMMOPS\TRADING\PSOTCMTD.HTM"</definedName>
    <definedName name="HTML14_2">1</definedName>
    <definedName name="HTML14_3">"Weekly TRx Volume"</definedName>
    <definedName name="HTML14_4">""</definedName>
    <definedName name="HTML14_5">""</definedName>
    <definedName name="HTML14_6">-4146</definedName>
    <definedName name="HTML14_7">-4146</definedName>
    <definedName name="HTML14_8">"6/19/98"</definedName>
    <definedName name="HTML14_9">"James Grote"</definedName>
    <definedName name="HTML15_10">""</definedName>
    <definedName name="HTML15_11">1</definedName>
    <definedName name="HTML15_2">1</definedName>
    <definedName name="HTML15_3">"Weekly TRx Volume"</definedName>
    <definedName name="HTML15_4">""</definedName>
    <definedName name="HTML15_5">""</definedName>
    <definedName name="HTML15_6">-4146</definedName>
    <definedName name="HTML15_7">-4146</definedName>
    <definedName name="HTML15_8">"7/13/98"</definedName>
    <definedName name="HTML15_9">"James Grote"</definedName>
    <definedName name="HTML16_10">""</definedName>
    <definedName name="HTML16_11">1</definedName>
    <definedName name="HTML16_2">1</definedName>
    <definedName name="HTML16_3">"Weekly Antihistamine NRx Volume"</definedName>
    <definedName name="HTML16_4">""</definedName>
    <definedName name="HTML16_5">""</definedName>
    <definedName name="HTML16_6">-4146</definedName>
    <definedName name="HTML16_7">-4146</definedName>
    <definedName name="HTML16_8">"7/6/98"</definedName>
    <definedName name="HTML16_9">"James Grote"</definedName>
    <definedName name="HTML17_10">""</definedName>
    <definedName name="HTML17_11">1</definedName>
    <definedName name="HTML17_2">1</definedName>
    <definedName name="HTML17_3">"Weekly NRx Page"</definedName>
    <definedName name="HTML17_4">""</definedName>
    <definedName name="HTML17_5">""</definedName>
    <definedName name="HTML17_6">-4146</definedName>
    <definedName name="HTML17_7">-4146</definedName>
    <definedName name="HTML17_8">"7/13/98"</definedName>
    <definedName name="HTML17_9">"James Grote"</definedName>
    <definedName name="HTML18_10">""</definedName>
    <definedName name="HTML18_11">1</definedName>
    <definedName name="HTML18_2">1</definedName>
    <definedName name="HTML18_3">"Weekly TRx Page"</definedName>
    <definedName name="HTML18_4">""</definedName>
    <definedName name="HTML18_5">""</definedName>
    <definedName name="HTML18_6">-4146</definedName>
    <definedName name="HTML18_7">-4146</definedName>
    <definedName name="HTML18_8">"7/13/98"</definedName>
    <definedName name="HTML18_9">"James Grote"</definedName>
    <definedName name="HTML19_10">""</definedName>
    <definedName name="HTML19_11">1</definedName>
    <definedName name="HTML19_2">1</definedName>
    <definedName name="HTML19_3">"Weekly Total Prescription Summary"</definedName>
    <definedName name="HTML19_4">""</definedName>
    <definedName name="HTML19_5">""</definedName>
    <definedName name="HTML19_6">-4146</definedName>
    <definedName name="HTML19_7">-4146</definedName>
    <definedName name="HTML19_8">"7/17/98"</definedName>
    <definedName name="HTML19_9">"James Grote"</definedName>
    <definedName name="HTML1a">{"'Vietnam'!$E$21:$W$45","'Vietnam'!$E$21:$W$45"}</definedName>
    <definedName name="HTML2_1">"[TB9.XLS]St_tot_94_95!$A$1:$J$427"</definedName>
    <definedName name="HTML2_10">""</definedName>
    <definedName name="HTML2_11">1</definedName>
    <definedName name="HTML2_12">"Macintosh HD:New_Home_Page:datafile:histret.html"</definedName>
    <definedName name="HTML2_2">1</definedName>
    <definedName name="HTML2_3">"Historical Returns"</definedName>
    <definedName name="HTML2_4">"Historical Returns on Stocks, Bonds and Bills"</definedName>
    <definedName name="HTML2_5">""</definedName>
    <definedName name="HTML2_6">1</definedName>
    <definedName name="HTML2_7">1</definedName>
    <definedName name="HTML2_8">"2/3/98"</definedName>
    <definedName name="HTML2_9">"Aswath Damodaran"</definedName>
    <definedName name="HTML20_10">""</definedName>
    <definedName name="HTML20_11">1</definedName>
    <definedName name="HTML20_2">1</definedName>
    <definedName name="HTML20_3">"Weekly New Prescription Page"</definedName>
    <definedName name="HTML20_4">""</definedName>
    <definedName name="HTML20_5">""</definedName>
    <definedName name="HTML20_6">-4146</definedName>
    <definedName name="HTML20_7">-4146</definedName>
    <definedName name="HTML20_8">"8/3/98"</definedName>
    <definedName name="HTML20_9">"James Grote"</definedName>
    <definedName name="HTML21_10">""</definedName>
    <definedName name="HTML21_11">1</definedName>
    <definedName name="HTML21_2">1</definedName>
    <definedName name="HTML21_3">"Weekly Total Prescription Page"</definedName>
    <definedName name="HTML21_4">""</definedName>
    <definedName name="HTML21_5">""</definedName>
    <definedName name="HTML21_6">-4146</definedName>
    <definedName name="HTML21_7">-4146</definedName>
    <definedName name="HTML21_8">"8/3/98"</definedName>
    <definedName name="HTML21_9">"James Grote"</definedName>
    <definedName name="HTML22_10">""</definedName>
    <definedName name="HTML22_11">1</definedName>
    <definedName name="HTML22_2">1</definedName>
    <definedName name="HTML22_3">"Weekly Antihistamine NRx Volume"</definedName>
    <definedName name="HTML22_4">""</definedName>
    <definedName name="HTML22_5">""</definedName>
    <definedName name="HTML22_6">-4146</definedName>
    <definedName name="HTML22_7">-4146</definedName>
    <definedName name="HTML22_8">"8/3/98"</definedName>
    <definedName name="HTML22_9">"James Grote"</definedName>
    <definedName name="HTML23_10">""</definedName>
    <definedName name="HTML23_11">1</definedName>
    <definedName name="HTML23_2">1</definedName>
    <definedName name="HTML23_3">"Weekly Antihistamine TRx Volume"</definedName>
    <definedName name="HTML23_4">""</definedName>
    <definedName name="HTML23_5">""</definedName>
    <definedName name="HTML23_6">-4146</definedName>
    <definedName name="HTML23_7">-4146</definedName>
    <definedName name="HTML23_8">"8/3/98"</definedName>
    <definedName name="HTML23_9">"James Grote"</definedName>
    <definedName name="HTML24_10">""</definedName>
    <definedName name="HTML24_11">1</definedName>
    <definedName name="HTML24_2">1</definedName>
    <definedName name="HTML24_3">"Weekly NRx Report"</definedName>
    <definedName name="HTML24_4">""</definedName>
    <definedName name="HTML24_5">""</definedName>
    <definedName name="HTML24_6">-4146</definedName>
    <definedName name="HTML24_7">-4146</definedName>
    <definedName name="HTML24_8">"8/10/98"</definedName>
    <definedName name="HTML24_9">"James Grote"</definedName>
    <definedName name="HTML25_10">""</definedName>
    <definedName name="HTML25_11">1</definedName>
    <definedName name="HTML25_2">1</definedName>
    <definedName name="HTML25_3">"Weekly TRx Report"</definedName>
    <definedName name="HTML25_4">""</definedName>
    <definedName name="HTML25_5">""</definedName>
    <definedName name="HTML25_6">-4146</definedName>
    <definedName name="HTML25_7">-4146</definedName>
    <definedName name="HTML25_8">"8/10/98"</definedName>
    <definedName name="HTML25_9">"James Grote"</definedName>
    <definedName name="HTML26_10">""</definedName>
    <definedName name="HTML26_11">1</definedName>
    <definedName name="HTML26_2">1</definedName>
    <definedName name="HTML26_3">"Weekly New Antihistamine Volume"</definedName>
    <definedName name="HTML26_4">""</definedName>
    <definedName name="HTML26_5">""</definedName>
    <definedName name="HTML26_6">-4146</definedName>
    <definedName name="HTML26_7">-4146</definedName>
    <definedName name="HTML26_8">"9/7/98"</definedName>
    <definedName name="HTML26_9">"James Grote"</definedName>
    <definedName name="HTML27_10">""</definedName>
    <definedName name="HTML27_11">1</definedName>
    <definedName name="HTML27_2">1</definedName>
    <definedName name="HTML27_3">"Weekly Total Antihistamine Volume"</definedName>
    <definedName name="HTML27_4">""</definedName>
    <definedName name="HTML27_5">""</definedName>
    <definedName name="HTML27_6">-4146</definedName>
    <definedName name="HTML27_7">-4146</definedName>
    <definedName name="HTML27_8">"9/7/98"</definedName>
    <definedName name="HTML27_9">"James Grote"</definedName>
    <definedName name="HTML28_10">""</definedName>
    <definedName name="HTML28_11">1</definedName>
    <definedName name="HTML28_2">1</definedName>
    <definedName name="HTML28_3">"Weekly TRx Report"</definedName>
    <definedName name="HTML28_4">""</definedName>
    <definedName name="HTML28_5">""</definedName>
    <definedName name="HTML28_6">-4146</definedName>
    <definedName name="HTML28_7">-4146</definedName>
    <definedName name="HTML28_8">"8/10/98"</definedName>
    <definedName name="HTML28_9">"James Grote"</definedName>
    <definedName name="HTML29_10">""</definedName>
    <definedName name="HTML29_11">1</definedName>
    <definedName name="HTML29_2">1</definedName>
    <definedName name="HTML29_3">"Weekly NRx Report"</definedName>
    <definedName name="HTML29_4">""</definedName>
    <definedName name="HTML29_5">""</definedName>
    <definedName name="HTML29_6">-4146</definedName>
    <definedName name="HTML29_7">-4146</definedName>
    <definedName name="HTML29_8">"8/10/98"</definedName>
    <definedName name="HTML29_9">"James Grote"</definedName>
    <definedName name="HTML3_1">"[TB9.XLS]St_tot_94_95!$A$1:$H$427"</definedName>
    <definedName name="HTML3_10">""</definedName>
    <definedName name="HTML3_11">1</definedName>
    <definedName name="HTML3_12">"G:\MONET\WEB\FORECAST\Hub84.htm"</definedName>
    <definedName name="HTML3_2">1</definedName>
    <definedName name="HTML3_3">"Weekly TRx Report"</definedName>
    <definedName name="HTML3_4">""</definedName>
    <definedName name="HTML3_5">""</definedName>
    <definedName name="HTML3_6">-4146</definedName>
    <definedName name="HTML3_7">-4146</definedName>
    <definedName name="HTML3_8">"6/4/98"</definedName>
    <definedName name="HTML3_9">"James Grote"</definedName>
    <definedName name="HTML30_10">""</definedName>
    <definedName name="HTML30_11">1</definedName>
    <definedName name="HTML30_2">1</definedName>
    <definedName name="HTML30_3">"Weekly TRx Report"</definedName>
    <definedName name="HTML30_4">""</definedName>
    <definedName name="HTML30_5">""</definedName>
    <definedName name="HTML30_6">-4146</definedName>
    <definedName name="HTML30_7">-4146</definedName>
    <definedName name="HTML30_8">"8/10/98"</definedName>
    <definedName name="HTML30_9">"James Grote"</definedName>
    <definedName name="HTML31_10">""</definedName>
    <definedName name="HTML31_11">1</definedName>
    <definedName name="HTML31_2">1</definedName>
    <definedName name="HTML31_3">"Weekly NRx Page"</definedName>
    <definedName name="HTML31_4">""</definedName>
    <definedName name="HTML31_5">""</definedName>
    <definedName name="HTML31_6">-4146</definedName>
    <definedName name="HTML31_7">-4146</definedName>
    <definedName name="HTML31_8">"9/7/98"</definedName>
    <definedName name="HTML31_9">"James Grote"</definedName>
    <definedName name="HTML32_10">""</definedName>
    <definedName name="HTML32_11">1</definedName>
    <definedName name="HTML32_2">1</definedName>
    <definedName name="HTML32_3">"Weekly TRx Page"</definedName>
    <definedName name="HTML32_4">""</definedName>
    <definedName name="HTML32_5">""</definedName>
    <definedName name="HTML32_6">-4146</definedName>
    <definedName name="HTML32_7">-4146</definedName>
    <definedName name="HTML32_8">"9/7/98"</definedName>
    <definedName name="HTML32_9">"James Grote"</definedName>
    <definedName name="HTML4_1">"[MONET84.XLS]ConditionMarginalCost!$A$1:$E$286"</definedName>
    <definedName name="HTML4_10">""</definedName>
    <definedName name="HTML4_11">1</definedName>
    <definedName name="HTML4_12">"G:\MONET\WEB\FORECAST\mc84.htm"</definedName>
    <definedName name="HTML4_2">1</definedName>
    <definedName name="HTML4_3">"Weekly New Prescription Report"</definedName>
    <definedName name="HTML4_4">""</definedName>
    <definedName name="HTML4_5">""</definedName>
    <definedName name="HTML4_6">-4146</definedName>
    <definedName name="HTML4_7">-4146</definedName>
    <definedName name="HTML4_8">"6/8/98"</definedName>
    <definedName name="HTML4_9">"James Grote"</definedName>
    <definedName name="HTML5_1">"[MONET84.XLS]ConditionMarginalCost!$A$1:$E$177"</definedName>
    <definedName name="HTML5_10">""</definedName>
    <definedName name="HTML5_11">1</definedName>
    <definedName name="HTML5_12">"G:\MONET\WEB\FORECAST\mc84.htm"</definedName>
    <definedName name="HTML5_2">1</definedName>
    <definedName name="HTML5_3">"Weekly Total Prescription Report"</definedName>
    <definedName name="HTML5_4">""</definedName>
    <definedName name="HTML5_5">""</definedName>
    <definedName name="HTML5_6">-4146</definedName>
    <definedName name="HTML5_7">-4146</definedName>
    <definedName name="HTML5_8">"6/8/98"</definedName>
    <definedName name="HTML5_9">"James Grote"</definedName>
    <definedName name="HTML6_10">""</definedName>
    <definedName name="HTML6_11">1</definedName>
    <definedName name="HTML6_12">"Q:\DNSTREAM\COMMOPS\TRADING\PSOTCMTD.HTM"</definedName>
    <definedName name="HTML6_2">1</definedName>
    <definedName name="HTML6_3">"Weekly Allergy Volume Page"</definedName>
    <definedName name="HTML6_4">""</definedName>
    <definedName name="HTML6_5">""</definedName>
    <definedName name="HTML6_6">-4146</definedName>
    <definedName name="HTML6_7">-4146</definedName>
    <definedName name="HTML6_8">""</definedName>
    <definedName name="HTML6_9">""</definedName>
    <definedName name="HTML7_10">""</definedName>
    <definedName name="HTML7_11">1</definedName>
    <definedName name="HTML7_12">"Q:\DNSTREAM\COMMOPS\TRADING\PSOTCMTD.HTM"</definedName>
    <definedName name="HTML7_2">1</definedName>
    <definedName name="HTML7_3">"Weekly Allergy Volume Report"</definedName>
    <definedName name="HTML7_4">""</definedName>
    <definedName name="HTML7_5">""</definedName>
    <definedName name="HTML7_6">-4146</definedName>
    <definedName name="HTML7_7">-4146</definedName>
    <definedName name="HTML7_8">""</definedName>
    <definedName name="HTML7_9">" "</definedName>
    <definedName name="HTML8_10">""</definedName>
    <definedName name="HTML8_11">1</definedName>
    <definedName name="HTML8_12">"Q:\DNSTREAM\COMMOPS\TRADING\PSOTCMTD.HTM"</definedName>
    <definedName name="HTML8_2">1</definedName>
    <definedName name="HTML8_3">"Weekly Antihistamine Volume Data"</definedName>
    <definedName name="HTML8_4">""</definedName>
    <definedName name="HTML8_5">""</definedName>
    <definedName name="HTML8_6">-4146</definedName>
    <definedName name="HTML8_7">-4146</definedName>
    <definedName name="HTML8_8">"6/5/98"</definedName>
    <definedName name="HTML8_9">"James Grote"</definedName>
    <definedName name="HTML9_10">""</definedName>
    <definedName name="HTML9_11">1</definedName>
    <definedName name="HTML9_12">"Q:\DNSTREAM\COMMOPS\TRADING\PSOTCMTD.HTM"</definedName>
    <definedName name="HTML9_2">1</definedName>
    <definedName name="HTML9_3">"Weekly Antihistamine Volme Report"</definedName>
    <definedName name="HTML9_4">""</definedName>
    <definedName name="HTML9_5">""</definedName>
    <definedName name="HTML9_6">-4146</definedName>
    <definedName name="HTML9_7">-4146</definedName>
    <definedName name="HTML9_8">"6/8/98"</definedName>
    <definedName name="HTML9_9">"James Grote"</definedName>
    <definedName name="HTMLCount">2</definedName>
    <definedName name="htr">{"NOPCAPEVA",#N/A,FALSE,"Nopat";"FCFCSTAR",#N/A,FALSE,"FCFVAL";"EVAVL",#N/A,FALSE,"EVAVAL";"LEASE",#N/A,FALSE,"OpLease"}</definedName>
    <definedName name="htrhdfgagadf">{#N/A,#N/A,FALSE,"Op-BS";#N/A,#N/A,FALSE,"Assum";#N/A,#N/A,FALSE,"IS";#N/A,#N/A,FALSE,"Syn+Elim";#N/A,#N/A,FALSE,"BSCF";#N/A,#N/A,FALSE,"Blue_IS";#N/A,#N/A,FALSE,"Blue_BSCF";#N/A,#N/A,FALSE,"Ratings"}</definedName>
    <definedName name="htuki">#REF!</definedName>
    <definedName name="HTYSRTHY">#REF!</definedName>
    <definedName name="htyuityuiotio">{#N/A,#N/A,FALSE,"REPORT"}</definedName>
    <definedName name="hu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huh?????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hui">{#N/A,#N/A,FALSE,"Assump2";#N/A,#N/A,FALSE,"Income2";#N/A,#N/A,FALSE,"Balance2";#N/A,#N/A,FALSE,"DCF Filter";#N/A,#N/A,FALSE,"Trans Assump2";#N/A,#N/A,FALSE,"Combined Income2";#N/A,#N/A,FALSE,"Combined Balance2"}</definedName>
    <definedName name="huxtabletotal">[107]Huxtable!$C$323</definedName>
    <definedName name="hydfydfgd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Hypertention">{#N/A,#N/A,FALSE,"Pharm";#N/A,#N/A,FALSE,"WWCM"}</definedName>
    <definedName name="hypo">{#N/A,#N/A,FALSE,"Pharm";#N/A,#N/A,FALSE,"WWCM"}</definedName>
    <definedName name="hyrt">{"NOPCAPEVA",#N/A,FALSE,"Nopat";"FCFCSTAR",#N/A,FALSE,"FCFVAL";"EVAVL",#N/A,FALSE,"EVAVAL";"LEASE",#N/A,FALSE,"OpLease"}</definedName>
    <definedName name="hytes">{"NOPCAPEVA",#N/A,FALSE,"Nopat";"FCFCSTAR",#N/A,FALSE,"FCFVAL";"EVAVL",#N/A,FALSE,"EVAVAL";"LEASE",#N/A,FALSE,"OpLease"}</definedName>
    <definedName name="i">{"DCF1",#N/A,FALSE,"SIERRA DCF";"MATRIX1",#N/A,FALSE,"SIERRA DCF"}</definedName>
    <definedName name="i8uoio">#REF!</definedName>
    <definedName name="IEPeXToEUR" localSheetId="9">1/EUReXToIEP</definedName>
    <definedName name="IEPeXToEUR" localSheetId="18">1/EUReXToIEP</definedName>
    <definedName name="IEPeXToEUR" localSheetId="19">1/EUReXToIEP</definedName>
    <definedName name="IEPeXToEUR" localSheetId="20">1/EUReXToIEP</definedName>
    <definedName name="IEPeXToEUR" localSheetId="21">1/EUReXToIEP</definedName>
    <definedName name="IEPeXToEUR" localSheetId="22">1/EUReXToIEP</definedName>
    <definedName name="IEPeXToEUR" localSheetId="23">1/EUReXToIEP</definedName>
    <definedName name="IEPeXToEUR" localSheetId="24">1/EUReXToIEP</definedName>
    <definedName name="IEPeXToEUR" localSheetId="25">1/EUReXToIEP</definedName>
    <definedName name="IEPeXToEUR" localSheetId="26">1/EUReXToIEP</definedName>
    <definedName name="IEPeXToEUR" localSheetId="27">1/EUReXToIEP</definedName>
    <definedName name="IEPeXToEUR" localSheetId="10">1/EUReXToIEP</definedName>
    <definedName name="IEPeXToEUR" localSheetId="28">1/EUReXToIEP</definedName>
    <definedName name="IEPeXToEUR" localSheetId="29">1/EUReXToIEP</definedName>
    <definedName name="IEPeXToEUR" localSheetId="30">1/EUReXToIEP</definedName>
    <definedName name="IEPeXToEUR" localSheetId="31">1/EUReXToIEP</definedName>
    <definedName name="IEPeXToEUR" localSheetId="32">1/EUReXToIEP</definedName>
    <definedName name="IEPeXToEUR" localSheetId="33">1/EUReXToIEP</definedName>
    <definedName name="IEPeXToEUR" localSheetId="34">1/EUReXToIEP</definedName>
    <definedName name="IEPeXToEUR" localSheetId="35">1/EUReXToIEP</definedName>
    <definedName name="IEPeXToEUR" localSheetId="36">1/EUReXToIEP</definedName>
    <definedName name="IEPeXToEUR" localSheetId="37">1/EUReXToIEP</definedName>
    <definedName name="IEPeXToEUR" localSheetId="11">1/EUReXToIEP</definedName>
    <definedName name="IEPeXToEUR" localSheetId="38">1/EUReXToIEP</definedName>
    <definedName name="IEPeXToEUR" localSheetId="39">1/EUReXToIEP</definedName>
    <definedName name="IEPeXToEUR" localSheetId="40">1/EUReXToIEP</definedName>
    <definedName name="IEPeXToEUR" localSheetId="41">1/EUReXToIEP</definedName>
    <definedName name="IEPeXToEUR" localSheetId="42">1/EUReXToIEP</definedName>
    <definedName name="IEPeXToEUR" localSheetId="43">1/EUReXToIEP</definedName>
    <definedName name="IEPeXToEUR" localSheetId="44">1/EUReXToIEP</definedName>
    <definedName name="IEPeXToEUR" localSheetId="45">1/EUReXToIEP</definedName>
    <definedName name="IEPeXToEUR" localSheetId="46">1/EUReXToIEP</definedName>
    <definedName name="IEPeXToEUR" localSheetId="47">1/EUReXToIEP</definedName>
    <definedName name="IEPeXToEUR" localSheetId="12">1/EUReXToIEP</definedName>
    <definedName name="IEPeXToEUR" localSheetId="48">1/EUReXToIEP</definedName>
    <definedName name="IEPeXToEUR" localSheetId="49">1/EUReXToIEP</definedName>
    <definedName name="IEPeXToEUR" localSheetId="50">1/EUReXToIEP</definedName>
    <definedName name="IEPeXToEUR" localSheetId="51">1/EUReXToIEP</definedName>
    <definedName name="IEPeXToEUR" localSheetId="52">1/EUReXToIEP</definedName>
    <definedName name="IEPeXToEUR" localSheetId="53">1/EUReXToIEP</definedName>
    <definedName name="IEPeXToEUR" localSheetId="54">1/EUReXToIEP</definedName>
    <definedName name="IEPeXToEUR" localSheetId="55">1/EUReXToIEP</definedName>
    <definedName name="IEPeXToEUR" localSheetId="56">1/EUReXToIEP</definedName>
    <definedName name="IEPeXToEUR" localSheetId="57">1/EUReXToIEP</definedName>
    <definedName name="IEPeXToEUR" localSheetId="13">1/EUReXToIEP</definedName>
    <definedName name="IEPeXToEUR" localSheetId="58">1/EUReXToIEP</definedName>
    <definedName name="IEPeXToEUR" localSheetId="59">1/EUReXToIEP</definedName>
    <definedName name="IEPeXToEUR" localSheetId="60">1/EUReXToIEP</definedName>
    <definedName name="IEPeXToEUR" localSheetId="14">1/EUReXToIEP</definedName>
    <definedName name="IEPeXToEUR" localSheetId="15">1/EUReXToIEP</definedName>
    <definedName name="IEPeXToEUR" localSheetId="16">1/EUReXToIEP</definedName>
    <definedName name="IEPeXToEUR" localSheetId="17">1/EUReXToIEP</definedName>
    <definedName name="IEPeXToEUR" localSheetId="1">1/EUReXToIEP</definedName>
    <definedName name="IEPeXToEUR" localSheetId="8">1/EUReXToIEP</definedName>
    <definedName name="IEPeXToEUR" localSheetId="2">1/EUReXToIEP</definedName>
    <definedName name="IEPeXToEUR">1/EUReXToIEP</definedName>
    <definedName name="iffx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ffy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i">{#N/A,"Base",FALSE,"Dividend";#N/A,"Conservative",FALSE,"Dividend";#N/A,"Downside",FALSE,"Dividend"}</definedName>
    <definedName name="iii">{#N/A,#N/A,TRUE,"3 breaks";#N/A,#N/A,TRUE,"May P&amp;L";#N/A,#N/A,TRUE,"May Notes ";#N/A,#N/A,TRUE,"May YTD vs bud";#N/A,#N/A,TRUE,"May BS";#N/A,#N/A,TRUE,"FAIM p&amp;L";#N/A,#N/A,TRUE,"FAIM BS may"}</definedName>
    <definedName name="iiii">{"CurrentDetail",#N/A,FALSE,"ActualOutlook";"NextDetail",#N/A,FALSE,"ActualOutlook"}</definedName>
    <definedName name="iiiii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iiii">{#N/A,#N/A,FALSE,"PERSONAL";#N/A,#N/A,FALSE,"explotación";#N/A,#N/A,FALSE,"generales"}</definedName>
    <definedName name="iiiiiii">{"CurrentDetail",#N/A,FALSE,"ActualOutlook";"NextDetail",#N/A,FALSE,"ActualOutlook"}</definedName>
    <definedName name="iiiiiiii">{"CurrentDetail",#N/A,FALSE,"ActualOutlook";"NextDetail",#N/A,FALSE,"ActualOutlook"}</definedName>
    <definedName name="iiiiiiiiiiiiiiii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iiiiiiiiiiiiiiiiiiiiiiiiiiiiiiiiii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oo">{#N/A,#N/A,FALSE,"TSUM";#N/A,#N/A,FALSE,"shares";#N/A,#N/A,FALSE,"earnout";#N/A,#N/A,FALSE,"Heaty";#N/A,#N/A,FALSE,"self-tend";#N/A,#N/A,FALSE,"self-sum"}</definedName>
    <definedName name="IJHGSFSDGASDA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ijn">{#N/A,#N/A,FALSE,"AD_Purchase";#N/A,#N/A,FALSE,"Credit";#N/A,#N/A,FALSE,"PF Acquisition";#N/A,#N/A,FALSE,"PF Offering"}</definedName>
    <definedName name="ik">{#N/A,#N/A,FALSE,"Calc";#N/A,#N/A,FALSE,"Sensitivity";#N/A,#N/A,FALSE,"LT Earn.Dil.";#N/A,#N/A,FALSE,"Dil. AVP"}</definedName>
    <definedName name="ikghjf">{"NOPCAPEVA",#N/A,FALSE,"Nopat";"FCFCSTAR",#N/A,FALSE,"FCFVAL";"EVAVL",#N/A,FALSE,"EVAVAL";"LEASE",#N/A,FALSE,"OpLease"}</definedName>
    <definedName name="iki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ikl">{#N/A,#N/A,TRUE,"3 breaks";#N/A,#N/A,TRUE,"May P&amp;L";#N/A,#N/A,TRUE,"May Notes ";#N/A,#N/A,TRUE,"May YTD vs bud";#N/A,#N/A,TRUE,"May BS";#N/A,#N/A,TRUE,"FAIM p&amp;L";#N/A,#N/A,TRUE,"FAIM BS may"}</definedName>
    <definedName name="ikut">{"NOPCAPEVA",#N/A,FALSE,"Nopat";"FCFCSTAR",#N/A,FALSE,"FCFVAL";"EVAVL",#N/A,FALSE,"EVAVAL";"LEASE",#N/A,FALSE,"OpLease"}</definedName>
    <definedName name="Imagyn">{#N/A,#N/A,FALSE,"Projections";#N/A,#N/A,FALSE,"Multiples Valuation";#N/A,#N/A,FALSE,"LBO";#N/A,#N/A,FALSE,"Multiples_Sensitivity";#N/A,#N/A,FALSE,"Summary"}</definedName>
    <definedName name="Img_ML_1c3d1n6n">"IMG_6"</definedName>
    <definedName name="Img_ML_1t5s6u1f">"IMG_6"</definedName>
    <definedName name="Img_ML_1y7a6c1t">"IMG_6"</definedName>
    <definedName name="Img_ML_2v6s9i5c">"IMG_6"</definedName>
    <definedName name="Img_ML_3b3j3x9k">"IMG_6"</definedName>
    <definedName name="Img_ML_3c6e9c4g">"IMG_6"</definedName>
    <definedName name="Img_ML_3c7g1a7g">"IMG_3"</definedName>
    <definedName name="Img_ML_3e2q4k7i">"IMG_6"</definedName>
    <definedName name="Img_ML_3h2n3p4v">"IMG_6"</definedName>
    <definedName name="Img_ML_3p5d9q5j">"IMG_6"</definedName>
    <definedName name="Img_ML_3y1j4m2m">"IMG_6"</definedName>
    <definedName name="Img_ML_4m3p5r8j">"IMG_12"</definedName>
    <definedName name="Img_ML_5e7s6t2u">"IMG_6"</definedName>
    <definedName name="Img_ML_5f9d1i5x">"IMG_6"</definedName>
    <definedName name="Img_ML_5h6q3g8u">"IMG_6"</definedName>
    <definedName name="Img_ML_5k7e4n8n">"IMG_6"</definedName>
    <definedName name="Img_ML_5k8u7s9i">"IMG_6"</definedName>
    <definedName name="Img_ML_6f2p1m9g">"IMG_6"</definedName>
    <definedName name="Img_ML_6k9c9p4d">"IMG_6"</definedName>
    <definedName name="Img_ML_6r9u1n9k">"IMG_6"</definedName>
    <definedName name="Img_ML_6y9f7y3n">"IMG_6"</definedName>
    <definedName name="Img_ML_7g5e5e2b">"IMG_3"</definedName>
    <definedName name="Img_ML_7m5m4k3b">"IMG_6"</definedName>
    <definedName name="Img_ML_7n6h3t1t">"IMG_6"</definedName>
    <definedName name="Img_ML_8b9j5t1p">"IMG_10"</definedName>
    <definedName name="Img_ML_8c2q5i2r">"IMG_6"</definedName>
    <definedName name="Img_ML_8h3m3i1m">"IMG_6"</definedName>
    <definedName name="Img_ML_8h7g4d4d">"IMG_3"</definedName>
    <definedName name="Img_ML_8j3w6p4c">"IMG_6"</definedName>
    <definedName name="Img_ML_8r1k8t4y">"IMG_6"</definedName>
    <definedName name="Img_ML_8s3q3c1i">"IMG_6"</definedName>
    <definedName name="Img_ML_9n1s4m5f">"IMG_6"</definedName>
    <definedName name="Img_Production_Breakdown">"IMG_3"</definedName>
    <definedName name="Impact_DD">[144]SynergyConfig!$G$78:$G$97</definedName>
    <definedName name="Implied_Qualitative_Premium">[110]WACC!$C$15</definedName>
    <definedName name="incexp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incexp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incexp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incexp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IncomeStatement">{0.35875,0.39124,0.421299}</definedName>
    <definedName name="IndType">#REF!</definedName>
    <definedName name="INF">[91]DealSheet!$P$56</definedName>
    <definedName name="inflList">"00000000000000000000000000000000000000000000000000000000000000000000000000000000000000000000000000000000000000000000000000000000000000000000000000000000000000000000000000000000000000000000000000000000"</definedName>
    <definedName name="INFO_BI_EXE_NAME">"BICORE.EXE"</definedName>
    <definedName name="INFO_EXE_SERVER_PATH">"C:\Sage300\BX61A\BICORE.EXE"</definedName>
    <definedName name="INFO_INSTANCE_ID">"0"</definedName>
    <definedName name="INFO_INSTANCE_NAME">"HQ Human Resource_20120702_12_55_56_5555.xls"</definedName>
    <definedName name="INFO_REPORT_CODE">""</definedName>
    <definedName name="INFO_REPORT_ID">"99"</definedName>
    <definedName name="INFO_REPORT_NAAM">"Financial Reports 2-0 (MAS 500)"</definedName>
    <definedName name="INFO_REPORT_NAME">"HQ Human Resource"</definedName>
    <definedName name="INFO_RUN_USER">""</definedName>
    <definedName name="INFO_RUN_WORKSTATION">"0313-BBG-FINE"</definedName>
    <definedName name="Inpatient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InsSummary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Int_exp">8%</definedName>
    <definedName name="Interco2">{#N/A,#N/A,FALSE,"Job Sched"}</definedName>
    <definedName name="IntroPrintArea">#REF!</definedName>
    <definedName name="Inventory_Turns">[110]RATIOS!$F$66</definedName>
    <definedName name="Inventory_TurnsAvg">[110]RATIOS!$L$66</definedName>
    <definedName name="io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ioioioi">{"CurrentDetail",#N/A,FALSE,"ActualOutlook";"NextDetail",#N/A,FALSE,"ActualOutlook"}</definedName>
    <definedName name="ioioioio">{"CurrentDetail",#N/A,FALSE,"ActualOutlook";"NextDetail",#N/A,FALSE,"ActualOutlook"}</definedName>
    <definedName name="ioioioioi">{"CurrentDetail",#N/A,FALSE,"ActualOutlook";"NextDetail",#N/A,FALSE,"ActualOutlook"}</definedName>
    <definedName name="ioioioioio">{"CurrentDetail",#N/A,FALSE,"ActualOutlook";"NextDetail",#N/A,FALSE,"ActualOutlook"}</definedName>
    <definedName name="ioioioioioioio">{"CurrentDetail",#N/A,FALSE,"ActualOutlook";"NextDetail",#N/A,FALSE,"ActualOutlook"}</definedName>
    <definedName name="IOP">{"FCB_ALL",#N/A,FALSE,"FCB"}</definedName>
    <definedName name="IP">{#N/A,#N/A,FALSE,"Pharm";#N/A,#N/A,FALSE,"WWCM"}</definedName>
    <definedName name="IPO">"c89"</definedName>
    <definedName name="IQ">41319.5192592593</definedName>
    <definedName name="IQ_">"c59"</definedName>
    <definedName name="IQ_1_4_CONSTRUCTION_GROSS_LOANS_FFIEC">"c13402"</definedName>
    <definedName name="IQ_1_4_CONSTRUCTION_LL_REC_DOM_FFIEC">"c12899"</definedName>
    <definedName name="IQ_1_4_CONSTRUCTION_LOAN_COMMITMENTS_UNUSED_FFIEC">"c13244"</definedName>
    <definedName name="IQ_1_4_CONSTRUCTION_LOANS_DUE_30_89_FFIEC">"c13257"</definedName>
    <definedName name="IQ_1_4_CONSTRUCTION_LOANS_DUE_90_FFIEC">"c13285"</definedName>
    <definedName name="IQ_1_4_CONSTRUCTION_LOANS_DUE_90_FFIE塅">#REF!</definedName>
    <definedName name="IQ_1_4_CONSTRUCTION_LOANS_NON_ACCRUAL_FFIEC">"c13311"</definedName>
    <definedName name="IQ_1_4_CONSTRUCTION_RISK_BASED_FFIEC">"c13423"</definedName>
    <definedName name="IQ_1_4_FAMILY_JUNIOR_LIENS_CHARGE_OFFS_FDIC">"c6605"</definedName>
    <definedName name="IQ_1_4_FAMILY_JUNIOR_LIENS_NET_CHARGE_OFFS_FDIC">"c6643"</definedName>
    <definedName name="IQ_1_4_FAMILY_JUNIOR_LIENS_RECOVERIES_FDIC">"c6624"</definedName>
    <definedName name="IQ_1_4_FAMILY_RES_DOM_FFIEC">"c15269"</definedName>
    <definedName name="IQ_1_4_FAMILY_SENIOR_LIENS_CHARGE_OFFS_FDIC">"c6604"</definedName>
    <definedName name="IQ_1_4_FAMILY_SENIOR_LIENS_NET_CHARGE_OFFS_FDIC">"c6642"</definedName>
    <definedName name="IQ_1_4_FAMILY_SENIOR_LIENS_RECOVERIES_FDIC">"c6623"</definedName>
    <definedName name="IQ_1_4_HOME_EQUITY_NET_LOANS_FDIC">"c6441"</definedName>
    <definedName name="IQ_1_4_RESIDENTIAL_FIRST_LIENS_NET_LOANS_FDIC">"c6439"</definedName>
    <definedName name="IQ_1_4_RESIDENTIAL_JUNIOR_LIENS_NET_LOANS_FDIC">"c6440"</definedName>
    <definedName name="IQ_1_4_RESIDENTIAL_LOANS_FDIC">"c6310"</definedName>
    <definedName name="IQ_30YR_FIXED_MORTGAGE">"c6811"</definedName>
    <definedName name="IQ_30YR_FIXED_MORTGAGE_FC">"c7691"</definedName>
    <definedName name="IQ_30YR_FIXED_MORTGAGE_POP">"c7031"</definedName>
    <definedName name="IQ_30YR_FIXED_MORTGAGE_POP_FC">"c7911"</definedName>
    <definedName name="IQ_30YR_FIXED_MORTGAGE_YOY">"c7251"</definedName>
    <definedName name="IQ_30YR_FIXED_MORTGAGE_YOY_FC">"c8131"</definedName>
    <definedName name="IQ_ABS_AVAIL_SALE_FFIEC">"c12802"</definedName>
    <definedName name="IQ_ABS_FFIEC">"c12788"</definedName>
    <definedName name="IQ_ABS_INVEST_SECURITIES_FFIEC">"c13461"</definedName>
    <definedName name="IQ_ABS_PERIOD">"c13823"</definedName>
    <definedName name="IQ_ABS_PERIOD_EST">"c16122"</definedName>
    <definedName name="IQ_ACCEPTANCES_OTHER_FOREIGN_BANKS_LL_REC_FFIEC">"c15293"</definedName>
    <definedName name="IQ_ACCEPTANCES_OTHER_US_BANKS_LL_REC_FFIEC">"c15292"</definedName>
    <definedName name="IQ_ACCOUNT_CHANGE">"c1449"</definedName>
    <definedName name="IQ_ACCOUNT_CODE_INTEREST_PENALTIES">"c15741"</definedName>
    <definedName name="IQ_ACCOUNTING_FFIEC">"c13054"</definedName>
    <definedName name="IQ_ACCOUNTING_STANDARD">"c4539"</definedName>
    <definedName name="IQ_ACCOUNTING_STANDARD_CIQ">"c5092"</definedName>
    <definedName name="IQ_ACCOUNTING_STANDARD_CIQ_COL">"c11739"</definedName>
    <definedName name="IQ_ACCOUNTS_PAY">"c1343"</definedName>
    <definedName name="IQ_ACCR_INT_PAY">"c1"</definedName>
    <definedName name="IQ_ACCR_INT_PAY_CF">"c2"</definedName>
    <definedName name="IQ_ACCR_INT_RECEIV">"c3"</definedName>
    <definedName name="IQ_ACCR_INT_RECEIV_CF">"c4"</definedName>
    <definedName name="IQ_ACCRUED_EXP">"c1341"</definedName>
    <definedName name="IQ_ACCRUED_INTEREST_RECEIVABLE_FFIEC">"c12842"</definedName>
    <definedName name="IQ_ACCT_RECV_10YR_ANN_CAGR">"c6159"</definedName>
    <definedName name="IQ_ACCT_RECV_10YR_ANN_GROWTH">"c1924"</definedName>
    <definedName name="IQ_ACCT_RECV_1YR_ANN_GROWTH">"c1919"</definedName>
    <definedName name="IQ_ACCT_RECV_2YR_ANN_CAGR">"c6155"</definedName>
    <definedName name="IQ_ACCT_RECV_2YR_ANN_GROWTH">"c1920"</definedName>
    <definedName name="IQ_ACCT_RECV_3YR_ANN_CAGR">"c6156"</definedName>
    <definedName name="IQ_ACCT_RECV_3YR_ANN_GROWTH">"c1921"</definedName>
    <definedName name="IQ_ACCT_RECV_5YR_ANN_CAGR">"c6157"</definedName>
    <definedName name="IQ_ACCT_RECV_5YR_ANN_GROWTH">"c1922"</definedName>
    <definedName name="IQ_ACCT_RECV_7YR_ANN_CAGR">"c6158"</definedName>
    <definedName name="IQ_ACCT_RECV_7YR_ANN_GROWTH">"c1923"</definedName>
    <definedName name="IQ_ACCUM_AMORT_GW">"c17749"</definedName>
    <definedName name="IQ_ACCUM_AMORT_INTAN_ASSETS">"c17747"</definedName>
    <definedName name="IQ_ACCUM_DEP">"c1340"</definedName>
    <definedName name="IQ_ACCUMULATED_PENSION_OBLIGATION">"c2244"</definedName>
    <definedName name="IQ_ACCUMULATED_PENSION_OBLIGATION_DOMESTIC">"c2657"</definedName>
    <definedName name="IQ_ACCUMULATED_PENSION_OBLIGATION_FOREIGN">"c2665"</definedName>
    <definedName name="IQ_ACQ_COST_SUB">"c2125"</definedName>
    <definedName name="IQ_ACQ_COST_WIRELESS_SUB">"c2125"</definedName>
    <definedName name="IQ_ACQ_COSTS_CAPITALIZED">"c5"</definedName>
    <definedName name="IQ_ACQUIRE_REAL_ESTATE_CF">"c6"</definedName>
    <definedName name="IQ_ACQUIRED_BY_REPORTING_BANK_FDIC">"c6535"</definedName>
    <definedName name="IQ_ACQUISITION_COST_SUB">"c15807"</definedName>
    <definedName name="IQ_ACQUISITION_RE_ASSETS">"c1628"</definedName>
    <definedName name="IQ_ACTUAL_PRODUCTION_ALUM">"c9247"</definedName>
    <definedName name="IQ_ACTUAL_PRODUCTION_CATHODE_COP">"c9192"</definedName>
    <definedName name="IQ_ACTUAL_PRODUCTION_COAL">"c9821"</definedName>
    <definedName name="IQ_ACTUAL_PRODUCTION_COP">"c9191"</definedName>
    <definedName name="IQ_ACTUAL_PRODUCTION_DIAM">"c9671"</definedName>
    <definedName name="IQ_ACTUAL_PRODUCTION_GOLD">"c9032"</definedName>
    <definedName name="IQ_ACTUAL_PRODUCTION_IRON">"c9406"</definedName>
    <definedName name="IQ_ACTUAL_PRODUCTION_LEAD">"c9459"</definedName>
    <definedName name="IQ_ACTUAL_PRODUCTION_MANG">"c9512"</definedName>
    <definedName name="IQ_ACTUAL_PRODUCTION_MET_COAL">"c9761"</definedName>
    <definedName name="IQ_ACTUAL_PRODUCTION_MOLYB">"c9724"</definedName>
    <definedName name="IQ_ACTUAL_PRODUCTION_NICK">"c9300"</definedName>
    <definedName name="IQ_ACTUAL_PRODUCTION_PLAT">"c9138"</definedName>
    <definedName name="IQ_ACTUAL_PRODUCTION_SILVER">"c9085"</definedName>
    <definedName name="IQ_ACTUAL_PRODUCTION_STEAM">"c9791"</definedName>
    <definedName name="IQ_ACTUAL_PRODUCTION_TITAN">"c9565"</definedName>
    <definedName name="IQ_ACTUAL_PRODUCTION_URAN">"c9618"</definedName>
    <definedName name="IQ_ACTUAL_PRODUCTION_ZINC">"c9353"</definedName>
    <definedName name="IQ_AD">"c7"</definedName>
    <definedName name="IQ_ADD_PAID_IN">"c1344"</definedName>
    <definedName name="IQ_ADD_TAX_POSITIONS_CURRENT_YR">"c15733"</definedName>
    <definedName name="IQ_ADD_TAX_POSITIONS_PRIOR_YRS">"c15735"</definedName>
    <definedName name="IQ_ADDIN">"AUTO"</definedName>
    <definedName name="IQ_ADDITIONAL_NON_INT_INC_FDIC">"c6574"</definedName>
    <definedName name="IQ_ADDITIONS_NON_ACCRUAL_ASSET_DURING_QTR_FFIEC">"c15349"</definedName>
    <definedName name="IQ_ADJ_AVG_BANK_ASSETS">"c2671"</definedName>
    <definedName name="IQ_ADJUSTABLE_RATE_LOANS_FDIC">"c6375"</definedName>
    <definedName name="IQ_ADJUSTED_NAV_COVERED">"c9963"</definedName>
    <definedName name="IQ_ADJUSTED_NAV_GROUP">"c9949"</definedName>
    <definedName name="IQ_ADMIN_RATIO">"c2784"</definedName>
    <definedName name="IQ_ADVERTISING">"c2246"</definedName>
    <definedName name="IQ_ADVERTISING_MARKETING">"c1566"</definedName>
    <definedName name="IQ_ADVERTISING_MARKETING_EXPENSES_FFIEC">"c13048"</definedName>
    <definedName name="IQ_AE">"c8"</definedName>
    <definedName name="IQ_AE_BNK">"c9"</definedName>
    <definedName name="IQ_AE_BR">"c10"</definedName>
    <definedName name="IQ_AE_FIN">"c11"</definedName>
    <definedName name="IQ_AE_INS">"c12"</definedName>
    <definedName name="IQ_AE_RE">"c6195"</definedName>
    <definedName name="IQ_AE_REIT">"c13"</definedName>
    <definedName name="IQ_AE_UTI">"c14"</definedName>
    <definedName name="IQ_AFFO">"c8756"</definedName>
    <definedName name="IQ_AFFO_DILUTED">"c16188"</definedName>
    <definedName name="IQ_AFFO_PER_SHARE_BASIC">"c8869"</definedName>
    <definedName name="IQ_AFFO_PER_SHARE_DILUTED">"c8870"</definedName>
    <definedName name="IQ_AFS_INVEST_SECURITIES_FFIEC">"c13456"</definedName>
    <definedName name="IQ_AFS_SECURITIES_TIER_1_FFIEC">"c13343"</definedName>
    <definedName name="IQ_AFTER_TAX_INCOME_FDIC">"c6583"</definedName>
    <definedName name="IQ_AG_PROD_FARM_LOANS_DOM_QUARTERLY_AVG_FFIEC">"c15477"</definedName>
    <definedName name="IQ_AGENCY">"c8960"</definedName>
    <definedName name="IQ_AGENCY_INVEST_SECURITIES_FFIEC">"c13458"</definedName>
    <definedName name="IQ_AGG_CORPORATE_SHARES">"c13781"</definedName>
    <definedName name="IQ_AGG_CORPORATE_VALUE">"c13774"</definedName>
    <definedName name="IQ_AGG_ESOP_SHARES">"c13782"</definedName>
    <definedName name="IQ_AGG_ESOP_VALUE">"c13775"</definedName>
    <definedName name="IQ_AGG_FOUNDATION_SHARES">"c13783"</definedName>
    <definedName name="IQ_AGG_FOUNDATION_VALUE">"c13776"</definedName>
    <definedName name="IQ_AGG_HEDGEFUND_SHARES">"c13785"</definedName>
    <definedName name="IQ_AGG_HEDGEFUND_VALUE">"c13778"</definedName>
    <definedName name="IQ_AGG_INSIDER_SHARES">"c13780"</definedName>
    <definedName name="IQ_AGG_INSIDER_VALUE">"c13773"</definedName>
    <definedName name="IQ_AGG_INSTITUTIONAL_SHARES">"c13779"</definedName>
    <definedName name="IQ_AGG_INSTITUTIONAL_VALUE">"c13772"</definedName>
    <definedName name="IQ_AGG_OTHER_SHARES">"c13784"</definedName>
    <definedName name="IQ_AGG_OTHER_VALUE">"c13777"</definedName>
    <definedName name="IQ_AGRICULTURAL_GROSS_LOANS_FFIEC">"c13413"</definedName>
    <definedName name="IQ_AGRICULTURAL_LOANS_FOREIGN_FFIEC">"c13481"</definedName>
    <definedName name="IQ_AGRICULTURAL_PRODUCTION_CHARGE_OFFS_FDIC">"c6597"</definedName>
    <definedName name="IQ_AGRICULTURAL_PRODUCTION_CHARGE_OFFS_LESS_THAN_300M_FDIC">"c6655"</definedName>
    <definedName name="IQ_AGRICULTURAL_PRODUCTION_NET_CHARGE_OFFS_FDIC">"c6635"</definedName>
    <definedName name="IQ_AGRICULTURAL_PRODUCTION_NET_CHARGE_OFFS_LESS_THAN_300M_FDIC">"c6657"</definedName>
    <definedName name="IQ_AGRICULTURAL_PRODUCTION_RECOVERIES_FDIC">"c6616"</definedName>
    <definedName name="IQ_AGRICULTURAL_PRODUCTION_RECOVERIES_LESS_THAN_300M_FDIC">"c6656"</definedName>
    <definedName name="IQ_AGRICULTURAL_RISK_BASED_FFIEC">"c13434"</definedName>
    <definedName name="IQ_AH_EARNED">"c2744"</definedName>
    <definedName name="IQ_AH_POLICY_BENEFITS_EXP">"c2789"</definedName>
    <definedName name="IQ_AIR_AIRPLANES_NOT_IN_SERVICE">"c2842"</definedName>
    <definedName name="IQ_AIR_AIRPLANES_SUBLEASED">"c2841"</definedName>
    <definedName name="IQ_AIR_ASK">"c2813"</definedName>
    <definedName name="IQ_AIR_ASK_INCREASE">"c2826"</definedName>
    <definedName name="IQ_AIR_ASM">"c2812"</definedName>
    <definedName name="IQ_AIR_ASM_INCREASE">"c2825"</definedName>
    <definedName name="IQ_AIR_AVG_AGE">"c2843"</definedName>
    <definedName name="IQ_AIR_AVG_PSGR_FARE">"c10029"</definedName>
    <definedName name="IQ_AIR_BREAK_EVEN_FACTOR">"c2822"</definedName>
    <definedName name="IQ_AIR_CAPITAL_LEASE">"c2833"</definedName>
    <definedName name="IQ_AIR_COMPLETION_FACTOR">"c2824"</definedName>
    <definedName name="IQ_AIR_ENPLANED_PSGRS">"c2809"</definedName>
    <definedName name="IQ_AIR_FUEL_CONSUMED">"c2806"</definedName>
    <definedName name="IQ_AIR_FUEL_CONSUMED_L">"c2807"</definedName>
    <definedName name="IQ_AIR_FUEL_COST">"c2803"</definedName>
    <definedName name="IQ_AIR_FUEL_COST_L">"c2804"</definedName>
    <definedName name="IQ_AIR_FUEL_EXP">"c2802"</definedName>
    <definedName name="IQ_AIR_FUEL_EXP_PERCENT">"c2805"</definedName>
    <definedName name="IQ_AIR_LEASED">"c2835"</definedName>
    <definedName name="IQ_AIR_LOAD_FACTOR">"c2823"</definedName>
    <definedName name="IQ_AIR_NEW_AIRPLANES">"c2839"</definedName>
    <definedName name="IQ_AIR_NUMBER_HRS_FLOWN">"c10037"</definedName>
    <definedName name="IQ_AIR_NUMBER_OPERATING_AIRCRAFT_AVG">"c10035"</definedName>
    <definedName name="IQ_AIR_NUMBER_TRIPS_FLOWN">"c10030"</definedName>
    <definedName name="IQ_AIR_OPER_EXP_ASK">"c2821"</definedName>
    <definedName name="IQ_AIR_OPER_EXP_ASM">"c2820"</definedName>
    <definedName name="IQ_AIR_OPER_LEASE">"c2834"</definedName>
    <definedName name="IQ_AIR_OPER_REV_YIELD_ASK">"c2819"</definedName>
    <definedName name="IQ_AIR_OPER_REV_YIELD_ASM">"c2818"</definedName>
    <definedName name="IQ_AIR_OPEX_PER_ASK_EXCL_FUEL">"c10034"</definedName>
    <definedName name="IQ_AIR_OPEX_PER_ASM_EXCL_FUEL">"c10033"</definedName>
    <definedName name="IQ_AIR_OPTIONS">"c2837"</definedName>
    <definedName name="IQ_AIR_ORDERS">"c2836"</definedName>
    <definedName name="IQ_AIR_OWNED">"c2832"</definedName>
    <definedName name="IQ_AIR_PERCENTAGE_SALES_VIA_INTERNET">"c10036"</definedName>
    <definedName name="IQ_AIR_PSGR_HAUL_AVG_LENGTH_KM">"c10032"</definedName>
    <definedName name="IQ_AIR_PSGR_HAUL_AVG_LENGTH_MILES">"c10031"</definedName>
    <definedName name="IQ_AIR_PSGR_REV_YIELD_ASK">"c2817"</definedName>
    <definedName name="IQ_AIR_PSGR_REV_YIELD_ASM">"c2816"</definedName>
    <definedName name="IQ_AIR_PSGR_REV_YIELD_RPK">"c2815"</definedName>
    <definedName name="IQ_AIR_PSGR_REV_YIELD_RPM">"c2814"</definedName>
    <definedName name="IQ_AIR_PURCHASE_RIGHTS">"c2838"</definedName>
    <definedName name="IQ_AIR_RETIRED_AIRPLANES">"c2840"</definedName>
    <definedName name="IQ_AIR_REV_PSGRS_CARRIED">"c2808"</definedName>
    <definedName name="IQ_AIR_REV_SCHEDULED_SERVICE">"c2830"</definedName>
    <definedName name="IQ_AIR_RPK">"c2811"</definedName>
    <definedName name="IQ_AIR_RPM">"c2810"</definedName>
    <definedName name="IQ_AIR_STAGE_LENGTH">"c2828"</definedName>
    <definedName name="IQ_AIR_STAGE_LENGTH_KM">"c2829"</definedName>
    <definedName name="IQ_AIR_TOTAL">"c2831"</definedName>
    <definedName name="IQ_AIR_UTILIZATION">"c2827"</definedName>
    <definedName name="IQ_ALL_OTHER_DEPOSITS_FOREIGN_DEP_FFIEC">"c15347"</definedName>
    <definedName name="IQ_ALL_OTHER_INVEST_UNCONSOL_SUBS_FFIEC">"c15275"</definedName>
    <definedName name="IQ_ALL_OTHER_LEASES_CHARGE_OFFS_FFIEC">"c13185"</definedName>
    <definedName name="IQ_ALL_OTHER_LEASES_RECOV_FFIEC">"c13207"</definedName>
    <definedName name="IQ_ALL_OTHER_LOANS_CHARGE_OFFS_FFIEC">"c13183"</definedName>
    <definedName name="IQ_ALL_OTHER_LOANS_RECOV_FFIEC">"c13205"</definedName>
    <definedName name="IQ_ALL_OTHER_TRADING_LIABILITIES_DOM_FFIEC">"c12942"</definedName>
    <definedName name="IQ_ALLOW_BORROW_CONST">"c15"</definedName>
    <definedName name="IQ_ALLOW_CONST">"c1342"</definedName>
    <definedName name="IQ_ALLOW_DOUBT_ACCT">"c2092"</definedName>
    <definedName name="IQ_ALLOW_EQUITY_CONST">"c16"</definedName>
    <definedName name="IQ_ALLOW_LL">"c17"</definedName>
    <definedName name="IQ_ALLOW_LL_LOSSES_FFIEC">"c12810"</definedName>
    <definedName name="IQ_ALLOWABLE_T2_CAPITAL_FFIEC">"c13150"</definedName>
    <definedName name="IQ_ALLOWANCE_10YR_ANN_CAGR">"c6035"</definedName>
    <definedName name="IQ_ALLOWANCE_10YR_ANN_GROWTH">"c18"</definedName>
    <definedName name="IQ_ALLOWANCE_1YR_ANN_GROWTH">"c19"</definedName>
    <definedName name="IQ_ALLOWANCE_2YR_ANN_CAGR">"c6036"</definedName>
    <definedName name="IQ_ALLOWANCE_2YR_ANN_GROWTH">"c20"</definedName>
    <definedName name="IQ_ALLOWANCE_3YR_ANN_CAGR">"c6037"</definedName>
    <definedName name="IQ_ALLOWANCE_3YR_ANN_GROWTH">"c21"</definedName>
    <definedName name="IQ_ALLOWANCE_5YR_ANN_CAGR">"c6038"</definedName>
    <definedName name="IQ_ALLOWANCE_5YR_ANN_GROWTH">"c22"</definedName>
    <definedName name="IQ_ALLOWANCE_7YR_ANN_CAGR">"c6039"</definedName>
    <definedName name="IQ_ALLOWANCE_7YR_ANN_GROWTH">"c23"</definedName>
    <definedName name="IQ_ALLOWANCE_CHARGE_OFFS">"c24"</definedName>
    <definedName name="IQ_ALLOWANCE_CREDIT_LOSSES_OFF_BS_FFIEC">"c12871"</definedName>
    <definedName name="IQ_ALLOWANCE_LL_LOSSES_T2_FFIEC">"c13146"</definedName>
    <definedName name="IQ_ALLOWANCE_NON_PERF_LOANS">"c25"</definedName>
    <definedName name="IQ_ALLOWANCE_TOTAL_LOANS">"c26"</definedName>
    <definedName name="IQ_AMENDED_BALANCE_PREVIOUS_YR_FDIC">"c6499"</definedName>
    <definedName name="IQ_AMORT_EXP_IMPAIRMENT_OTHER_INTANGIBLE_ASSETS_FFIEC">"c13026"</definedName>
    <definedName name="IQ_AMORT_EXPENSE_FDIC">"c6677"</definedName>
    <definedName name="IQ_AMORTIZATION">"c1591"</definedName>
    <definedName name="IQ_AMORTIZED_COST_FDIC">"c6426"</definedName>
    <definedName name="IQ_AMOUNT_FINANCIAL_LOC_CONVEYED_FFIEC">"c13250"</definedName>
    <definedName name="IQ_AMOUNT_PERFORMANCE_LOC_CONVEYED_FFIEC">"c13252"</definedName>
    <definedName name="IQ_AMT_OUT">"c2145"</definedName>
    <definedName name="IQ_ANALYST_EMAIL">"c13738"</definedName>
    <definedName name="IQ_ANALYST_NAME">"c13736"</definedName>
    <definedName name="IQ_ANALYST_PHONE">"c13737"</definedName>
    <definedName name="IQ_ANALYST_START_DATE">"c13740"</definedName>
    <definedName name="IQ_ANNU_DISTRIBUTION_UNIT">"c3004"</definedName>
    <definedName name="IQ_ANNUAL_DIVIDEND">"c229"</definedName>
    <definedName name="IQ_ANNUAL_PREMIUM_EQUIVALENT_NEW_BUSINESS">"c9972"</definedName>
    <definedName name="IQ_ANNUALIZED_DIVIDEND">"c1579"</definedName>
    <definedName name="IQ_ANNUITY_LIAB">"c27"</definedName>
    <definedName name="IQ_ANNUITY_PAY">"c28"</definedName>
    <definedName name="IQ_ANNUITY_POLICY_EXP">"c29"</definedName>
    <definedName name="IQ_ANNUITY_REC">"c30"</definedName>
    <definedName name="IQ_ANNUITY_REV">"c31"</definedName>
    <definedName name="IQ_ANNUITY_SALES_FEES_COMMISSIONS_FFIEC">"c13007"</definedName>
    <definedName name="IQ_AP">"c32"</definedName>
    <definedName name="IQ_AP_BNK">"c33"</definedName>
    <definedName name="IQ_AP_BR">"c34"</definedName>
    <definedName name="IQ_AP_FIN">"c35"</definedName>
    <definedName name="IQ_AP_INS">"c36"</definedName>
    <definedName name="IQ_AP_RE">"c6196"</definedName>
    <definedName name="IQ_AP_REIT">"c37"</definedName>
    <definedName name="IQ_AP_UTI">"c38"</definedName>
    <definedName name="IQ_APIC">"c39"</definedName>
    <definedName name="IQ_APPLICABLE_INCOME_TAXES_FTE_FFIEC">"c13853"</definedName>
    <definedName name="IQ_AR">"c40"</definedName>
    <definedName name="IQ_AR_BR">"c41"</definedName>
    <definedName name="IQ_AR_LT">"c42"</definedName>
    <definedName name="IQ_AR_RE">"c6197"</definedName>
    <definedName name="IQ_AR_REIT">"c43"</definedName>
    <definedName name="IQ_AR_TURNS">"c44"</definedName>
    <definedName name="IQ_AR_UTI">"c45"</definedName>
    <definedName name="IQ_ARPU">"c2126"</definedName>
    <definedName name="IQ_ARPU_ANALOG_CABLE">"c2864"</definedName>
    <definedName name="IQ_ARPU_BASIC_CABLE">"c2866"</definedName>
    <definedName name="IQ_ARPU_BBAND">"c2867"</definedName>
    <definedName name="IQ_ARPU_DIG_CABLE">"c2865"</definedName>
    <definedName name="IQ_ARPU_PHONE">"c2868"</definedName>
    <definedName name="IQ_ARPU_POSTPAID_WIRELESS">"c15758"</definedName>
    <definedName name="IQ_ARPU_PREPAID_WIRELESS">"c15759"</definedName>
    <definedName name="IQ_ARPU_RETAIL_WIRELESS">"c15760"</definedName>
    <definedName name="IQ_ARPU_SATELLITE">"c15790"</definedName>
    <definedName name="IQ_ARPU_TOTAL">"c2869"</definedName>
    <definedName name="IQ_ARPU_WHOLESALE_WIRELESS">"c15761"</definedName>
    <definedName name="IQ_ARPU_WIRELESS">"c2126"</definedName>
    <definedName name="IQ_ASSET_BACKED_FDIC">"c6301"</definedName>
    <definedName name="IQ_ASSET_MGMT_FEE">"c46"</definedName>
    <definedName name="IQ_ASSET_TURNS">"c47"</definedName>
    <definedName name="IQ_ASSET_WRITEDOWN">"c48"</definedName>
    <definedName name="IQ_ASSET_WRITEDOWN_BNK">"c49"</definedName>
    <definedName name="IQ_ASSET_WRITEDOWN_BR">"c50"</definedName>
    <definedName name="IQ_ASSET_WRITEDOWN_CF">"c51"</definedName>
    <definedName name="IQ_ASSET_WRITEDOWN_CF_BNK">"c52"</definedName>
    <definedName name="IQ_ASSET_WRITEDOWN_CF_BR">"c53"</definedName>
    <definedName name="IQ_ASSET_WRITEDOWN_CF_FIN">"c54"</definedName>
    <definedName name="IQ_ASSET_WRITEDOWN_CF_INS">"c55"</definedName>
    <definedName name="IQ_ASSET_WRITEDOWN_CF_RE">"c6198"</definedName>
    <definedName name="IQ_ASSET_WRITEDOWN_CF_REIT">"c56"</definedName>
    <definedName name="IQ_ASSET_WRITEDOWN_CF_UTI">"c57"</definedName>
    <definedName name="IQ_ASSET_WRITEDOWN_FIN">"c58"</definedName>
    <definedName name="IQ_ASSET_WRITEDOWN_INS">"c59"</definedName>
    <definedName name="IQ_ASSET_WRITEDOWN_RE">"c6199"</definedName>
    <definedName name="IQ_ASSET_WRITEDOWN_REIT">"c60"</definedName>
    <definedName name="IQ_ASSET_WRITEDOWN_SUPPLE">"c13812"</definedName>
    <definedName name="IQ_ASSET_WRITEDOWN_UTI">"c61"</definedName>
    <definedName name="IQ_ASSETS_AP">"c8883"</definedName>
    <definedName name="IQ_ASSETS_AP_ABS">"c8902"</definedName>
    <definedName name="IQ_ASSETS_CAP_LEASE_DEPR">"c2068"</definedName>
    <definedName name="IQ_ASSETS_CAP_LEASE_GROSS">"c2069"</definedName>
    <definedName name="IQ_ASSETS_FAIR_VALUE">"c13843"</definedName>
    <definedName name="IQ_ASSETS_HELD_FDIC">"c6305"</definedName>
    <definedName name="IQ_ASSETS_LEVEL_1">"c13839"</definedName>
    <definedName name="IQ_ASSETS_LEVEL_2">"c13840"</definedName>
    <definedName name="IQ_ASSETS_LEVEL_3">"c13841"</definedName>
    <definedName name="IQ_ASSETS_NAME_AP">"c8921"</definedName>
    <definedName name="IQ_ASSETS_NAME_AP_ABS">"c8940"</definedName>
    <definedName name="IQ_ASSETS_NETTING_OTHER_ADJUSTMENTS">"c13842"</definedName>
    <definedName name="IQ_ASSETS_OPER_LEASE_DEPR">"c2070"</definedName>
    <definedName name="IQ_ASSETS_OPER_LEASE_GROSS">"c2071"</definedName>
    <definedName name="IQ_ASSETS_PER_EMPLOYEE_FDIC">"c6737"</definedName>
    <definedName name="IQ_ASSETS_REPRICE_ASSETS_TOT_FFIEC">"c13454"</definedName>
    <definedName name="IQ_ASSETS_SOLD_1_4_FAMILY_LOANS_FDIC">"c6686"</definedName>
    <definedName name="IQ_ASSETS_SOLD_AUTO_LOANS_FDIC">"c6680"</definedName>
    <definedName name="IQ_ASSETS_SOLD_CL_LOANS_FDIC">"c6681"</definedName>
    <definedName name="IQ_ASSETS_SOLD_CREDIT_CARDS_RECEIVABLES_FDIC">"c6683"</definedName>
    <definedName name="IQ_ASSETS_SOLD_HOME_EQUITY_LINES_FDIC">"c6684"</definedName>
    <definedName name="IQ_ASSETS_SOLD_OTHER_CONSUMER_LOANS_FDIC">"c6682"</definedName>
    <definedName name="IQ_ASSETS_SOLD_OTHER_LOANS_FDIC">"c6685"</definedName>
    <definedName name="IQ_ASSIGNED_RESERVES_COAL">"c15912"</definedName>
    <definedName name="IQ_ASSIGNED_RESERVES_TO_TOTAL_RESERVES_COAL">"c15955"</definedName>
    <definedName name="IQ_ASSUMED_AH_EARNED">"c2741"</definedName>
    <definedName name="IQ_ASSUMED_EARNED">"c2731"</definedName>
    <definedName name="IQ_ASSUMED_LIFE_EARNED">"c2736"</definedName>
    <definedName name="IQ_ASSUMED_LIFE_IN_FORCE">"c2766"</definedName>
    <definedName name="IQ_ASSUMED_LOSSES">"c15870"</definedName>
    <definedName name="IQ_ASSUMED_PC_EARNED">"c2746"</definedName>
    <definedName name="IQ_ASSUMED_PREMIUMS_EARNED_GROSS_PREMIUMS_EARNED">"c15886"</definedName>
    <definedName name="IQ_ASSUMED_PREMIUMS_WRITTEN_GROSS_PREMIUMS_WRITTEN">"c15884"</definedName>
    <definedName name="IQ_ASSUMED_WRITTEN">"c2725"</definedName>
    <definedName name="IQ_ATM_FEES_FFIEC">"c13042"</definedName>
    <definedName name="IQ_ATM_INTERCHANGE_EXPENSES_FFIEC">"c13056"</definedName>
    <definedName name="IQ_AUDITOR_NAME">"c1539"</definedName>
    <definedName name="IQ_AUDITOR_OPINION">"c1540"</definedName>
    <definedName name="IQ_AUM">"c10043"</definedName>
    <definedName name="IQ_AUM_EQUITY_FUNDS">"c10039"</definedName>
    <definedName name="IQ_AUM_FIXED_INCOME_FUNDS">"c10040"</definedName>
    <definedName name="IQ_AUM_MONEY_MARKET_FUNDS">"c10041"</definedName>
    <definedName name="IQ_AUM_OTHER">"c10042"</definedName>
    <definedName name="IQ_AUTO_LOANS_TOTAL_LOANS">"c15713"</definedName>
    <definedName name="IQ_AUTO_REGIST_NEW">"c6923"</definedName>
    <definedName name="IQ_AUTO_REGIST_NEW_APR">"c7583"</definedName>
    <definedName name="IQ_AUTO_REGIST_NEW_APR_FC">"c8463"</definedName>
    <definedName name="IQ_AUTO_REGIST_NEW_FC">"c7803"</definedName>
    <definedName name="IQ_AUTO_REGIST_NEW_POP">"c7143"</definedName>
    <definedName name="IQ_AUTO_REGIST_NEW_POP_FC">"c8023"</definedName>
    <definedName name="IQ_AUTO_REGIST_NEW_YOY">"c7363"</definedName>
    <definedName name="IQ_AUTO_REGIST_NEW_YOY_FC">"c8243"</definedName>
    <definedName name="IQ_AUTO_SALES_DOM">"c6852"</definedName>
    <definedName name="IQ_AUTO_SALES_DOM_APR">"c7512"</definedName>
    <definedName name="IQ_AUTO_SALES_DOM_APR_FC">"c8392"</definedName>
    <definedName name="IQ_AUTO_SALES_DOM_FC">"c7732"</definedName>
    <definedName name="IQ_AUTO_SALES_DOM_POP">"c7072"</definedName>
    <definedName name="IQ_AUTO_SALES_DOM_POP_FC">"c7952"</definedName>
    <definedName name="IQ_AUTO_SALES_DOM_YOY">"c7292"</definedName>
    <definedName name="IQ_AUTO_SALES_DOM_YOY_FC">"c8172"</definedName>
    <definedName name="IQ_AUTO_SALES_FOREIGN">"c6873"</definedName>
    <definedName name="IQ_AUTO_SALES_FOREIGN_APR">"c7533"</definedName>
    <definedName name="IQ_AUTO_SALES_FOREIGN_APR_FC">"c8413"</definedName>
    <definedName name="IQ_AUTO_SALES_FOREIGN_FC">"c7753"</definedName>
    <definedName name="IQ_AUTO_SALES_FOREIGN_POP">"c7093"</definedName>
    <definedName name="IQ_AUTO_SALES_FOREIGN_POP_FC">"c7973"</definedName>
    <definedName name="IQ_AUTO_SALES_FOREIGN_YOY">"c7313"</definedName>
    <definedName name="IQ_AUTO_SALES_FOREIGN_YOY_FC">"c8193"</definedName>
    <definedName name="IQ_AUTO_WRITTEN">"c62"</definedName>
    <definedName name="IQ_AVAIL_FOR_SALE_FAIR_VALUE_TOT_FFIEC">"c15399"</definedName>
    <definedName name="IQ_AVAIL_FOR_SALE_LEVEL_1_FFIEC">"c15421"</definedName>
    <definedName name="IQ_AVAIL_FOR_SALE_LEVEL_2_FFIEC">"c15434"</definedName>
    <definedName name="IQ_AVAIL_FOR_SALE_LEVEL_3_FFIEC">"c15447"</definedName>
    <definedName name="IQ_AVAILABLE_FOR_SALE_FDIC">"c6409"</definedName>
    <definedName name="IQ_AVAILABLE_SALE_SEC_FFIEC">"c12791"</definedName>
    <definedName name="IQ_AVERAGE_ASSETS_FDIC">"c6362"</definedName>
    <definedName name="IQ_AVERAGE_ASSETS_QUART_FDIC">"c6363"</definedName>
    <definedName name="IQ_AVERAGE_DEPOSITS">"c15256"</definedName>
    <definedName name="IQ_AVERAGE_EARNING_ASSETS_FDIC">"c6748"</definedName>
    <definedName name="IQ_AVERAGE_EQUITY_FDIC">"c6749"</definedName>
    <definedName name="IQ_AVERAGE_INTEREST_BEARING_DEPOSITS">"c15254"</definedName>
    <definedName name="IQ_AVERAGE_LOANS_FDIC">"c6750"</definedName>
    <definedName name="IQ_AVERAGE_LOANS_HFI">"c15251"</definedName>
    <definedName name="IQ_AVERAGE_LOANS_HFS">"c15252"</definedName>
    <definedName name="IQ_AVERAGE_NON_INTEREST_BEARING_DEPOSITS">"c15255"</definedName>
    <definedName name="IQ_AVG_BANK_ASSETS">"c2072"</definedName>
    <definedName name="IQ_AVG_BANK_LOANS">"c2073"</definedName>
    <definedName name="IQ_AVG_BROKER_REC">"c63"</definedName>
    <definedName name="IQ_AVG_BROKER_REC_CIQ">"c3612"</definedName>
    <definedName name="IQ_AVG_BROKER_REC_NO">"c64"</definedName>
    <definedName name="IQ_AVG_BROKER_REC_NO_CIQ">"c4657"</definedName>
    <definedName name="IQ_AVG_BROKER_REC_NO_REUT">"c5315"</definedName>
    <definedName name="IQ_AVG_BROKER_REC_NO_THOM">"c5094"</definedName>
    <definedName name="IQ_AVG_BROKER_REC_REUT">"c3630"</definedName>
    <definedName name="IQ_AVG_BROKER_REC_THOM">"c3648"</definedName>
    <definedName name="IQ_AVG_CALORIFIC_VALUE_COAL">"c9828"</definedName>
    <definedName name="IQ_AVG_CALORIFIC_VALUE_MET_COAL">"c9764"</definedName>
    <definedName name="IQ_AVG_CALORIFIC_VALUE_STEAM">"c9794"</definedName>
    <definedName name="IQ_AVG_DAILY_VOL">"c65"</definedName>
    <definedName name="IQ_AVG_EMPLOYEES">"c6019"</definedName>
    <definedName name="IQ_AVG_GRADE_ALUM">"c9254"</definedName>
    <definedName name="IQ_AVG_GRADE_COP">"c9201"</definedName>
    <definedName name="IQ_AVG_GRADE_DIAM">"c9678"</definedName>
    <definedName name="IQ_AVG_GRADE_GOLD">"c9039"</definedName>
    <definedName name="IQ_AVG_GRADE_IRON">"c9413"</definedName>
    <definedName name="IQ_AVG_GRADE_LEAD">"c9466"</definedName>
    <definedName name="IQ_AVG_GRADE_MANG">"c9519"</definedName>
    <definedName name="IQ_AVG_GRADE_MOLYB">"c9731"</definedName>
    <definedName name="IQ_AVG_GRADE_NICK">"c9307"</definedName>
    <definedName name="IQ_AVG_GRADE_PLAT">"c9145"</definedName>
    <definedName name="IQ_AVG_GRADE_SILVER">"c9092"</definedName>
    <definedName name="IQ_AVG_GRADE_TITAN">"c9572"</definedName>
    <definedName name="IQ_AVG_GRADE_URAN">"c9625"</definedName>
    <definedName name="IQ_AVG_GRADE_ZINC">"c9360"</definedName>
    <definedName name="IQ_AVG_INDUSTRY_REC">"c4455"</definedName>
    <definedName name="IQ_AVG_INDUSTRY_REC_CIQ">"c4984"</definedName>
    <definedName name="IQ_AVG_INDUSTRY_REC_CIQ_COL">"c11631"</definedName>
    <definedName name="IQ_AVG_INDUSTRY_REC_NO">"c4454"</definedName>
    <definedName name="IQ_AVG_INDUSTRY_REC_NO_CIQ">"c4983"</definedName>
    <definedName name="IQ_AVG_INDUSTRY_REC_NO_CIQ_COL">"c11630"</definedName>
    <definedName name="IQ_AVG_INT_BEAR_LIAB">"c66"</definedName>
    <definedName name="IQ_AVG_INT_BEAR_LIAB_10YR_ANN_CAGR">"c6040"</definedName>
    <definedName name="IQ_AVG_INT_BEAR_LIAB_10YR_ANN_GROWTH">"c67"</definedName>
    <definedName name="IQ_AVG_INT_BEAR_LIAB_1YR_ANN_GROWTH">"c68"</definedName>
    <definedName name="IQ_AVG_INT_BEAR_LIAB_2YR_ANN_CAGR">"c6041"</definedName>
    <definedName name="IQ_AVG_INT_BEAR_LIAB_2YR_ANN_GROWTH">"c69"</definedName>
    <definedName name="IQ_AVG_INT_BEAR_LIAB_3YR_ANN_CAGR">"c6042"</definedName>
    <definedName name="IQ_AVG_INT_BEAR_LIAB_3YR_ANN_GROWTH">"c70"</definedName>
    <definedName name="IQ_AVG_INT_BEAR_LIAB_5YR_ANN_CAGR">"c6043"</definedName>
    <definedName name="IQ_AVG_INT_BEAR_LIAB_5YR_ANN_GROWTH">"c71"</definedName>
    <definedName name="IQ_AVG_INT_BEAR_LIAB_7YR_ANN_CAGR">"c6044"</definedName>
    <definedName name="IQ_AVG_INT_BEAR_LIAB_7YR_ANN_GROWTH">"c72"</definedName>
    <definedName name="IQ_AVG_INT_EARN_ASSETS">"c73"</definedName>
    <definedName name="IQ_AVG_INT_EARN_ASSETS_10YR_ANN_CAGR">"c6045"</definedName>
    <definedName name="IQ_AVG_INT_EARN_ASSETS_10YR_ANN_GROWTH">"c74"</definedName>
    <definedName name="IQ_AVG_INT_EARN_ASSETS_1YR_ANN_GROWTH">"c75"</definedName>
    <definedName name="IQ_AVG_INT_EARN_ASSETS_2YR_ANN_CAGR">"c6046"</definedName>
    <definedName name="IQ_AVG_INT_EARN_ASSETS_2YR_ANN_GROWTH">"c76"</definedName>
    <definedName name="IQ_AVG_INT_EARN_ASSETS_3YR_ANN_CAGR">"c6047"</definedName>
    <definedName name="IQ_AVG_INT_EARN_ASSETS_3YR_ANN_GROWTH">"c77"</definedName>
    <definedName name="IQ_AVG_INT_EARN_ASSETS_5YR_ANN_CAGR">"c6048"</definedName>
    <definedName name="IQ_AVG_INT_EARN_ASSETS_5YR_ANN_GROWTH">"c78"</definedName>
    <definedName name="IQ_AVG_INT_EARN_ASSETS_7YR_ANN_CAGR">"c6049"</definedName>
    <definedName name="IQ_AVG_INT_EARN_ASSETS_7YR_ANN_GROWTH">"c79"</definedName>
    <definedName name="IQ_AVG_INV_HOMEBUILDING">"c15812"</definedName>
    <definedName name="IQ_AVG_INV_HOMES">"c15810"</definedName>
    <definedName name="IQ_AVG_INV_LAND_LOTS">"c15811"</definedName>
    <definedName name="IQ_AVG_MKTCAP">"c80"</definedName>
    <definedName name="IQ_AVG_PORTFOLIO_DURATION">"c17693"</definedName>
    <definedName name="IQ_AVG_PRICE">"c81"</definedName>
    <definedName name="IQ_AVG_PRICE_TARGET">"c82"</definedName>
    <definedName name="IQ_AVG_PRODUCTION_PER_MINE_ALUM">"c9249"</definedName>
    <definedName name="IQ_AVG_PRODUCTION_PER_MINE_COAL">"c9823"</definedName>
    <definedName name="IQ_AVG_PRODUCTION_PER_MINE_COP">"c9194"</definedName>
    <definedName name="IQ_AVG_PRODUCTION_PER_MINE_DIAM">"c9673"</definedName>
    <definedName name="IQ_AVG_PRODUCTION_PER_MINE_GOLD">"c9034"</definedName>
    <definedName name="IQ_AVG_PRODUCTION_PER_MINE_IRON">"c9408"</definedName>
    <definedName name="IQ_AVG_PRODUCTION_PER_MINE_LEAD">"c9461"</definedName>
    <definedName name="IQ_AVG_PRODUCTION_PER_MINE_MANG">"c9514"</definedName>
    <definedName name="IQ_AVG_PRODUCTION_PER_MINE_MOLYB">"c9726"</definedName>
    <definedName name="IQ_AVG_PRODUCTION_PER_MINE_NICK">"c9302"</definedName>
    <definedName name="IQ_AVG_PRODUCTION_PER_MINE_PLAT">"c9140"</definedName>
    <definedName name="IQ_AVG_PRODUCTION_PER_MINE_SILVER">"c9087"</definedName>
    <definedName name="IQ_AVG_PRODUCTION_PER_MINE_TITAN">"c9567"</definedName>
    <definedName name="IQ_AVG_PRODUCTION_PER_MINE_URAN">"c9620"</definedName>
    <definedName name="IQ_AVG_PRODUCTION_PER_MINE_ZINC">"c9355"</definedName>
    <definedName name="IQ_AVG_REAL_PRICE_POST_TREAT_REFINING_ALUM">"c9259"</definedName>
    <definedName name="IQ_AVG_REAL_PRICE_POST_TREAT_REFINING_COP">"c9206"</definedName>
    <definedName name="IQ_AVG_REAL_PRICE_POST_TREAT_REFINING_DIAM">"c9683"</definedName>
    <definedName name="IQ_AVG_REAL_PRICE_POST_TREAT_REFINING_GOLD">"c9044"</definedName>
    <definedName name="IQ_AVG_REAL_PRICE_POST_TREAT_REFINING_IRON">"c9418"</definedName>
    <definedName name="IQ_AVG_REAL_PRICE_POST_TREAT_REFINING_LEAD">"c9471"</definedName>
    <definedName name="IQ_AVG_REAL_PRICE_POST_TREAT_REFINING_MANG">"c9524"</definedName>
    <definedName name="IQ_AVG_REAL_PRICE_POST_TREAT_REFINING_MOLYB">"c9736"</definedName>
    <definedName name="IQ_AVG_REAL_PRICE_POST_TREAT_REFINING_NICK">"c9311"</definedName>
    <definedName name="IQ_AVG_REAL_PRICE_POST_TREAT_REFINING_PLAT">"c9150"</definedName>
    <definedName name="IQ_AVG_REAL_PRICE_POST_TREAT_REFINING_SILVER">"c9097"</definedName>
    <definedName name="IQ_AVG_REAL_PRICE_POST_TREAT_REFINING_TITAN">"c9577"</definedName>
    <definedName name="IQ_AVG_REAL_PRICE_POST_TREAT_REFINING_URAN">"c9630"</definedName>
    <definedName name="IQ_AVG_REAL_PRICE_POST_TREAT_REFINING_ZINC">"c9365"</definedName>
    <definedName name="IQ_AVG_REAL_PRICE_PRE_TREAT_REFINING_ALUM">"c9258"</definedName>
    <definedName name="IQ_AVG_REAL_PRICE_PRE_TREAT_REFINING_COP">"c9205"</definedName>
    <definedName name="IQ_AVG_REAL_PRICE_PRE_TREAT_REFINING_DIAM">"c9682"</definedName>
    <definedName name="IQ_AVG_REAL_PRICE_PRE_TREAT_REFINING_GOLD">"c9043"</definedName>
    <definedName name="IQ_AVG_REAL_PRICE_PRE_TREAT_REFINING_IRON">"c9417"</definedName>
    <definedName name="IQ_AVG_REAL_PRICE_PRE_TREAT_REFINING_LEAD">"c9470"</definedName>
    <definedName name="IQ_AVG_REAL_PRICE_PRE_TREAT_REFINING_MANG">"c9523"</definedName>
    <definedName name="IQ_AVG_REAL_PRICE_PRE_TREAT_REFINING_MOLYB">"c9735"</definedName>
    <definedName name="IQ_AVG_REAL_PRICE_PRE_TREAT_REFINING_NICK">"c9312"</definedName>
    <definedName name="IQ_AVG_REAL_PRICE_PRE_TREAT_REFINING_PLAT">"c9149"</definedName>
    <definedName name="IQ_AVG_REAL_PRICE_PRE_TREAT_REFINING_SILVER">"c9096"</definedName>
    <definedName name="IQ_AVG_REAL_PRICE_PRE_TREAT_REFINING_TITAN">"c9576"</definedName>
    <definedName name="IQ_AVG_REAL_PRICE_PRE_TREAT_REFINING_URAN">"c9629"</definedName>
    <definedName name="IQ_AVG_REAL_PRICE_PRE_TREAT_REFINING_ZINC">"c9364"</definedName>
    <definedName name="IQ_AVG_REALIZED_PRICE_AFTER_HEDGING_ALUM">"c9257"</definedName>
    <definedName name="IQ_AVG_REALIZED_PRICE_AFTER_HEDGING_COAL">"c9830"</definedName>
    <definedName name="IQ_AVG_REALIZED_PRICE_AFTER_HEDGING_COP">"c9204"</definedName>
    <definedName name="IQ_AVG_REALIZED_PRICE_AFTER_HEDGING_DIAM">"c9681"</definedName>
    <definedName name="IQ_AVG_REALIZED_PRICE_AFTER_HEDGING_GOLD">"c9042"</definedName>
    <definedName name="IQ_AVG_REALIZED_PRICE_AFTER_HEDGING_IRON">"c9416"</definedName>
    <definedName name="IQ_AVG_REALIZED_PRICE_AFTER_HEDGING_LEAD">"c9469"</definedName>
    <definedName name="IQ_AVG_REALIZED_PRICE_AFTER_HEDGING_MANG">"c9522"</definedName>
    <definedName name="IQ_AVG_REALIZED_PRICE_AFTER_HEDGING_MET_COAL">"c9766"</definedName>
    <definedName name="IQ_AVG_REALIZED_PRICE_AFTER_HEDGING_MOLYB">"c9734"</definedName>
    <definedName name="IQ_AVG_REALIZED_PRICE_AFTER_HEDGING_NICK">"c9310"</definedName>
    <definedName name="IQ_AVG_REALIZED_PRICE_AFTER_HEDGING_PLAT">"c9148"</definedName>
    <definedName name="IQ_AVG_REALIZED_PRICE_AFTER_HEDGING_SILVER">"c9095"</definedName>
    <definedName name="IQ_AVG_REALIZED_PRICE_AFTER_HEDGING_STEAM">"c9796"</definedName>
    <definedName name="IQ_AVG_REALIZED_PRICE_AFTER_HEDGING_TITAN">"c9575"</definedName>
    <definedName name="IQ_AVG_REALIZED_PRICE_AFTER_HEDGING_URAN">"c9628"</definedName>
    <definedName name="IQ_AVG_REALIZED_PRICE_AFTER_HEDGING_ZINC">"c9363"</definedName>
    <definedName name="IQ_AVG_REALIZED_PRICE_BEFORE_HEDGING_ALUM">"c9256"</definedName>
    <definedName name="IQ_AVG_REALIZED_PRICE_BEFORE_HEDGING_COAL">"c9829"</definedName>
    <definedName name="IQ_AVG_REALIZED_PRICE_BEFORE_HEDGING_COP">"c9203"</definedName>
    <definedName name="IQ_AVG_REALIZED_PRICE_BEFORE_HEDGING_DIAM">"c9680"</definedName>
    <definedName name="IQ_AVG_REALIZED_PRICE_BEFORE_HEDGING_GOLD">"c9041"</definedName>
    <definedName name="IQ_AVG_REALIZED_PRICE_BEFORE_HEDGING_IRON">"c9415"</definedName>
    <definedName name="IQ_AVG_REALIZED_PRICE_BEFORE_HEDGING_LEAD">"c9468"</definedName>
    <definedName name="IQ_AVG_REALIZED_PRICE_BEFORE_HEDGING_MANG">"c9521"</definedName>
    <definedName name="IQ_AVG_REALIZED_PRICE_BEFORE_HEDGING_MET_COAL">"c9765"</definedName>
    <definedName name="IQ_AVG_REALIZED_PRICE_BEFORE_HEDGING_MOLYB">"c9733"</definedName>
    <definedName name="IQ_AVG_REALIZED_PRICE_BEFORE_HEDGING_NICK">"c9309"</definedName>
    <definedName name="IQ_AVG_REALIZED_PRICE_BEFORE_HEDGING_PLAT">"c9147"</definedName>
    <definedName name="IQ_AVG_REALIZED_PRICE_BEFORE_HEDGING_SILVER">"c9094"</definedName>
    <definedName name="IQ_AVG_REALIZED_PRICE_BEFORE_HEDGING_STEAM">"c9795"</definedName>
    <definedName name="IQ_AVG_REALIZED_PRICE_BEFORE_HEDGING_TITAN">"c9574"</definedName>
    <definedName name="IQ_AVG_REALIZED_PRICE_BEFORE_HEDGING_URAN">"c9627"</definedName>
    <definedName name="IQ_AVG_REALIZED_PRICE_BEFORE_HEDGING_ZINC">"c9362"</definedName>
    <definedName name="IQ_AVG_SHAREOUTSTANDING">"c83"</definedName>
    <definedName name="IQ_AVG_TEMP_EMPLOYEES">"c6020"</definedName>
    <definedName name="IQ_AVG_TEV">"c84"</definedName>
    <definedName name="IQ_AVG_TOTAL_ASSETS_LEVERAGE_CAPITAL_FFIEC">"c13159"</definedName>
    <definedName name="IQ_AVG_TOTAL_ASSETS_LEVERAGE_RATIO_FFIEC">"c13154"</definedName>
    <definedName name="IQ_AVG_VOLUME">"c1346"</definedName>
    <definedName name="IQ_AVG_WAGES">"c6812"</definedName>
    <definedName name="IQ_AVG_WAGES_APR">"c7472"</definedName>
    <definedName name="IQ_AVG_WAGES_APR_FC">"c8352"</definedName>
    <definedName name="IQ_AVG_WAGES_FC">"c7692"</definedName>
    <definedName name="IQ_AVG_WAGES_POP">"c7032"</definedName>
    <definedName name="IQ_AVG_WAGES_POP_FC">"c7912"</definedName>
    <definedName name="IQ_AVG_WAGES_YOY">"c7252"</definedName>
    <definedName name="IQ_AVG_WAGES_YOY_FC">"c8132"</definedName>
    <definedName name="IQ_BALANCE_GOODS_APR_FC_UNUSED">"c8353"</definedName>
    <definedName name="IQ_BALANCE_GOODS_APR_FC_UNUSED_UNUSED_UNUSED">"c8353"</definedName>
    <definedName name="IQ_BALANCE_GOODS_APR_UNUSED">"c7473"</definedName>
    <definedName name="IQ_BALANCE_GOODS_APR_UNUSED_UNUSED_UNUSED">"c7473"</definedName>
    <definedName name="IQ_BALANCE_GOODS_FC_UNUSED">"c7693"</definedName>
    <definedName name="IQ_BALANCE_GOODS_FC_UNUSED_UNUSED_UNUSED">"c7693"</definedName>
    <definedName name="IQ_BALANCE_GOODS_POP_FC_UNUSED">"c7913"</definedName>
    <definedName name="IQ_BALANCE_GOODS_POP_FC_UNUSED_UNUSED_UNUSED">"c7913"</definedName>
    <definedName name="IQ_BALANCE_GOODS_POP_UNUSED">"c7033"</definedName>
    <definedName name="IQ_BALANCE_GOODS_POP_UNUSED_UNUSED_UNUSED">"c7033"</definedName>
    <definedName name="IQ_BALANCE_GOODS_REAL">"c6952"</definedName>
    <definedName name="IQ_BALANCE_GOODS_REAL_APR">"c7612"</definedName>
    <definedName name="IQ_BALANCE_GOODS_REAL_APR_FC">"c8492"</definedName>
    <definedName name="IQ_BALANCE_GOODS_REAL_FC">"c7832"</definedName>
    <definedName name="IQ_BALANCE_GOODS_REAL_POP">"c7172"</definedName>
    <definedName name="IQ_BALANCE_GOODS_REAL_POP_FC">"c8052"</definedName>
    <definedName name="IQ_BALANCE_GOODS_REAL_SAAR">"c6953"</definedName>
    <definedName name="IQ_BALANCE_GOODS_REAL_SAAR_APR">"c7613"</definedName>
    <definedName name="IQ_BALANCE_GOODS_REAL_SAAR_APR_FC">"c8493"</definedName>
    <definedName name="IQ_BALANCE_GOODS_REAL_SAAR_FC">"c7833"</definedName>
    <definedName name="IQ_BALANCE_GOODS_REAL_SAAR_POP">"c7173"</definedName>
    <definedName name="IQ_BALANCE_GOODS_REAL_SAAR_POP_FC">"c8053"</definedName>
    <definedName name="IQ_BALANCE_GOODS_REAL_SAAR_USD_APR_FC">"c11893"</definedName>
    <definedName name="IQ_BALANCE_GOODS_REAL_SAAR_USD_FC">"c11890"</definedName>
    <definedName name="IQ_BALANCE_GOODS_REAL_SAAR_USD_POP_FC">"c11891"</definedName>
    <definedName name="IQ_BALANCE_GOODS_REAL_SAAR_USD_YOY_FC">"c11892"</definedName>
    <definedName name="IQ_BALANCE_GOODS_REAL_SAAR_YOY">"c7393"</definedName>
    <definedName name="IQ_BALANCE_GOODS_REAL_SAAR_YOY_FC">"c8273"</definedName>
    <definedName name="IQ_BALANCE_GOODS_REAL_USD_APR_FC">"c11889"</definedName>
    <definedName name="IQ_BALANCE_GOODS_REAL_USD_FC">"c11886"</definedName>
    <definedName name="IQ_BALANCE_GOODS_REAL_USD_POP_FC">"c11887"</definedName>
    <definedName name="IQ_BALANCE_GOODS_REAL_USD_YOY_FC">"c11888"</definedName>
    <definedName name="IQ_BALANCE_GOODS_REAL_YOY">"c7392"</definedName>
    <definedName name="IQ_BALANCE_GOODS_REAL_YOY_FC">"c8272"</definedName>
    <definedName name="IQ_BALANCE_GOODS_SAAR">"c6814"</definedName>
    <definedName name="IQ_BALANCE_GOODS_SAAR_APR">"c7474"</definedName>
    <definedName name="IQ_BALANCE_GOODS_SAAR_APR_FC">"c8354"</definedName>
    <definedName name="IQ_BALANCE_GOODS_SAAR_FC">"c7694"</definedName>
    <definedName name="IQ_BALANCE_GOODS_SAAR_POP">"c7034"</definedName>
    <definedName name="IQ_BALANCE_GOODS_SAAR_POP_FC">"c7914"</definedName>
    <definedName name="IQ_BALANCE_GOODS_SAAR_USD_APR_FC">"c11762"</definedName>
    <definedName name="IQ_BALANCE_GOODS_SAAR_USD_FC">"c11759"</definedName>
    <definedName name="IQ_BALANCE_GOODS_SAAR_USD_POP_FC">"c11760"</definedName>
    <definedName name="IQ_BALANCE_GOODS_SAAR_USD_YOY_FC">"c11761"</definedName>
    <definedName name="IQ_BALANCE_GOODS_SAAR_YOY">"c7254"</definedName>
    <definedName name="IQ_BALANCE_GOODS_SAAR_YOY_FC">"c8134"</definedName>
    <definedName name="IQ_BALANCE_GOODS_UNUSED">"c6813"</definedName>
    <definedName name="IQ_BALANCE_GOODS_UNUSED_UNUSED_UNUSED">"c6813"</definedName>
    <definedName name="IQ_BALANCE_GOODS_USD_APR_FC">"c11758"</definedName>
    <definedName name="IQ_BALANCE_GOODS_USD_FC">"c11755"</definedName>
    <definedName name="IQ_BALANCE_GOODS_USD_POP_FC">"c11756"</definedName>
    <definedName name="IQ_BALANCE_GOODS_USD_YOY_FC">"c11757"</definedName>
    <definedName name="IQ_BALANCE_GOODS_YOY_FC_UNUSED">"c8133"</definedName>
    <definedName name="IQ_BALANCE_GOODS_YOY_FC_UNUSED_UNUSED_UNUSED">"c8133"</definedName>
    <definedName name="IQ_BALANCE_GOODS_YOY_UNUSED">"c7253"</definedName>
    <definedName name="IQ_BALANCE_GOODS_YOY_UNUSED_UNUSED_UNUSED">"c7253"</definedName>
    <definedName name="IQ_BALANCE_SERV_APR_FC_UNUSED">"c8355"</definedName>
    <definedName name="IQ_BALANCE_SERV_APR_FC_UNUSED_UNUSED_UNUSED">"c8355"</definedName>
    <definedName name="IQ_BALANCE_SERV_APR_UNUSED">"c7475"</definedName>
    <definedName name="IQ_BALANCE_SERV_APR_UNUSED_UNUSED_UNUSED">"c7475"</definedName>
    <definedName name="IQ_BALANCE_SERV_FC_UNUSED">"c7695"</definedName>
    <definedName name="IQ_BALANCE_SERV_FC_UNUSED_UNUSED_UNUSED">"c7695"</definedName>
    <definedName name="IQ_BALANCE_SERV_POP_FC_UNUSED">"c7915"</definedName>
    <definedName name="IQ_BALANCE_SERV_POP_FC_UNUSED_UNUSED_UNUSED">"c7915"</definedName>
    <definedName name="IQ_BALANCE_SERV_POP_UNUSED">"c7035"</definedName>
    <definedName name="IQ_BALANCE_SERV_POP_UNUSED_UNUSED_UNUSED">"c7035"</definedName>
    <definedName name="IQ_BALANCE_SERV_SAAR">"c6816"</definedName>
    <definedName name="IQ_BALANCE_SERV_SAAR_APR">"c7476"</definedName>
    <definedName name="IQ_BALANCE_SERV_SAAR_APR_FC">"c8356"</definedName>
    <definedName name="IQ_BALANCE_SERV_SAAR_FC">"c7696"</definedName>
    <definedName name="IQ_BALANCE_SERV_SAAR_POP">"c7036"</definedName>
    <definedName name="IQ_BALANCE_SERV_SAAR_POP_FC">"c7916"</definedName>
    <definedName name="IQ_BALANCE_SERV_SAAR_YOY">"c7256"</definedName>
    <definedName name="IQ_BALANCE_SERV_SAAR_YOY_FC">"c8136"</definedName>
    <definedName name="IQ_BALANCE_SERV_UNUSED">"c6815"</definedName>
    <definedName name="IQ_BALANCE_SERV_UNUSED_UNUSED_UNUSED">"c6815"</definedName>
    <definedName name="IQ_BALANCE_SERV_USD_APR_FC">"c11766"</definedName>
    <definedName name="IQ_BALANCE_SERV_USD_FC">"c11763"</definedName>
    <definedName name="IQ_BALANCE_SERV_USD_POP_FC">"c11764"</definedName>
    <definedName name="IQ_BALANCE_SERV_USD_YOY_FC">"c11765"</definedName>
    <definedName name="IQ_BALANCE_SERV_YOY_FC_UNUSED">"c8135"</definedName>
    <definedName name="IQ_BALANCE_SERV_YOY_FC_UNUSED_UNUSED_UNUSED">"c8135"</definedName>
    <definedName name="IQ_BALANCE_SERV_YOY_UNUSED">"c7255"</definedName>
    <definedName name="IQ_BALANCE_SERV_YOY_UNUSED_UNUSED_UNUSED">"c7255"</definedName>
    <definedName name="IQ_BALANCE_SERVICES_REAL">"c6954"</definedName>
    <definedName name="IQ_BALANCE_SERVICES_REAL_APR">"c7614"</definedName>
    <definedName name="IQ_BALANCE_SERVICES_REAL_APR_FC">"c8494"</definedName>
    <definedName name="IQ_BALANCE_SERVICES_REAL_FC">"c7834"</definedName>
    <definedName name="IQ_BALANCE_SERVICES_REAL_POP">"c7174"</definedName>
    <definedName name="IQ_BALANCE_SERVICES_REAL_POP_FC">"c8054"</definedName>
    <definedName name="IQ_BALANCE_SERVICES_REAL_SAAR">"c6955"</definedName>
    <definedName name="IQ_BALANCE_SERVICES_REAL_SAAR_APR">"c7615"</definedName>
    <definedName name="IQ_BALANCE_SERVICES_REAL_SAAR_APR_FC">"c8495"</definedName>
    <definedName name="IQ_BALANCE_SERVICES_REAL_SAAR_FC">"c7835"</definedName>
    <definedName name="IQ_BALANCE_SERVICES_REAL_SAAR_POP">"c7175"</definedName>
    <definedName name="IQ_BALANCE_SERVICES_REAL_SAAR_POP_FC">"c8055"</definedName>
    <definedName name="IQ_BALANCE_SERVICES_REAL_SAAR_YOY">"c7395"</definedName>
    <definedName name="IQ_BALANCE_SERVICES_REAL_SAAR_YOY_FC">"c8275"</definedName>
    <definedName name="IQ_BALANCE_SERVICES_REAL_USD_APR_FC">"c11897"</definedName>
    <definedName name="IQ_BALANCE_SERVICES_REAL_USD_FC">"c11894"</definedName>
    <definedName name="IQ_BALANCE_SERVICES_REAL_USD_POP_FC">"c11895"</definedName>
    <definedName name="IQ_BALANCE_SERVICES_REAL_USD_YOY_FC">"c11896"</definedName>
    <definedName name="IQ_BALANCE_SERVICES_REAL_YOY">"c7394"</definedName>
    <definedName name="IQ_BALANCE_SERVICES_REAL_YOY_FC">"c8274"</definedName>
    <definedName name="IQ_BALANCE_TRADE_APR_FC_UNUSED">"c8357"</definedName>
    <definedName name="IQ_BALANCE_TRADE_APR_FC_UNUSED_UNUSED_UNUSED">"c8357"</definedName>
    <definedName name="IQ_BALANCE_TRADE_APR_UNUSED">"c7477"</definedName>
    <definedName name="IQ_BALANCE_TRADE_APR_UNUSED_UNUSED_UNUSED">"c7477"</definedName>
    <definedName name="IQ_BALANCE_TRADE_FC_UNUSED">"c7697"</definedName>
    <definedName name="IQ_BALANCE_TRADE_FC_UNUSED_UNUSED_UNUSED">"c7697"</definedName>
    <definedName name="IQ_BALANCE_TRADE_POP_FC_UNUSED">"c7917"</definedName>
    <definedName name="IQ_BALANCE_TRADE_POP_FC_UNUSED_UNUSED_UNUSED">"c7917"</definedName>
    <definedName name="IQ_BALANCE_TRADE_POP_UNUSED">"c7037"</definedName>
    <definedName name="IQ_BALANCE_TRADE_POP_UNUSED_UNUSED_UNUSED">"c7037"</definedName>
    <definedName name="IQ_BALANCE_TRADE_REAL">"c6956"</definedName>
    <definedName name="IQ_BALANCE_TRADE_REAL_APR">"c7616"</definedName>
    <definedName name="IQ_BALANCE_TRADE_REAL_APR_FC">"c8496"</definedName>
    <definedName name="IQ_BALANCE_TRADE_REAL_FC">"c7836"</definedName>
    <definedName name="IQ_BALANCE_TRADE_REAL_POP">"c7176"</definedName>
    <definedName name="IQ_BALANCE_TRADE_REAL_POP_FC">"c8056"</definedName>
    <definedName name="IQ_BALANCE_TRADE_REAL_SAAR">"c6957"</definedName>
    <definedName name="IQ_BALANCE_TRADE_REAL_SAAR_APR">"c7617"</definedName>
    <definedName name="IQ_BALANCE_TRADE_REAL_SAAR_APR_FC">"c8497"</definedName>
    <definedName name="IQ_BALANCE_TRADE_REAL_SAAR_FC">"c7837"</definedName>
    <definedName name="IQ_BALANCE_TRADE_REAL_SAAR_POP">"c7177"</definedName>
    <definedName name="IQ_BALANCE_TRADE_REAL_SAAR_POP_FC">"c8057"</definedName>
    <definedName name="IQ_BALANCE_TRADE_REAL_SAAR_USD_APR_FC">"c11905"</definedName>
    <definedName name="IQ_BALANCE_TRADE_REAL_SAAR_USD_FC">"c11902"</definedName>
    <definedName name="IQ_BALANCE_TRADE_REAL_SAAR_USD_POP_FC">"c11903"</definedName>
    <definedName name="IQ_BALANCE_TRADE_REAL_SAAR_USD_YOY_FC">"c11904"</definedName>
    <definedName name="IQ_BALANCE_TRADE_REAL_SAAR_YOY">"c7397"</definedName>
    <definedName name="IQ_BALANCE_TRADE_REAL_SAAR_YOY_FC">"c8277"</definedName>
    <definedName name="IQ_BALANCE_TRADE_REAL_USD_APR_FC">"c11901"</definedName>
    <definedName name="IQ_BALANCE_TRADE_REAL_USD_FC">"c11898"</definedName>
    <definedName name="IQ_BALANCE_TRADE_REAL_USD_POP_FC">"c11899"</definedName>
    <definedName name="IQ_BALANCE_TRADE_REAL_USD_YOY_FC">"c11900"</definedName>
    <definedName name="IQ_BALANCE_TRADE_REAL_YOY">"c7396"</definedName>
    <definedName name="IQ_BALANCE_TRADE_REAL_YOY_FC">"c8276"</definedName>
    <definedName name="IQ_BALANCE_TRADE_SAAR">"c6818"</definedName>
    <definedName name="IQ_BALANCE_TRADE_SAAR_APR">"c7478"</definedName>
    <definedName name="IQ_BALANCE_TRADE_SAAR_APR_FC">"c8358"</definedName>
    <definedName name="IQ_BALANCE_TRADE_SAAR_FC">"c7698"</definedName>
    <definedName name="IQ_BALANCE_TRADE_SAAR_POP">"c7038"</definedName>
    <definedName name="IQ_BALANCE_TRADE_SAAR_POP_FC">"c7918"</definedName>
    <definedName name="IQ_BALANCE_TRADE_SAAR_USD_APR_FC">"c11774"</definedName>
    <definedName name="IQ_BALANCE_TRADE_SAAR_USD_FC">"c11771"</definedName>
    <definedName name="IQ_BALANCE_TRADE_SAAR_USD_POP_FC">"c11772"</definedName>
    <definedName name="IQ_BALANCE_TRADE_SAAR_USD_YOY_FC">"c11773"</definedName>
    <definedName name="IQ_BALANCE_TRADE_SAAR_YOY">"c7258"</definedName>
    <definedName name="IQ_BALANCE_TRADE_SAAR_YOY_FC">"c8138"</definedName>
    <definedName name="IQ_BALANCE_TRADE_UNUSED">"c6817"</definedName>
    <definedName name="IQ_BALANCE_TRADE_UNUSED_UNUSED_UNUSED">"c6817"</definedName>
    <definedName name="IQ_BALANCE_TRADE_USD_APR_FC">"c11770"</definedName>
    <definedName name="IQ_BALANCE_TRADE_USD_FC">"c11767"</definedName>
    <definedName name="IQ_BALANCE_TRADE_USD_POP_FC">"c11768"</definedName>
    <definedName name="IQ_BALANCE_TRADE_USD_YOY_FC">"c11769"</definedName>
    <definedName name="IQ_BALANCE_TRADE_YOY_FC_UNUSED">"c8137"</definedName>
    <definedName name="IQ_BALANCE_TRADE_YOY_FC_UNUSED_UNUSED_UNUSED">"c8137"</definedName>
    <definedName name="IQ_BALANCE_TRADE_YOY_UNUSED">"c7257"</definedName>
    <definedName name="IQ_BALANCE_TRADE_YOY_UNUSED_UNUSED_UNUSED">"c7257"</definedName>
    <definedName name="IQ_BALANCES_DUE_DEPOSITORY_INSTITUTIONS_FDIC">"c6389"</definedName>
    <definedName name="IQ_BALANCES_DUE_FOREIGN_FDIC">"c6391"</definedName>
    <definedName name="IQ_BALANCES_DUE_FRB_FDIC">"c6393"</definedName>
    <definedName name="IQ_BANK_BENEFICIARY_FDIC">"c6505"</definedName>
    <definedName name="IQ_BANK_DEBT">"c2544"</definedName>
    <definedName name="IQ_BANK_DEBT_PCT">"c2545"</definedName>
    <definedName name="IQ_BANK_GUARANTOR_FDIC">"c6506"</definedName>
    <definedName name="IQ_BANK_LOAN_LIST">"c13507"</definedName>
    <definedName name="IQ_BANK_PREMISES_FDIC">"c6329"</definedName>
    <definedName name="IQ_BANK_SECURITIZATION_1_4_FAMILY_LOANS_FDIC">"c6721"</definedName>
    <definedName name="IQ_BANK_SECURITIZATION_AUTO_LOANS_FDIC">"c6715"</definedName>
    <definedName name="IQ_BANK_SECURITIZATION_CL_LOANS_FDIC">"c6716"</definedName>
    <definedName name="IQ_BANK_SECURITIZATION_CREDIT_CARDS_RECEIVABLES_FDIC">"c6718"</definedName>
    <definedName name="IQ_BANK_SECURITIZATION_HOME_EQUITY_LINES_FDIC">"c6719"</definedName>
    <definedName name="IQ_BANK_SECURITIZATION_OTHER_CONSUMER_LOANS_FDIC">"c6717"</definedName>
    <definedName name="IQ_BANK_SECURITIZATION_OTHER_LOANS_FDIC">"c6720"</definedName>
    <definedName name="IQ_BANKING_FEES_OPERATING_INC_FFIEC">"c13386"</definedName>
    <definedName name="IQ_BANKS_FOREIGN_COUNTRIES_NON_TRANS_ACCTS_FFIEC">"c15326"</definedName>
    <definedName name="IQ_BANKS_FOREIGN_COUNTRIES_TOTAL_DEPOSITS_FDIC">"c6475"</definedName>
    <definedName name="IQ_BANKS_FOREIGN_COUNTRIES_TRANS_ACCTS_FFIEC">"c15318"</definedName>
    <definedName name="IQ_BASE_RENT">"c16017"</definedName>
    <definedName name="IQ_BASE_RENT_OPERATING_LEASE_EXPIRING_AFTER_FIVE">"c16107"</definedName>
    <definedName name="IQ_BASE_RENT_OPERATING_LEASE_EXPIRING_CY">"c16101"</definedName>
    <definedName name="IQ_BASE_RENT_OPERATING_LEASE_EXPIRING_CY1">"c16102"</definedName>
    <definedName name="IQ_BASE_RENT_OPERATING_LEASE_EXPIRING_CY2">"c16103"</definedName>
    <definedName name="IQ_BASE_RENT_OPERATING_LEASE_EXPIRING_CY3">"c16104"</definedName>
    <definedName name="IQ_BASE_RENT_OPERATING_LEASE_EXPIRING_CY4">"c16105"</definedName>
    <definedName name="IQ_BASE_RENT_OPERATING_LEASE_EXPIRING_NEXT_FIVE">"c16106"</definedName>
    <definedName name="IQ_BASE_RENT_OPERATING_LEASE_EXPIRING_TOTAL">"c16108"</definedName>
    <definedName name="IQ_BASE_RENT_RENTAL_REVENUE">"c16062"</definedName>
    <definedName name="IQ_BASIC_EPS_EXCL">"c85"</definedName>
    <definedName name="IQ_BASIC_EPS_INCL">"c86"</definedName>
    <definedName name="IQ_BASIC_NAV_SHARES">"c16012"</definedName>
    <definedName name="IQ_BASIC_NORMAL_EPS">"c1592"</definedName>
    <definedName name="IQ_BASIC_OUTSTANDING_CURRENT_EST">"c4128"</definedName>
    <definedName name="IQ_BASIC_OUTSTANDING_CURRENT_EST_CIQ">"c4541"</definedName>
    <definedName name="IQ_BASIC_OUTSTANDING_CURRENT_HIGH_EST">"c4129"</definedName>
    <definedName name="IQ_BASIC_OUTSTANDING_CURRENT_HIGH_EST_CIQ">"c4542"</definedName>
    <definedName name="IQ_BASIC_OUTSTANDING_CURRENT_LOW_EST">"c4130"</definedName>
    <definedName name="IQ_BASIC_OUTSTANDING_CURRENT_LOW_EST_CIQ">"c4543"</definedName>
    <definedName name="IQ_BASIC_OUTSTANDING_CURRENT_MEDIAN_EST">"c4131"</definedName>
    <definedName name="IQ_BASIC_OUTSTANDING_CURRENT_MEDIAN_EST_CIQ">"c4544"</definedName>
    <definedName name="IQ_BASIC_OUTSTANDING_CURRENT_NUM_EST">"c4132"</definedName>
    <definedName name="IQ_BASIC_OUTSTANDING_CURRENT_NUM_EST_CIQ">"c4545"</definedName>
    <definedName name="IQ_BASIC_OUTSTANDING_CURRENT_STDDEV_EST">"c4133"</definedName>
    <definedName name="IQ_BASIC_OUTSTANDING_CURRENT_STDDEV_EST_CIQ">"c4546"</definedName>
    <definedName name="IQ_BASIC_OUTSTANDING_EST">"c4134"</definedName>
    <definedName name="IQ_BASIC_OUTSTANDING_EST_CIQ">"c4547"</definedName>
    <definedName name="IQ_BASIC_OUTSTANDING_HIGH_EST">"c4135"</definedName>
    <definedName name="IQ_BASIC_OUTSTANDING_HIGH_EST_CIQ">"c4548"</definedName>
    <definedName name="IQ_BASIC_OUTSTANDING_LOW_EST">"c4136"</definedName>
    <definedName name="IQ_BASIC_OUTSTANDING_LOW_EST_CIQ">"c4549"</definedName>
    <definedName name="IQ_BASIC_OUTSTANDING_MEDIAN_EST">"c4137"</definedName>
    <definedName name="IQ_BASIC_OUTSTANDING_MEDIAN_EST_CIQ">"c4550"</definedName>
    <definedName name="IQ_BASIC_OUTSTANDING_NUM_EST">"c4138"</definedName>
    <definedName name="IQ_BASIC_OUTSTANDING_NUM_EST_CIQ">"c4551"</definedName>
    <definedName name="IQ_BASIC_OUTSTANDING_STDDEV_EST">"c4139"</definedName>
    <definedName name="IQ_BASIC_OUTSTANDING_STDDEV_EST_CIQ">"c4552"</definedName>
    <definedName name="IQ_BASIC_WEIGHT">"c87"</definedName>
    <definedName name="IQ_BASIC_WEIGHT_EST">"c4140"</definedName>
    <definedName name="IQ_BASIC_WEIGHT_EST_CIQ">"c4553"</definedName>
    <definedName name="IQ_BASIC_WEIGHT_GUIDANCE">"c4141"</definedName>
    <definedName name="IQ_BASIC_WEIGHT_HIGH_EST">"c4142"</definedName>
    <definedName name="IQ_BASIC_WEIGHT_HIGH_EST_CIQ">"c4554"</definedName>
    <definedName name="IQ_BASIC_WEIGHT_LOW_EST">"c4143"</definedName>
    <definedName name="IQ_BASIC_WEIGHT_LOW_EST_CIQ">"c4555"</definedName>
    <definedName name="IQ_BASIC_WEIGHT_MEDIAN_EST">"c4144"</definedName>
    <definedName name="IQ_BASIC_WEIGHT_MEDIAN_EST_CIQ">"c4556"</definedName>
    <definedName name="IQ_BASIC_WEIGHT_NUM_EST">"c4145"</definedName>
    <definedName name="IQ_BASIC_WEIGHT_NUM_EST_CIQ">"c4557"</definedName>
    <definedName name="IQ_BASIC_WEIGHT_STDDEV_EST">"c4146"</definedName>
    <definedName name="IQ_BASIC_WEIGHT_STDDEV_EST_CIQ">"c4558"</definedName>
    <definedName name="IQ_BENCHMARK_SECURITY">"c2154"</definedName>
    <definedName name="IQ_BENCHMARK_SPRD">"c2153"</definedName>
    <definedName name="IQ_BENCHMARK_YIELD">"c8955"</definedName>
    <definedName name="IQ_BETA">"c2133"</definedName>
    <definedName name="IQ_BETA_1YR">"c1966"</definedName>
    <definedName name="IQ_BETA_1YR_RSQ">"c2132"</definedName>
    <definedName name="IQ_BETA_2YR">"c1965"</definedName>
    <definedName name="IQ_BETA_2YR_RSQ">"c2131"</definedName>
    <definedName name="IQ_BETA_5YR">"c88"</definedName>
    <definedName name="IQ_BETA_5YR_RSQ">"c2130"</definedName>
    <definedName name="IQ_BIG_INT_BEAR_CD">"c89"</definedName>
    <definedName name="IQ_BIG_INT_BEAR_CD_1">"c11749"</definedName>
    <definedName name="IQ_BIZ_SEG_ASSETS">"c90"</definedName>
    <definedName name="IQ_BIZ_SEG_EBT">"c91"</definedName>
    <definedName name="IQ_BIZ_SEG_GP">"c92"</definedName>
    <definedName name="IQ_BIZ_SEG_NI">"c93"</definedName>
    <definedName name="IQ_BIZ_SEG_OPER_INC">"c94"</definedName>
    <definedName name="IQ_BIZ_SEG_REV">"c95"</definedName>
    <definedName name="IQ_BOARD_MEMBER">"c96"</definedName>
    <definedName name="IQ_BOARD_MEMBER_ALL_OTHER_COMP">"c18992"</definedName>
    <definedName name="IQ_BOARD_MEMBER_ANNUAL_CASH_COMP">"c18993"</definedName>
    <definedName name="IQ_BOARD_MEMBER_AS_REPORTED_COMP">"c18997"</definedName>
    <definedName name="IQ_BOARD_MEMBER_AS_REPORTED_DIRECTOR_COMP">"c19009"</definedName>
    <definedName name="IQ_BOARD_MEMBER_ASSISTANT_EMAIL">"c15179"</definedName>
    <definedName name="IQ_BOARD_MEMBER_ASSISTANT_FAX">"c15181"</definedName>
    <definedName name="IQ_BOARD_MEMBER_ASSISTANT_NAME">"c15178"</definedName>
    <definedName name="IQ_BOARD_MEMBER_ASSISTANT_PHONE">"c15180"</definedName>
    <definedName name="IQ_BOARD_MEMBER_BACKGROUND">"c2101"</definedName>
    <definedName name="IQ_BOARD_MEMBER_BONUS">"c18988"</definedName>
    <definedName name="IQ_BOARD_MEMBER_CALCULATED_COMP">"c18995"</definedName>
    <definedName name="IQ_BOARD_MEMBER_CHANGE_PENSION">"c19010"</definedName>
    <definedName name="IQ_BOARD_MEMBER_DIRECT_FAX">"c15176"</definedName>
    <definedName name="IQ_BOARD_MEMBER_DIRECT_PHONE">"c15175"</definedName>
    <definedName name="IQ_BOARD_MEMBER_DIRECTOR_BONUS">"c19004"</definedName>
    <definedName name="IQ_BOARD_MEMBER_DIRECTOR_CHANGE_PENSION">"c19005"</definedName>
    <definedName name="IQ_BOARD_MEMBER_DIRECTOR_FEE">"c19001"</definedName>
    <definedName name="IQ_BOARD_MEMBER_DIRECTOR_NON_EQUITY_COMP">"c19006"</definedName>
    <definedName name="IQ_BOARD_MEMBER_DIRECTOR_OPTION_AWARDS">"c19002"</definedName>
    <definedName name="IQ_BOARD_MEMBER_DIRECTOR_OTHER">"c19003"</definedName>
    <definedName name="IQ_BOARD_MEMBER_DIRECTOR_STOCK_AWARDS">"c19007"</definedName>
    <definedName name="IQ_BOARD_MEMBER_DIRECTOR_STOCK_GRANTS">"c19034"</definedName>
    <definedName name="IQ_BOARD_MEMBER_DIRECTOR_STOCK_OPTIONS">"c19008"</definedName>
    <definedName name="IQ_BOARD_MEMBER_EMAIL">"c15177"</definedName>
    <definedName name="IQ_BOARD_MEMBER_EQUITY_INCENTIVE">"c19030"</definedName>
    <definedName name="IQ_BOARD_MEMBER_EST_PAYMENTS_CHANGE_CONTROL">"c18999"</definedName>
    <definedName name="IQ_BOARD_MEMBER_EST_PAYMENTS_TERMINATION">"c19011"</definedName>
    <definedName name="IQ_BOARD_MEMBER_EXERCISABLE_OPTIONS">"c19014"</definedName>
    <definedName name="IQ_BOARD_MEMBER_EXERCISABLE_VALUES">"c19015"</definedName>
    <definedName name="IQ_BOARD_MEMBER_EXERCISED_OPTIONS">"c19012"</definedName>
    <definedName name="IQ_BOARD_MEMBER_EXERCISED_VALUES">"c19013"</definedName>
    <definedName name="IQ_BOARD_MEMBER_FAX">"c2100"</definedName>
    <definedName name="IQ_BOARD_MEMBER_ID">"c13756"</definedName>
    <definedName name="IQ_BOARD_MEMBER_LT_INCENTIVE">"c18991"</definedName>
    <definedName name="IQ_BOARD_MEMBER_MAIN_FAX">"c15174"</definedName>
    <definedName name="IQ_BOARD_MEMBER_MAIN_PHONE">"c15173"</definedName>
    <definedName name="IQ_BOARD_MEMBER_MARKET_VALUE_SHARES_NOT_VESTED">"c19029"</definedName>
    <definedName name="IQ_BOARD_MEMBER_NON_EQUITY_INCENTIVE">"c19000"</definedName>
    <definedName name="IQ_BOARD_MEMBER_NUM_SHARED_NOT_VESTED">"c19028"</definedName>
    <definedName name="IQ_BOARD_MEMBER_NUM_SHARES_ACQUIRED">"c19026"</definedName>
    <definedName name="IQ_BOARD_MEMBER_OFFICE">"c2098"</definedName>
    <definedName name="IQ_BOARD_MEMBER_OFFICE_ADDRESS">"c15172"</definedName>
    <definedName name="IQ_BOARD_MEMBER_OPTION_AWARDS">"c18996"</definedName>
    <definedName name="IQ_BOARD_MEMBER_OPTION_MARKET_PRICE">"c19025"</definedName>
    <definedName name="IQ_BOARD_MEMBER_OPTION_PRICE">"c19024"</definedName>
    <definedName name="IQ_BOARD_MEMBER_OTHER_ANNUAL_COMP">"c18989"</definedName>
    <definedName name="IQ_BOARD_MEMBER_OTHER_COMP">"c18998"</definedName>
    <definedName name="IQ_BOARD_MEMBER_PHONE">"c2099"</definedName>
    <definedName name="IQ_BOARD_MEMBER_RESTRICTED_STOCK_COMP">"c18990"</definedName>
    <definedName name="IQ_BOARD_MEMBER_SALARY">"c18987"</definedName>
    <definedName name="IQ_BOARD_MEMBER_ST_COMP">"c18994"</definedName>
    <definedName name="IQ_BOARD_MEMBER_TITLE">"c97"</definedName>
    <definedName name="IQ_BOARD_MEMBER_TOTAL_NUM_STOCK_AWARDS">"c19033"</definedName>
    <definedName name="IQ_BOARD_MEMBER_TOTAL_OPTIONS">"c19022"</definedName>
    <definedName name="IQ_BOARD_MEMBER_TOTAL_STOCK_VALUE">"c19032"</definedName>
    <definedName name="IQ_BOARD_MEMBER_TOTAL_VALUE_OPTIONS">"c19023"</definedName>
    <definedName name="IQ_BOARD_MEMBER_UNCLASSIFIED_OPTIONS">"c19018"</definedName>
    <definedName name="IQ_BOARD_MEMBER_UNCLASSIFIED_OPTIONS_VALUE">"c19019"</definedName>
    <definedName name="IQ_BOARD_MEMBER_UNEARNED_STOCK_VALUE">"c19031"</definedName>
    <definedName name="IQ_BOARD_MEMBER_UNEXERCISABLE_OPTIONS">"c19016"</definedName>
    <definedName name="IQ_BOARD_MEMBER_UNEXERCISABLE_VALUES">"c19017"</definedName>
    <definedName name="IQ_BOARD_MEMBER_UNEXERCISED_UNEARNED_OPTIONS">"c19020"</definedName>
    <definedName name="IQ_BOARD_MEMBER_UNEXERCISED_UNEARNED_OPTIONS_VALUE">"c19021"</definedName>
    <definedName name="IQ_BOARD_MEMBER_VALUE_VESTING">"c19027"</definedName>
    <definedName name="IQ_BOND_COUPON">"c2183"</definedName>
    <definedName name="IQ_BOND_COUPON_TYPE">"c2184"</definedName>
    <definedName name="IQ_BOND_LIST">"c13505"</definedName>
    <definedName name="IQ_BOND_PRICE">"c2162"</definedName>
    <definedName name="IQ_BONDRATING_FITCH">"IQ_BONDRATING_FITCH"</definedName>
    <definedName name="IQ_BONDRATING_FITCH_DATE">"c241"</definedName>
    <definedName name="IQ_BONDRATING_MOODYS">"IQ_BONDRATING_MOODYS"</definedName>
    <definedName name="IQ_BONDRATING_SP">"IQ_BONDRATING_SP"</definedName>
    <definedName name="IQ_BONDRATING_SP_DATE">"c242"</definedName>
    <definedName name="IQ_BOOK_VALUE">"IQ_BOOK_VALUE"</definedName>
    <definedName name="IQ_BORROWED_MONEY_QUARTERLY_AVG_FFIEC">"c13091"</definedName>
    <definedName name="IQ_BORROWINGS_LESS_1YR_ASSETS_TOT_FFIEC">"c13450"</definedName>
    <definedName name="IQ_BR_FILING_DATE">"c16223"</definedName>
    <definedName name="IQ_BR_FILING_TYPE">"c16224"</definedName>
    <definedName name="IQ_BR_PLAN_APPROVE_DATE">"c16226"</definedName>
    <definedName name="IQ_BR_PLAN_CONFIRM">"c16225"</definedName>
    <definedName name="IQ_BROK_COMISSION">"c98"</definedName>
    <definedName name="IQ_BROK_COMMISSION">"c3514"</definedName>
    <definedName name="IQ_BROKER_DEPOSIT_LESS_THAN_100000_1_YR_LESS_FFIEC">"c15307"</definedName>
    <definedName name="IQ_BROKER_DEPOSIT_LESS_THAN_100000_1_YR_MORE_FFIEC">"c15308"</definedName>
    <definedName name="IQ_BROKER_DEPOSIT_LESS_THAN_100000_FFIEC">"c15306"</definedName>
    <definedName name="IQ_BROKER_DEPOSIT_MORE_THAN_100000_1_YR_LESS_FFIEC">"c15310"</definedName>
    <definedName name="IQ_BROKER_DEPOSIT_MORE_THAN_100000_1_YR_MORE_FFIEC">"c15311"</definedName>
    <definedName name="IQ_BROKER_DEPOSIT_MORE_THAN_100000_FFIEC">"c15309"</definedName>
    <definedName name="IQ_BROKERED_DEPOSITS_FDIC">"c6486"</definedName>
    <definedName name="IQ_BUDGET_BALANCE_APR_FC_UNUSED">"c8359"</definedName>
    <definedName name="IQ_BUDGET_BALANCE_APR_FC_UNUSED_UNUSED_UNUSED">"c8359"</definedName>
    <definedName name="IQ_BUDGET_BALANCE_APR_UNUSED">"c7479"</definedName>
    <definedName name="IQ_BUDGET_BALANCE_APR_UNUSED_UNUSED_UNUSED">"c7479"</definedName>
    <definedName name="IQ_BUDGET_BALANCE_FC_UNUSED">"c7699"</definedName>
    <definedName name="IQ_BUDGET_BALANCE_FC_UNUSED_UNUSED_UNUSED">"c7699"</definedName>
    <definedName name="IQ_BUDGET_BALANCE_POP_FC_UNUSED">"c7919"</definedName>
    <definedName name="IQ_BUDGET_BALANCE_POP_FC_UNUSED_UNUSED_UNUSED">"c7919"</definedName>
    <definedName name="IQ_BUDGET_BALANCE_POP_UNUSED">"c7039"</definedName>
    <definedName name="IQ_BUDGET_BALANCE_POP_UNUSED_UNUSED_UNUSED">"c7039"</definedName>
    <definedName name="IQ_BUDGET_BALANCE_SAAR">"c6820"</definedName>
    <definedName name="IQ_BUDGET_BALANCE_SAAR_APR">"c7480"</definedName>
    <definedName name="IQ_BUDGET_BALANCE_SAAR_APR_FC">"c8360"</definedName>
    <definedName name="IQ_BUDGET_BALANCE_SAAR_FC">"c7700"</definedName>
    <definedName name="IQ_BUDGET_BALANCE_SAAR_POP">"c7040"</definedName>
    <definedName name="IQ_BUDGET_BALANCE_SAAR_POP_FC">"c7920"</definedName>
    <definedName name="IQ_BUDGET_BALANCE_SAAR_YOY">"c7260"</definedName>
    <definedName name="IQ_BUDGET_BALANCE_SAAR_YOY_FC">"c8140"</definedName>
    <definedName name="IQ_BUDGET_BALANCE_UNUSED">"c6819"</definedName>
    <definedName name="IQ_BUDGET_BALANCE_UNUSED_UNUSED_UNUSED">"c6819"</definedName>
    <definedName name="IQ_BUDGET_BALANCE_YOY_FC_UNUSED">"c8139"</definedName>
    <definedName name="IQ_BUDGET_BALANCE_YOY_FC_UNUSED_UNUSED_UNUSED">"c8139"</definedName>
    <definedName name="IQ_BUDGET_BALANCE_YOY_UNUSED">"c7259"</definedName>
    <definedName name="IQ_BUDGET_BALANCE_YOY_UNUSED_UNUSED_UNUSED">"c7259"</definedName>
    <definedName name="IQ_BUDGET_RECEIPTS_APR_FC_UNUSED">"c8361"</definedName>
    <definedName name="IQ_BUDGET_RECEIPTS_APR_FC_UNUSED_UNUSED_UNUSED">"c8361"</definedName>
    <definedName name="IQ_BUDGET_RECEIPTS_APR_UNUSED">"c7481"</definedName>
    <definedName name="IQ_BUDGET_RECEIPTS_APR_UNUSED_UNUSED_UNUSED">"c7481"</definedName>
    <definedName name="IQ_BUDGET_RECEIPTS_FC_UNUSED">"c7701"</definedName>
    <definedName name="IQ_BUDGET_RECEIPTS_FC_UNUSED_UNUSED_UNUSED">"c7701"</definedName>
    <definedName name="IQ_BUDGET_RECEIPTS_POP_FC_UNUSED">"c7921"</definedName>
    <definedName name="IQ_BUDGET_RECEIPTS_POP_FC_UNUSED_UNUSED_UNUSED">"c7921"</definedName>
    <definedName name="IQ_BUDGET_RECEIPTS_POP_UNUSED">"c7041"</definedName>
    <definedName name="IQ_BUDGET_RECEIPTS_POP_UNUSED_UNUSED_UNUSED">"c7041"</definedName>
    <definedName name="IQ_BUDGET_RECEIPTS_UNUSED">"c6821"</definedName>
    <definedName name="IQ_BUDGET_RECEIPTS_UNUSED_UNUSED_UNUSED">"c6821"</definedName>
    <definedName name="IQ_BUDGET_RECEIPTS_YOY_FC_UNUSED">"c8141"</definedName>
    <definedName name="IQ_BUDGET_RECEIPTS_YOY_FC_UNUSED_UNUSED_UNUSED">"c8141"</definedName>
    <definedName name="IQ_BUDGET_RECEIPTS_YOY_UNUSED">"c7261"</definedName>
    <definedName name="IQ_BUDGET_RECEIPTS_YOY_UNUSED_UNUSED_UNUSED">"c7261"</definedName>
    <definedName name="IQ_BUDGET_SPENDING">"c6822"</definedName>
    <definedName name="IQ_BUDGET_SPENDING_APR">"c7482"</definedName>
    <definedName name="IQ_BUDGET_SPENDING_APR_FC">"c8362"</definedName>
    <definedName name="IQ_BUDGET_SPENDING_FC">"c7702"</definedName>
    <definedName name="IQ_BUDGET_SPENDING_POP">"c7042"</definedName>
    <definedName name="IQ_BUDGET_SPENDING_POP_FC">"c7922"</definedName>
    <definedName name="IQ_BUDGET_SPENDING_REAL">"c6958"</definedName>
    <definedName name="IQ_BUDGET_SPENDING_REAL_APR">"c7618"</definedName>
    <definedName name="IQ_BUDGET_SPENDING_REAL_APR_FC">"c8498"</definedName>
    <definedName name="IQ_BUDGET_SPENDING_REAL_FC">"c7838"</definedName>
    <definedName name="IQ_BUDGET_SPENDING_REAL_POP">"c7178"</definedName>
    <definedName name="IQ_BUDGET_SPENDING_REAL_POP_FC">"c8058"</definedName>
    <definedName name="IQ_BUDGET_SPENDING_REAL_SAAR">"c6959"</definedName>
    <definedName name="IQ_BUDGET_SPENDING_REAL_SAAR_APR">"c7619"</definedName>
    <definedName name="IQ_BUDGET_SPENDING_REAL_SAAR_APR_FC">"c8499"</definedName>
    <definedName name="IQ_BUDGET_SPENDING_REAL_SAAR_FC">"c7839"</definedName>
    <definedName name="IQ_BUDGET_SPENDING_REAL_SAAR_POP">"c7179"</definedName>
    <definedName name="IQ_BUDGET_SPENDING_REAL_SAAR_POP_FC">"c8059"</definedName>
    <definedName name="IQ_BUDGET_SPENDING_REAL_SAAR_USD">"c11906"</definedName>
    <definedName name="IQ_BUDGET_SPENDING_REAL_SAAR_USD_APR">"c11909"</definedName>
    <definedName name="IQ_BUDGET_SPENDING_REAL_SAAR_USD_POP">"c11907"</definedName>
    <definedName name="IQ_BUDGET_SPENDING_REAL_SAAR_USD_YOY">"c11908"</definedName>
    <definedName name="IQ_BUDGET_SPENDING_REAL_SAAR_YOY">"c7399"</definedName>
    <definedName name="IQ_BUDGET_SPENDING_REAL_SAAR_YOY_FC">"c8279"</definedName>
    <definedName name="IQ_BUDGET_SPENDING_REAL_YOY">"c7398"</definedName>
    <definedName name="IQ_BUDGET_SPENDING_REAL_YOY_FC">"c8278"</definedName>
    <definedName name="IQ_BUDGET_SPENDING_SAAR">"c6823"</definedName>
    <definedName name="IQ_BUDGET_SPENDING_SAAR_APR">"c7483"</definedName>
    <definedName name="IQ_BUDGET_SPENDING_SAAR_APR_FC">"c8363"</definedName>
    <definedName name="IQ_BUDGET_SPENDING_SAAR_FC">"c7703"</definedName>
    <definedName name="IQ_BUDGET_SPENDING_SAAR_POP">"c7043"</definedName>
    <definedName name="IQ_BUDGET_SPENDING_SAAR_POP_FC">"c7923"</definedName>
    <definedName name="IQ_BUDGET_SPENDING_SAAR_USD_APR_FC">"c11782"</definedName>
    <definedName name="IQ_BUDGET_SPENDING_SAAR_USD_FC">"c11779"</definedName>
    <definedName name="IQ_BUDGET_SPENDING_SAAR_USD_POP_FC">"c11780"</definedName>
    <definedName name="IQ_BUDGET_SPENDING_SAAR_USD_YOY_FC">"c11781"</definedName>
    <definedName name="IQ_BUDGET_SPENDING_SAAR_YOY">"c7263"</definedName>
    <definedName name="IQ_BUDGET_SPENDING_SAAR_YOY_FC">"c8143"</definedName>
    <definedName name="IQ_BUDGET_SPENDING_USD_APR_FC">"c11778"</definedName>
    <definedName name="IQ_BUDGET_SPENDING_USD_FC">"c11775"</definedName>
    <definedName name="IQ_BUDGET_SPENDING_USD_POP_FC">"c11776"</definedName>
    <definedName name="IQ_BUDGET_SPENDING_USD_YOY_FC">"c11777"</definedName>
    <definedName name="IQ_BUDGET_SPENDING_YOY">"c7262"</definedName>
    <definedName name="IQ_BUDGET_SPENDING_YOY_FC">"c8142"</definedName>
    <definedName name="IQ_BUILDINGS">"c99"</definedName>
    <definedName name="IQ_BUS_SEG_ASSETS">"c4067"</definedName>
    <definedName name="IQ_BUS_SEG_ASSETS_ABS">"c4089"</definedName>
    <definedName name="IQ_BUS_SEG_ASSETS_TOTAL">"c4112"</definedName>
    <definedName name="IQ_BUS_SEG_CAPEX">"c4079"</definedName>
    <definedName name="IQ_BUS_SEG_CAPEX_ABS">"c4101"</definedName>
    <definedName name="IQ_BUS_SEG_CAPEX_TOTAL">"c4116"</definedName>
    <definedName name="IQ_BUS_SEG_DA">"c4078"</definedName>
    <definedName name="IQ_BUS_SEG_DA_ABS">"c4100"</definedName>
    <definedName name="IQ_BUS_SEG_DA_TOTAL">"c4115"</definedName>
    <definedName name="IQ_BUS_SEG_DESCRIPTION">"c15589"</definedName>
    <definedName name="IQ_BUS_SEG_DESCRIPTION_ABS">"c15577"</definedName>
    <definedName name="IQ_BUS_SEG_EARNINGS_OP">"c4063"</definedName>
    <definedName name="IQ_BUS_SEG_EARNINGS_OP_ABS">"c4085"</definedName>
    <definedName name="IQ_BUS_SEG_EARNINGS_OP_TOTAL">"c4108"</definedName>
    <definedName name="IQ_BUS_SEG_EBT">"c4064"</definedName>
    <definedName name="IQ_BUS_SEG_EBT_ABS">"c4086"</definedName>
    <definedName name="IQ_BUS_SEG_EBT_TOTAL">"c4110"</definedName>
    <definedName name="IQ_BUS_SEG_GP">"c4066"</definedName>
    <definedName name="IQ_BUS_SEG_GP_ABS">"c4088"</definedName>
    <definedName name="IQ_BUS_SEG_GP_TOTAL">"c4109"</definedName>
    <definedName name="IQ_BUS_SEG_INC_TAX">"c4077"</definedName>
    <definedName name="IQ_BUS_SEG_INC_TAX_ABS">"c4099"</definedName>
    <definedName name="IQ_BUS_SEG_INC_TAX_TOTAL">"c4114"</definedName>
    <definedName name="IQ_BUS_SEG_INTEREST_EXP">"c4076"</definedName>
    <definedName name="IQ_BUS_SEG_INTEREST_EXP_ABS">"c4098"</definedName>
    <definedName name="IQ_BUS_SEG_INTEREST_EXP_TOTAL">"c4113"</definedName>
    <definedName name="IQ_BUS_SEG_NAIC">"c15588"</definedName>
    <definedName name="IQ_BUS_SEG_NAIC_ABS">"c15576"</definedName>
    <definedName name="IQ_BUS_SEG_NAME">"c5482"</definedName>
    <definedName name="IQ_BUS_SEG_NAME_ABS">"c5483"</definedName>
    <definedName name="IQ_BUS_SEG_NI">"c4065"</definedName>
    <definedName name="IQ_BUS_SEG_NI_ABS">"c4087"</definedName>
    <definedName name="IQ_BUS_SEG_NI_TOTAL">"c4111"</definedName>
    <definedName name="IQ_BUS_SEG_OPER_INC">"c4062"</definedName>
    <definedName name="IQ_BUS_SEG_OPER_INC_ABS">"c4084"</definedName>
    <definedName name="IQ_BUS_SEG_OPER_INC_TOTAL">"c4107"</definedName>
    <definedName name="IQ_BUS_SEG_PRIMARY_GIC">"c15584"</definedName>
    <definedName name="IQ_BUS_SEG_PRIMARY_GIC_ABS">"c15572"</definedName>
    <definedName name="IQ_BUS_SEG_PRIMARY_SIC">"c15586"</definedName>
    <definedName name="IQ_BUS_SEG_PRIMARY_SIC_ABS">"c15574"</definedName>
    <definedName name="IQ_BUS_SEG_REV">"c4068"</definedName>
    <definedName name="IQ_BUS_SEG_REV_ABS">"c4090"</definedName>
    <definedName name="IQ_BUS_SEG_REV_TOTAL">"c4106"</definedName>
    <definedName name="IQ_BUS_SEG_SECONDARY_GIC">"c15585"</definedName>
    <definedName name="IQ_BUS_SEG_SECONDARY_GIC_ABS">"c15573"</definedName>
    <definedName name="IQ_BUS_SEG_SECONDARY_SIC">"c15587"</definedName>
    <definedName name="IQ_BUS_SEG_SECONDARY_SIC_ABS">"c15575"</definedName>
    <definedName name="IQ_BUSINESS_COMBINATIONS_FFIEC">"c12967"</definedName>
    <definedName name="IQ_BUSINESS_DESCRIPTION">"c322"</definedName>
    <definedName name="IQ_BV_ACT_OR_EST_CIQ">"c5068"</definedName>
    <definedName name="IQ_BV_ACT_OR_EST_CIQ_COL">"c11715"</definedName>
    <definedName name="IQ_BV_ACT_OR_EST_REUT">"c5471"</definedName>
    <definedName name="IQ_BV_ACT_OR_EST_THOM">"c5308"</definedName>
    <definedName name="IQ_BV_EST">"c5624"</definedName>
    <definedName name="IQ_BV_EST_CIQ">"c4737"</definedName>
    <definedName name="IQ_BV_EST_REUT">"c5403"</definedName>
    <definedName name="IQ_BV_EST_THOM">"c5147"</definedName>
    <definedName name="IQ_BV_HIGH_EST">"c5626"</definedName>
    <definedName name="IQ_BV_HIGH_EST_CIQ">"c4739"</definedName>
    <definedName name="IQ_BV_HIGH_EST_REUT">"c5405"</definedName>
    <definedName name="IQ_BV_HIGH_EST_THOM">"c5149"</definedName>
    <definedName name="IQ_BV_LOW_EST">"c5627"</definedName>
    <definedName name="IQ_BV_LOW_EST_CIQ">"c4740"</definedName>
    <definedName name="IQ_BV_LOW_EST_REUT">"c5406"</definedName>
    <definedName name="IQ_BV_LOW_EST_THOM">"c5150"</definedName>
    <definedName name="IQ_BV_MEDIAN_EST">"c5625"</definedName>
    <definedName name="IQ_BV_MEDIAN_EST_CIQ">"c4738"</definedName>
    <definedName name="IQ_BV_MEDIAN_EST_REUT">"c5404"</definedName>
    <definedName name="IQ_BV_MEDIAN_EST_THOM">"c5148"</definedName>
    <definedName name="IQ_BV_NUM_EST">"c5628"</definedName>
    <definedName name="IQ_BV_NUM_EST_CIQ">"c4741"</definedName>
    <definedName name="IQ_BV_NUM_EST_REUT">"c5407"</definedName>
    <definedName name="IQ_BV_NUM_EST_THOM">"c5151"</definedName>
    <definedName name="IQ_BV_OVER_SHARES">"c1349"</definedName>
    <definedName name="IQ_BV_SHARE">"c100"</definedName>
    <definedName name="IQ_BV_SHARE_ACT_OR_EST">"c3587"</definedName>
    <definedName name="IQ_BV_SHARE_ACT_OR_EST_CIQ">"c5072"</definedName>
    <definedName name="IQ_BV_SHARE_ACT_OR_EST_CIQ_COL">"c11719"</definedName>
    <definedName name="IQ_BV_SHARE_ACT_OR_EST_REUT">"c5477"</definedName>
    <definedName name="IQ_BV_SHARE_ACT_OR_EST_THOM">"c5312"</definedName>
    <definedName name="IQ_BV_SHARE_EST">"c3541"</definedName>
    <definedName name="IQ_BV_SHARE_EST_CIQ">"c3800"</definedName>
    <definedName name="IQ_BV_SHARE_EST_REUT">"c5439"</definedName>
    <definedName name="IQ_BV_SHARE_EST_THOM">"c4020"</definedName>
    <definedName name="IQ_BV_SHARE_HIGH_EST">"c3542"</definedName>
    <definedName name="IQ_BV_SHARE_HIGH_EST_CIQ">"c3802"</definedName>
    <definedName name="IQ_BV_SHARE_HIGH_EST_REUT">"c5441"</definedName>
    <definedName name="IQ_BV_SHARE_HIGH_EST_THOM">"c4022"</definedName>
    <definedName name="IQ_BV_SHARE_LOW_EST">"c3543"</definedName>
    <definedName name="IQ_BV_SHARE_LOW_EST_CIQ">"c3803"</definedName>
    <definedName name="IQ_BV_SHARE_LOW_EST_REUT">"c5442"</definedName>
    <definedName name="IQ_BV_SHARE_LOW_EST_THOM">"c4023"</definedName>
    <definedName name="IQ_BV_SHARE_MEDIAN_EST">"c3544"</definedName>
    <definedName name="IQ_BV_SHARE_MEDIAN_EST_CIQ">"c3801"</definedName>
    <definedName name="IQ_BV_SHARE_MEDIAN_EST_REUT">"c5440"</definedName>
    <definedName name="IQ_BV_SHARE_MEDIAN_EST_THOM">"c4021"</definedName>
    <definedName name="IQ_BV_SHARE_NUM_EST">"c3539"</definedName>
    <definedName name="IQ_BV_SHARE_NUM_EST_CIQ">"c3804"</definedName>
    <definedName name="IQ_BV_SHARE_NUM_EST_REUT">"c5443"</definedName>
    <definedName name="IQ_BV_SHARE_NUM_EST_THOM">"c4024"</definedName>
    <definedName name="IQ_BV_SHARE_STDDEV_EST">"c3540"</definedName>
    <definedName name="IQ_BV_SHARE_STDDEV_EST_CIQ">"c3805"</definedName>
    <definedName name="IQ_BV_SHARE_STDDEV_EST_REUT">"c5444"</definedName>
    <definedName name="IQ_BV_SHARE_STDDEV_EST_THOM">"c4025"</definedName>
    <definedName name="IQ_BV_STDDEV_EST">"c5629"</definedName>
    <definedName name="IQ_BV_STDDEV_EST_CIQ">"c4742"</definedName>
    <definedName name="IQ_BV_STDDEV_EST_REUT">"c5408"</definedName>
    <definedName name="IQ_BV_STDDEV_EST_THOM">"c5152"</definedName>
    <definedName name="IQ_CA_AP">"c8881"</definedName>
    <definedName name="IQ_CA_AP_ABS">"c8900"</definedName>
    <definedName name="IQ_CA_NAME_AP">"c8919"</definedName>
    <definedName name="IQ_CA_NAME_AP_ABS">"c8938"</definedName>
    <definedName name="IQ_CABLE_ARPU">"c2869"</definedName>
    <definedName name="IQ_CABLE_ARPU_ANALOG">"c2864"</definedName>
    <definedName name="IQ_CABLE_ARPU_BASIC">"c2866"</definedName>
    <definedName name="IQ_CABLE_ARPU_BBAND">"c2867"</definedName>
    <definedName name="IQ_CABLE_ARPU_DIG">"c2865"</definedName>
    <definedName name="IQ_CABLE_ARPU_PHONE">"c2868"</definedName>
    <definedName name="IQ_CABLE_BASIC_PENETRATION">"c2850"</definedName>
    <definedName name="IQ_CABLE_BBAND_PENETRATION">"c2852"</definedName>
    <definedName name="IQ_CABLE_BBAND_PENETRATION_THP">"c2851"</definedName>
    <definedName name="IQ_CABLE_CHURN">"c2874"</definedName>
    <definedName name="IQ_CABLE_CHURN_BASIC">"c2871"</definedName>
    <definedName name="IQ_CABLE_CHURN_BBAND">"c2872"</definedName>
    <definedName name="IQ_CABLE_CHURN_DIG">"c2870"</definedName>
    <definedName name="IQ_CABLE_CHURN_PHONE">"c2873"</definedName>
    <definedName name="IQ_CABLE_HOMES_PER_MILE">"c2849"</definedName>
    <definedName name="IQ_CABLE_HP_BBAND">"c2845"</definedName>
    <definedName name="IQ_CABLE_HP_DIG">"c2844"</definedName>
    <definedName name="IQ_CABLE_HP_PHONE">"c2846"</definedName>
    <definedName name="IQ_CABLE_MILES_PASSED">"c2848"</definedName>
    <definedName name="IQ_CABLE_OTHER_REV">"c2882"</definedName>
    <definedName name="IQ_CABLE_PHONE_PENETRATION">"c2853"</definedName>
    <definedName name="IQ_CABLE_PROGRAMMING_COSTS">"c2884"</definedName>
    <definedName name="IQ_CABLE_REV_ADVERT">"c2880"</definedName>
    <definedName name="IQ_CABLE_REV_ANALOG">"c2875"</definedName>
    <definedName name="IQ_CABLE_REV_BASIC">"c2877"</definedName>
    <definedName name="IQ_CABLE_REV_BBAND">"c2878"</definedName>
    <definedName name="IQ_CABLE_REV_COMMERCIAL">"c2881"</definedName>
    <definedName name="IQ_CABLE_REV_DIG">"c2876"</definedName>
    <definedName name="IQ_CABLE_REV_PHONE">"c2879"</definedName>
    <definedName name="IQ_CABLE_RGU">"c2863"</definedName>
    <definedName name="IQ_CABLE_SUBS_ANALOG">"c2855"</definedName>
    <definedName name="IQ_CABLE_SUBS_BASIC">"c2857"</definedName>
    <definedName name="IQ_CABLE_SUBS_BBAND">"c2858"</definedName>
    <definedName name="IQ_CABLE_SUBS_BUNDLED">"c2861"</definedName>
    <definedName name="IQ_CABLE_SUBS_BUS_PHONE">"c15773"</definedName>
    <definedName name="IQ_CABLE_SUBS_DIG">"c2856"</definedName>
    <definedName name="IQ_CABLE_SUBS_LONG_DIST_PHONE">"c15775"</definedName>
    <definedName name="IQ_CABLE_SUBS_NON_VIDEO">"c2860"</definedName>
    <definedName name="IQ_CABLE_SUBS_PHONE">"c2859"</definedName>
    <definedName name="IQ_CABLE_SUBS_RES_PHONE">"c15772"</definedName>
    <definedName name="IQ_CABLE_SUBS_SATELITE">"c15771"</definedName>
    <definedName name="IQ_CABLE_SUBS_TOTAL">"c2862"</definedName>
    <definedName name="IQ_CABLE_SUBS_WHOLE_PHONE">"c15774"</definedName>
    <definedName name="IQ_CABLE_THP">"c2847"</definedName>
    <definedName name="IQ_CABLE_TOTAL_PENETRATION">"c2854"</definedName>
    <definedName name="IQ_CABLE_TOTAL_REV">"c2883"</definedName>
    <definedName name="IQ_CAL_Q">"c101"</definedName>
    <definedName name="IQ_CAL_Q_EST">"c6796"</definedName>
    <definedName name="IQ_CAL_Q_EST_CIQ">"c6808"</definedName>
    <definedName name="IQ_CAL_Q_EST_CIQ_COL">"c11743"</definedName>
    <definedName name="IQ_CAL_Q_EST_REUT">"c6800"</definedName>
    <definedName name="IQ_CAL_Q_EST_THOM">"c6804"</definedName>
    <definedName name="IQ_CAL_Y">"c102"</definedName>
    <definedName name="IQ_CAL_Y_EST">"c6797"</definedName>
    <definedName name="IQ_CAL_Y_EST_CIQ">"c6809"</definedName>
    <definedName name="IQ_CAL_Y_EST_CIQ_COL">"c11744"</definedName>
    <definedName name="IQ_CAL_Y_EST_REUT">"c6801"</definedName>
    <definedName name="IQ_CAL_Y_EST_THOM">"c6805"</definedName>
    <definedName name="IQ_CALC_TYPE_BS">"c3086"</definedName>
    <definedName name="IQ_CALC_TYPE_CF">"c3085"</definedName>
    <definedName name="IQ_CALC_TYPE_IS">"c3084"</definedName>
    <definedName name="IQ_CALL_DATE_SCHEDULE">"c2481"</definedName>
    <definedName name="IQ_CALL_FEATURE">"c2197"</definedName>
    <definedName name="IQ_CALL_PRICE_SCHEDULE">"c2482"</definedName>
    <definedName name="IQ_CALLABLE">"c2196"</definedName>
    <definedName name="IQ_CAP_INVEST_CABLE">"c15794"</definedName>
    <definedName name="IQ_CAP_INVEST_COMMERCIAL">"c15800"</definedName>
    <definedName name="IQ_CAP_INVEST_CUST_PREMISE_EQUIP">"c15795"</definedName>
    <definedName name="IQ_CAP_INVEST_LINE_EXTENSIONS">"c15797"</definedName>
    <definedName name="IQ_CAP_INVEST_SCALABLE_INFRASTRUCTURE">"c15796"</definedName>
    <definedName name="IQ_CAP_INVEST_SUPPORT">"c15799"</definedName>
    <definedName name="IQ_CAP_INVEST_UPGRADE_REBUILD">"c15798"</definedName>
    <definedName name="IQ_CAP_LOSS_CF_1YR">"c3474"</definedName>
    <definedName name="IQ_CAP_LOSS_CF_2YR">"c3475"</definedName>
    <definedName name="IQ_CAP_LOSS_CF_3YR">"c3476"</definedName>
    <definedName name="IQ_CAP_LOSS_CF_4YR">"c3477"</definedName>
    <definedName name="IQ_CAP_LOSS_CF_5YR">"c3478"</definedName>
    <definedName name="IQ_CAP_LOSS_CF_AFTER_FIVE">"c3479"</definedName>
    <definedName name="IQ_CAP_LOSS_CF_MAX_YEAR">"c3482"</definedName>
    <definedName name="IQ_CAP_LOSS_CF_NO_EXP">"c3480"</definedName>
    <definedName name="IQ_CAP_LOSS_CF_TOTAL">"c3481"</definedName>
    <definedName name="IQ_CAP_UTIL_RATE">"c6824"</definedName>
    <definedName name="IQ_CAP_UTIL_RATE_POP">"c7044"</definedName>
    <definedName name="IQ_CAP_UTIL_RATE_YOY">"c7264"</definedName>
    <definedName name="IQ_CAPEX">"c103"</definedName>
    <definedName name="IQ_CAPEX_10YR_ANN_CAGR">"c6050"</definedName>
    <definedName name="IQ_CAPEX_10YR_ANN_GROWTH">"c104"</definedName>
    <definedName name="IQ_CAPEX_1YR_ANN_GROWTH">"c105"</definedName>
    <definedName name="IQ_CAPEX_2YR_ANN_CAGR">"c6051"</definedName>
    <definedName name="IQ_CAPEX_2YR_ANN_GROWTH">"c106"</definedName>
    <definedName name="IQ_CAPEX_3YR_ANN_CAGR">"c6052"</definedName>
    <definedName name="IQ_CAPEX_3YR_ANN_GROWTH">"c107"</definedName>
    <definedName name="IQ_CAPEX_5YR_ANN_CAGR">"c6053"</definedName>
    <definedName name="IQ_CAPEX_5YR_ANN_GROWTH">"c108"</definedName>
    <definedName name="IQ_CAPEX_7YR_ANN_CAGR">"c6054"</definedName>
    <definedName name="IQ_CAPEX_7YR_ANN_GROWTH">"c109"</definedName>
    <definedName name="IQ_CAPEX_ACT_OR_EST">"c3584"</definedName>
    <definedName name="IQ_CAPEX_ACT_OR_EST_CIQ">"c5071"</definedName>
    <definedName name="IQ_CAPEX_ACT_OR_EST_CIQ_COL">"c11718"</definedName>
    <definedName name="IQ_CAPEX_ACT_OR_EST_REUT">"c5474"</definedName>
    <definedName name="IQ_CAPEX_ACT_OR_EST_THOM">"c5546"</definedName>
    <definedName name="IQ_CAPEX_BNK">"c110"</definedName>
    <definedName name="IQ_CAPEX_BR">"c111"</definedName>
    <definedName name="IQ_CAPEX_EST">"c3523"</definedName>
    <definedName name="IQ_CAPEX_EST_CIQ">"c3807"</definedName>
    <definedName name="IQ_CAPEX_EST_REUT">"c3969"</definedName>
    <definedName name="IQ_CAPEX_EST_THOM">"c5502"</definedName>
    <definedName name="IQ_CAPEX_FIN">"c112"</definedName>
    <definedName name="IQ_CAPEX_GUIDANCE">"c4150"</definedName>
    <definedName name="IQ_CAPEX_GUIDANCE_CIQ">"c4562"</definedName>
    <definedName name="IQ_CAPEX_GUIDANCE_CIQ_COL">"c11211"</definedName>
    <definedName name="IQ_CAPEX_HIGH_EST">"c3524"</definedName>
    <definedName name="IQ_CAPEX_HIGH_EST_CIQ">"c3809"</definedName>
    <definedName name="IQ_CAPEX_HIGH_EST_REUT">"c3971"</definedName>
    <definedName name="IQ_CAPEX_HIGH_EST_THOM">"c5504"</definedName>
    <definedName name="IQ_CAPEX_HIGH_GUIDANCE">"c4180"</definedName>
    <definedName name="IQ_CAPEX_HIGH_GUIDANCE_CIQ">"c4592"</definedName>
    <definedName name="IQ_CAPEX_HIGH_GUIDANCE_CIQ_COL">"c11241"</definedName>
    <definedName name="IQ_CAPEX_INS">"c113"</definedName>
    <definedName name="IQ_CAPEX_LOW_EST">"c3525"</definedName>
    <definedName name="IQ_CAPEX_LOW_EST_CIQ">"c3810"</definedName>
    <definedName name="IQ_CAPEX_LOW_EST_REUT">"c3972"</definedName>
    <definedName name="IQ_CAPEX_LOW_EST_THOM">"c5505"</definedName>
    <definedName name="IQ_CAPEX_LOW_GUIDANCE">"c4220"</definedName>
    <definedName name="IQ_CAPEX_LOW_GUIDANCE_CIQ">"c4632"</definedName>
    <definedName name="IQ_CAPEX_LOW_GUIDANCE_CIQ_COL">"c11281"</definedName>
    <definedName name="IQ_CAPEX_MEDIAN_EST">"c3526"</definedName>
    <definedName name="IQ_CAPEX_MEDIAN_EST_CIQ">"c3808"</definedName>
    <definedName name="IQ_CAPEX_MEDIAN_EST_REUT">"c3970"</definedName>
    <definedName name="IQ_CAPEX_MEDIAN_EST_THOM">"c5503"</definedName>
    <definedName name="IQ_CAPEX_NUM_EST">"c3521"</definedName>
    <definedName name="IQ_CAPEX_NUM_EST_CIQ">"c3811"</definedName>
    <definedName name="IQ_CAPEX_NUM_EST_REUT">"c3973"</definedName>
    <definedName name="IQ_CAPEX_NUM_EST_THOM">"c5506"</definedName>
    <definedName name="IQ_CAPEX_PCT_REV">"c19144"</definedName>
    <definedName name="IQ_CAPEX_STDDEV_EST">"c3522"</definedName>
    <definedName name="IQ_CAPEX_STDDEV_EST_CIQ">"c3812"</definedName>
    <definedName name="IQ_CAPEX_STDDEV_EST_REUT">"c3974"</definedName>
    <definedName name="IQ_CAPEX_STDDEV_EST_THOM">"c5507"</definedName>
    <definedName name="IQ_CAPEX_UTI">"c114"</definedName>
    <definedName name="IQ_CAPITAL_ALLOCATION_ADJUSTMENT_FOREIGN_FFIEC">"c15389"</definedName>
    <definedName name="IQ_CAPITAL_LEASE">"c1350"</definedName>
    <definedName name="IQ_CAPITAL_LEASES">"c115"</definedName>
    <definedName name="IQ_CAPITAL_LEASES_TOTAL">"c3031"</definedName>
    <definedName name="IQ_CAPITAL_LEASES_TOTAL_PCT">"c2506"</definedName>
    <definedName name="IQ_CAPITAL_RAISED_PERIOD_COVERED">"c9959"</definedName>
    <definedName name="IQ_CAPITAL_RAISED_PERIOD_GROUP">"c9945"</definedName>
    <definedName name="IQ_CAPITAL_UNDER_MANAGE">"c18929"</definedName>
    <definedName name="IQ_CAPITAL_UNDER_MANAGE_CURRENCY">"c19171"</definedName>
    <definedName name="IQ_CAPITAL_UNDER_MANAGE_DATE">"c18930"</definedName>
    <definedName name="IQ_CAPITALIZED_INTEREST">"c3460"</definedName>
    <definedName name="IQ_CAPITALIZED_INTEREST_BOP">"c3459"</definedName>
    <definedName name="IQ_CAPITALIZED_INTEREST_EOP">"c3464"</definedName>
    <definedName name="IQ_CAPITALIZED_INTEREST_EXP">"c3461"</definedName>
    <definedName name="IQ_CAPITALIZED_INTEREST_OTHER_ADJ">"c3463"</definedName>
    <definedName name="IQ_CAPITALIZED_INTEREST_WRITE_OFF">"c3462"</definedName>
    <definedName name="IQ_CASH">"c1458"</definedName>
    <definedName name="IQ_CASH_ACQUIRE_CF">"c116"</definedName>
    <definedName name="IQ_CASH_BALANCES_DUE_FFIEC">"c12773"</definedName>
    <definedName name="IQ_CASH_BANKS_FOREIGN_COUNTRIES_DOM_FFIEC">"c15289"</definedName>
    <definedName name="IQ_CASH_COLLECTION_UNPOSTED_DEBITS_CURRENCY_FFIEC">"c15279"</definedName>
    <definedName name="IQ_CASH_COLLECTION_UNPOSTED_DEBITS_DOM_FFIEC">"c15286"</definedName>
    <definedName name="IQ_CASH_CONVERSION">"c117"</definedName>
    <definedName name="IQ_CASH_COST_ALUM">"c9252"</definedName>
    <definedName name="IQ_CASH_COST_COAL">"c9825"</definedName>
    <definedName name="IQ_CASH_COST_COP">"c9199"</definedName>
    <definedName name="IQ_CASH_COST_DIAM">"c9676"</definedName>
    <definedName name="IQ_CASH_COST_GOLD">"c9037"</definedName>
    <definedName name="IQ_CASH_COST_IRON">"c9411"</definedName>
    <definedName name="IQ_CASH_COST_LEAD">"c9464"</definedName>
    <definedName name="IQ_CASH_COST_MANG">"c9517"</definedName>
    <definedName name="IQ_CASH_COST_MET_COAL">"c9762"</definedName>
    <definedName name="IQ_CASH_COST_MOLYB">"c9729"</definedName>
    <definedName name="IQ_CASH_COST_NICK">"c9305"</definedName>
    <definedName name="IQ_CASH_COST_PER_SUB">"c15763"</definedName>
    <definedName name="IQ_CASH_COST_PLAT">"c9143"</definedName>
    <definedName name="IQ_CASH_COST_SILVER">"c9090"</definedName>
    <definedName name="IQ_CASH_COST_STEAM">"c9792"</definedName>
    <definedName name="IQ_CASH_COST_TITAN">"c9570"</definedName>
    <definedName name="IQ_CASH_COST_URAN">"c9623"</definedName>
    <definedName name="IQ_CASH_COST_ZINC">"c9358"</definedName>
    <definedName name="IQ_CASH_DEPOSITORY_INSTIT_US_DOM_FFIEC">"c15288"</definedName>
    <definedName name="IQ_CASH_DIVIDENDS_NET_INCOME_FDIC">"c6738"</definedName>
    <definedName name="IQ_CASH_DUE_BANKS">"c1351"</definedName>
    <definedName name="IQ_CASH_DUE_OTHER_FED_RESERVE_BANKS_DOM_FFIEC">"c15290"</definedName>
    <definedName name="IQ_CASH_DUE_OTHER_FED_RESERVE_BANKS_FFIEC">"c15284"</definedName>
    <definedName name="IQ_CASH_DUE_US_BRANCH_FOREIGN_BANK_FFIEC">"c15280"</definedName>
    <definedName name="IQ_CASH_EPS_ACT_OR_EST">"c5638"</definedName>
    <definedName name="IQ_CASH_EPS_ACT_OR_EST_THOM">"c5646"</definedName>
    <definedName name="IQ_CASH_EPS_EST">"c5631"</definedName>
    <definedName name="IQ_CASH_EPS_EST_THOM">"c5639"</definedName>
    <definedName name="IQ_CASH_EPS_HIGH_EST">"c5633"</definedName>
    <definedName name="IQ_CASH_EPS_HIGH_EST_THOM">"c5641"</definedName>
    <definedName name="IQ_CASH_EPS_LOW_EST">"c5634"</definedName>
    <definedName name="IQ_CASH_EPS_LOW_EST_THOM">"c5642"</definedName>
    <definedName name="IQ_CASH_EPS_MEDIAN_EST">"c5632"</definedName>
    <definedName name="IQ_CASH_EPS_MEDIAN_EST_THOM">"c5640"</definedName>
    <definedName name="IQ_CASH_EPS_NUM_EST">"c5635"</definedName>
    <definedName name="IQ_CASH_EPS_NUM_EST_THOM">"c5643"</definedName>
    <definedName name="IQ_CASH_EPS_STDDEV_EST">"c5636"</definedName>
    <definedName name="IQ_CASH_EPS_STDDEV_EST_THOM">"c5644"</definedName>
    <definedName name="IQ_CASH_EQUIV">"c118"</definedName>
    <definedName name="IQ_CASH_FINAN">"c119"</definedName>
    <definedName name="IQ_CASH_FINAN_AP">"c8890"</definedName>
    <definedName name="IQ_CASH_FINAN_AP_ABS">"c8909"</definedName>
    <definedName name="IQ_CASH_FINAN_NAME_AP">"c8928"</definedName>
    <definedName name="IQ_CASH_FINAN_NAME_AP_ABS">"c8947"</definedName>
    <definedName name="IQ_CASH_FINAN_SUBTOTAL_AP">"c10111"</definedName>
    <definedName name="IQ_CASH_FLOW_ACT_OR_EST">"c4154"</definedName>
    <definedName name="IQ_CASH_FLOW_ACT_OR_EST_CIQ">"c4566"</definedName>
    <definedName name="IQ_CASH_FLOW_ACT_OR_EST_CIQ_COL">"c11215"</definedName>
    <definedName name="IQ_CASH_FLOW_EST">"c4153"</definedName>
    <definedName name="IQ_CASH_FLOW_EST_CIQ">"c4565"</definedName>
    <definedName name="IQ_CASH_FLOW_GUIDANCE">"c4155"</definedName>
    <definedName name="IQ_CASH_FLOW_GUIDANCE_CIQ">"c4567"</definedName>
    <definedName name="IQ_CASH_FLOW_GUIDANCE_CIQ_COL">"c11216"</definedName>
    <definedName name="IQ_CASH_FLOW_HIGH_EST">"c4156"</definedName>
    <definedName name="IQ_CASH_FLOW_HIGH_EST_CIQ">"c4568"</definedName>
    <definedName name="IQ_CASH_FLOW_HIGH_GUIDANCE">"c4201"</definedName>
    <definedName name="IQ_CASH_FLOW_HIGH_GUIDANCE_CIQ">"c4613"</definedName>
    <definedName name="IQ_CASH_FLOW_HIGH_GUIDANCE_CIQ_COL">"c11262"</definedName>
    <definedName name="IQ_CASH_FLOW_LOW_EST">"c4157"</definedName>
    <definedName name="IQ_CASH_FLOW_LOW_EST_CIQ">"c4569"</definedName>
    <definedName name="IQ_CASH_FLOW_LOW_GUIDANCE">"c4241"</definedName>
    <definedName name="IQ_CASH_FLOW_LOW_GUIDANCE_CIQ">"c4653"</definedName>
    <definedName name="IQ_CASH_FLOW_LOW_GUIDANCE_CIQ_COL">"c11302"</definedName>
    <definedName name="IQ_CASH_FLOW_MEDIAN_EST">"c4158"</definedName>
    <definedName name="IQ_CASH_FLOW_MEDIAN_EST_CIQ">"c4570"</definedName>
    <definedName name="IQ_CASH_FLOW_NUM_EST">"c4159"</definedName>
    <definedName name="IQ_CASH_FLOW_NUM_EST_CIQ">"c4571"</definedName>
    <definedName name="IQ_CASH_FLOW_STDDEV_EST">"c4160"</definedName>
    <definedName name="IQ_CASH_FLOW_STDDEV_EST_CIQ">"c4572"</definedName>
    <definedName name="IQ_CASH_FOREIGN_BRANCH_OTHER_US_BANKS_FFIEC">"c15282"</definedName>
    <definedName name="IQ_CASH_IN_PROCESS_FDIC">"c6386"</definedName>
    <definedName name="IQ_CASH_INTEREST">"c120"</definedName>
    <definedName name="IQ_CASH_INTEREST_FINAN">"c6295"</definedName>
    <definedName name="IQ_CASH_INTEREST_INVEST">"c6294"</definedName>
    <definedName name="IQ_CASH_INTEREST_NET">"c12753"</definedName>
    <definedName name="IQ_CASH_INTEREST_OPER">"c6293"</definedName>
    <definedName name="IQ_CASH_INTEREST_RECEIVED">"c12754"</definedName>
    <definedName name="IQ_CASH_INVEST">"c121"</definedName>
    <definedName name="IQ_CASH_INVEST_AP">"c8889"</definedName>
    <definedName name="IQ_CASH_INVEST_AP_ABS">"c8908"</definedName>
    <definedName name="IQ_CASH_INVEST_NAME_AP">"c8927"</definedName>
    <definedName name="IQ_CASH_INVEST_NAME_AP_ABS">"c8946"</definedName>
    <definedName name="IQ_CASH_INVEST_SUBTOTAL_AP">"c8991"</definedName>
    <definedName name="IQ_CASH_OPER">"c122"</definedName>
    <definedName name="IQ_CASH_OPER_ACT_OR_EST">"c4164"</definedName>
    <definedName name="IQ_CASH_OPER_ACT_OR_EST_CIQ">"c4576"</definedName>
    <definedName name="IQ_CASH_OPER_ACT_OR_EST_CIQ_COL">"c11225"</definedName>
    <definedName name="IQ_CASH_OPER_AP">"c8888"</definedName>
    <definedName name="IQ_CASH_OPER_AP_ABS">"c8907"</definedName>
    <definedName name="IQ_CASH_OPER_EST">"c4163"</definedName>
    <definedName name="IQ_CASH_OPER_EST_CIQ">"c4575"</definedName>
    <definedName name="IQ_CASH_OPER_EST_REV_DATE_TIME_REUT">"c28541"</definedName>
    <definedName name="IQ_CASH_OPER_EST_REVISIONS_REUT">"c28502"</definedName>
    <definedName name="IQ_CASH_OPER_GUIDANCE">"c4165"</definedName>
    <definedName name="IQ_CASH_OPER_GUIDANCE_CIQ">"c4577"</definedName>
    <definedName name="IQ_CASH_OPER_GUIDANCE_CIQ_COL">"c11226"</definedName>
    <definedName name="IQ_CASH_OPER_HIGH_EST">"c4166"</definedName>
    <definedName name="IQ_CASH_OPER_HIGH_EST_CIQ">"c4578"</definedName>
    <definedName name="IQ_CASH_OPER_HIGH_GUIDANCE">"c4185"</definedName>
    <definedName name="IQ_CASH_OPER_HIGH_GUIDANCE_CIQ">"c4597"</definedName>
    <definedName name="IQ_CASH_OPER_HIGH_GUIDANCE_CIQ_COL">"c11246"</definedName>
    <definedName name="IQ_CASH_OPER_LOW_EST">"c4244"</definedName>
    <definedName name="IQ_CASH_OPER_LOW_EST_CIQ">"c4768"</definedName>
    <definedName name="IQ_CASH_OPER_LOW_GUIDANCE">"c4225"</definedName>
    <definedName name="IQ_CASH_OPER_LOW_GUIDANCE_CIQ">"c4637"</definedName>
    <definedName name="IQ_CASH_OPER_LOW_GUIDANCE_CIQ_COL">"c11286"</definedName>
    <definedName name="IQ_CASH_OPER_MEDIAN_EST">"c4245"</definedName>
    <definedName name="IQ_CASH_OPER_MEDIAN_EST_CIQ">"c4771"</definedName>
    <definedName name="IQ_CASH_OPER_NAME_AP">"c8926"</definedName>
    <definedName name="IQ_CASH_OPER_NAME_AP_ABS">"c8945"</definedName>
    <definedName name="IQ_CASH_OPER_NUM_EST">"c4246"</definedName>
    <definedName name="IQ_CASH_OPER_NUM_EST_CIQ">"c4772"</definedName>
    <definedName name="IQ_CASH_OPER_STDDEV_EST">"c4247"</definedName>
    <definedName name="IQ_CASH_OPER_STDDEV_EST_CIQ">"c4773"</definedName>
    <definedName name="IQ_CASH_OPER_SUBTOTAL_AP">"c8990"</definedName>
    <definedName name="IQ_CASH_OTHER_ADJ_AP">"c8891"</definedName>
    <definedName name="IQ_CASH_OTHER_ADJ_AP_ABS">"c8910"</definedName>
    <definedName name="IQ_CASH_OTHER_ADJ_NAME_AP">"c8929"</definedName>
    <definedName name="IQ_CASH_OTHER_ADJ_NAME_AP_ABS">"c8948"</definedName>
    <definedName name="IQ_CASH_OTHER_BANKS_FOREIGN_COUNTRIES_FFIEC">"c15283"</definedName>
    <definedName name="IQ_CASH_OTHER_US_COMM_BANK_DEP_INSTIT_FFIEC">"c15281"</definedName>
    <definedName name="IQ_CASH_SEGREG">"c123"</definedName>
    <definedName name="IQ_CASH_SHARE">"c1911"</definedName>
    <definedName name="IQ_CASH_ST">"c1355"</definedName>
    <definedName name="IQ_CASH_ST_INVEST">"c124"</definedName>
    <definedName name="IQ_CASH_ST_INVEST_EST">"c4249"</definedName>
    <definedName name="IQ_CASH_ST_INVEST_EST_CIQ">"c4775"</definedName>
    <definedName name="IQ_CASH_ST_INVEST_GUIDANCE">"c4250"</definedName>
    <definedName name="IQ_CASH_ST_INVEST_GUIDANCE_CIQ">"c4776"</definedName>
    <definedName name="IQ_CASH_ST_INVEST_GUIDANCE_CIQ_COL">"c11423"</definedName>
    <definedName name="IQ_CASH_ST_INVEST_HIGH_EST">"c4251"</definedName>
    <definedName name="IQ_CASH_ST_INVEST_HIGH_EST_CIQ">"c4777"</definedName>
    <definedName name="IQ_CASH_ST_INVEST_HIGH_GUIDANCE">"c4195"</definedName>
    <definedName name="IQ_CASH_ST_INVEST_HIGH_GUIDANCE_CIQ">"c4607"</definedName>
    <definedName name="IQ_CASH_ST_INVEST_HIGH_GUIDANCE_CIQ_COL">"c11256"</definedName>
    <definedName name="IQ_CASH_ST_INVEST_LOW_EST">"c4252"</definedName>
    <definedName name="IQ_CASH_ST_INVEST_LOW_EST_CIQ">"c4778"</definedName>
    <definedName name="IQ_CASH_ST_INVEST_LOW_GUIDANCE">"c4235"</definedName>
    <definedName name="IQ_CASH_ST_INVEST_LOW_GUIDANCE_CIQ">"c4647"</definedName>
    <definedName name="IQ_CASH_ST_INVEST_LOW_GUIDANCE_CIQ_COL">"c11296"</definedName>
    <definedName name="IQ_CASH_ST_INVEST_MEDIAN_EST">"c4253"</definedName>
    <definedName name="IQ_CASH_ST_INVEST_MEDIAN_EST_CIQ">"c4779"</definedName>
    <definedName name="IQ_CASH_ST_INVEST_NUM_EST">"c4254"</definedName>
    <definedName name="IQ_CASH_ST_INVEST_NUM_EST_CIQ">"c4780"</definedName>
    <definedName name="IQ_CASH_ST_INVEST_STDDEV_EST">"c4255"</definedName>
    <definedName name="IQ_CASH_ST_INVEST_STDDEV_EST_CIQ">"c4781"</definedName>
    <definedName name="IQ_CASH_STRUCTURED_PRODUCTS_AVAIL_SALE_FFIEC">"c15263"</definedName>
    <definedName name="IQ_CASH_STRUCTURED_PRODUCTS_FFIEC">"c15260"</definedName>
    <definedName name="IQ_CASH_TAXES">"c125"</definedName>
    <definedName name="IQ_CASH_TAXES_FINAN">"c6292"</definedName>
    <definedName name="IQ_CASH_TAXES_INVEST">"c6291"</definedName>
    <definedName name="IQ_CASH_TAXES_OPER">"c6290"</definedName>
    <definedName name="IQ_CATASTROPHIC_LOSS_RATIO">"c15881"</definedName>
    <definedName name="IQ_CATASTROPHIC_LOSSES">"c17694"</definedName>
    <definedName name="IQ_CCE_FDIC">"c6296"</definedName>
    <definedName name="IQ_CDS_5YR_CIQID">"c11751"</definedName>
    <definedName name="IQ_CDS_ASK">"c6027"</definedName>
    <definedName name="IQ_CDS_BID">"c6026"</definedName>
    <definedName name="IQ_CDS_COUPON">"c15234"</definedName>
    <definedName name="IQ_CDS_CURRENCY">"c6031"</definedName>
    <definedName name="IQ_CDS_DERIVATIVES_BENEFICIARY_FFIEC">"c13119"</definedName>
    <definedName name="IQ_CDS_DERIVATIVES_GUARANTOR_FFIEC">"c13112"</definedName>
    <definedName name="IQ_CDS_EVAL_DATE">"c6029"</definedName>
    <definedName name="IQ_CDS_LIST">"c13510"</definedName>
    <definedName name="IQ_CDS_LOAN_LIST">"c13518"</definedName>
    <definedName name="IQ_CDS_MID">"c6028"</definedName>
    <definedName name="IQ_CDS_NAME">"c6034"</definedName>
    <definedName name="IQ_CDS_NEXT_SERIES_ID">"c15231"</definedName>
    <definedName name="IQ_CDS_PREV_SERIES_ID">"c15232"</definedName>
    <definedName name="IQ_CDS_PRICE_TYPE">"c15233"</definedName>
    <definedName name="IQ_CDS_SENIOR_LIST">"c13508"</definedName>
    <definedName name="IQ_CDS_SUB_LIST">"c13509"</definedName>
    <definedName name="IQ_CDS_TERM">"c6030"</definedName>
    <definedName name="IQ_CDS_TYPE">"c6025"</definedName>
    <definedName name="IQ_CEDED_AH_EARNED">"c2743"</definedName>
    <definedName name="IQ_CEDED_CLAIM_ADJ_EXP_RESERVE_BOP">"c15875"</definedName>
    <definedName name="IQ_CEDED_CLAIM_EXP_INCUR">"c2756"</definedName>
    <definedName name="IQ_CEDED_CLAIM_EXP_PAID">"c2759"</definedName>
    <definedName name="IQ_CEDED_CLAIM_EXP_RES">"c2753"</definedName>
    <definedName name="IQ_CEDED_EARNED">"c2733"</definedName>
    <definedName name="IQ_CEDED_LIFE_EARNED">"c2738"</definedName>
    <definedName name="IQ_CEDED_LIFE_IN_FORCE">"c2768"</definedName>
    <definedName name="IQ_CEDED_LOSSES">"c15872"</definedName>
    <definedName name="IQ_CEDED_PC_EARNED">"c2748"</definedName>
    <definedName name="IQ_CEDED_PREMIUMS_EARNED_GROSS_PREMIUMS_EARNED">"c15887"</definedName>
    <definedName name="IQ_CEDED_PREMIUMS_WRITTEN_GROSS_PREMIUMS_WRITTEN">"c15885"</definedName>
    <definedName name="IQ_CEDED_WRITTEN">"c2727"</definedName>
    <definedName name="IQ_CEO_ID">"c15210"</definedName>
    <definedName name="IQ_CEO_NAME">"c15209"</definedName>
    <definedName name="IQ_CERTIFIED_OFFICIAL_CHECKS_TRANS_ACCTS_FFIEC">"c15320"</definedName>
    <definedName name="IQ_CFO_10YR_ANN_CAGR">"c6055"</definedName>
    <definedName name="IQ_CFO_10YR_ANN_GROWTH">"c126"</definedName>
    <definedName name="IQ_CFO_1YR_ANN_GROWTH">"c127"</definedName>
    <definedName name="IQ_CFO_2YR_ANN_CAGR">"c6056"</definedName>
    <definedName name="IQ_CFO_2YR_ANN_GROWTH">"c128"</definedName>
    <definedName name="IQ_CFO_3YR_ANN_CAGR">"c6057"</definedName>
    <definedName name="IQ_CFO_3YR_ANN_GROWTH">"c129"</definedName>
    <definedName name="IQ_CFO_5YR_ANN_CAGR">"c6058"</definedName>
    <definedName name="IQ_CFO_5YR_ANN_GROWTH">"c130"</definedName>
    <definedName name="IQ_CFO_7YR_ANN_CAGR">"c6059"</definedName>
    <definedName name="IQ_CFO_7YR_ANN_GROWTH">"c131"</definedName>
    <definedName name="IQ_CFO_CURRENT_LIAB">"c132"</definedName>
    <definedName name="IQ_CFO_ID">"c15212"</definedName>
    <definedName name="IQ_CFO_NAME">"c15211"</definedName>
    <definedName name="IQ_CFPS_ACT_OR_EST">"c2217"</definedName>
    <definedName name="IQ_CFPS_ACT_OR_EST_CIQ">"c5061"</definedName>
    <definedName name="IQ_CFPS_ACT_OR_EST_CIQ_COL">"c11708"</definedName>
    <definedName name="IQ_CFPS_ACT_OR_EST_REUT">"c5463"</definedName>
    <definedName name="IQ_CFPS_ACT_OR_EST_THOM">"c5301"</definedName>
    <definedName name="IQ_CFPS_EST">"c1667"</definedName>
    <definedName name="IQ_CFPS_EST_CIQ">"c3675"</definedName>
    <definedName name="IQ_CFPS_EST_REUT">"c3844"</definedName>
    <definedName name="IQ_CFPS_EST_THOM">"c4006"</definedName>
    <definedName name="IQ_CFPS_GUIDANCE">"c4256"</definedName>
    <definedName name="IQ_CFPS_GUIDANCE_CIQ">"c4782"</definedName>
    <definedName name="IQ_CFPS_GUIDANCE_CIQ_COL">"c11429"</definedName>
    <definedName name="IQ_CFPS_HIGH_EST">"c1669"</definedName>
    <definedName name="IQ_CFPS_HIGH_EST_CIQ">"c3677"</definedName>
    <definedName name="IQ_CFPS_HIGH_EST_REUT">"c3846"</definedName>
    <definedName name="IQ_CFPS_HIGH_EST_THOM">"c4008"</definedName>
    <definedName name="IQ_CFPS_HIGH_GUIDANCE">"c4167"</definedName>
    <definedName name="IQ_CFPS_HIGH_GUIDANCE_CIQ">"c4579"</definedName>
    <definedName name="IQ_CFPS_HIGH_GUIDANCE_CIQ_COL">"c11228"</definedName>
    <definedName name="IQ_CFPS_LOW_EST">"c1670"</definedName>
    <definedName name="IQ_CFPS_LOW_EST_CIQ">"c3678"</definedName>
    <definedName name="IQ_CFPS_LOW_EST_REUT">"c3847"</definedName>
    <definedName name="IQ_CFPS_LOW_EST_THOM">"c4009"</definedName>
    <definedName name="IQ_CFPS_LOW_GUIDANCE">"c4207"</definedName>
    <definedName name="IQ_CFPS_LOW_GUIDANCE_CIQ">"c4619"</definedName>
    <definedName name="IQ_CFPS_LOW_GUIDANCE_CIQ_COL">"c11268"</definedName>
    <definedName name="IQ_CFPS_MEDIAN_EST">"c1668"</definedName>
    <definedName name="IQ_CFPS_MEDIAN_EST_CIQ">"c3676"</definedName>
    <definedName name="IQ_CFPS_MEDIAN_EST_REUT">"c3845"</definedName>
    <definedName name="IQ_CFPS_MEDIAN_EST_THOM">"c4007"</definedName>
    <definedName name="IQ_CFPS_NUM_EST">"c1671"</definedName>
    <definedName name="IQ_CFPS_NUM_EST_CIQ">"c3679"</definedName>
    <definedName name="IQ_CFPS_NUM_EST_REUT">"c3848"</definedName>
    <definedName name="IQ_CFPS_NUM_EST_THOM">"c4010"</definedName>
    <definedName name="IQ_CFPS_STDDEV_EST">"c1672"</definedName>
    <definedName name="IQ_CFPS_STDDEV_EST_CIQ">"c3680"</definedName>
    <definedName name="IQ_CFPS_STDDEV_EST_REUT">"c3849"</definedName>
    <definedName name="IQ_CFPS_STDDEV_EST_THOM">"c4011"</definedName>
    <definedName name="IQ_CH">110000</definedName>
    <definedName name="IQ_CHAIRMAN_ID">"c15218"</definedName>
    <definedName name="IQ_CHAIRMAN_NAME">"c15217"</definedName>
    <definedName name="IQ_CHANGE_AP">"c133"</definedName>
    <definedName name="IQ_CHANGE_AP_BNK">"c134"</definedName>
    <definedName name="IQ_CHANGE_AP_BR">"c135"</definedName>
    <definedName name="IQ_CHANGE_AP_FIN">"c136"</definedName>
    <definedName name="IQ_CHANGE_AP_INS">"c137"</definedName>
    <definedName name="IQ_CHANGE_AP_RE">"c6200"</definedName>
    <definedName name="IQ_CHANGE_AP_REIT">"c138"</definedName>
    <definedName name="IQ_CHANGE_AP_UTI">"c139"</definedName>
    <definedName name="IQ_CHANGE_AR">"c140"</definedName>
    <definedName name="IQ_CHANGE_AR_BNK">"c141"</definedName>
    <definedName name="IQ_CHANGE_AR_BR">"c142"</definedName>
    <definedName name="IQ_CHANGE_AR_FIN">"c143"</definedName>
    <definedName name="IQ_CHANGE_AR_INS">"c144"</definedName>
    <definedName name="IQ_CHANGE_AR_RE">"c6201"</definedName>
    <definedName name="IQ_CHANGE_AR_REIT">"c145"</definedName>
    <definedName name="IQ_CHANGE_AR_UTI">"c146"</definedName>
    <definedName name="IQ_CHANGE_DEF_TAX">"c147"</definedName>
    <definedName name="IQ_CHANGE_DEF_TAX_TOTAL">"c15557"</definedName>
    <definedName name="IQ_CHANGE_DEPOSIT_ACCT">"c148"</definedName>
    <definedName name="IQ_CHANGE_FAIR_VALUE_FINANCIAL_LIAB_T1_FFIEC">"c13138"</definedName>
    <definedName name="IQ_CHANGE_FAIR_VALUE_OPTIONS_FFIEC">"c13045"</definedName>
    <definedName name="IQ_CHANGE_INC_TAX">"c149"</definedName>
    <definedName name="IQ_CHANGE_INS_RES_LIAB">"c150"</definedName>
    <definedName name="IQ_CHANGE_INVENT">"c6826"</definedName>
    <definedName name="IQ_CHANGE_INVENT_APR">"c7486"</definedName>
    <definedName name="IQ_CHANGE_INVENT_POP">"c7046"</definedName>
    <definedName name="IQ_CHANGE_INVENT_REAL_APR_FC_UNUSED">"c8500"</definedName>
    <definedName name="IQ_CHANGE_INVENT_REAL_APR_FC_UNUSED_UNUSED_UNUSED">"c8500"</definedName>
    <definedName name="IQ_CHANGE_INVENT_REAL_APR_UNUSED">"c7620"</definedName>
    <definedName name="IQ_CHANGE_INVENT_REAL_APR_UNUSED_UNUSED_UNUSED">"c7620"</definedName>
    <definedName name="IQ_CHANGE_INVENT_REAL_FC_UNUSED">"c7840"</definedName>
    <definedName name="IQ_CHANGE_INVENT_REAL_FC_UNUSED_UNUSED_UNUSED">"c7840"</definedName>
    <definedName name="IQ_CHANGE_INVENT_REAL_POP_FC_UNUSED">"c8060"</definedName>
    <definedName name="IQ_CHANGE_INVENT_REAL_POP_FC_UNUSED_UNUSED_UNUSED">"c8060"</definedName>
    <definedName name="IQ_CHANGE_INVENT_REAL_POP_UNUSED">"c7180"</definedName>
    <definedName name="IQ_CHANGE_INVENT_REAL_POP_UNUSED_UNUSED_UNUSED">"c7180"</definedName>
    <definedName name="IQ_CHANGE_INVENT_REAL_SAAR">"c6962"</definedName>
    <definedName name="IQ_CHANGE_INVENT_REAL_SAAR_APR">"c7622"</definedName>
    <definedName name="IQ_CHANGE_INVENT_REAL_SAAR_APR_FC">"c8502"</definedName>
    <definedName name="IQ_CHANGE_INVENT_REAL_SAAR_FC">"c7842"</definedName>
    <definedName name="IQ_CHANGE_INVENT_REAL_SAAR_POP">"c7182"</definedName>
    <definedName name="IQ_CHANGE_INVENT_REAL_SAAR_POP_FC">"c8062"</definedName>
    <definedName name="IQ_CHANGE_INVENT_REAL_SAAR_USD_APR_FC">"c11917"</definedName>
    <definedName name="IQ_CHANGE_INVENT_REAL_SAAR_USD_FC">"c11914"</definedName>
    <definedName name="IQ_CHANGE_INVENT_REAL_SAAR_USD_POP_FC">"c11915"</definedName>
    <definedName name="IQ_CHANGE_INVENT_REAL_SAAR_USD_YOY_FC">"c11916"</definedName>
    <definedName name="IQ_CHANGE_INVENT_REAL_SAAR_YOY">"c7402"</definedName>
    <definedName name="IQ_CHANGE_INVENT_REAL_SAAR_YOY_FC">"c8282"</definedName>
    <definedName name="IQ_CHANGE_INVENT_REAL_UNUSED">"c6960"</definedName>
    <definedName name="IQ_CHANGE_INVENT_REAL_UNUSED_UNUSED_UNUSED">"c6960"</definedName>
    <definedName name="IQ_CHANGE_INVENT_REAL_USD_APR_FC">"c11913"</definedName>
    <definedName name="IQ_CHANGE_INVENT_REAL_USD_FC">"c11910"</definedName>
    <definedName name="IQ_CHANGE_INVENT_REAL_USD_POP_FC">"c11911"</definedName>
    <definedName name="IQ_CHANGE_INVENT_REAL_USD_YOY_FC">"c11912"</definedName>
    <definedName name="IQ_CHANGE_INVENT_REAL_YOY_FC_UNUSED">"c8280"</definedName>
    <definedName name="IQ_CHANGE_INVENT_REAL_YOY_FC_UNUSED_UNUSED_UNUSED">"c8280"</definedName>
    <definedName name="IQ_CHANGE_INVENT_REAL_YOY_UNUSED">"c7400"</definedName>
    <definedName name="IQ_CHANGE_INVENT_REAL_YOY_UNUSED_UNUSED_UNUSED">"c7400"</definedName>
    <definedName name="IQ_CHANGE_INVENT_SAAR">"c6827"</definedName>
    <definedName name="IQ_CHANGE_INVENT_SAAR_APR">"c7487"</definedName>
    <definedName name="IQ_CHANGE_INVENT_SAAR_APR_FC">"c8367"</definedName>
    <definedName name="IQ_CHANGE_INVENT_SAAR_FC">"c7707"</definedName>
    <definedName name="IQ_CHANGE_INVENT_SAAR_POP">"c7047"</definedName>
    <definedName name="IQ_CHANGE_INVENT_SAAR_POP_FC">"c7927"</definedName>
    <definedName name="IQ_CHANGE_INVENT_SAAR_YOY">"c7267"</definedName>
    <definedName name="IQ_CHANGE_INVENT_SAAR_YOY_FC">"c8147"</definedName>
    <definedName name="IQ_CHANGE_INVENT_YOY">"c7266"</definedName>
    <definedName name="IQ_CHANGE_INVENTORY">"c151"</definedName>
    <definedName name="IQ_CHANGE_NET_OPER_ASSETS">"c3592"</definedName>
    <definedName name="IQ_CHANGE_NET_WORKING_CAPITAL">"c1909"</definedName>
    <definedName name="IQ_CHANGE_OTHER_NET_OPER_ASSETS">"c3593"</definedName>
    <definedName name="IQ_CHANGE_OTHER_NET_OPER_ASSETS_BNK">"c3594"</definedName>
    <definedName name="IQ_CHANGE_OTHER_NET_OPER_ASSETS_BR">"c3595"</definedName>
    <definedName name="IQ_CHANGE_OTHER_NET_OPER_ASSETS_FIN">"c3596"</definedName>
    <definedName name="IQ_CHANGE_OTHER_NET_OPER_ASSETS_INS">"c3597"</definedName>
    <definedName name="IQ_CHANGE_OTHER_NET_OPER_ASSETS_RE">"c6285"</definedName>
    <definedName name="IQ_CHANGE_OTHER_NET_OPER_ASSETS_REIT">"c3598"</definedName>
    <definedName name="IQ_CHANGE_OTHER_NET_OPER_ASSETS_UTI">"c3599"</definedName>
    <definedName name="IQ_CHANGE_OTHER_WORK_CAP">"c152"</definedName>
    <definedName name="IQ_CHANGE_OTHER_WORK_CAP_BNK">"c153"</definedName>
    <definedName name="IQ_CHANGE_OTHER_WORK_CAP_BR">"c154"</definedName>
    <definedName name="IQ_CHANGE_OTHER_WORK_CAP_FIN">"c155"</definedName>
    <definedName name="IQ_CHANGE_OTHER_WORK_CAP_INS">"c156"</definedName>
    <definedName name="IQ_CHANGE_OTHER_WORK_CAP_REIT">"c157"</definedName>
    <definedName name="IQ_CHANGE_OTHER_WORK_CAP_UTI">"c158"</definedName>
    <definedName name="IQ_CHANGE_PRIVATE_INVENT">"c6828"</definedName>
    <definedName name="IQ_CHANGE_PRIVATE_INVENT_APR">"c7488"</definedName>
    <definedName name="IQ_CHANGE_PRIVATE_INVENT_APR_FC">"c8368"</definedName>
    <definedName name="IQ_CHANGE_PRIVATE_INVENT_FC">"c7708"</definedName>
    <definedName name="IQ_CHANGE_PRIVATE_INVENT_POP">"c7048"</definedName>
    <definedName name="IQ_CHANGE_PRIVATE_INVENT_POP_FC">"c7928"</definedName>
    <definedName name="IQ_CHANGE_PRIVATE_INVENT_YOY">"c7268"</definedName>
    <definedName name="IQ_CHANGE_PRIVATE_INVENT_YOY_FC">"c8148"</definedName>
    <definedName name="IQ_CHANGE_TRADING_ASSETS">"c159"</definedName>
    <definedName name="IQ_CHANGE_UNEARN_REV">"c160"</definedName>
    <definedName name="IQ_CHANGE_UNRECOG_TAX_BENEFIT_1_YR_MAX">"c15747"</definedName>
    <definedName name="IQ_CHANGE_UNRECOG_TAX_BENEFIT_1_YR_MIN">"c15746"</definedName>
    <definedName name="IQ_CHANGE_WORK_CAP">"c161"</definedName>
    <definedName name="IQ_CHANGES_WORK_CAP">"c1357"</definedName>
    <definedName name="IQ_CHARGE_OFFS_1_4_FAMILY_FDIC">"c6756"</definedName>
    <definedName name="IQ_CHARGE_OFFS_1_4_FAMILY_LOANS_FDIC">"c6714"</definedName>
    <definedName name="IQ_CHARGE_OFFS_AUTO_LOANS_FDIC">"c6708"</definedName>
    <definedName name="IQ_CHARGE_OFFS_CL_LOANS_FDIC">"c6709"</definedName>
    <definedName name="IQ_CHARGE_OFFS_COMMERCIAL_INDUSTRIAL_FDIC">"c6759"</definedName>
    <definedName name="IQ_CHARGE_OFFS_COMMERCIAL_RE_FDIC">"c6754"</definedName>
    <definedName name="IQ_CHARGE_OFFS_COMMERCIAL_RE_NOT_SECURED_FDIC">"c6764"</definedName>
    <definedName name="IQ_CHARGE_OFFS_CONSTRUCTION_DEVELOPMENT_FDIC">"c6753"</definedName>
    <definedName name="IQ_CHARGE_OFFS_CREDIT_CARDS_FDIC">"c6761"</definedName>
    <definedName name="IQ_CHARGE_OFFS_CREDIT_CARDS_RECEIVABLES_FDIC">"c6711"</definedName>
    <definedName name="IQ_CHARGE_OFFS_GROSS">"c162"</definedName>
    <definedName name="IQ_CHARGE_OFFS_HOME_EQUITY_FDIC">"c6757"</definedName>
    <definedName name="IQ_CHARGE_OFFS_HOME_EQUITY_LINES_FDIC">"c6712"</definedName>
    <definedName name="IQ_CHARGE_OFFS_INDIVIDUALS_FDIC">"c6760"</definedName>
    <definedName name="IQ_CHARGE_OFFS_MULTI_FAMILY_FDIC">"c6755"</definedName>
    <definedName name="IQ_CHARGE_OFFS_NET">"c163"</definedName>
    <definedName name="IQ_CHARGE_OFFS_OTHER_1_4_FAMILY_FDIC">"c6758"</definedName>
    <definedName name="IQ_CHARGE_OFFS_OTHER_CONSUMER_LOANS_FDIC">"c6710"</definedName>
    <definedName name="IQ_CHARGE_OFFS_OTHER_INDIVIDUAL_FDIC">"c6762"</definedName>
    <definedName name="IQ_CHARGE_OFFS_OTHER_LOANS_FDIC">"c6763"</definedName>
    <definedName name="IQ_CHARGE_OFFS_OTHER_LOANS_OTHER_FDIC">"c6713"</definedName>
    <definedName name="IQ_CHARGE_OFFS_RE_LOANS_FDIC">"c6752"</definedName>
    <definedName name="IQ_CHARGE_OFFS_RECOVERED">"c164"</definedName>
    <definedName name="IQ_CHARGE_OFFS_TOTAL_AVG_LOANS">"c165"</definedName>
    <definedName name="IQ_CHICAGO_PMI">"c6829"</definedName>
    <definedName name="IQ_CHICAGO_PMI_APR">"c7489"</definedName>
    <definedName name="IQ_CHICAGO_PMI_APR_FC">"c8369"</definedName>
    <definedName name="IQ_CHICAGO_PMI_FC">"c7709"</definedName>
    <definedName name="IQ_CHICAGO_PMI_POP">"c7049"</definedName>
    <definedName name="IQ_CHICAGO_PMI_POP_FC">"c7929"</definedName>
    <definedName name="IQ_CHICAGO_PMI_YOY">"c7269"</definedName>
    <definedName name="IQ_CHICAGO_PMI_YOY_FC">"c8149"</definedName>
    <definedName name="IQ_CHURN_BASIC_CABLE">"c2871"</definedName>
    <definedName name="IQ_CHURN_BBAND">"c2872"</definedName>
    <definedName name="IQ_CHURN_DIG_CABLE">"c2870"</definedName>
    <definedName name="IQ_CHURN_PHONE">"c2873"</definedName>
    <definedName name="IQ_CHURN_POSTPAID_WIRELESS">"c2121"</definedName>
    <definedName name="IQ_CHURN_PREPAID_WIRELESS">"c2120"</definedName>
    <definedName name="IQ_CHURN_SATELLITE">"c15791"</definedName>
    <definedName name="IQ_CHURN_TOTAL">"c2874"</definedName>
    <definedName name="IQ_CHURN_TOTAL_WIRELESS">"c2122"</definedName>
    <definedName name="IQ_CITY">"c166"</definedName>
    <definedName name="IQ_CL_AP">"c8884"</definedName>
    <definedName name="IQ_CL_AP_ABS">"c8903"</definedName>
    <definedName name="IQ_CL_DUE_AFTER_FIVE">"c167"</definedName>
    <definedName name="IQ_CL_DUE_CY">"c168"</definedName>
    <definedName name="IQ_CL_DUE_CY1">"c169"</definedName>
    <definedName name="IQ_CL_DUE_CY2">"c170"</definedName>
    <definedName name="IQ_CL_DUE_CY3">"c171"</definedName>
    <definedName name="IQ_CL_DUE_CY4">"c172"</definedName>
    <definedName name="IQ_CL_DUE_NEXT_FIVE">"c173"</definedName>
    <definedName name="IQ_CL_NAME_AP">"c8922"</definedName>
    <definedName name="IQ_CL_NAME_AP_ABS">"c8941"</definedName>
    <definedName name="IQ_CL_OBLIGATION_IMMEDIATE">"c2253"</definedName>
    <definedName name="IQ_CLAIMS_ADJUSTMENT_EXP_PC_FFIEC">"c13100"</definedName>
    <definedName name="IQ_CLASS_MARKETCAP">"c13512"</definedName>
    <definedName name="IQ_CLASS_SHARESOUTSTANDING">"c13513"</definedName>
    <definedName name="IQ_CLASSA_OPTIONS_BEG_OS">"c2679"</definedName>
    <definedName name="IQ_CLASSA_OPTIONS_CANCELLED">"c2682"</definedName>
    <definedName name="IQ_CLASSA_OPTIONS_END_OS">"c2683"</definedName>
    <definedName name="IQ_CLASSA_OPTIONS_EXERCISABLE_END_OS">"c5809"</definedName>
    <definedName name="IQ_CLASSA_OPTIONS_EXERCISED">"c2681"</definedName>
    <definedName name="IQ_CLASSA_OPTIONS_GRANTED">"c2680"</definedName>
    <definedName name="IQ_CLASSA_OPTIONS_STRIKE_PRICE_BEG_OS">"c5810"</definedName>
    <definedName name="IQ_CLASSA_OPTIONS_STRIKE_PRICE_CANCELLED">"c5812"</definedName>
    <definedName name="IQ_CLASSA_OPTIONS_STRIKE_PRICE_EXERCISABLE">"c5813"</definedName>
    <definedName name="IQ_CLASSA_OPTIONS_STRIKE_PRICE_EXERCISED">"c5811"</definedName>
    <definedName name="IQ_CLASSA_OPTIONS_STRIKE_PRICE_OS">"c2684"</definedName>
    <definedName name="IQ_CLASSA_OUTSTANDING_BS_DATE">"c1971"</definedName>
    <definedName name="IQ_CLASSA_OUTSTANDING_FILING_DATE">"c1973"</definedName>
    <definedName name="IQ_CLASSA_STRIKE_PRICE_GRANTED">"c2685"</definedName>
    <definedName name="IQ_CLASSA_WARRANTS_BEG_OS">"c2705"</definedName>
    <definedName name="IQ_CLASSA_WARRANTS_CANCELLED">"c2708"</definedName>
    <definedName name="IQ_CLASSA_WARRANTS_END_OS">"c2709"</definedName>
    <definedName name="IQ_CLASSA_WARRANTS_EXERCISED">"c2707"</definedName>
    <definedName name="IQ_CLASSA_WARRANTS_ISSUED">"c2706"</definedName>
    <definedName name="IQ_CLASSA_WARRANTS_STRIKE_PRICE_ISSUED">"c2711"</definedName>
    <definedName name="IQ_CLASSA_WARRANTS_STRIKE_PRICE_OS">"c2710"</definedName>
    <definedName name="IQ_CLASSB_OUTSTANDING_BS_DATE">"c1972"</definedName>
    <definedName name="IQ_CLASSB_OUTSTANDING_FILING_DATE">"c1974"</definedName>
    <definedName name="IQ_CLOSED_END_1_4_FAM_LOANS_TOT_LOANS_FFIEC">"c13866"</definedName>
    <definedName name="IQ_CLOSED_END_1_4_FIRST_LIENS_TRADING_DOM_FFIEC">"c12928"</definedName>
    <definedName name="IQ_CLOSED_END_1_4_JR_LIENS_LL_REC_DOM_FFIEC">"c12904"</definedName>
    <definedName name="IQ_CLOSED_END_1_4_JUNIOR_LIENS_TRADING_DOM_FFIEC">"c12929"</definedName>
    <definedName name="IQ_CLOSED_END_SEC_1_4_1ST_LIENS_CHARGE_OFFS_FFIEC">"c13169"</definedName>
    <definedName name="IQ_CLOSED_END_SEC_1_4_1ST_LIENS_DUE_30_89_FFIEC">"c13261"</definedName>
    <definedName name="IQ_CLOSED_END_SEC_1_4_1ST_LIENS_DUE_90_FFIEC">"c13289"</definedName>
    <definedName name="IQ_CLOSED_END_SEC_1_4_1ST_LIENS_NON_ACCRUAL_FFIEC">"c13315"</definedName>
    <definedName name="IQ_CLOSED_END_SEC_1_4_1ST_LIENS_RECOV_FFIEC">"c13191"</definedName>
    <definedName name="IQ_CLOSED_END_SEC_1_4_JR_LIENS_CHARGE_OFFS_FFIEC">"c13170"</definedName>
    <definedName name="IQ_CLOSED_END_SEC_1_4_JR_LIENS_DUE_30_89_FFIEC">"c13262"</definedName>
    <definedName name="IQ_CLOSED_END_SEC_1_4_JR_LIENS_DUE_90_FFIEC">"c13290"</definedName>
    <definedName name="IQ_CLOSED_END_SEC_1_4_JR_LIENS_NON_ACCRUAL_FFIEC">"c13316"</definedName>
    <definedName name="IQ_CLOSED_END_SEC_1_4_JR_LIENS_RECOV_FFIEC">"c13192"</definedName>
    <definedName name="IQ_CLOSED_END_SEC_1_4_RESIDENT_CHARGE_OFFS_FFIEC">"c15397"</definedName>
    <definedName name="IQ_CLOSED_END_SEC_1_4_RESIDENT_DUE_30_89_FFIEC">"c15413"</definedName>
    <definedName name="IQ_CLOSED_END_SEC_1_4_RESIDENT_DUE_90_FFIEC">"c15417"</definedName>
    <definedName name="IQ_CLOSED_END_SEC_1_4_RESIDENT_NON_ACCRUAL_FFIEC">"c15460"</definedName>
    <definedName name="IQ_CLOSED_END_SEC_1_4_RESIDENT_RECOV_FFIEC">"c15398"</definedName>
    <definedName name="IQ_CLOSED_END_SECURED_1_4_FIRST_LIENS_LL_REC_DOM_FFIEC">"c12903"</definedName>
    <definedName name="IQ_CLOSED_LOANS_GROSS_LOANS_FFIEC">"c13399"</definedName>
    <definedName name="IQ_CLOSED_LOANS_RISK_BASED_FFIEC">"c13420"</definedName>
    <definedName name="IQ_CLOSEPRICE">"c174"</definedName>
    <definedName name="IQ_CLOSEPRICE_ADJ">"c2115"</definedName>
    <definedName name="IQ_CLOSEPRICE_RT">"CLOSE"</definedName>
    <definedName name="IQ_CMBS_ISSUED_AVAIL_SALE_FFIEC">"c12800"</definedName>
    <definedName name="IQ_CMBS_ISSUED_FFIEC">"c12786"</definedName>
    <definedName name="IQ_CMO_FDIC">"c6406"</definedName>
    <definedName name="IQ_CO_INVESTORS">"c18910"</definedName>
    <definedName name="IQ_CO_INVESTORS_ID">"c18911"</definedName>
    <definedName name="IQ_CO_INVESTORS_INVESTMENT">"c19113"</definedName>
    <definedName name="IQ_CO_INVESTORS_NUM_INVESTMENTS">"c19170"</definedName>
    <definedName name="IQ_COAL_SALES_TO_OPERATING_REVENUE_COAL">"c15954"</definedName>
    <definedName name="IQ_COGS">"c175"</definedName>
    <definedName name="IQ_COLLATERAL_TYPE">"c8954"</definedName>
    <definedName name="IQ_COLLECTION_DOMESTIC_FDIC">"c6387"</definedName>
    <definedName name="IQ_COM_TARGET_PRICE">"c13606"</definedName>
    <definedName name="IQ_COM_TARGET_PRICE_CIQ">"c13599"</definedName>
    <definedName name="IQ_COM_TARGET_PRICE_HIGH">"c13607"</definedName>
    <definedName name="IQ_COM_TARGET_PRICE_HIGH_CIQ">"c13600"</definedName>
    <definedName name="IQ_COM_TARGET_PRICE_LOW">"c13608"</definedName>
    <definedName name="IQ_COM_TARGET_PRICE_LOW_CIQ">"c13601"</definedName>
    <definedName name="IQ_COM_TARGET_PRICE_MEDIAN">"c13609"</definedName>
    <definedName name="IQ_COM_TARGET_PRICE_MEDIAN_CIQ">"c13602"</definedName>
    <definedName name="IQ_COM_TARGET_PRICE_NUM">"c13604"</definedName>
    <definedName name="IQ_COM_TARGET_PRICE_NUM_CIQ">"c13597"</definedName>
    <definedName name="IQ_COM_TARGET_PRICE_STDDEV">"c13605"</definedName>
    <definedName name="IQ_COM_TARGET_PRICE_STDDEV_CIQ">"c13598"</definedName>
    <definedName name="IQ_COMBINED_RATIO">"c176"</definedName>
    <definedName name="IQ_COMM_BANKS_OTHER_DEP_INST_US_TRANS_ACCTS_FFIEC">"c15317"</definedName>
    <definedName name="IQ_COMM_BANKS_OTHER_INST_US_NON_TRANS_ACCTS_FFIEC">"c15325"</definedName>
    <definedName name="IQ_COMM_IND_LOANS_TOT_LOANS_FFIEC">"c13874"</definedName>
    <definedName name="IQ_COMM_INDUSTRIAL_LL_REC_FFIEC">"c18880"</definedName>
    <definedName name="IQ_COMM_INDUSTRIAL_LOANS_FFIEC">"c12821"</definedName>
    <definedName name="IQ_COMM_INDUSTRIAL_NON_US_LL_REC_FFIEC">"c12888"</definedName>
    <definedName name="IQ_COMM_INDUSTRIAL_US_LL_REC_FFIEC">"c12887"</definedName>
    <definedName name="IQ_COMM_RE_FARM_LOANS_TOT_LOANS_FFIEC">"c13872"</definedName>
    <definedName name="IQ_COMM_RE_NONFARM_NONRES_TOT_LOANS_FFIEC">"c13871"</definedName>
    <definedName name="IQ_COMMERCIAL_BANKS_DEPOSITS_FOREIGN_FDIC">"c6480"</definedName>
    <definedName name="IQ_COMMERCIAL_BANKS_LOANS_FDIC">"c6434"</definedName>
    <definedName name="IQ_COMMERCIAL_BANKS_NONTRANSACTION_ACCOUNTS_FDIC">"c6548"</definedName>
    <definedName name="IQ_COMMERCIAL_BANKS_TOTAL_DEPOSITS_FDIC">"c6474"</definedName>
    <definedName name="IQ_COMMERCIAL_BANKS_TOTAL_LOANS_FOREIGN_FDIC">"c6444"</definedName>
    <definedName name="IQ_COMMERCIAL_BANKS_TRANSACTION_ACCOUNTS_FDIC">"c6540"</definedName>
    <definedName name="IQ_COMMERCIAL_DOM">"c177"</definedName>
    <definedName name="IQ_COMMERCIAL_FIRE_WRITTEN">"c178"</definedName>
    <definedName name="IQ_COMMERCIAL_INDUSTRIAL_CHARGE_OFFS_FDIC">"c6598"</definedName>
    <definedName name="IQ_COMMERCIAL_INDUSTRIAL_DOM_QUARTERLY_AVG_FFIEC">"c15478"</definedName>
    <definedName name="IQ_COMMERCIAL_INDUSTRIAL_GROSS_LOANS_FFIEC">"c13410"</definedName>
    <definedName name="IQ_COMMERCIAL_INDUSTRIAL_LOANS_DUE_30_89_FFIEC">"c13271"</definedName>
    <definedName name="IQ_COMMERCIAL_INDUSTRIAL_LOANS_DUE_90_FFIEC">"c13297"</definedName>
    <definedName name="IQ_COMMERCIAL_INDUSTRIAL_LOANS_LL_REC_DOM_FFIEC">"c12910"</definedName>
    <definedName name="IQ_COMMERCIAL_INDUSTRIAL_LOANS_NET_FDIC">"c6317"</definedName>
    <definedName name="IQ_COMMERCIAL_INDUSTRIAL_LOANS_NON_ACCRUAL_FFIEC">"c13323"</definedName>
    <definedName name="IQ_COMMERCIAL_INDUSTRIAL_NET_CHARGE_OFFS_FDIC">"c6636"</definedName>
    <definedName name="IQ_COMMERCIAL_INDUSTRIAL_NON_US_CHARGE_OFFS_FFIEC">"c13179"</definedName>
    <definedName name="IQ_COMMERCIAL_INDUSTRIAL_NON_US_DUE_30_89_FFIEC">"c15415"</definedName>
    <definedName name="IQ_COMMERCIAL_INDUSTRIAL_NON_US_DUE_90_FFIEC">"c15419"</definedName>
    <definedName name="IQ_COMMERCIAL_INDUSTRIAL_NON_US_NON_ACCRUAL_FFIEC">"c15464"</definedName>
    <definedName name="IQ_COMMERCIAL_INDUSTRIAL_NON_US_RECOV_FFIEC">"c13201"</definedName>
    <definedName name="IQ_COMMERCIAL_INDUSTRIAL_RECOVERIES_FDIC">"c6617"</definedName>
    <definedName name="IQ_COMMERCIAL_INDUSTRIAL_RISK_BASED_FFIEC">"c13431"</definedName>
    <definedName name="IQ_COMMERCIAL_INDUSTRIAL_TOTAL_LOANS_FOREIGN_FDIC">"c6451"</definedName>
    <definedName name="IQ_COMMERCIAL_INDUSTRIAL_TRADING_DOM_FFIEC">"c12932"</definedName>
    <definedName name="IQ_COMMERCIAL_INDUSTRIAL_US_CHARGE_OFFS_FFIEC">"c13178"</definedName>
    <definedName name="IQ_COMMERCIAL_INDUSTRIAL_US_DUE_30_89_FFIEC">"c15414"</definedName>
    <definedName name="IQ_COMMERCIAL_INDUSTRIAL_US_DUE_90_FFIEC">"c15418"</definedName>
    <definedName name="IQ_COMMERCIAL_INDUSTRIAL_US_NON_ACCRUAL_FFIEC">"c15463"</definedName>
    <definedName name="IQ_COMMERCIAL_INDUSTRIAL_US_RECOV_FFIEC">"c13200"</definedName>
    <definedName name="IQ_COMMERCIAL_INVEST_CABLE_INVEST">"c15806"</definedName>
    <definedName name="IQ_COMMERCIAL_LOANS_TOTAL_LOANS">"c15709"</definedName>
    <definedName name="IQ_COMMERCIAL_MORT">"c179"</definedName>
    <definedName name="IQ_COMMERCIAL_OTHER_LOC_FFIEC">"c13253"</definedName>
    <definedName name="IQ_COMMERCIAL_PAPER_ASSETS_TOT_FFIEC">"c13449"</definedName>
    <definedName name="IQ_COMMERCIAL_PAPER_FFIEC">"c12863"</definedName>
    <definedName name="IQ_COMMERCIAL_RE_CONSTRUCTION_LAND_DEV_FDIC">"c6526"</definedName>
    <definedName name="IQ_COMMERCIAL_RE_GROSS_LOANS_FFIEC">"c13400"</definedName>
    <definedName name="IQ_COMMERCIAL_RE_LOANS_FDIC">"c6312"</definedName>
    <definedName name="IQ_COMMERCIAL_RE_LOANS_TOTAL_LOANS">"c15710"</definedName>
    <definedName name="IQ_COMMERCIAL_RE_RISK_BASED_FFIEC">"c13421"</definedName>
    <definedName name="IQ_COMMISS_FEES">"c180"</definedName>
    <definedName name="IQ_COMMISSION_DEF">"c181"</definedName>
    <definedName name="IQ_COMMITMENTS_BUY_SEC_OTHER_OFF_BS_FFIEC">"c13128"</definedName>
    <definedName name="IQ_COMMITMENTS_COMMERCIAL_RE_UNUSED_FFIEC">"c13243"</definedName>
    <definedName name="IQ_COMMITMENTS_MATURITY_EXCEEDING_1YR_FDIC">"c6531"</definedName>
    <definedName name="IQ_COMMITMENTS_NOT_SECURED_RE_FDIC">"c6528"</definedName>
    <definedName name="IQ_COMMITMENTS_SECURED_RE_FDIC">"c6527"</definedName>
    <definedName name="IQ_COMMITMENTS_SELL_SEC_OTHER_OFF_BS_FFIEC">"c13129"</definedName>
    <definedName name="IQ_COMMODITY_EXPOSURE_FFIEC">"c13061"</definedName>
    <definedName name="IQ_COMMODITY_EXPOSURES_FDIC">"c6665"</definedName>
    <definedName name="IQ_COMMON">"c182"</definedName>
    <definedName name="IQ_COMMON_APIC">"c183"</definedName>
    <definedName name="IQ_COMMON_APIC_BNK">"c184"</definedName>
    <definedName name="IQ_COMMON_APIC_BR">"c185"</definedName>
    <definedName name="IQ_COMMON_APIC_FIN">"c186"</definedName>
    <definedName name="IQ_COMMON_APIC_INS">"c187"</definedName>
    <definedName name="IQ_COMMON_APIC_RE">"c6202"</definedName>
    <definedName name="IQ_COMMON_APIC_REIT">"c188"</definedName>
    <definedName name="IQ_COMMON_APIC_UTI">"c189"</definedName>
    <definedName name="IQ_COMMON_DIV">"c3006"</definedName>
    <definedName name="IQ_COMMON_DIV_CF">"c190"</definedName>
    <definedName name="IQ_COMMON_EQUITY_10YR_ANN_CAGR">"c6060"</definedName>
    <definedName name="IQ_COMMON_EQUITY_10YR_ANN_GROWTH">"c191"</definedName>
    <definedName name="IQ_COMMON_EQUITY_1YR_ANN_GROWTH">"c192"</definedName>
    <definedName name="IQ_COMMON_EQUITY_2YR_ANN_CAGR">"c6061"</definedName>
    <definedName name="IQ_COMMON_EQUITY_2YR_ANN_GROWTH">"c193"</definedName>
    <definedName name="IQ_COMMON_EQUITY_3YR_ANN_CAGR">"c6062"</definedName>
    <definedName name="IQ_COMMON_EQUITY_3YR_ANN_GROWTH">"c194"</definedName>
    <definedName name="IQ_COMMON_EQUITY_5YR_ANN_CAGR">"c6063"</definedName>
    <definedName name="IQ_COMMON_EQUITY_5YR_ANN_GROWTH">"c195"</definedName>
    <definedName name="IQ_COMMON_EQUITY_7YR_ANN_CAGR">"c6064"</definedName>
    <definedName name="IQ_COMMON_EQUITY_7YR_ANN_GROWTH">"c196"</definedName>
    <definedName name="IQ_COMMON_FDIC">"c6350"</definedName>
    <definedName name="IQ_COMMON_ISSUED">"c197"</definedName>
    <definedName name="IQ_COMMON_ISSUED_BNK">"c198"</definedName>
    <definedName name="IQ_COMMON_ISSUED_BR">"c199"</definedName>
    <definedName name="IQ_COMMON_ISSUED_FIN">"c200"</definedName>
    <definedName name="IQ_COMMON_ISSUED_INS">"c201"</definedName>
    <definedName name="IQ_COMMON_ISSUED_RE">"c6203"</definedName>
    <definedName name="IQ_COMMON_ISSUED_REIT">"c202"</definedName>
    <definedName name="IQ_COMMON_ISSUED_UTI">"c203"</definedName>
    <definedName name="IQ_COMMON_PER_ADR">"c204"</definedName>
    <definedName name="IQ_COMMON_PER_ADR_1">"c13596"</definedName>
    <definedName name="IQ_COMMON_PREF_DIV_CF">"c205"</definedName>
    <definedName name="IQ_COMMON_REP">"c206"</definedName>
    <definedName name="IQ_COMMON_REP_BNK">"c207"</definedName>
    <definedName name="IQ_COMMON_REP_BR">"c208"</definedName>
    <definedName name="IQ_COMMON_REP_FIN">"c209"</definedName>
    <definedName name="IQ_COMMON_REP_INS">"c210"</definedName>
    <definedName name="IQ_COMMON_REP_RE">"c6204"</definedName>
    <definedName name="IQ_COMMON_REP_REIT">"c211"</definedName>
    <definedName name="IQ_COMMON_REP_UTI">"c212"</definedName>
    <definedName name="IQ_COMMON_STOCK">"c1358"</definedName>
    <definedName name="IQ_COMMON_STOCK_FFIEC">"c12876"</definedName>
    <definedName name="IQ_COMP_BENEFITS">"c213"</definedName>
    <definedName name="IQ_COMPANY_ADDRESS">"c214"</definedName>
    <definedName name="IQ_COMPANY_ID">"c3513"</definedName>
    <definedName name="IQ_COMPANY_ID_QUICK_MATCH">"c16227"</definedName>
    <definedName name="IQ_COMPANY_NAME">"c215"</definedName>
    <definedName name="IQ_COMPANY_NAME_LONG">"c1585"</definedName>
    <definedName name="IQ_COMPANY_NAME_QUICK_MATCH">"c16228"</definedName>
    <definedName name="IQ_COMPANY_NOTE">"c6792"</definedName>
    <definedName name="IQ_COMPANY_PHONE">"c216"</definedName>
    <definedName name="IQ_COMPANY_STATUS">"c2097"</definedName>
    <definedName name="IQ_COMPANY_STREET1">"c217"</definedName>
    <definedName name="IQ_COMPANY_STREET2">"c218"</definedName>
    <definedName name="IQ_COMPANY_TICKER">"c219"</definedName>
    <definedName name="IQ_COMPANY_TICKER_NO_EXCH">"c15490"</definedName>
    <definedName name="IQ_COMPANY_TYPE">"c2096"</definedName>
    <definedName name="IQ_COMPANY_WEBSITE">"c220"</definedName>
    <definedName name="IQ_COMPANY_ZIP">"c221"</definedName>
    <definedName name="IQ_COMPETITOR_ALL">"c13754"</definedName>
    <definedName name="IQ_COMPETITOR_NAMED_BY_COMPANY">"c13751"</definedName>
    <definedName name="IQ_COMPETITOR_NAMED_BY_COMPETITOR">"c13752"</definedName>
    <definedName name="IQ_COMPETITOR_NAMED_BY_THIRDPARTY">"c13753"</definedName>
    <definedName name="IQ_COMPOSITE_CYCLICAL_IND">"c6830"</definedName>
    <definedName name="IQ_COMPOSITE_CYCLICAL_IND_APR">"c7490"</definedName>
    <definedName name="IQ_COMPOSITE_CYCLICAL_IND_APR_FC">"c8370"</definedName>
    <definedName name="IQ_COMPOSITE_CYCLICAL_IND_FC">"c7710"</definedName>
    <definedName name="IQ_COMPOSITE_CYCLICAL_IND_POP">"c7050"</definedName>
    <definedName name="IQ_COMPOSITE_CYCLICAL_IND_POP_FC">"c7930"</definedName>
    <definedName name="IQ_COMPOSITE_CYCLICAL_IND_YOY">"c7270"</definedName>
    <definedName name="IQ_COMPOSITE_CYCLICAL_IND_YOY_FC">"c8150"</definedName>
    <definedName name="IQ_CONSOL_BEDS">"c8782"</definedName>
    <definedName name="IQ_CONSOL_PROP_OPERATIONAL">"c8758"</definedName>
    <definedName name="IQ_CONSOL_PROP_OTHER_OWNED">"c8760"</definedName>
    <definedName name="IQ_CONSOL_PROP_TOTAL">"c8761"</definedName>
    <definedName name="IQ_CONSOL_PROP_UNDEVELOPED">"c8759"</definedName>
    <definedName name="IQ_CONSOL_ROOMS">"c8786"</definedName>
    <definedName name="IQ_CONSOL_SQ_FT_OPERATIONAL">"c8774"</definedName>
    <definedName name="IQ_CONSOL_SQ_FT_OTHER_OWNED">"c8776"</definedName>
    <definedName name="IQ_CONSOL_SQ_FT_TOTAL">"c8777"</definedName>
    <definedName name="IQ_CONSOL_SQ_FT_UNDEVELOPED">"c8775"</definedName>
    <definedName name="IQ_CONSOL_UNITS_OPERATIONAL">"c8766"</definedName>
    <definedName name="IQ_CONSOL_UNITS_OTHER_OWNED">"c8768"</definedName>
    <definedName name="IQ_CONSOL_UNITS_TOTAL">"c8769"</definedName>
    <definedName name="IQ_CONSOL_UNITS_UNDEVELOPED">"c8767"</definedName>
    <definedName name="IQ_CONSOLIDATED_ASSETS_QUARTERLY_AVG_FFIEC">"c13087"</definedName>
    <definedName name="IQ_CONSOLIDATED_NI_FOREIGN_FFIEC">"c15396"</definedName>
    <definedName name="IQ_CONST_LAND_DEV_LOANS_TOT_LOANS_FFIEC">"c13865"</definedName>
    <definedName name="IQ_CONST_LAND_DEVELOP_OTHER_DOM_CHARGE_OFFS_FFIEC">"c13628"</definedName>
    <definedName name="IQ_CONST_LAND_DEVELOP_OTHER_DOM_RECOV_FFIEC">"c13632"</definedName>
    <definedName name="IQ_CONSTITUENTS">"c19169"</definedName>
    <definedName name="IQ_CONSTITUENTS_NAME">"c19192"</definedName>
    <definedName name="IQ_CONSTRUCTION_DEV_LOANS_FDIC">"c6313"</definedName>
    <definedName name="IQ_CONSTRUCTION_LAND_DEV_DOM_FFIEC">"c15267"</definedName>
    <definedName name="IQ_CONSTRUCTION_LAND_DEVELOPMENT_CHARGE_OFFS_FDIC">"c6594"</definedName>
    <definedName name="IQ_CONSTRUCTION_LAND_DEVELOPMENT_NET_CHARGE_OFFS_FDIC">"c6632"</definedName>
    <definedName name="IQ_CONSTRUCTION_LAND_DEVELOPMENT_RECOVERIES_FDIC">"c6613"</definedName>
    <definedName name="IQ_CONSTRUCTION_LL_REC_DOM_FFIEC">"c12900"</definedName>
    <definedName name="IQ_CONSTRUCTION_LOANS">"c222"</definedName>
    <definedName name="IQ_CONSTRUCTION_LOANS_DOM_DUE_30_89_FFIEC">"c13256"</definedName>
    <definedName name="IQ_CONSTRUCTION_LOANS_DOM_DUE_90_FFIEC">"c13284"</definedName>
    <definedName name="IQ_CONSTRUCTION_LOANS_DOM_NON_ACCRUAL_FFIEC">"c13310"</definedName>
    <definedName name="IQ_CONSTRUCTION_LOANS_GROSS_LOANS_FFIEC">"c13401"</definedName>
    <definedName name="IQ_CONSTRUCTION_LOANS_TOTAL_LOANS">"c15711"</definedName>
    <definedName name="IQ_CONSTRUCTION_RISK_BASED_FFIEC">"c13422"</definedName>
    <definedName name="IQ_CONSULTING_FFIEC">"c13055"</definedName>
    <definedName name="IQ_CONSUMER_COMFORT">"c6831"</definedName>
    <definedName name="IQ_CONSUMER_COMFORT_APR">"c7491"</definedName>
    <definedName name="IQ_CONSUMER_COMFORT_APR_FC">"c8371"</definedName>
    <definedName name="IQ_CONSUMER_COMFORT_FC">"c7711"</definedName>
    <definedName name="IQ_CONSUMER_COMFORT_POP">"c7051"</definedName>
    <definedName name="IQ_CONSUMER_COMFORT_POP_FC">"c7931"</definedName>
    <definedName name="IQ_CONSUMER_CONFIDENCE">"c6832"</definedName>
    <definedName name="IQ_CONSUMER_CONFIDENCE_APR">"c7492"</definedName>
    <definedName name="IQ_CONSUMER_CONFIDENCE_APR_FC">"c8372"</definedName>
    <definedName name="IQ_CONSUMER_CONFIDENCE_FC">"c7712"</definedName>
    <definedName name="IQ_CONSUMER_CONFIDENCE_POP">"c7052"</definedName>
    <definedName name="IQ_CONSUMER_CONFIDENCE_POP_FC">"c7932"</definedName>
    <definedName name="IQ_CONSUMER_CONFIDENCE_YOY">"c7272"</definedName>
    <definedName name="IQ_CONSUMER_CONFIDENCE_YOY_FC">"c8152"</definedName>
    <definedName name="IQ_CONSUMER_LEASES_LL_REC_FFIEC">"c12895"</definedName>
    <definedName name="IQ_CONSUMER_LENDING">"c6833"</definedName>
    <definedName name="IQ_CONSUMER_LENDING_APR">"c7493"</definedName>
    <definedName name="IQ_CONSUMER_LENDING_APR_FC">"c8373"</definedName>
    <definedName name="IQ_CONSUMER_LENDING_FC">"c7713"</definedName>
    <definedName name="IQ_CONSUMER_LENDING_GROSS">"c6878"</definedName>
    <definedName name="IQ_CONSUMER_LENDING_GROSS_APR">"c7538"</definedName>
    <definedName name="IQ_CONSUMER_LENDING_GROSS_APR_FC">"c8418"</definedName>
    <definedName name="IQ_CONSUMER_LENDING_GROSS_FC">"c7758"</definedName>
    <definedName name="IQ_CONSUMER_LENDING_GROSS_POP">"c7098"</definedName>
    <definedName name="IQ_CONSUMER_LENDING_GROSS_POP_FC">"c7978"</definedName>
    <definedName name="IQ_CONSUMER_LENDING_GROSS_YOY">"c7318"</definedName>
    <definedName name="IQ_CONSUMER_LENDING_GROSS_YOY_FC">"c8198"</definedName>
    <definedName name="IQ_CONSUMER_LENDING_NET">"c6922"</definedName>
    <definedName name="IQ_CONSUMER_LENDING_NET_APR">"c7582"</definedName>
    <definedName name="IQ_CONSUMER_LENDING_NET_APR_FC">"c8462"</definedName>
    <definedName name="IQ_CONSUMER_LENDING_NET_FC">"c7802"</definedName>
    <definedName name="IQ_CONSUMER_LENDING_NET_POP">"c7142"</definedName>
    <definedName name="IQ_CONSUMER_LENDING_NET_POP_FC">"c8022"</definedName>
    <definedName name="IQ_CONSUMER_LENDING_NET_YOY">"c7362"</definedName>
    <definedName name="IQ_CONSUMER_LENDING_NET_YOY_FC">"c8242"</definedName>
    <definedName name="IQ_CONSUMER_LENDING_POP">"c7053"</definedName>
    <definedName name="IQ_CONSUMER_LENDING_POP_FC">"c7933"</definedName>
    <definedName name="IQ_CONSUMER_LENDING_TOTAL">"c7018"</definedName>
    <definedName name="IQ_CONSUMER_LENDING_TOTAL_APR">"c7678"</definedName>
    <definedName name="IQ_CONSUMER_LENDING_TOTAL_APR_FC">"c8558"</definedName>
    <definedName name="IQ_CONSUMER_LENDING_TOTAL_FC">"c7898"</definedName>
    <definedName name="IQ_CONSUMER_LENDING_TOTAL_POP">"c7238"</definedName>
    <definedName name="IQ_CONSUMER_LENDING_TOTAL_POP_FC">"c8118"</definedName>
    <definedName name="IQ_CONSUMER_LENDING_TOTAL_YOY">"c7458"</definedName>
    <definedName name="IQ_CONSUMER_LENDING_TOTAL_YOY_FC">"c8338"</definedName>
    <definedName name="IQ_CONSUMER_LENDING_YOY">"c7273"</definedName>
    <definedName name="IQ_CONSUMER_LENDING_YOY_FC">"c8153"</definedName>
    <definedName name="IQ_CONSUMER_LOANS">"c223"</definedName>
    <definedName name="IQ_CONSUMER_LOANS_LL_REC_DOM_FFIEC">"c12911"</definedName>
    <definedName name="IQ_CONSUMER_LOANS_TOT_LOANS_FFIEC">"c13875"</definedName>
    <definedName name="IQ_CONSUMER_LOANS_TOTAL_LOANS">"c15712"</definedName>
    <definedName name="IQ_CONSUMER_SPENDING">"c6834"</definedName>
    <definedName name="IQ_CONSUMER_SPENDING_APR">"c7494"</definedName>
    <definedName name="IQ_CONSUMER_SPENDING_APR_FC">"c8374"</definedName>
    <definedName name="IQ_CONSUMER_SPENDING_DURABLE">"c6835"</definedName>
    <definedName name="IQ_CONSUMER_SPENDING_DURABLE_APR">"c7495"</definedName>
    <definedName name="IQ_CONSUMER_SPENDING_DURABLE_APR_FC">"c8375"</definedName>
    <definedName name="IQ_CONSUMER_SPENDING_DURABLE_FC">"c7715"</definedName>
    <definedName name="IQ_CONSUMER_SPENDING_DURABLE_POP">"c7055"</definedName>
    <definedName name="IQ_CONSUMER_SPENDING_DURABLE_POP_FC">"c7935"</definedName>
    <definedName name="IQ_CONSUMER_SPENDING_DURABLE_REAL">"c6964"</definedName>
    <definedName name="IQ_CONSUMER_SPENDING_DURABLE_REAL_APR">"c7624"</definedName>
    <definedName name="IQ_CONSUMER_SPENDING_DURABLE_REAL_APR_FC">"c8504"</definedName>
    <definedName name="IQ_CONSUMER_SPENDING_DURABLE_REAL_FC">"c7844"</definedName>
    <definedName name="IQ_CONSUMER_SPENDING_DURABLE_REAL_POP">"c7184"</definedName>
    <definedName name="IQ_CONSUMER_SPENDING_DURABLE_REAL_POP_FC">"c8064"</definedName>
    <definedName name="IQ_CONSUMER_SPENDING_DURABLE_REAL_SAAR">"c6965"</definedName>
    <definedName name="IQ_CONSUMER_SPENDING_DURABLE_REAL_SAAR_APR">"c7625"</definedName>
    <definedName name="IQ_CONSUMER_SPENDING_DURABLE_REAL_SAAR_APR_FC">"c8505"</definedName>
    <definedName name="IQ_CONSUMER_SPENDING_DURABLE_REAL_SAAR_FC">"c7845"</definedName>
    <definedName name="IQ_CONSUMER_SPENDING_DURABLE_REAL_SAAR_POP">"c7185"</definedName>
    <definedName name="IQ_CONSUMER_SPENDING_DURABLE_REAL_SAAR_POP_FC">"c8065"</definedName>
    <definedName name="IQ_CONSUMER_SPENDING_DURABLE_REAL_SAAR_YOY">"c7405"</definedName>
    <definedName name="IQ_CONSUMER_SPENDING_DURABLE_REAL_SAAR_YOY_FC">"c8285"</definedName>
    <definedName name="IQ_CONSUMER_SPENDING_DURABLE_REAL_YOY">"c7404"</definedName>
    <definedName name="IQ_CONSUMER_SPENDING_DURABLE_REAL_YOY_FC">"c8284"</definedName>
    <definedName name="IQ_CONSUMER_SPENDING_DURABLE_YOY">"c7275"</definedName>
    <definedName name="IQ_CONSUMER_SPENDING_DURABLE_YOY_FC">"c8155"</definedName>
    <definedName name="IQ_CONSUMER_SPENDING_FC">"c7714"</definedName>
    <definedName name="IQ_CONSUMER_SPENDING_NONDURABLE">"c6836"</definedName>
    <definedName name="IQ_CONSUMER_SPENDING_NONDURABLE_APR">"c7496"</definedName>
    <definedName name="IQ_CONSUMER_SPENDING_NONDURABLE_APR_FC">"c8376"</definedName>
    <definedName name="IQ_CONSUMER_SPENDING_NONDURABLE_FC">"c7716"</definedName>
    <definedName name="IQ_CONSUMER_SPENDING_NONDURABLE_POP">"c7056"</definedName>
    <definedName name="IQ_CONSUMER_SPENDING_NONDURABLE_POP_FC">"c7936"</definedName>
    <definedName name="IQ_CONSUMER_SPENDING_NONDURABLE_REAL">"c6966"</definedName>
    <definedName name="IQ_CONSUMER_SPENDING_NONDURABLE_REAL_APR">"c7626"</definedName>
    <definedName name="IQ_CONSUMER_SPENDING_NONDURABLE_REAL_APR_FC">"c8506"</definedName>
    <definedName name="IQ_CONSUMER_SPENDING_NONDURABLE_REAL_FC">"c7846"</definedName>
    <definedName name="IQ_CONSUMER_SPENDING_NONDURABLE_REAL_POP">"c7186"</definedName>
    <definedName name="IQ_CONSUMER_SPENDING_NONDURABLE_REAL_POP_FC">"c8066"</definedName>
    <definedName name="IQ_CONSUMER_SPENDING_NONDURABLE_REAL_SAAR">"c6967"</definedName>
    <definedName name="IQ_CONSUMER_SPENDING_NONDURABLE_REAL_SAAR_APR">"c7627"</definedName>
    <definedName name="IQ_CONSUMER_SPENDING_NONDURABLE_REAL_SAAR_APR_FC">"c8507"</definedName>
    <definedName name="IQ_CONSUMER_SPENDING_NONDURABLE_REAL_SAAR_FC">"c7847"</definedName>
    <definedName name="IQ_CONSUMER_SPENDING_NONDURABLE_REAL_SAAR_POP">"c7187"</definedName>
    <definedName name="IQ_CONSUMER_SPENDING_NONDURABLE_REAL_SAAR_POP_FC">"c8067"</definedName>
    <definedName name="IQ_CONSUMER_SPENDING_NONDURABLE_REAL_SAAR_YOY">"c7407"</definedName>
    <definedName name="IQ_CONSUMER_SPENDING_NONDURABLE_REAL_SAAR_YOY_FC">"c8287"</definedName>
    <definedName name="IQ_CONSUMER_SPENDING_NONDURABLE_REAL_YOY">"c7406"</definedName>
    <definedName name="IQ_CONSUMER_SPENDING_NONDURABLE_REAL_YOY_FC">"c8286"</definedName>
    <definedName name="IQ_CONSUMER_SPENDING_NONDURABLE_YOY">"c7276"</definedName>
    <definedName name="IQ_CONSUMER_SPENDING_NONDURABLE_YOY_FC">"c8156"</definedName>
    <definedName name="IQ_CONSUMER_SPENDING_POP">"c7054"</definedName>
    <definedName name="IQ_CONSUMER_SPENDING_POP_FC">"c7934"</definedName>
    <definedName name="IQ_CONSUMER_SPENDING_REAL">"c6963"</definedName>
    <definedName name="IQ_CONSUMER_SPENDING_REAL_APR">"c7623"</definedName>
    <definedName name="IQ_CONSUMER_SPENDING_REAL_APR_FC">"c8503"</definedName>
    <definedName name="IQ_CONSUMER_SPENDING_REAL_FC">"c7843"</definedName>
    <definedName name="IQ_CONSUMER_SPENDING_REAL_POP">"c7183"</definedName>
    <definedName name="IQ_CONSUMER_SPENDING_REAL_POP_FC">"c8063"</definedName>
    <definedName name="IQ_CONSUMER_SPENDING_REAL_SAAR">"c6968"</definedName>
    <definedName name="IQ_CONSUMER_SPENDING_REAL_SAAR_APR">"c7628"</definedName>
    <definedName name="IQ_CONSUMER_SPENDING_REAL_SAAR_APR_FC">"c8508"</definedName>
    <definedName name="IQ_CONSUMER_SPENDING_REAL_SAAR_FC">"c7848"</definedName>
    <definedName name="IQ_CONSUMER_SPENDING_REAL_SAAR_POP">"c7188"</definedName>
    <definedName name="IQ_CONSUMER_SPENDING_REAL_SAAR_POP_FC">"c8068"</definedName>
    <definedName name="IQ_CONSUMER_SPENDING_REAL_SAAR_YOY">"c7408"</definedName>
    <definedName name="IQ_CONSUMER_SPENDING_REAL_SAAR_YOY_FC">"c8288"</definedName>
    <definedName name="IQ_CONSUMER_SPENDING_REAL_USD_APR_FC">"c11921"</definedName>
    <definedName name="IQ_CONSUMER_SPENDING_REAL_USD_FC">"c11918"</definedName>
    <definedName name="IQ_CONSUMER_SPENDING_REAL_USD_POP_FC">"c11919"</definedName>
    <definedName name="IQ_CONSUMER_SPENDING_REAL_USD_YOY_FC">"c11920"</definedName>
    <definedName name="IQ_CONSUMER_SPENDING_REAL_YOY">"c7403"</definedName>
    <definedName name="IQ_CONSUMER_SPENDING_REAL_YOY_FC">"c8283"</definedName>
    <definedName name="IQ_CONSUMER_SPENDING_SERVICES">"c6837"</definedName>
    <definedName name="IQ_CONSUMER_SPENDING_SERVICES_APR">"c7497"</definedName>
    <definedName name="IQ_CONSUMER_SPENDING_SERVICES_APR_FC">"c8377"</definedName>
    <definedName name="IQ_CONSUMER_SPENDING_SERVICES_FC">"c7717"</definedName>
    <definedName name="IQ_CONSUMER_SPENDING_SERVICES_POP">"c7057"</definedName>
    <definedName name="IQ_CONSUMER_SPENDING_SERVICES_POP_FC">"c7937"</definedName>
    <definedName name="IQ_CONSUMER_SPENDING_SERVICES_REAL">"c6969"</definedName>
    <definedName name="IQ_CONSUMER_SPENDING_SERVICES_REAL_APR">"c7629"</definedName>
    <definedName name="IQ_CONSUMER_SPENDING_SERVICES_REAL_APR_FC">"c8509"</definedName>
    <definedName name="IQ_CONSUMER_SPENDING_SERVICES_REAL_FC">"c7849"</definedName>
    <definedName name="IQ_CONSUMER_SPENDING_SERVICES_REAL_POP">"c7189"</definedName>
    <definedName name="IQ_CONSUMER_SPENDING_SERVICES_REAL_POP_FC">"c8069"</definedName>
    <definedName name="IQ_CONSUMER_SPENDING_SERVICES_REAL_SAAR">"c6970"</definedName>
    <definedName name="IQ_CONSUMER_SPENDING_SERVICES_REAL_SAAR_APR">"c7630"</definedName>
    <definedName name="IQ_CONSUMER_SPENDING_SERVICES_REAL_SAAR_APR_FC">"c8510"</definedName>
    <definedName name="IQ_CONSUMER_SPENDING_SERVICES_REAL_SAAR_FC">"c7850"</definedName>
    <definedName name="IQ_CONSUMER_SPENDING_SERVICES_REAL_SAAR_POP">"c7190"</definedName>
    <definedName name="IQ_CONSUMER_SPENDING_SERVICES_REAL_SAAR_POP_FC">"c8070"</definedName>
    <definedName name="IQ_CONSUMER_SPENDING_SERVICES_REAL_SAAR_YOY">"c7410"</definedName>
    <definedName name="IQ_CONSUMER_SPENDING_SERVICES_REAL_SAAR_YOY_FC">"c8290"</definedName>
    <definedName name="IQ_CONSUMER_SPENDING_SERVICES_REAL_YOY">"c7409"</definedName>
    <definedName name="IQ_CONSUMER_SPENDING_SERVICES_REAL_YOY_FC">"c8289"</definedName>
    <definedName name="IQ_CONSUMER_SPENDING_SERVICES_YOY">"c7277"</definedName>
    <definedName name="IQ_CONSUMER_SPENDING_SERVICES_YOY_FC">"c8157"</definedName>
    <definedName name="IQ_CONSUMER_SPENDING_YOY">"c7274"</definedName>
    <definedName name="IQ_CONSUMER_SPENDING_YOY_FC">"c8154"</definedName>
    <definedName name="IQ_CONTINGENT_LIABILITIES">"c18873"</definedName>
    <definedName name="IQ_CONTINGENT_RENTAL">"c17746"</definedName>
    <definedName name="IQ_CONTRACT_OBLIGATION_AFTER_FIVE">"c15691"</definedName>
    <definedName name="IQ_CONTRACT_OBLIGATION_CY">"c15685"</definedName>
    <definedName name="IQ_CONTRACT_OBLIGATION_CY1">"c15686"</definedName>
    <definedName name="IQ_CONTRACT_OBLIGATION_CY2">"c15687"</definedName>
    <definedName name="IQ_CONTRACT_OBLIGATION_CY3">"c15688"</definedName>
    <definedName name="IQ_CONTRACT_OBLIGATION_CY4">"c15689"</definedName>
    <definedName name="IQ_CONTRACT_OBLIGATION_NEXT_FIVE">"c15690"</definedName>
    <definedName name="IQ_CONTRACT_OBLIGATION_TOTAL">"c15692"</definedName>
    <definedName name="IQ_CONTRACTS_OTHER_COMMODITIES_EQUITIES._FDIC">"c6522"</definedName>
    <definedName name="IQ_CONTRACTS_OTHER_COMMODITIES_EQUITIES_FDIC">"c6522"</definedName>
    <definedName name="IQ_CONTRIBUTOR_CIQID">"c13742"</definedName>
    <definedName name="IQ_CONTRIBUTOR_NAME">"c13735"</definedName>
    <definedName name="IQ_CONTRIBUTOR_START_DATE">"c13741"</definedName>
    <definedName name="IQ_CONV_DATE">"c2191"</definedName>
    <definedName name="IQ_CONV_EXP_DATE">"c3043"</definedName>
    <definedName name="IQ_CONV_PARITY">"c16197"</definedName>
    <definedName name="IQ_CONV_PREMIUM">"c2195"</definedName>
    <definedName name="IQ_CONV_PRICE">"c2193"</definedName>
    <definedName name="IQ_CONV_PRICE_ISSUE">"c16195"</definedName>
    <definedName name="IQ_CONV_PRICE_PREM_ISSUE">"c16196"</definedName>
    <definedName name="IQ_CONV_PRICE_PREMIUM">"c16198"</definedName>
    <definedName name="IQ_CONV_PT_PREMIUM">"c16199"</definedName>
    <definedName name="IQ_CONV_PT_PREMIUM_PCT">"c16200"</definedName>
    <definedName name="IQ_CONV_RATE">"c2192"</definedName>
    <definedName name="IQ_CONV_RATIO">"c2192"</definedName>
    <definedName name="IQ_CONV_SECURITY">"c2189"</definedName>
    <definedName name="IQ_CONV_SECURITY_ISSUER">"c2190"</definedName>
    <definedName name="IQ_CONV_SECURITY_PRICE">"c2194"</definedName>
    <definedName name="IQ_CONVERSION_COMMON_FFIEC">"c12964"</definedName>
    <definedName name="IQ_CONVERSION_PREF_FFIEC">"c12962"</definedName>
    <definedName name="IQ_CONVERT">"c2536"</definedName>
    <definedName name="IQ_CONVERT_DEBT">"c224"</definedName>
    <definedName name="IQ_CONVERT_PCT">"c2537"</definedName>
    <definedName name="IQ_CONVEXITY">"c2182"</definedName>
    <definedName name="IQ_CONVEYED_TO_OTHERS_FDIC">"c6534"</definedName>
    <definedName name="IQ_COO_ID">"c15222"</definedName>
    <definedName name="IQ_COO_NAME">"c15221"</definedName>
    <definedName name="IQ_CORE_CAPITAL_RATIO_FDIC">"c6745"</definedName>
    <definedName name="IQ_CORE_DEPOSITS_ASSETS_TOT_FFIEC">"c13442"</definedName>
    <definedName name="IQ_CORE_DEPOSITS_FFIEC">"c13862"</definedName>
    <definedName name="IQ_CORE_DEPOSITS_TOT_DEPOSITS_FFIEC">"c13911"</definedName>
    <definedName name="IQ_CORE_TIER_ONE_CAPITAL">"c15244"</definedName>
    <definedName name="IQ_CORE_TIER_ONE_CAPITAL_RATIO">"c15240"</definedName>
    <definedName name="IQ_CORP_GOODS_PRICE_INDEX_APR_FC_UNUSED">"c8381"</definedName>
    <definedName name="IQ_CORP_GOODS_PRICE_INDEX_APR_FC_UNUSED_UNUSED_UNUSED">"c8381"</definedName>
    <definedName name="IQ_CORP_GOODS_PRICE_INDEX_APR_UNUSED">"c7501"</definedName>
    <definedName name="IQ_CORP_GOODS_PRICE_INDEX_APR_UNUSED_UNUSED_UNUSED">"c7501"</definedName>
    <definedName name="IQ_CORP_GOODS_PRICE_INDEX_FC_UNUSED">"c7721"</definedName>
    <definedName name="IQ_CORP_GOODS_PRICE_INDEX_FC_UNUSED_UNUSED_UNUSED">"c7721"</definedName>
    <definedName name="IQ_CORP_GOODS_PRICE_INDEX_POP_FC_UNUSED">"c7941"</definedName>
    <definedName name="IQ_CORP_GOODS_PRICE_INDEX_POP_FC_UNUSED_UNUSED_UNUSED">"c7941"</definedName>
    <definedName name="IQ_CORP_GOODS_PRICE_INDEX_POP_UNUSED">"c7061"</definedName>
    <definedName name="IQ_CORP_GOODS_PRICE_INDEX_POP_UNUSED_UNUSED_UNUSED">"c7061"</definedName>
    <definedName name="IQ_CORP_GOODS_PRICE_INDEX_UNUSED">"c6841"</definedName>
    <definedName name="IQ_CORP_GOODS_PRICE_INDEX_UNUSED_UNUSED_UNUSED">"c6841"</definedName>
    <definedName name="IQ_CORP_GOODS_PRICE_INDEX_YOY_FC_UNUSED">"c8161"</definedName>
    <definedName name="IQ_CORP_GOODS_PRICE_INDEX_YOY_FC_UNUSED_UNUSED_UNUSED">"c8161"</definedName>
    <definedName name="IQ_CORP_GOODS_PRICE_INDEX_YOY_UNUSED">"c7281"</definedName>
    <definedName name="IQ_CORP_GOODS_PRICE_INDEX_YOY_UNUSED_UNUSED_UNUSED">"c7281"</definedName>
    <definedName name="IQ_CORP_PROFITS">"c6843"</definedName>
    <definedName name="IQ_CORP_PROFITS_AFTER_TAX_SAAR">"c6842"</definedName>
    <definedName name="IQ_CORP_PROFITS_AFTER_TAX_SAAR_APR">"c7502"</definedName>
    <definedName name="IQ_CORP_PROFITS_AFTER_TAX_SAAR_APR_FC">"c8382"</definedName>
    <definedName name="IQ_CORP_PROFITS_AFTER_TAX_SAAR_FC">"c7722"</definedName>
    <definedName name="IQ_CORP_PROFITS_AFTER_TAX_SAAR_POP">"c7062"</definedName>
    <definedName name="IQ_CORP_PROFITS_AFTER_TAX_SAAR_POP_FC">"c7942"</definedName>
    <definedName name="IQ_CORP_PROFITS_AFTER_TAX_SAAR_YOY">"c7282"</definedName>
    <definedName name="IQ_CORP_PROFITS_AFTER_TAX_SAAR_YOY_FC">"c8162"</definedName>
    <definedName name="IQ_CORP_PROFITS_APR">"c7503"</definedName>
    <definedName name="IQ_CORP_PROFITS_APR_FC">"c8383"</definedName>
    <definedName name="IQ_CORP_PROFITS_FC">"c7723"</definedName>
    <definedName name="IQ_CORP_PROFITS_POP">"c7063"</definedName>
    <definedName name="IQ_CORP_PROFITS_POP_FC">"c7943"</definedName>
    <definedName name="IQ_CORP_PROFITS_SAAR">"c6844"</definedName>
    <definedName name="IQ_CORP_PROFITS_SAAR_APR">"c7504"</definedName>
    <definedName name="IQ_CORP_PROFITS_SAAR_APR_FC">"c8384"</definedName>
    <definedName name="IQ_CORP_PROFITS_SAAR_FC">"c7724"</definedName>
    <definedName name="IQ_CORP_PROFITS_SAAR_POP">"c7064"</definedName>
    <definedName name="IQ_CORP_PROFITS_SAAR_POP_FC">"c7944"</definedName>
    <definedName name="IQ_CORP_PROFITS_SAAR_YOY">"c7284"</definedName>
    <definedName name="IQ_CORP_PROFITS_SAAR_YOY_FC">"c8164"</definedName>
    <definedName name="IQ_CORP_PROFITS_YOY">"c7283"</definedName>
    <definedName name="IQ_CORP_PROFITS_YOY_FC">"c8163"</definedName>
    <definedName name="IQ_CORPORATE_OVER_TOTAL">"c13767"</definedName>
    <definedName name="IQ_COST_BORROWED_FUNDS_FFIEC">"c13492"</definedName>
    <definedName name="IQ_COST_BORROWING">"c2936"</definedName>
    <definedName name="IQ_COST_BORROWINGS">"c225"</definedName>
    <definedName name="IQ_COST_CAPITAL_NEW_BUSINESS">"c9968"</definedName>
    <definedName name="IQ_COST_FOREIGN_DEPOSITS_FFIEC">"c13490"</definedName>
    <definedName name="IQ_COST_FUNDS">"c15726"</definedName>
    <definedName name="IQ_COST_FUNDS_PURCHASED_FFIEC">"c13491"</definedName>
    <definedName name="IQ_COST_INT_DEPOSITS_FFIEC">"c13489"</definedName>
    <definedName name="IQ_COST_OF_FUNDING_ASSETS_FDIC">"c6725"</definedName>
    <definedName name="IQ_COST_REV">"c226"</definedName>
    <definedName name="IQ_COST_REVENUE">"c1359"</definedName>
    <definedName name="IQ_COST_SALES_COAL">"c15933"</definedName>
    <definedName name="IQ_COST_SALES_PER_UNIT_SOLD_COAL">"c15944"</definedName>
    <definedName name="IQ_COST_SALES_TO_SALES_COAL">"c15951"</definedName>
    <definedName name="IQ_COST_SAVINGS">"c227"</definedName>
    <definedName name="IQ_COST_SERVICE">"c228"</definedName>
    <definedName name="IQ_COST_SOLVENCY_CAPITAL_COVERED">"c9965"</definedName>
    <definedName name="IQ_COST_SOLVENCY_CAPITAL_GROUP">"c9951"</definedName>
    <definedName name="IQ_COST_TOTAL_BORROWINGS">"c229"</definedName>
    <definedName name="IQ_COUNTRY_NAME">"c230"</definedName>
    <definedName name="IQ_COUNTRY_NAME_ECON">"c11752"</definedName>
    <definedName name="IQ_COUPON_FORMULA">"c8965"</definedName>
    <definedName name="IQ_COVERAGE_RATIO">"c15243"</definedName>
    <definedName name="IQ_COVERED_POPS">"c2124"</definedName>
    <definedName name="IQ_COVERED_WIRELESS_POPS">"c2124"</definedName>
    <definedName name="IQ_CP">"c2495"</definedName>
    <definedName name="IQ_CP_PCT">"c2496"</definedName>
    <definedName name="IQ_CPI">"c6845"</definedName>
    <definedName name="IQ_CPI_APR">"c7505"</definedName>
    <definedName name="IQ_CPI_APR_FC">"c8385"</definedName>
    <definedName name="IQ_CPI_CORE">"c6838"</definedName>
    <definedName name="IQ_CPI_CORE_APR">"c7498"</definedName>
    <definedName name="IQ_CPI_CORE_POP">"c7058"</definedName>
    <definedName name="IQ_CPI_CORE_YOY">"c7278"</definedName>
    <definedName name="IQ_CPI_FC">"c7725"</definedName>
    <definedName name="IQ_CPI_POP">"c7065"</definedName>
    <definedName name="IQ_CPI_POP_FC">"c7945"</definedName>
    <definedName name="IQ_CPI_YOY">"c7285"</definedName>
    <definedName name="IQ_CPI_YOY_FC">"c8165"</definedName>
    <definedName name="IQ_CQ">5000</definedName>
    <definedName name="IQ_CREDIT_CARD_CHARGE_OFFS_FDIC">"c6652"</definedName>
    <definedName name="IQ_CREDIT_CARD_FEE">"c231"</definedName>
    <definedName name="IQ_CREDIT_CARD_FEE_BNK">"c231"</definedName>
    <definedName name="IQ_CREDIT_CARD_FEE_FIN">"c1583"</definedName>
    <definedName name="IQ_CREDIT_CARD_GROSS_LOANS_FFIEC">"c13412"</definedName>
    <definedName name="IQ_CREDIT_CARD_INTERCHANGE_FEES_FFIEC">"c13046"</definedName>
    <definedName name="IQ_CREDIT_CARD_LINES_FDIC">"c6525"</definedName>
    <definedName name="IQ_CREDIT_CARD_LINES_UNUSED_FFIEC">"c13242"</definedName>
    <definedName name="IQ_CREDIT_CARD_LOANS_CHARGE_OFFS_FFIEC">"c13180"</definedName>
    <definedName name="IQ_CREDIT_CARD_LOANS_DOM_QUARTERLY_AVG_FFIEC">"c15480"</definedName>
    <definedName name="IQ_CREDIT_CARD_LOANS_DUE_30_89_FFIEC">"c13272"</definedName>
    <definedName name="IQ_CREDIT_CARD_LOANS_DUE_90_FFIEC">"c13298"</definedName>
    <definedName name="IQ_CREDIT_CARD_LOANS_FDIC">"c6319"</definedName>
    <definedName name="IQ_CREDIT_CARD_LOANS_NON_ACCRUAL_FFIEC">"c13324"</definedName>
    <definedName name="IQ_CREDIT_CARD_LOANS_RECOV_FFIEC">"c13202"</definedName>
    <definedName name="IQ_CREDIT_CARD_NET_CHARGE_OFFS_FDIC">"c6654"</definedName>
    <definedName name="IQ_CREDIT_CARD_RECOVERIES_FDIC">"c6653"</definedName>
    <definedName name="IQ_CREDIT_CARD_RISK_BASED_FFIEC">"c13433"</definedName>
    <definedName name="IQ_CREDIT_CARDS_CONSUMER_LOANS_FFIEC">"c12822"</definedName>
    <definedName name="IQ_CREDIT_CARDS_LL_REC_FFIEC">"c12889"</definedName>
    <definedName name="IQ_CREDIT_CARDS_LOANS_TRADING_DOM_FFIEC">"c12933"</definedName>
    <definedName name="IQ_CREDIT_EXPOSURE">"c10038"</definedName>
    <definedName name="IQ_CREDIT_EXPOSURE_FFIEC">"c13062"</definedName>
    <definedName name="IQ_CREDIT_LOSS_CF">"c232"</definedName>
    <definedName name="IQ_CREDIT_LOSS_PROVISION_NET_CHARGE_OFFS_FDIC">"c6734"</definedName>
    <definedName name="IQ_CREDIT_LOSSES_DERIVATIVES_FFIEC">"c13068"</definedName>
    <definedName name="IQ_CREDIT_OPTIONS_DERIVATIVES_BENEFICIARY_FFIEC">"c13121"</definedName>
    <definedName name="IQ_CREDIT_OPTIONS_DERIVATIVES_GUARANTOR_FFIEC">"c13114"</definedName>
    <definedName name="IQ_CUMULATIVE_PREFERREDS_T2_FFIEC">"c13145"</definedName>
    <definedName name="IQ_CUMULATIVE_SPLIT_FACTO0">"c2094"</definedName>
    <definedName name="IQ_CUMULATIVE_SPLIT_FACTOR">"c2094"</definedName>
    <definedName name="IQ_CURR_ACCT_BALANCE_APR_FC_UNUSED">"c8387"</definedName>
    <definedName name="IQ_CURR_ACCT_BALANCE_APR_FC_UNUSED_UNUSED_UNUSED">"c8387"</definedName>
    <definedName name="IQ_CURR_ACCT_BALANCE_APR_UNUSED">"c7507"</definedName>
    <definedName name="IQ_CURR_ACCT_BALANCE_APR_UNUSED_UNUSED_UNUSED">"c7507"</definedName>
    <definedName name="IQ_CURR_ACCT_BALANCE_FC_UNUSED">"c7727"</definedName>
    <definedName name="IQ_CURR_ACCT_BALANCE_FC_UNUSED_UNUSED_UNUSED">"c7727"</definedName>
    <definedName name="IQ_CURR_ACCT_BALANCE_PCT">"c6846"</definedName>
    <definedName name="IQ_CURR_ACCT_BALANCE_PCT_FC">"c7726"</definedName>
    <definedName name="IQ_CURR_ACCT_BALANCE_PCT_POP">"c7066"</definedName>
    <definedName name="IQ_CURR_ACCT_BALANCE_PCT_POP_FC">"c7946"</definedName>
    <definedName name="IQ_CURR_ACCT_BALANCE_PCT_YOY">"c7286"</definedName>
    <definedName name="IQ_CURR_ACCT_BALANCE_PCT_YOY_FC">"c8166"</definedName>
    <definedName name="IQ_CURR_ACCT_BALANCE_POP_FC_UNUSED">"c7947"</definedName>
    <definedName name="IQ_CURR_ACCT_BALANCE_POP_FC_UNUSED_UNUSED_UNUSED">"c7947"</definedName>
    <definedName name="IQ_CURR_ACCT_BALANCE_POP_UNUSED">"c7067"</definedName>
    <definedName name="IQ_CURR_ACCT_BALANCE_POP_UNUSED_UNUSED_UNUSED">"c7067"</definedName>
    <definedName name="IQ_CURR_ACCT_BALANCE_SAAR">"c6848"</definedName>
    <definedName name="IQ_CURR_ACCT_BALANCE_SAAR_APR">"c7508"</definedName>
    <definedName name="IQ_CURR_ACCT_BALANCE_SAAR_APR_FC">"c8388"</definedName>
    <definedName name="IQ_CURR_ACCT_BALANCE_SAAR_FC">"c7728"</definedName>
    <definedName name="IQ_CURR_ACCT_BALANCE_SAAR_POP">"c7068"</definedName>
    <definedName name="IQ_CURR_ACCT_BALANCE_SAAR_POP_FC">"c7948"</definedName>
    <definedName name="IQ_CURR_ACCT_BALANCE_SAAR_USD_APR_FC">"c11797"</definedName>
    <definedName name="IQ_CURR_ACCT_BALANCE_SAAR_USD_FC">"c11794"</definedName>
    <definedName name="IQ_CURR_ACCT_BALANCE_SAAR_USD_POP_FC">"c11795"</definedName>
    <definedName name="IQ_CURR_ACCT_BALANCE_SAAR_USD_YOY_FC">"c11796"</definedName>
    <definedName name="IQ_CURR_ACCT_BALANCE_SAAR_YOY">"c7288"</definedName>
    <definedName name="IQ_CURR_ACCT_BALANCE_SAAR_YOY_FC">"c8168"</definedName>
    <definedName name="IQ_CURR_ACCT_BALANCE_UNUSED">"c6847"</definedName>
    <definedName name="IQ_CURR_ACCT_BALANCE_UNUSED_UNUSED_UNUSED">"c6847"</definedName>
    <definedName name="IQ_CURR_ACCT_BALANCE_USD">"c11786"</definedName>
    <definedName name="IQ_CURR_ACCT_BALANCE_USD_APR">"c11789"</definedName>
    <definedName name="IQ_CURR_ACCT_BALANCE_USD_APR_FC">"c11793"</definedName>
    <definedName name="IQ_CURR_ACCT_BALANCE_USD_FC">"c11790"</definedName>
    <definedName name="IQ_CURR_ACCT_BALANCE_USD_POP">"c11787"</definedName>
    <definedName name="IQ_CURR_ACCT_BALANCE_USD_POP_FC">"c11791"</definedName>
    <definedName name="IQ_CURR_ACCT_BALANCE_USD_YOY">"c11788"</definedName>
    <definedName name="IQ_CURR_ACCT_BALANCE_USD_YOY_FC">"c11792"</definedName>
    <definedName name="IQ_CURR_ACCT_BALANCE_YOY_FC_UNUSED">"c8167"</definedName>
    <definedName name="IQ_CURR_ACCT_BALANCE_YOY_FC_UNUSED_UNUSED_UNUSED">"c8167"</definedName>
    <definedName name="IQ_CURR_ACCT_BALANCE_YOY_UNUSED">"c7287"</definedName>
    <definedName name="IQ_CURR_ACCT_BALANCE_YOY_UNUSED_UNUSED_UNUSED">"c7287"</definedName>
    <definedName name="IQ_CURR_ACCT_INC_RECEIPTS">"c6849"</definedName>
    <definedName name="IQ_CURR_ACCT_INC_RECEIPTS_APR">"c7509"</definedName>
    <definedName name="IQ_CURR_ACCT_INC_RECEIPTS_APR_FC">"c8389"</definedName>
    <definedName name="IQ_CURR_ACCT_INC_RECEIPTS_FC">"c7729"</definedName>
    <definedName name="IQ_CURR_ACCT_INC_RECEIPTS_POP">"c7069"</definedName>
    <definedName name="IQ_CURR_ACCT_INC_RECEIPTS_POP_FC">"c7949"</definedName>
    <definedName name="IQ_CURR_ACCT_INC_RECEIPTS_YOY">"c7289"</definedName>
    <definedName name="IQ_CURR_ACCT_INC_RECEIPTS_YOY_FC">"c8169"</definedName>
    <definedName name="IQ_CURR_DOMESTIC_TAXES">"c2074"</definedName>
    <definedName name="IQ_CURR_FOREIGN_TAXES">"c2075"</definedName>
    <definedName name="IQ_CURR_TAXES">"c19141"</definedName>
    <definedName name="IQ_CURRENCY_COIN_DOM_FFIEC">"c15287"</definedName>
    <definedName name="IQ_CURRENCY_COIN_DOMESTIC_FDIC">"c6388"</definedName>
    <definedName name="IQ_CURRENCY_FACTOR_BS">"c233"</definedName>
    <definedName name="IQ_CURRENCY_FACTOR_IS">"c234"</definedName>
    <definedName name="IQ_CURRENCY_GAIN">"c235"</definedName>
    <definedName name="IQ_CURRENCY_GAIN_BR">"c236"</definedName>
    <definedName name="IQ_CURRENCY_GAIN_FIN">"c237"</definedName>
    <definedName name="IQ_CURRENCY_GAIN_INS">"c238"</definedName>
    <definedName name="IQ_CURRENCY_GAIN_RE">"c6205"</definedName>
    <definedName name="IQ_CURRENCY_GAIN_REIT">"c239"</definedName>
    <definedName name="IQ_CURRENCY_GAIN_UTI">"c240"</definedName>
    <definedName name="IQ_CURRENT_BENCHMARK">"c6780"</definedName>
    <definedName name="IQ_CURRENT_BENCHMARK_CIQID">"c6781"</definedName>
    <definedName name="IQ_CURRENT_BENCHMARK_MATURITY">"c6782"</definedName>
    <definedName name="IQ_CURRENT_PORT">"c241"</definedName>
    <definedName name="IQ_CURRENT_PORT_BNK">"c242"</definedName>
    <definedName name="IQ_CURRENT_PORT_DEBT">"c243"</definedName>
    <definedName name="IQ_CURRENT_PORT_DEBT_BNK">"c244"</definedName>
    <definedName name="IQ_CURRENT_PORT_DEBT_BR">"c1567"</definedName>
    <definedName name="IQ_CURRENT_PORT_DEBT_DERIVATIVES">"c17742"</definedName>
    <definedName name="IQ_CURRENT_PORT_DEBT_FIN">"c1568"</definedName>
    <definedName name="IQ_CURRENT_PORT_DEBT_INS">"c1569"</definedName>
    <definedName name="IQ_CURRENT_PORT_DEBT_RE">"c6283"</definedName>
    <definedName name="IQ_CURRENT_PORT_DEBT_REIT">"c1570"</definedName>
    <definedName name="IQ_CURRENT_PORT_DEBT_UTI">"c1571"</definedName>
    <definedName name="IQ_CURRENT_PORT_FHLB_DEBT">"c5657"</definedName>
    <definedName name="IQ_CURRENT_PORT_LEASES">"c245"</definedName>
    <definedName name="IQ_CURRENT_PORT_PCT">"c2541"</definedName>
    <definedName name="IQ_CURRENT_RATIO">"c246"</definedName>
    <definedName name="IQ_CUSIP">"c2245"</definedName>
    <definedName name="IQ_CUST_PREMISE_EQUIP_CABLE_INVEST">"c15801"</definedName>
    <definedName name="IQ_CUSTOMER_LIAB_ACCEPTANCES_OUT_FFIEC">"c12835"</definedName>
    <definedName name="IQ_CY">10000</definedName>
    <definedName name="IQ_DA">"c247"</definedName>
    <definedName name="IQ_DA_BR">"c248"</definedName>
    <definedName name="IQ_DA_CF">"c249"</definedName>
    <definedName name="IQ_DA_CF_BNK">"c250"</definedName>
    <definedName name="IQ_DA_CF_BR">"c251"</definedName>
    <definedName name="IQ_DA_CF_FIN">"c252"</definedName>
    <definedName name="IQ_DA_CF_INS">"c253"</definedName>
    <definedName name="IQ_DA_CF_RE">"c6206"</definedName>
    <definedName name="IQ_DA_CF_REIT">"c254"</definedName>
    <definedName name="IQ_DA_CF_UTI">"c255"</definedName>
    <definedName name="IQ_DA_EBITDA">"c5528"</definedName>
    <definedName name="IQ_DA_FIN">"c256"</definedName>
    <definedName name="IQ_DA_INS">"c257"</definedName>
    <definedName name="IQ_DA_RE">"c6207"</definedName>
    <definedName name="IQ_DA_REIT">"c258"</definedName>
    <definedName name="IQ_DA_REV_DATE_TIME_REUT">"c28568"</definedName>
    <definedName name="IQ_DA_REVISIONS_REUT">"c28529"</definedName>
    <definedName name="IQ_DA_SUPPL">"c259"</definedName>
    <definedName name="IQ_DA_SUPPL_BR">"c260"</definedName>
    <definedName name="IQ_DA_SUPPL_CF">"c261"</definedName>
    <definedName name="IQ_DA_SUPPL_CF_BNK">"c262"</definedName>
    <definedName name="IQ_DA_SUPPL_CF_BR">"c263"</definedName>
    <definedName name="IQ_DA_SUPPL_CF_FIN">"c264"</definedName>
    <definedName name="IQ_DA_SUPPL_CF_INS">"c265"</definedName>
    <definedName name="IQ_DA_SUPPL_CF_RE">"c6208"</definedName>
    <definedName name="IQ_DA_SUPPL_CF_REIT">"c266"</definedName>
    <definedName name="IQ_DA_SUPPL_CF_UTI">"c267"</definedName>
    <definedName name="IQ_DA_SUPPL_FIN">"c268"</definedName>
    <definedName name="IQ_DA_SUPPL_INS">"c269"</definedName>
    <definedName name="IQ_DA_SUPPL_RE">"c6209"</definedName>
    <definedName name="IQ_DA_SUPPL_REIT">"c270"</definedName>
    <definedName name="IQ_DA_SUPPL_UTI">"c271"</definedName>
    <definedName name="IQ_DA_UTI">"c272"</definedName>
    <definedName name="IQ_DAILY">500000</definedName>
    <definedName name="IQ_DATA_PROCESSING_EXP_FFIEC">"c13047"</definedName>
    <definedName name="IQ_DATA_SET">"c19244"</definedName>
    <definedName name="IQ_DATED_DATE">"c2185"</definedName>
    <definedName name="IQ_DAY_COUNT">"c2161"</definedName>
    <definedName name="IQ_DAYS_COVER_SHORT">"c1578"</definedName>
    <definedName name="IQ_DAYS_DELAY">"c8963"</definedName>
    <definedName name="IQ_DAYS_INVENTORY_OUT">"c273"</definedName>
    <definedName name="IQ_DAYS_PAY_OUTST">"c1362"</definedName>
    <definedName name="IQ_DAYS_PAYABLE_OUT">"c274"</definedName>
    <definedName name="IQ_DAYS_SALES_OUT">"c275"</definedName>
    <definedName name="IQ_DAYS_SALES_OUTST">"c1363"</definedName>
    <definedName name="IQ_DEBT_1_5_INVEST_SECURITIES_FFIEC">"c13465"</definedName>
    <definedName name="IQ_DEBT_ADJ">"c2515"</definedName>
    <definedName name="IQ_DEBT_ADJ_PCT">"c2516"</definedName>
    <definedName name="IQ_DEBT_EQUITY_EST">"c4257"</definedName>
    <definedName name="IQ_DEBT_EQUITY_EST_CIQ">"c4783"</definedName>
    <definedName name="IQ_DEBT_EQUITY_HIGH_EST">"c4258"</definedName>
    <definedName name="IQ_DEBT_EQUITY_HIGH_EST_CIQ">"c4784"</definedName>
    <definedName name="IQ_DEBT_EQUITY_LOW_EST">"c4259"</definedName>
    <definedName name="IQ_DEBT_EQUITY_LOW_EST_CIQ">"c4785"</definedName>
    <definedName name="IQ_DEBT_EQUITY_MEDIAN_EST">"c4260"</definedName>
    <definedName name="IQ_DEBT_EQUITY_MEDIAN_EST_CIQ">"c4786"</definedName>
    <definedName name="IQ_DEBT_EQUITY_NUM_EST">"c4261"</definedName>
    <definedName name="IQ_DEBT_EQUITY_NUM_EST_CIQ">"c4787"</definedName>
    <definedName name="IQ_DEBT_EQUITY_STDDEV_EST">"c4262"</definedName>
    <definedName name="IQ_DEBT_EQUITY_STDDEV_EST_CIQ">"c4788"</definedName>
    <definedName name="IQ_DEBT_EQUIV_NET_PBO">"c2938"</definedName>
    <definedName name="IQ_DEBT_EQUIV_OPER_LEASE">"c2935"</definedName>
    <definedName name="IQ_DEBT_LESS_1YR_INVEST_SECURITIES_FFIEC">"c13464"</definedName>
    <definedName name="IQ_DEBT_MATURING_MORE_THAN_ONE_YEAR_FFIEC">"c13164"</definedName>
    <definedName name="IQ_DEBT_MATURING_WITHIN_ONE_YEAR_FFIEC">"c13163"</definedName>
    <definedName name="IQ_DEBT_SEC_OVER_5YR_INVEST_SECURITIES_FFIEC">"c13466"</definedName>
    <definedName name="IQ_DEBT_SECURITIES_FOREIGN_FFIEC">"c13484"</definedName>
    <definedName name="IQ_DEBT_SECURITIES_OTHER_ASSETS_DUE_30_89_FFIEC">"c13279"</definedName>
    <definedName name="IQ_DEBT_SECURITIES_OTHER_ASSETS_DUE_90_FFIEC">"c13305"</definedName>
    <definedName name="IQ_DEBT_SECURITIES_OTHER_ASSETS_NON_ACCRUAL_FFIEC">"c13331"</definedName>
    <definedName name="IQ_DECREASE_INT_EXPENSE_FFIEC">"c13064"</definedName>
    <definedName name="IQ_DEDUCTIONS_TOTAL_RISK_BASED_CAPITAL_FFIEC">"c13152"</definedName>
    <definedName name="IQ_DEF_ACQ_CST">"c1364"</definedName>
    <definedName name="IQ_DEF_AMORT">"c276"</definedName>
    <definedName name="IQ_DEF_AMORT_BNK">"c277"</definedName>
    <definedName name="IQ_DEF_AMORT_BR">"c278"</definedName>
    <definedName name="IQ_DEF_AMORT_FIN">"c279"</definedName>
    <definedName name="IQ_DEF_AMORT_INS">"c280"</definedName>
    <definedName name="IQ_DEF_AMORT_REIT">"c281"</definedName>
    <definedName name="IQ_DEF_AMORT_UTI">"c282"</definedName>
    <definedName name="IQ_DEF_BENEFIT_INTEREST_COST">"c283"</definedName>
    <definedName name="IQ_DEF_BENEFIT_INTEREST_COST_DOMESTIC">"c2652"</definedName>
    <definedName name="IQ_DEF_BENEFIT_INTEREST_COST_FOREIGN">"c2660"</definedName>
    <definedName name="IQ_DEF_BENEFIT_OTHER_COST">"c284"</definedName>
    <definedName name="IQ_DEF_BENEFIT_OTHER_COST_DOMESTIC">"c2654"</definedName>
    <definedName name="IQ_DEF_BENEFIT_OTHER_COST_FOREIGN">"c2662"</definedName>
    <definedName name="IQ_DEF_BENEFIT_ROA">"c285"</definedName>
    <definedName name="IQ_DEF_BENEFIT_ROA_DOMESTIC">"c2653"</definedName>
    <definedName name="IQ_DEF_BENEFIT_ROA_FOREIGN">"c2661"</definedName>
    <definedName name="IQ_DEF_BENEFIT_SERVICE_COST">"c286"</definedName>
    <definedName name="IQ_DEF_BENEFIT_SERVICE_COST_DOMESTIC">"c2651"</definedName>
    <definedName name="IQ_DEF_BENEFIT_SERVICE_COST_FOREIGN">"c2659"</definedName>
    <definedName name="IQ_DEF_BENEFIT_TOTAL_COST">"c287"</definedName>
    <definedName name="IQ_DEF_BENEFIT_TOTAL_COST_DOMESTIC">"c2655"</definedName>
    <definedName name="IQ_DEF_BENEFIT_TOTAL_COST_FOREIGN">"c2663"</definedName>
    <definedName name="IQ_DEF_CHARGES_BR">"c288"</definedName>
    <definedName name="IQ_DEF_CHARGES_CF">"c289"</definedName>
    <definedName name="IQ_DEF_CHARGES_FIN">"c290"</definedName>
    <definedName name="IQ_DEF_CHARGES_INS">"c291"</definedName>
    <definedName name="IQ_DEF_CHARGES_LT">"c292"</definedName>
    <definedName name="IQ_DEF_CHARGES_LT_BNK">"c293"</definedName>
    <definedName name="IQ_DEF_CHARGES_LT_BR">"c294"</definedName>
    <definedName name="IQ_DEF_CHARGES_LT_FIN">"c295"</definedName>
    <definedName name="IQ_DEF_CHARGES_LT_INS">"c296"</definedName>
    <definedName name="IQ_DEF_CHARGES_LT_RE">"c6210"</definedName>
    <definedName name="IQ_DEF_CHARGES_LT_REIT">"c297"</definedName>
    <definedName name="IQ_DEF_CHARGES_LT_UTI">"c298"</definedName>
    <definedName name="IQ_DEF_CHARGES_RE">"c6211"</definedName>
    <definedName name="IQ_DEF_CHARGES_REIT">"c299"</definedName>
    <definedName name="IQ_DEF_CONTRIBUTION_TOTAL_COST">"c300"</definedName>
    <definedName name="IQ_DEF_INC_TAX">"c1365"</definedName>
    <definedName name="IQ_DEF_POLICY_ACQ_COSTS">"c301"</definedName>
    <definedName name="IQ_DEF_POLICY_ACQ_COSTS_CF">"c302"</definedName>
    <definedName name="IQ_DEF_POLICY_AMORT">"c303"</definedName>
    <definedName name="IQ_DEF_SPENDING_REAL_SAAR">"c6971"</definedName>
    <definedName name="IQ_DEF_SPENDING_REAL_SAAR_APR">"c7631"</definedName>
    <definedName name="IQ_DEF_SPENDING_REAL_SAAR_APR_FC">"c8511"</definedName>
    <definedName name="IQ_DEF_SPENDING_REAL_SAAR_FC">"c7851"</definedName>
    <definedName name="IQ_DEF_SPENDING_REAL_SAAR_POP">"c7191"</definedName>
    <definedName name="IQ_DEF_SPENDING_REAL_SAAR_POP_FC">"c8071"</definedName>
    <definedName name="IQ_DEF_SPENDING_REAL_SAAR_YOY">"c7411"</definedName>
    <definedName name="IQ_DEF_SPENDING_REAL_SAAR_YOY_FC">"c8291"</definedName>
    <definedName name="IQ_DEF_TAX_ASSET_LT_BR">"c304"</definedName>
    <definedName name="IQ_DEF_TAX_ASSET_LT_FIN">"c305"</definedName>
    <definedName name="IQ_DEF_TAX_ASSET_LT_INS">"c306"</definedName>
    <definedName name="IQ_DEF_TAX_ASSET_LT_RE">"c6212"</definedName>
    <definedName name="IQ_DEF_TAX_ASSET_LT_REIT">"c307"</definedName>
    <definedName name="IQ_DEF_TAX_ASSET_LT_UTI">"c308"</definedName>
    <definedName name="IQ_DEF_TAX_ASSETS_CURRENT">"c309"</definedName>
    <definedName name="IQ_DEF_TAX_ASSETS_LT">"c310"</definedName>
    <definedName name="IQ_DEF_TAX_ASSETS_LT_BNK">"c311"</definedName>
    <definedName name="IQ_DEF_TAX_LIAB_CURRENT">"c312"</definedName>
    <definedName name="IQ_DEF_TAX_LIAB_LT">"c313"</definedName>
    <definedName name="IQ_DEF_TAX_LIAB_LT_BNK">"c314"</definedName>
    <definedName name="IQ_DEF_TAX_LIAB_LT_BR">"c315"</definedName>
    <definedName name="IQ_DEF_TAX_LIAB_LT_FIN">"c316"</definedName>
    <definedName name="IQ_DEF_TAX_LIAB_LT_INS">"c317"</definedName>
    <definedName name="IQ_DEF_TAX_LIAB_LT_RE">"c6213"</definedName>
    <definedName name="IQ_DEF_TAX_LIAB_LT_REIT">"c318"</definedName>
    <definedName name="IQ_DEF_TAX_LIAB_LT_UTI">"c319"</definedName>
    <definedName name="IQ_DEFAULT_DATE">"c16220"</definedName>
    <definedName name="IQ_DEFAULT_TYPE">"c16219"</definedName>
    <definedName name="IQ_DEFERRED_CONTINGENT_RENT">"c16181"</definedName>
    <definedName name="IQ_DEFERRED_DOMESTIC_TAXES">"c2077"</definedName>
    <definedName name="IQ_DEFERRED_FOREIGN_TAXES">"c2078"</definedName>
    <definedName name="IQ_DEFERRED_INC_TAX">"c1447"</definedName>
    <definedName name="IQ_DEFERRED_TAX_ASSETS_FFIEC">"c12843"</definedName>
    <definedName name="IQ_DEFERRED_TAX_ASSETS_T1_FFIEC">"c13141"</definedName>
    <definedName name="IQ_DEFERRED_TAX_LIAB_FFIEC">"c12870"</definedName>
    <definedName name="IQ_DEFERRED_TAX_NAV">"c16003"</definedName>
    <definedName name="IQ_DEFERRED_TAX_NNAV">"c16008"</definedName>
    <definedName name="IQ_DEFERRED_TAXES">"c1356"</definedName>
    <definedName name="IQ_DEFERRED_TAXES_TOTAL">"c19142"</definedName>
    <definedName name="IQ_DELIVERED_HOMES_NEW_ORDERS">"c15821"</definedName>
    <definedName name="IQ_DELIVERED_HOMES_PRICE_NEW_ORDER_PRICE">"c15822"</definedName>
    <definedName name="IQ_DEMAND_DEP">"c320"</definedName>
    <definedName name="IQ_DEMAND_DEPOSITS_COMMERCIAL_BANK_SUBS_FFIEC">"c12945"</definedName>
    <definedName name="IQ_DEMAND_DEPOSITS_FDIC">"c6489"</definedName>
    <definedName name="IQ_DEMAND_DEPOSITS_TOT_DEPOSITS_FFIEC">"c13902"</definedName>
    <definedName name="IQ_DEPOSIT_ACCOUNTS_LESS_THAN_100K_FDIC">"c6494"</definedName>
    <definedName name="IQ_DEPOSIT_ACCOUNTS_MORE_THAN_100K_FDIC">"c6492"</definedName>
    <definedName name="IQ_DEPOSITORY_INST_ACCEPTANCES_LL_REC_DOM_FFIEC">"c12908"</definedName>
    <definedName name="IQ_DEPOSITORY_INST_GROSS_LOANS_FFIEC">"c13409"</definedName>
    <definedName name="IQ_DEPOSITORY_INST_RISK_BASED_FFIEC">"c13430"</definedName>
    <definedName name="IQ_DEPOSITORY_INSTITUTIONS_CHARGE_OFFS_FDIC">"c6596"</definedName>
    <definedName name="IQ_DEPOSITORY_INSTITUTIONS_NET_CHARGE_OFFS_FDIC">"c6634"</definedName>
    <definedName name="IQ_DEPOSITORY_INSTITUTIONS_RECOVERIES_FDIC">"c6615"</definedName>
    <definedName name="IQ_DEPOSITS_100K_MORE_ASSETS_TOT_FFIEC">"c13444"</definedName>
    <definedName name="IQ_DEPOSITS_DOM_FFIEC">"c12850"</definedName>
    <definedName name="IQ_DEPOSITS_FAIR_VALUE_TOT_FFIEC">"c13213"</definedName>
    <definedName name="IQ_DEPOSITS_FIN">"c321"</definedName>
    <definedName name="IQ_DEPOSITS_FOREIGN_BANKS_FOREIGN_AGENCIES_FFIEC">"c15344"</definedName>
    <definedName name="IQ_DEPOSITS_FOREIGN_FFIEC">"c12853"</definedName>
    <definedName name="IQ_DEPOSITS_HELD_DOMESTIC_FDIC">"c6340"</definedName>
    <definedName name="IQ_DEPOSITS_HELD_FOREIGN_FDIC">"c6341"</definedName>
    <definedName name="IQ_DEPOSITS_INTEREST_SECURITIES">"c5509"</definedName>
    <definedName name="IQ_DEPOSITS_LESS_100K_COMMERCIAL_BANK_SUBS_FFIEC">"c12948"</definedName>
    <definedName name="IQ_DEPOSITS_LESS_THAN_100K_AFTER_THREE_YEARS_FDIC">"c6464"</definedName>
    <definedName name="IQ_DEPOSITS_LESS_THAN_100K_THREE_MONTHS_FDIC">"c6461"</definedName>
    <definedName name="IQ_DEPOSITS_LESS_THAN_100K_THREE_YEARS_FDIC">"c6463"</definedName>
    <definedName name="IQ_DEPOSITS_LESS_THAN_100K_TWELVE_MONTHS_FDIC">"c6462"</definedName>
    <definedName name="IQ_DEPOSITS_LEVEL_1_FFIEC">"c13221"</definedName>
    <definedName name="IQ_DEPOSITS_LEVEL_2_FFIEC">"c13229"</definedName>
    <definedName name="IQ_DEPOSITS_LEVEL_3_FFIEC">"c13237"</definedName>
    <definedName name="IQ_DEPOSITS_MORE_100K_COMMERCIAL_BANK_SUBS_FFIEC">"c12949"</definedName>
    <definedName name="IQ_DEPOSITS_MORE_THAN_100K_AFTER_THREE_YEARS_FDIC">"c6469"</definedName>
    <definedName name="IQ_DEPOSITS_MORE_THAN_100K_THREE_MONTHS_FDIC">"c6466"</definedName>
    <definedName name="IQ_DEPOSITS_MORE_THAN_100K_THREE_YEARS_FDIC">"c6468"</definedName>
    <definedName name="IQ_DEPOSITS_MORE_THAN_100K_TWELVE_MONTHS_FDIC">"c6467"</definedName>
    <definedName name="IQ_DEPRE_AMORT">"c1360"</definedName>
    <definedName name="IQ_DEPRE_AMORT_SUPPL">"c1593"</definedName>
    <definedName name="IQ_DEPRE_DEPLE">"c1361"</definedName>
    <definedName name="IQ_DEPRE_SUPP">"c1443"</definedName>
    <definedName name="IQ_DERIVATIVE_ASSETS_CURRENT">"c17744"</definedName>
    <definedName name="IQ_DERIVATIVE_ASSETS_FAIR_VALUE_TOT_FFIEC">"c15403"</definedName>
    <definedName name="IQ_DERIVATIVE_ASSETS_LEVEL_1_FFIEC">"c15425"</definedName>
    <definedName name="IQ_DERIVATIVE_ASSETS_LEVEL_2_FFIEC">"c15438"</definedName>
    <definedName name="IQ_DERIVATIVE_ASSETS_LEVEL_3_FFIEC">"c15451"</definedName>
    <definedName name="IQ_DERIVATIVE_ASSETS_LT">"c17745"</definedName>
    <definedName name="IQ_DERIVATIVE_LIABILITIES_FAIR_VALUE_TOT_FFIEC">"c15407"</definedName>
    <definedName name="IQ_DERIVATIVE_LIABILITIES_LEVEL_1_FFIEC">"c15429"</definedName>
    <definedName name="IQ_DERIVATIVE_LIABILITIES_LEVEL_2_FFIEC">"c15442"</definedName>
    <definedName name="IQ_DERIVATIVE_LIABILITIES_LEVEL_3_FFIEC">"c15455"</definedName>
    <definedName name="IQ_DERIVATIVES_FDIC">"c6523"</definedName>
    <definedName name="IQ_DERIVATIVES_NEGATIVE_FAIR_VALUE_DOM_FFIEC">"c12943"</definedName>
    <definedName name="IQ_DERIVATIVES_NEGATIVE_VALUE_FFIEC">"c12861"</definedName>
    <definedName name="IQ_DERIVATIVES_POS_FAIR_VALUE_FFIEC">"c12827"</definedName>
    <definedName name="IQ_DERIVATIVES_POSITIVE_FAIR_VALUE_TRADING_DOM_FFIEC">"c12938"</definedName>
    <definedName name="IQ_DESCRIPTION_LONG">"c1520"</definedName>
    <definedName name="IQ_DEVELOP_LAND">"c323"</definedName>
    <definedName name="IQ_DEVELOPMENT_EXPENSE">"c16040"</definedName>
    <definedName name="IQ_DEVELOPMENT_REVENUE">"c16024"</definedName>
    <definedName name="IQ_DIC">"c13834"</definedName>
    <definedName name="IQ_DIFF_LASTCLOSE_TARGET_PRICE">"c1854"</definedName>
    <definedName name="IQ_DIFF_LASTCLOSE_TARGET_PRICE_CIQ">"c4767"</definedName>
    <definedName name="IQ_DIFF_LASTCLOSE_TARGET_PRICE_REUT">"c5436"</definedName>
    <definedName name="IQ_DIFF_LASTCLOSE_TARGET_PRICE_THOM">"c5278"</definedName>
    <definedName name="IQ_DIG_SUB_BASIC_SUB">"c16202"</definedName>
    <definedName name="IQ_DIG_SUB_VIDEO_SUB">"c15788"</definedName>
    <definedName name="IQ_DIGITAL_SUB_TOTAL_HOMES_PASSED">"c15769"</definedName>
    <definedName name="IQ_DIGITAL_VIDEO_PENETRATION">"c15768"</definedName>
    <definedName name="IQ_DILUT_ADJUST">"c1621"</definedName>
    <definedName name="IQ_DILUT_EPS_EXCL">"c324"</definedName>
    <definedName name="IQ_DILUT_EPS_INCL">"c325"</definedName>
    <definedName name="IQ_DILUT_EPS_NORM">"c1903"</definedName>
    <definedName name="IQ_DILUT_NI">"c2079"</definedName>
    <definedName name="IQ_DILUT_NORMAL_EPS">"c1594"</definedName>
    <definedName name="IQ_DILUT_OUTSTANDING_CURRENT_EST">"c4263"</definedName>
    <definedName name="IQ_DILUT_OUTSTANDING_CURRENT_EST_CIQ">"c4789"</definedName>
    <definedName name="IQ_DILUT_OUTSTANDING_CURRENT_HIGH_EST">"c4264"</definedName>
    <definedName name="IQ_DILUT_OUTSTANDING_CURRENT_HIGH_EST_CIQ">"c4790"</definedName>
    <definedName name="IQ_DILUT_OUTSTANDING_CURRENT_LOW_EST">"c4265"</definedName>
    <definedName name="IQ_DILUT_OUTSTANDING_CURRENT_LOW_EST_CIQ">"c4791"</definedName>
    <definedName name="IQ_DILUT_OUTSTANDING_CURRENT_MEDIAN_EST">"c4266"</definedName>
    <definedName name="IQ_DILUT_OUTSTANDING_CURRENT_MEDIAN_EST_CIQ">"c4792"</definedName>
    <definedName name="IQ_DILUT_OUTSTANDING_CURRENT_NUM_EST">"c4267"</definedName>
    <definedName name="IQ_DILUT_OUTSTANDING_CURRENT_NUM_EST_CIQ">"c4793"</definedName>
    <definedName name="IQ_DILUT_OUTSTANDING_CURRENT_STDDEV_EST">"c4268"</definedName>
    <definedName name="IQ_DILUT_OUTSTANDING_CURRENT_STDDEV_EST_CIQ">"c4794"</definedName>
    <definedName name="IQ_DILUT_WEIGHT">"c326"</definedName>
    <definedName name="IQ_DILUT_WEIGHT_EST">"c4269"</definedName>
    <definedName name="IQ_DILUT_WEIGHT_EST_CIQ">"c4795"</definedName>
    <definedName name="IQ_DILUT_WEIGHT_GUIDANCE">"c4270"</definedName>
    <definedName name="IQ_DILUT_WEIGHT_HIGH_EST">"c4271"</definedName>
    <definedName name="IQ_DILUT_WEIGHT_HIGH_EST_CIQ">"c4796"</definedName>
    <definedName name="IQ_DILUT_WEIGHT_LOW_EST">"c4272"</definedName>
    <definedName name="IQ_DILUT_WEIGHT_LOW_EST_CIQ">"c4797"</definedName>
    <definedName name="IQ_DILUT_WEIGHT_MEDIAN_EST">"c4273"</definedName>
    <definedName name="IQ_DILUT_WEIGHT_MEDIAN_EST_CIQ">"c4798"</definedName>
    <definedName name="IQ_DILUT_WEIGHT_NUM_EST">"c4274"</definedName>
    <definedName name="IQ_DILUT_WEIGHT_NUM_EST_CIQ">"c4799"</definedName>
    <definedName name="IQ_DILUT_WEIGHT_STDDEV_EST">"c4275"</definedName>
    <definedName name="IQ_DILUT_WEIGHT_STDDEV_EST_CIQ">"c4800"</definedName>
    <definedName name="IQ_DILUTED_EPRA_NAV">"c16005"</definedName>
    <definedName name="IQ_DILUTED_EPRA_NAV_SHARE_RE">"c16014"</definedName>
    <definedName name="IQ_DILUTED_EPRA_NNAV">"c16010"</definedName>
    <definedName name="IQ_DILUTED_EPRA_NNAV_SHARE_RE">"c16015"</definedName>
    <definedName name="IQ_DILUTED_NAV_RE">"c15998"</definedName>
    <definedName name="IQ_DILUTED_NAV_SHARE_RE">"c16013"</definedName>
    <definedName name="IQ_DILUTED_NAV_SHARES">"c16016"</definedName>
    <definedName name="IQ_DILUTION_EFFECT_NAV">"c15997"</definedName>
    <definedName name="IQ_DIRECT_AH_EARNED">"c2740"</definedName>
    <definedName name="IQ_DIRECT_EARNED">"c2730"</definedName>
    <definedName name="IQ_DIRECT_INDIRECT_RE_VENTURES_FFIEC">"c15266"</definedName>
    <definedName name="IQ_DIRECT_INDIRECT_RE_VENTURES_UNCONSOL_FFIEC">"c15274"</definedName>
    <definedName name="IQ_DIRECT_LIFE_EARNED">"c2735"</definedName>
    <definedName name="IQ_DIRECT_LIFE_IN_FORCE">"c2765"</definedName>
    <definedName name="IQ_DIRECT_LOSSES">"c15869"</definedName>
    <definedName name="IQ_DIRECT_PC_EARNED">"c2745"</definedName>
    <definedName name="IQ_DIRECT_WRITTEN">"c2724"</definedName>
    <definedName name="IQ_DIRECTORS_FEES_FFIEC">"c13049"</definedName>
    <definedName name="IQ_DISALLOWED_DEFERRED_TAX_ASSETS_FFIEC">"c13157"</definedName>
    <definedName name="IQ_DISALLOWED_GOODWILL_INTANGIBLE_ASSETS_FFIEC">"c13155"</definedName>
    <definedName name="IQ_DISALLOWED_GOODWILL_INTANGIBLES_T1_FFIEC">"c13137"</definedName>
    <definedName name="IQ_DISALLOWED_SERVICING_ASSETS_FFIEC">"c13156"</definedName>
    <definedName name="IQ_DISALLOWED_SERVICING_ASSETS_T1_FFIEC">"c13140"</definedName>
    <definedName name="IQ_DISCONT_OPER">"c1367"</definedName>
    <definedName name="IQ_DISCOUNT_RATE_PENSION_DOMESTIC">"c327"</definedName>
    <definedName name="IQ_DISCOUNT_RATE_PENSION_FOREIGN">"c328"</definedName>
    <definedName name="IQ_DISCRETIONARY_CAPEX">"c16183"</definedName>
    <definedName name="IQ_DISPOSABLE_PERSONAL_INC">"c6850"</definedName>
    <definedName name="IQ_DISPOSABLE_PERSONAL_INC_APR">"c7510"</definedName>
    <definedName name="IQ_DISPOSABLE_PERSONAL_INC_APR_FC">"c8390"</definedName>
    <definedName name="IQ_DISPOSABLE_PERSONAL_INC_FC">"c7730"</definedName>
    <definedName name="IQ_DISPOSABLE_PERSONAL_INC_POP">"c7070"</definedName>
    <definedName name="IQ_DISPOSABLE_PERSONAL_INC_POP_FC">"c7950"</definedName>
    <definedName name="IQ_DISPOSABLE_PERSONAL_INC_REAL">"c11922"</definedName>
    <definedName name="IQ_DISPOSABLE_PERSONAL_INC_REAL_APR">"c11925"</definedName>
    <definedName name="IQ_DISPOSABLE_PERSONAL_INC_REAL_POP">"c11923"</definedName>
    <definedName name="IQ_DISPOSABLE_PERSONAL_INC_REAL_YOY">"c11924"</definedName>
    <definedName name="IQ_DISPOSABLE_PERSONAL_INC_SAAR">"c6851"</definedName>
    <definedName name="IQ_DISPOSABLE_PERSONAL_INC_SAAR_APR">"c7511"</definedName>
    <definedName name="IQ_DISPOSABLE_PERSONAL_INC_SAAR_APR_FC">"c8391"</definedName>
    <definedName name="IQ_DISPOSABLE_PERSONAL_INC_SAAR_FC">"c7731"</definedName>
    <definedName name="IQ_DISPOSABLE_PERSONAL_INC_SAAR_POP">"c7071"</definedName>
    <definedName name="IQ_DISPOSABLE_PERSONAL_INC_SAAR_POP_FC">"c7951"</definedName>
    <definedName name="IQ_DISPOSABLE_PERSONAL_INC_SAAR_USD_APR_FC">"c11805"</definedName>
    <definedName name="IQ_DISPOSABLE_PERSONAL_INC_SAAR_USD_FC">"c11802"</definedName>
    <definedName name="IQ_DISPOSABLE_PERSONAL_INC_SAAR_USD_POP_FC">"c11803"</definedName>
    <definedName name="IQ_DISPOSABLE_PERSONAL_INC_SAAR_USD_YOY_FC">"c11804"</definedName>
    <definedName name="IQ_DISPOSABLE_PERSONAL_INC_SAAR_YOY">"c7291"</definedName>
    <definedName name="IQ_DISPOSABLE_PERSONAL_INC_SAAR_YOY_FC">"c8171"</definedName>
    <definedName name="IQ_DISPOSABLE_PERSONAL_INC_USD_APR_FC">"c11801"</definedName>
    <definedName name="IQ_DISPOSABLE_PERSONAL_INC_USD_FC">"c11798"</definedName>
    <definedName name="IQ_DISPOSABLE_PERSONAL_INC_USD_POP_FC">"c11799"</definedName>
    <definedName name="IQ_DISPOSABLE_PERSONAL_INC_USD_YOY_FC">"c11800"</definedName>
    <definedName name="IQ_DISPOSABLE_PERSONAL_INC_YOY">"c7290"</definedName>
    <definedName name="IQ_DISPOSABLE_PERSONAL_INC_YOY_FC">"c8170"</definedName>
    <definedName name="IQ_DISTR_EXCESS_EARN">"c329"</definedName>
    <definedName name="IQ_DISTRIB_CASH_SHARE_TRUSTS_EST_REV_DATE_TIME_REUT">"c28552"</definedName>
    <definedName name="IQ_DISTRIB_CASH_SHARE_TRUSTS_EST_REVISIONS_REUT">"c28513"</definedName>
    <definedName name="IQ_DISTRIB_CASH_TRUSTS_EST_REV_DATE_TIME_REUT">"c28551"</definedName>
    <definedName name="IQ_DISTRIB_CASH_TRUSTS_EST_REVISIONS_REUT">"c28512"</definedName>
    <definedName name="IQ_DISTRIBUTABLE_CASH">"c3002"</definedName>
    <definedName name="IQ_DISTRIBUTABLE_CASH_ACT_OR_EST">"c4278"</definedName>
    <definedName name="IQ_DISTRIBUTABLE_CASH_ACT_OR_EST_CIQ">"c4803"</definedName>
    <definedName name="IQ_DISTRIBUTABLE_CASH_ACT_OR_EST_CIQ_COL">"c11450"</definedName>
    <definedName name="IQ_DISTRIBUTABLE_CASH_EST">"c4277"</definedName>
    <definedName name="IQ_DISTRIBUTABLE_CASH_EST_CIQ">"c4802"</definedName>
    <definedName name="IQ_DISTRIBUTABLE_CASH_GUIDANCE">"c4279"</definedName>
    <definedName name="IQ_DISTRIBUTABLE_CASH_GUIDANCE_CIQ">"c4804"</definedName>
    <definedName name="IQ_DISTRIBUTABLE_CASH_GUIDANCE_CIQ_COL">"c11451"</definedName>
    <definedName name="IQ_DISTRIBUTABLE_CASH_HIGH_EST">"c4280"</definedName>
    <definedName name="IQ_DISTRIBUTABLE_CASH_HIGH_EST_CIQ">"c4805"</definedName>
    <definedName name="IQ_DISTRIBUTABLE_CASH_HIGH_GUIDANCE">"c4198"</definedName>
    <definedName name="IQ_DISTRIBUTABLE_CASH_HIGH_GUIDANCE_CIQ">"c4610"</definedName>
    <definedName name="IQ_DISTRIBUTABLE_CASH_HIGH_GUIDANCE_CIQ_COL">"c11259"</definedName>
    <definedName name="IQ_DISTRIBUTABLE_CASH_LOW_EST">"c4281"</definedName>
    <definedName name="IQ_DISTRIBUTABLE_CASH_LOW_EST_CIQ">"c4806"</definedName>
    <definedName name="IQ_DISTRIBUTABLE_CASH_LOW_GUIDANCE">"c4238"</definedName>
    <definedName name="IQ_DISTRIBUTABLE_CASH_LOW_GUIDANCE_CIQ">"c4650"</definedName>
    <definedName name="IQ_DISTRIBUTABLE_CASH_LOW_GUIDANCE_CIQ_COL">"c11299"</definedName>
    <definedName name="IQ_DISTRIBUTABLE_CASH_MEDIAN_EST">"c4282"</definedName>
    <definedName name="IQ_DISTRIBUTABLE_CASH_MEDIAN_EST_CIQ">"c4807"</definedName>
    <definedName name="IQ_DISTRIBUTABLE_CASH_NUM_EST">"c4283"</definedName>
    <definedName name="IQ_DISTRIBUTABLE_CASH_NUM_EST_CIQ">"c4808"</definedName>
    <definedName name="IQ_DISTRIBUTABLE_CASH_PAYOUT">"c3005"</definedName>
    <definedName name="IQ_DISTRIBUTABLE_CASH_PER_SHARE_DILUTED">"c16191"</definedName>
    <definedName name="IQ_DISTRIBUTABLE_CASH_SHARE">"c3003"</definedName>
    <definedName name="IQ_DISTRIBUTABLE_CASH_SHARE_ACT_OR_EST">"c4286"</definedName>
    <definedName name="IQ_DISTRIBUTABLE_CASH_SHARE_ACT_OR_EST_CIQ">"c4811"</definedName>
    <definedName name="IQ_DISTRIBUTABLE_CASH_SHARE_ACT_OR_EST_CIQ_COL">"c11458"</definedName>
    <definedName name="IQ_DISTRIBUTABLE_CASH_SHARE_EST">"c4285"</definedName>
    <definedName name="IQ_DISTRIBUTABLE_CASH_SHARE_EST_CIQ">"c4810"</definedName>
    <definedName name="IQ_DISTRIBUTABLE_CASH_SHARE_GUIDANCE">"c4287"</definedName>
    <definedName name="IQ_DISTRIBUTABLE_CASH_SHARE_GUIDANCE_CIQ">"c4812"</definedName>
    <definedName name="IQ_DISTRIBUTABLE_CASH_SHARE_GUIDANCE_CIQ_COL">"c11459"</definedName>
    <definedName name="IQ_DISTRIBUTABLE_CASH_SHARE_HIGH_EST">"c4288"</definedName>
    <definedName name="IQ_DISTRIBUTABLE_CASH_SHARE_HIGH_EST_CIQ">"c4813"</definedName>
    <definedName name="IQ_DISTRIBUTABLE_CASH_SHARE_HIGH_GUIDANCE">"c4199"</definedName>
    <definedName name="IQ_DISTRIBUTABLE_CASH_SHARE_HIGH_GUIDANCE_CIQ">"c4611"</definedName>
    <definedName name="IQ_DISTRIBUTABLE_CASH_SHARE_HIGH_GUIDANCE_CIQ_COL">"c11260"</definedName>
    <definedName name="IQ_DISTRIBUTABLE_CASH_SHARE_LOW_EST">"c4289"</definedName>
    <definedName name="IQ_DISTRIBUTABLE_CASH_SHARE_LOW_EST_CIQ">"c4814"</definedName>
    <definedName name="IQ_DISTRIBUTABLE_CASH_SHARE_LOW_GUIDANCE">"c4239"</definedName>
    <definedName name="IQ_DISTRIBUTABLE_CASH_SHARE_LOW_GUIDANCE_CIQ">"c4651"</definedName>
    <definedName name="IQ_DISTRIBUTABLE_CASH_SHARE_LOW_GUIDANCE_CIQ_COL">"c11300"</definedName>
    <definedName name="IQ_DISTRIBUTABLE_CASH_SHARE_MEDIAN_EST">"c4290"</definedName>
    <definedName name="IQ_DISTRIBUTABLE_CASH_SHARE_MEDIAN_EST_CIQ">"c4815"</definedName>
    <definedName name="IQ_DISTRIBUTABLE_CASH_SHARE_NUM_EST">"c4291"</definedName>
    <definedName name="IQ_DISTRIBUTABLE_CASH_SHARE_NUM_EST_CIQ">"c4816"</definedName>
    <definedName name="IQ_DISTRIBUTABLE_CASH_SHARE_STDDEV_EST">"c4292"</definedName>
    <definedName name="IQ_DISTRIBUTABLE_CASH_SHARE_STDDEV_EST_CIQ">"c4817"</definedName>
    <definedName name="IQ_DISTRIBUTABLE_CASH_SHARES_BASIC">"c16189"</definedName>
    <definedName name="IQ_DISTRIBUTABLE_CASH_SHARES_DILUTED">"c16190"</definedName>
    <definedName name="IQ_DISTRIBUTABLE_CASH_STDDEV_EST">"c4294"</definedName>
    <definedName name="IQ_DISTRIBUTABLE_CASH_STDDEV_EST_CIQ">"c4819"</definedName>
    <definedName name="IQ_DIV_AMOUNT">"c3041"</definedName>
    <definedName name="IQ_DIV_PAYMENT_DATE">"c2205"</definedName>
    <definedName name="IQ_DIV_PAYMENT_DATE_1">"c2106"</definedName>
    <definedName name="IQ_DIV_PAYMENT_TYPE">"c12752"</definedName>
    <definedName name="IQ_DIV_RECORD_DATE">"c2204"</definedName>
    <definedName name="IQ_DIV_RECORD_DATE_1">"c2105"</definedName>
    <definedName name="IQ_DIV_SHARE">"c330"</definedName>
    <definedName name="IQ_DIVEST_CF">"c331"</definedName>
    <definedName name="IQ_DIVID_SHARE">"c1366"</definedName>
    <definedName name="IQ_DIVIDEND_EST">"c4296"</definedName>
    <definedName name="IQ_DIVIDEND_EST_CIQ">"c4821"</definedName>
    <definedName name="IQ_DIVIDEND_HIGH_EST">"c4297"</definedName>
    <definedName name="IQ_DIVIDEND_HIGH_EST_CIQ">"c4822"</definedName>
    <definedName name="IQ_DIVIDEND_LOW_EST">"c4298"</definedName>
    <definedName name="IQ_DIVIDEND_LOW_EST_CIQ">"c4823"</definedName>
    <definedName name="IQ_DIVIDEND_MEDIAN_EST">"c4299"</definedName>
    <definedName name="IQ_DIVIDEND_MEDIAN_EST_CIQ">"c4824"</definedName>
    <definedName name="IQ_DIVIDEND_NUM_EST">"c4300"</definedName>
    <definedName name="IQ_DIVIDEND_NUM_EST_CIQ">"c4825"</definedName>
    <definedName name="IQ_DIVIDEND_STDDEV_EST">"c4301"</definedName>
    <definedName name="IQ_DIVIDEND_STDDEV_EST_CIQ">"c4826"</definedName>
    <definedName name="IQ_DIVIDEND_YIELD">"c332"</definedName>
    <definedName name="IQ_DIVIDENDS_DECLARED_COMMON_FDIC">"c6659"</definedName>
    <definedName name="IQ_DIVIDENDS_DECLARED_COMMON_FFIEC">"c12969"</definedName>
    <definedName name="IQ_DIVIDENDS_DECLARED_PREFERRED_FDIC">"c6658"</definedName>
    <definedName name="IQ_DIVIDENDS_DECLARED_PREFERRED_FFIEC">"c12968"</definedName>
    <definedName name="IQ_DIVIDENDS_FDIC">"c6660"</definedName>
    <definedName name="IQ_DIVIDENDS_NET_INCOME_FFIEC">"c13349"</definedName>
    <definedName name="IQ_DIVIDENDS_PAID_DECLARED_PERIOD_COVERED">"c9960"</definedName>
    <definedName name="IQ_DIVIDENDS_PAID_DECLARED_PERIOD_GROUP">"c9946"</definedName>
    <definedName name="IQ_DNB_OTHER_EXP_INC_TAX_US">"c6787"</definedName>
    <definedName name="IQ_DNTM">700000</definedName>
    <definedName name="IQ_DO">"c333"</definedName>
    <definedName name="IQ_DO_ASSETS_CURRENT">"c334"</definedName>
    <definedName name="IQ_DO_ASSETS_LT">"c335"</definedName>
    <definedName name="IQ_DO_CF">"c336"</definedName>
    <definedName name="IQ_DOC_CLAUSE">"c6032"</definedName>
    <definedName name="IQ_DOM_OFFICE_DEPOSITS_TOT_DEPOSITS_FFIEC">"c13910"</definedName>
    <definedName name="IQ_DPAC">"c2801"</definedName>
    <definedName name="IQ_DPAC_ACC">"c2799"</definedName>
    <definedName name="IQ_DPAC_AMORT">"c2795"</definedName>
    <definedName name="IQ_DPAC_BEG">"c2791"</definedName>
    <definedName name="IQ_DPAC_COMMISSIONS">"c2792"</definedName>
    <definedName name="IQ_DPAC_END">"c2801"</definedName>
    <definedName name="IQ_DPAC_FX">"c2798"</definedName>
    <definedName name="IQ_DPAC_OTHER_ADJ">"c2800"</definedName>
    <definedName name="IQ_DPAC_OTHERS">"c2793"</definedName>
    <definedName name="IQ_DPAC_PERIOD">"c2794"</definedName>
    <definedName name="IQ_DPAC_REAL_GAIN">"c2797"</definedName>
    <definedName name="IQ_DPAC_UNREAL_GAIN">"c2796"</definedName>
    <definedName name="IQ_DPS_10YR_ANN_CAGR">"c6065"</definedName>
    <definedName name="IQ_DPS_10YR_ANN_GROWTH">"c337"</definedName>
    <definedName name="IQ_DPS_1YR_ANN_GROWTH">"c338"</definedName>
    <definedName name="IQ_DPS_2YR_ANN_CAGR">"c6066"</definedName>
    <definedName name="IQ_DPS_2YR_ANN_GROWTH">"c339"</definedName>
    <definedName name="IQ_DPS_3YR_ANN_CAGR">"c6067"</definedName>
    <definedName name="IQ_DPS_3YR_ANN_GROWTH">"c340"</definedName>
    <definedName name="IQ_DPS_5YR_ANN_CAGR">"c6068"</definedName>
    <definedName name="IQ_DPS_5YR_ANN_GROWTH">"c341"</definedName>
    <definedName name="IQ_DPS_7YR_ANN_CAGR">"c6069"</definedName>
    <definedName name="IQ_DPS_7YR_ANN_GROWTH">"c342"</definedName>
    <definedName name="IQ_DPS_ACT_OR_EST">"c2218"</definedName>
    <definedName name="IQ_DPS_ACT_OR_EST_CIQ">"c5062"</definedName>
    <definedName name="IQ_DPS_ACT_OR_EST_CIQ_COL">"c11709"</definedName>
    <definedName name="IQ_DPS_ACT_OR_EST_REUT">"c5464"</definedName>
    <definedName name="IQ_DPS_ACT_OR_EST_THOM">"c5302"</definedName>
    <definedName name="IQ_DPS_EST">"c1674"</definedName>
    <definedName name="IQ_DPS_EST_BOTTOM_UP">"c5493"</definedName>
    <definedName name="IQ_DPS_EST_BOTTOM_UP_CIQ">"c12030"</definedName>
    <definedName name="IQ_DPS_EST_BOTTOM_UP_REUT">"c5501"</definedName>
    <definedName name="IQ_DPS_EST_CIQ">"c3682"</definedName>
    <definedName name="IQ_DPS_EST_REUT">"c3851"</definedName>
    <definedName name="IQ_DPS_EST_THOM">"c4013"</definedName>
    <definedName name="IQ_DPS_GUIDANCE">"c4302"</definedName>
    <definedName name="IQ_DPS_GUIDANCE_CIQ">"c4827"</definedName>
    <definedName name="IQ_DPS_GUIDANCE_CIQ_COL">"c11474"</definedName>
    <definedName name="IQ_DPS_HIGH_EST">"c1676"</definedName>
    <definedName name="IQ_DPS_HIGH_EST_CIQ">"c3684"</definedName>
    <definedName name="IQ_DPS_HIGH_EST_REUT">"c3853"</definedName>
    <definedName name="IQ_DPS_HIGH_EST_THOM">"c4015"</definedName>
    <definedName name="IQ_DPS_HIGH_GUIDANCE">"c4168"</definedName>
    <definedName name="IQ_DPS_HIGH_GUIDANCE_CIQ">"c4580"</definedName>
    <definedName name="IQ_DPS_HIGH_GUIDANCE_CIQ_COL">"c11229"</definedName>
    <definedName name="IQ_DPS_LOW_EST">"c1677"</definedName>
    <definedName name="IQ_DPS_LOW_EST_CIQ">"c3685"</definedName>
    <definedName name="IQ_DPS_LOW_EST_REUT">"c3854"</definedName>
    <definedName name="IQ_DPS_LOW_EST_THOM">"c4016"</definedName>
    <definedName name="IQ_DPS_LOW_GUIDANCE">"c4208"</definedName>
    <definedName name="IQ_DPS_LOW_GUIDANCE_CIQ">"c4620"</definedName>
    <definedName name="IQ_DPS_LOW_GUIDANCE_CIQ_COL">"c11269"</definedName>
    <definedName name="IQ_DPS_MEDIAN_EST">"c1675"</definedName>
    <definedName name="IQ_DPS_MEDIAN_EST_CIQ">"c3683"</definedName>
    <definedName name="IQ_DPS_MEDIAN_EST_REUT">"c3852"</definedName>
    <definedName name="IQ_DPS_MEDIAN_EST_THOM">"c4014"</definedName>
    <definedName name="IQ_DPS_NUM_EST">"c1678"</definedName>
    <definedName name="IQ_DPS_NUM_EST_CIQ">"c3686"</definedName>
    <definedName name="IQ_DPS_NUM_EST_REUT">"c3855"</definedName>
    <definedName name="IQ_DPS_NUM_EST_THOM">"c4017"</definedName>
    <definedName name="IQ_DPS_STDDEV_EST">"c1679"</definedName>
    <definedName name="IQ_DPS_STDDEV_EST_CIQ">"c3687"</definedName>
    <definedName name="IQ_DPS_STDDEV_EST_REUT">"c3856"</definedName>
    <definedName name="IQ_DPS_STDDEV_EST_THOM">"c4018"</definedName>
    <definedName name="IQ_DURABLE_INVENTORIES">"c6853"</definedName>
    <definedName name="IQ_DURABLE_INVENTORIES_APR">"c7513"</definedName>
    <definedName name="IQ_DURABLE_INVENTORIES_APR_FC">"c8393"</definedName>
    <definedName name="IQ_DURABLE_INVENTORIES_FC">"c7733"</definedName>
    <definedName name="IQ_DURABLE_INVENTORIES_POP">"c7073"</definedName>
    <definedName name="IQ_DURABLE_INVENTORIES_POP_FC">"c7953"</definedName>
    <definedName name="IQ_DURABLE_INVENTORIES_YOY">"c7293"</definedName>
    <definedName name="IQ_DURABLE_INVENTORIES_YOY_FC">"c8173"</definedName>
    <definedName name="IQ_DURABLE_ORDERS">"c6854"</definedName>
    <definedName name="IQ_DURABLE_ORDERS_APR">"c7514"</definedName>
    <definedName name="IQ_DURABLE_ORDERS_APR_FC">"c8394"</definedName>
    <definedName name="IQ_DURABLE_ORDERS_FC">"c7734"</definedName>
    <definedName name="IQ_DURABLE_ORDERS_POP">"c7074"</definedName>
    <definedName name="IQ_DURABLE_ORDERS_POP_FC">"c7954"</definedName>
    <definedName name="IQ_DURABLE_ORDERS_YOY">"c7294"</definedName>
    <definedName name="IQ_DURABLE_ORDERS_YOY_FC">"c8174"</definedName>
    <definedName name="IQ_DURABLE_SHIPMENTS">"c6855"</definedName>
    <definedName name="IQ_DURABLE_SHIPMENTS_APR">"c7515"</definedName>
    <definedName name="IQ_DURABLE_SHIPMENTS_APR_FC">"c8395"</definedName>
    <definedName name="IQ_DURABLE_SHIPMENTS_FC">"c7735"</definedName>
    <definedName name="IQ_DURABLE_SHIPMENTS_POP">"c7075"</definedName>
    <definedName name="IQ_DURABLE_SHIPMENTS_POP_FC">"c7955"</definedName>
    <definedName name="IQ_DURABLE_SHIPMENTS_YOY">"c7295"</definedName>
    <definedName name="IQ_DURABLE_SHIPMENTS_YOY_FC">"c8175"</definedName>
    <definedName name="IQ_DURATION">"c2181"</definedName>
    <definedName name="IQ_EARNING_ASSET_INT_BEAR_LIABILITIES">"c15703"</definedName>
    <definedName name="IQ_EARNING_ASSET_YIELD">"c343"</definedName>
    <definedName name="IQ_EARNING_ASSETS_AVG_ASSETS_FFIEC">"c13354"</definedName>
    <definedName name="IQ_EARNING_ASSETS_FDIC">"c6360"</definedName>
    <definedName name="IQ_EARNING_ASSETS_QUARTERLY_AVG_FFIEC">"c13086"</definedName>
    <definedName name="IQ_EARNING_ASSETS_REPRICE_ASSETS_TOT_FFIEC">"c13451"</definedName>
    <definedName name="IQ_EARNING_ASSETS_YIELD_FDIC">"c6724"</definedName>
    <definedName name="IQ_EARNING_CO">"c344"</definedName>
    <definedName name="IQ_EARNING_CO_10YR_ANN_CAGR">"c6070"</definedName>
    <definedName name="IQ_EARNING_CO_10YR_ANN_GROWTH">"c345"</definedName>
    <definedName name="IQ_EARNING_CO_1YR_ANN_GROWTH">"c346"</definedName>
    <definedName name="IQ_EARNING_CO_2YR_ANN_CAGR">"c6071"</definedName>
    <definedName name="IQ_EARNING_CO_2YR_ANN_GROWTH">"c347"</definedName>
    <definedName name="IQ_EARNING_CO_3YR_ANN_CAGR">"c6072"</definedName>
    <definedName name="IQ_EARNING_CO_3YR_ANN_GROWTH">"c348"</definedName>
    <definedName name="IQ_EARNING_CO_5YR_ANN_CAGR">"c6073"</definedName>
    <definedName name="IQ_EARNING_CO_5YR_ANN_GROWTH">"c349"</definedName>
    <definedName name="IQ_EARNING_CO_7YR_ANN_CAGR">"c6074"</definedName>
    <definedName name="IQ_EARNING_CO_7YR_ANN_GROWTH">"c350"</definedName>
    <definedName name="IQ_EARNING_CO_MARGIN">"c351"</definedName>
    <definedName name="IQ_EARNINGS_ANNOUNCE_DATE">"c1649"</definedName>
    <definedName name="IQ_EARNINGS_ANNOUNCE_DATE_CIQ">"c4656"</definedName>
    <definedName name="IQ_EARNINGS_ANNOUNCE_DATE_REUT">"c5314"</definedName>
    <definedName name="IQ_EARNINGS_ANNOUNCE_DATE_THOM">"c5093"</definedName>
    <definedName name="IQ_EARNINGS_CO_FFIEC">"c13032"</definedName>
    <definedName name="IQ_EARNINGS_CONT_OPS_HOMEBUILDING_SALES">"c15817"</definedName>
    <definedName name="IQ_EARNINGS_COVERAGE_LOSSES_FFIEC">"c13351"</definedName>
    <definedName name="IQ_EARNINGS_COVERAGE_NET_CHARGE_OFFS_FDIC">"c6735"</definedName>
    <definedName name="IQ_EARNINGS_LIFE_INSURANCE_FFIEC">"c13041"</definedName>
    <definedName name="IQ_EARNINGS_PERIOD_COVERED">"c9958"</definedName>
    <definedName name="IQ_EARNINGS_PERIOD_GROUP">"c9944"</definedName>
    <definedName name="IQ_EBIT">"c352"</definedName>
    <definedName name="IQ_EBIT_10K">"IQ_EBIT_10K"</definedName>
    <definedName name="IQ_EBIT_10Q">"IQ_EBIT_10Q"</definedName>
    <definedName name="IQ_EBIT_10Q1">"IQ_EBIT_10Q1"</definedName>
    <definedName name="IQ_EBIT_10YR_ANN_CAGR">"c6075"</definedName>
    <definedName name="IQ_EBIT_10YR_ANN_GROWTH">"c353"</definedName>
    <definedName name="IQ_EBIT_1YR_ANN_GROWTH">"c354"</definedName>
    <definedName name="IQ_EBIT_2YR_ANN_CAGR">"c6076"</definedName>
    <definedName name="IQ_EBIT_2YR_ANN_GROWTH">"c355"</definedName>
    <definedName name="IQ_EBIT_3YR_ANN_CAGR">"c6077"</definedName>
    <definedName name="IQ_EBIT_3YR_ANN_GROWTH">"c356"</definedName>
    <definedName name="IQ_EBIT_5YR_ANN_CAGR">"c6078"</definedName>
    <definedName name="IQ_EBIT_5YR_ANN_GROWTH">"c357"</definedName>
    <definedName name="IQ_EBIT_7YR_ANN_CAGR">"c6079"</definedName>
    <definedName name="IQ_EBIT_7YR_ANN_GROWTH">"c358"</definedName>
    <definedName name="IQ_EBIT_ACT_OR_EST">"c2219"</definedName>
    <definedName name="IQ_EBIT_ACT_OR_EST_CIQ">"c5063"</definedName>
    <definedName name="IQ_EBIT_ACT_OR_EST_CIQ_COL">"c11710"</definedName>
    <definedName name="IQ_EBIT_ACT_OR_EST_REUT">"c5465"</definedName>
    <definedName name="IQ_EBIT_ACT_OR_EST_THOM">"c5303"</definedName>
    <definedName name="IQ_EBIT_EQ_INC">"c3498"</definedName>
    <definedName name="IQ_EBIT_EQ_INC_EXCL_SBC">"c3502"</definedName>
    <definedName name="IQ_EBIT_EST">"c1681"</definedName>
    <definedName name="IQ_EBIT_EST_CIQ">"c4674"</definedName>
    <definedName name="IQ_EBIT_EST_REUT">"c5333"</definedName>
    <definedName name="IQ_EBIT_EST_THOM">"c5105"</definedName>
    <definedName name="IQ_EBIT_EXCL_SBC">"c3082"</definedName>
    <definedName name="IQ_EBIT_GROWTH_1">"IQ_EBIT_GROWTH_1"</definedName>
    <definedName name="IQ_EBIT_GROWTH_2">"IQ_EBIT_GROWTH_2"</definedName>
    <definedName name="IQ_EBIT_GUIDANCE">"c4303"</definedName>
    <definedName name="IQ_EBIT_GUIDANCE_CIQ">"c4828"</definedName>
    <definedName name="IQ_EBIT_GUIDANCE_CIQ_COL">"c11475"</definedName>
    <definedName name="IQ_EBIT_GW_ACT_OR_EST">"c4306"</definedName>
    <definedName name="IQ_EBIT_GW_ACT_OR_EST_CIQ">"c4831"</definedName>
    <definedName name="IQ_EBIT_GW_ACT_OR_EST_CIQ_COL">"c11478"</definedName>
    <definedName name="IQ_EBIT_GW_EST">"c4305"</definedName>
    <definedName name="IQ_EBIT_GW_EST_CIQ">"c4830"</definedName>
    <definedName name="IQ_EBIT_GW_GUIDANCE">"c4307"</definedName>
    <definedName name="IQ_EBIT_GW_GUIDANCE_CIQ">"c4832"</definedName>
    <definedName name="IQ_EBIT_GW_GUIDANCE_CIQ_COL">"c11479"</definedName>
    <definedName name="IQ_EBIT_GW_HIGH_EST">"c4308"</definedName>
    <definedName name="IQ_EBIT_GW_HIGH_EST_CIQ">"c4833"</definedName>
    <definedName name="IQ_EBIT_GW_HIGH_GUIDANCE">"c4171"</definedName>
    <definedName name="IQ_EBIT_GW_HIGH_GUIDANCE_CIQ">"c4583"</definedName>
    <definedName name="IQ_EBIT_GW_HIGH_GUIDANCE_CIQ_COL">"c11232"</definedName>
    <definedName name="IQ_EBIT_GW_LOW_EST">"c4309"</definedName>
    <definedName name="IQ_EBIT_GW_LOW_EST_CIQ">"c4834"</definedName>
    <definedName name="IQ_EBIT_GW_LOW_GUIDANCE">"c4211"</definedName>
    <definedName name="IQ_EBIT_GW_LOW_GUIDANCE_CIQ">"c4623"</definedName>
    <definedName name="IQ_EBIT_GW_LOW_GUIDANCE_CIQ_COL">"c11272"</definedName>
    <definedName name="IQ_EBIT_GW_MEDIAN_EST">"c4310"</definedName>
    <definedName name="IQ_EBIT_GW_MEDIAN_EST_CIQ">"c4835"</definedName>
    <definedName name="IQ_EBIT_GW_NUM_EST">"c4311"</definedName>
    <definedName name="IQ_EBIT_GW_NUM_EST_CIQ">"c4836"</definedName>
    <definedName name="IQ_EBIT_GW_STDDEV_EST">"c4312"</definedName>
    <definedName name="IQ_EBIT_GW_STDDEV_EST_CIQ">"c4837"</definedName>
    <definedName name="IQ_EBIT_HIGH_EST">"c1683"</definedName>
    <definedName name="IQ_EBIT_HIGH_EST_CIQ">"c4676"</definedName>
    <definedName name="IQ_EBIT_HIGH_EST_REUT">"c5335"</definedName>
    <definedName name="IQ_EBIT_HIGH_EST_THOM">"c5107"</definedName>
    <definedName name="IQ_EBIT_HIGH_GUIDANCE">"c4172"</definedName>
    <definedName name="IQ_EBIT_HIGH_GUIDANCE_CIQ">"c4584"</definedName>
    <definedName name="IQ_EBIT_HIGH_GUIDANCE_CIQ_COL">"c11233"</definedName>
    <definedName name="IQ_EBIT_HOMEBUILDING_SALES">"c15815"</definedName>
    <definedName name="IQ_EBIT_INT">"c360"</definedName>
    <definedName name="IQ_EBIT_LOW_EST">"c1684"</definedName>
    <definedName name="IQ_EBIT_LOW_EST_CIQ">"c4677"</definedName>
    <definedName name="IQ_EBIT_LOW_EST_REUT">"c5336"</definedName>
    <definedName name="IQ_EBIT_LOW_EST_THOM">"c5108"</definedName>
    <definedName name="IQ_EBIT_LOW_GUIDANCE">"c4212"</definedName>
    <definedName name="IQ_EBIT_LOW_GUIDANCE_CIQ">"c4624"</definedName>
    <definedName name="IQ_EBIT_LOW_GUIDANCE_CIQ_COL">"c11273"</definedName>
    <definedName name="IQ_EBIT_MARGIN">"c359"</definedName>
    <definedName name="IQ_EBIT_MEDIAN_EST">"c1682"</definedName>
    <definedName name="IQ_EBIT_MEDIAN_EST_CIQ">"c4675"</definedName>
    <definedName name="IQ_EBIT_MEDIAN_EST_REUT">"c5334"</definedName>
    <definedName name="IQ_EBIT_MEDIAN_EST_THOM">"c5106"</definedName>
    <definedName name="IQ_EBIT_NET_INT">"c360"</definedName>
    <definedName name="IQ_EBIT_NUM_EST">"c1685"</definedName>
    <definedName name="IQ_EBIT_NUM_EST_CIQ">"c4678"</definedName>
    <definedName name="IQ_EBIT_NUM_EST_REUT">"c5337"</definedName>
    <definedName name="IQ_EBIT_NUM_EST_THOM">"c5109"</definedName>
    <definedName name="IQ_EBIT_OVER_IE">"c1369"</definedName>
    <definedName name="IQ_EBIT_SBC_ACT_OR_EST">"c4316"</definedName>
    <definedName name="IQ_EBIT_SBC_ACT_OR_EST_CIQ">"c4841"</definedName>
    <definedName name="IQ_EBIT_SBC_ACT_OR_EST_CIQ_COL">"c11488"</definedName>
    <definedName name="IQ_EBIT_SBC_EST">"c4315"</definedName>
    <definedName name="IQ_EBIT_SBC_EST_CIQ">"c4840"</definedName>
    <definedName name="IQ_EBIT_SBC_GUIDANCE">"c4317"</definedName>
    <definedName name="IQ_EBIT_SBC_GUIDANCE_CIQ">"c4842"</definedName>
    <definedName name="IQ_EBIT_SBC_GUIDANCE_CIQ_COL">"c11489"</definedName>
    <definedName name="IQ_EBIT_SBC_GW_ACT_OR_EST">"c4320"</definedName>
    <definedName name="IQ_EBIT_SBC_GW_ACT_OR_EST_CIQ">"c4845"</definedName>
    <definedName name="IQ_EBIT_SBC_GW_ACT_OR_EST_CIQ_COL">"c11492"</definedName>
    <definedName name="IQ_EBIT_SBC_GW_EST">"c4319"</definedName>
    <definedName name="IQ_EBIT_SBC_GW_EST_CIQ">"c4844"</definedName>
    <definedName name="IQ_EBIT_SBC_GW_GUIDANCE">"c4321"</definedName>
    <definedName name="IQ_EBIT_SBC_GW_GUIDANCE_CIQ">"c4846"</definedName>
    <definedName name="IQ_EBIT_SBC_GW_GUIDANCE_CIQ_COL">"c11493"</definedName>
    <definedName name="IQ_EBIT_SBC_GW_HIGH_EST">"c4322"</definedName>
    <definedName name="IQ_EBIT_SBC_GW_HIGH_EST_CIQ">"c4847"</definedName>
    <definedName name="IQ_EBIT_SBC_GW_HIGH_GUIDANCE">"c4193"</definedName>
    <definedName name="IQ_EBIT_SBC_GW_HIGH_GUIDANCE_CIQ">"c4605"</definedName>
    <definedName name="IQ_EBIT_SBC_GW_HIGH_GUIDANCE_CIQ_COL">"c11254"</definedName>
    <definedName name="IQ_EBIT_SBC_GW_LOW_EST">"c4323"</definedName>
    <definedName name="IQ_EBIT_SBC_GW_LOW_EST_CIQ">"c4848"</definedName>
    <definedName name="IQ_EBIT_SBC_GW_LOW_GUIDANCE">"c4233"</definedName>
    <definedName name="IQ_EBIT_SBC_GW_LOW_GUIDANCE_CIQ">"c4645"</definedName>
    <definedName name="IQ_EBIT_SBC_GW_LOW_GUIDANCE_CIQ_COL">"c11294"</definedName>
    <definedName name="IQ_EBIT_SBC_GW_MEDIAN_EST">"c4324"</definedName>
    <definedName name="IQ_EBIT_SBC_GW_MEDIAN_EST_CIQ">"c4849"</definedName>
    <definedName name="IQ_EBIT_SBC_GW_NUM_EST">"c4325"</definedName>
    <definedName name="IQ_EBIT_SBC_GW_NUM_EST_CIQ">"c4850"</definedName>
    <definedName name="IQ_EBIT_SBC_GW_STDDEV_EST">"c4326"</definedName>
    <definedName name="IQ_EBIT_SBC_GW_STDDEV_EST_CIQ">"c4851"</definedName>
    <definedName name="IQ_EBIT_SBC_HIGH_EST">"c4328"</definedName>
    <definedName name="IQ_EBIT_SBC_HIGH_EST_CIQ">"c4853"</definedName>
    <definedName name="IQ_EBIT_SBC_HIGH_GUIDANCE">"c4192"</definedName>
    <definedName name="IQ_EBIT_SBC_HIGH_GUIDANCE_CIQ">"c4604"</definedName>
    <definedName name="IQ_EBIT_SBC_HIGH_GUIDANCE_CIQ_COL">"c11253"</definedName>
    <definedName name="IQ_EBIT_SBC_LOW_EST">"c4329"</definedName>
    <definedName name="IQ_EBIT_SBC_LOW_EST_CIQ">"c4854"</definedName>
    <definedName name="IQ_EBIT_SBC_LOW_GUIDANCE">"c4232"</definedName>
    <definedName name="IQ_EBIT_SBC_LOW_GUIDANCE_CIQ">"c4644"</definedName>
    <definedName name="IQ_EBIT_SBC_LOW_GUIDANCE_CIQ_COL">"c11293"</definedName>
    <definedName name="IQ_EBIT_SBC_MEDIAN_EST">"c4330"</definedName>
    <definedName name="IQ_EBIT_SBC_MEDIAN_EST_CIQ">"c4855"</definedName>
    <definedName name="IQ_EBIT_SBC_NUM_EST">"c4331"</definedName>
    <definedName name="IQ_EBIT_SBC_NUM_EST_CIQ">"c4856"</definedName>
    <definedName name="IQ_EBIT_SBC_STDDEV_EST">"c4332"</definedName>
    <definedName name="IQ_EBIT_SBC_STDDEV_EST_CIQ">"c4857"</definedName>
    <definedName name="IQ_EBIT_STDDEV_EST">"c1686"</definedName>
    <definedName name="IQ_EBIT_STDDEV_EST_CIQ">"c4679"</definedName>
    <definedName name="IQ_EBIT_STDDEV_EST_REUT">"c5338"</definedName>
    <definedName name="IQ_EBIT_STDDEV_EST_THOM">"c5110"</definedName>
    <definedName name="IQ_EBITA">"c1910"</definedName>
    <definedName name="IQ_EBITA_10YR_ANN_CAGR">"c6184"</definedName>
    <definedName name="IQ_EBITA_10YR_ANN_GROWTH">"c1954"</definedName>
    <definedName name="IQ_EBITA_1YR_ANN_GROWTH">"c1949"</definedName>
    <definedName name="IQ_EBITA_2YR_ANN_CAGR">"c6180"</definedName>
    <definedName name="IQ_EBITA_2YR_ANN_GROWTH">"c1950"</definedName>
    <definedName name="IQ_EBITA_3YR_ANN_CAGR">"c6181"</definedName>
    <definedName name="IQ_EBITA_3YR_ANN_GROWTH">"c1951"</definedName>
    <definedName name="IQ_EBITA_5YR_ANN_CAGR">"c6182"</definedName>
    <definedName name="IQ_EBITA_5YR_ANN_GROWTH">"c1952"</definedName>
    <definedName name="IQ_EBITA_7YR_ANN_CAGR">"c6183"</definedName>
    <definedName name="IQ_EBITA_7YR_ANN_GROWTH">"c1953"</definedName>
    <definedName name="IQ_EBITA_EQ_INC">"c3497"</definedName>
    <definedName name="IQ_EBITA_EQ_INC_EXCL_SBC">"c3501"</definedName>
    <definedName name="IQ_EBITA_EXCL_SBC">"c3080"</definedName>
    <definedName name="IQ_EBITA_MARGIN">"c1963"</definedName>
    <definedName name="IQ_EBITDA">"c361"</definedName>
    <definedName name="IQ_EBITDA_10K">"IQ_EBITDA_10K"</definedName>
    <definedName name="IQ_EBITDA_10Q">"IQ_EBITDA_10Q"</definedName>
    <definedName name="IQ_EBITDA_10Q1">"IQ_EBITDA_10Q1"</definedName>
    <definedName name="IQ_EBITDA_10YR_ANN_CAGR">"c6080"</definedName>
    <definedName name="IQ_EBITDA_10YR_ANN_GROWTH">"c362"</definedName>
    <definedName name="IQ_EBITDA_1YR_ANN_GROWTH">"c363"</definedName>
    <definedName name="IQ_EBITDA_2YR_ANN_CAGR">"c6081"</definedName>
    <definedName name="IQ_EBITDA_2YR_ANN_GROWTH">"c364"</definedName>
    <definedName name="IQ_EBITDA_3YR_ANN_CAGR">"c6082"</definedName>
    <definedName name="IQ_EBITDA_3YR_ANN_GROWTH">"c365"</definedName>
    <definedName name="IQ_EBITDA_5YR_ANN_CAGR">"c6083"</definedName>
    <definedName name="IQ_EBITDA_5YR_ANN_GROWTH">"c366"</definedName>
    <definedName name="IQ_EBITDA_7YR_ANN_CAGR">"c6084"</definedName>
    <definedName name="IQ_EBITDA_7YR_ANN_GROWTH">"c367"</definedName>
    <definedName name="IQ_EBITDA_ACT_OR_EST">"c2215"</definedName>
    <definedName name="IQ_EBITDA_ACT_OR_EST_CIQ">"c5060"</definedName>
    <definedName name="IQ_EBITDA_ACT_OR_EST_CIQ_COL">"c11707"</definedName>
    <definedName name="IQ_EBITDA_ACT_OR_EST_REUT">"c5462"</definedName>
    <definedName name="IQ_EBITDA_ACT_OR_EST_THOM">"c5300"</definedName>
    <definedName name="IQ_EBITDA_CAPEX">"c19143"</definedName>
    <definedName name="IQ_EBITDA_CAPEX_INT">"c368"</definedName>
    <definedName name="IQ_EBITDA_CAPEX_NET_INT">"c368"</definedName>
    <definedName name="IQ_EBITDA_CAPEX_OVER_TOTAL_IE">"c1370"</definedName>
    <definedName name="IQ_EBITDA_EQ_INC">"c3496"</definedName>
    <definedName name="IQ_EBITDA_EQ_INC_EXCL_SBC">"c3500"</definedName>
    <definedName name="IQ_EBITDA_EST">"c369"</definedName>
    <definedName name="IQ_EBITDA_EST_CIQ">"c3622"</definedName>
    <definedName name="IQ_EBITDA_EST_REUT">"c3640"</definedName>
    <definedName name="IQ_EBITDA_EST_THOM">"c3658"</definedName>
    <definedName name="IQ_EBITDA_EXCL_SBC">"c3081"</definedName>
    <definedName name="IQ_EBITDA_GROWTH_1">"IQ_EBITDA_GROWTH_1"</definedName>
    <definedName name="IQ_EBITDA_GROWTH_2">"IQ_EBITDA_GROWTH_2"</definedName>
    <definedName name="IQ_EBITDA_GUIDANCE">"c4334"</definedName>
    <definedName name="IQ_EBITDA_GUIDANCE_CIQ">"c4859"</definedName>
    <definedName name="IQ_EBITDA_GUIDANCE_CIQ_COL">"c11506"</definedName>
    <definedName name="IQ_EBITDA_HIGH_EST">"c370"</definedName>
    <definedName name="IQ_EBITDA_HIGH_EST_CIQ">"c3624"</definedName>
    <definedName name="IQ_EBITDA_HIGH_EST_REUT">"c3642"</definedName>
    <definedName name="IQ_EBITDA_HIGH_EST_THOM">"c3660"</definedName>
    <definedName name="IQ_EBITDA_HIGH_GUIDANCE">"c4170"</definedName>
    <definedName name="IQ_EBITDA_HIGH_GUIDANCE_CIQ">"c4582"</definedName>
    <definedName name="IQ_EBITDA_HIGH_GUIDANCE_CIQ_COL">"c11231"</definedName>
    <definedName name="IQ_EBITDA_HOMEBUILDING_SALES">"c15814"</definedName>
    <definedName name="IQ_EBITDA_INT">"c373"</definedName>
    <definedName name="IQ_EBITDA_LOW_EST">"c371"</definedName>
    <definedName name="IQ_EBITDA_LOW_EST_CIQ">"c3625"</definedName>
    <definedName name="IQ_EBITDA_LOW_EST_REUT">"c3643"</definedName>
    <definedName name="IQ_EBITDA_LOW_EST_THOM">"c3661"</definedName>
    <definedName name="IQ_EBITDA_LOW_GUIDANCE">"c4210"</definedName>
    <definedName name="IQ_EBITDA_LOW_GUIDANCE_CIQ">"c4622"</definedName>
    <definedName name="IQ_EBITDA_LOW_GUIDANCE_CIQ_COL">"c11271"</definedName>
    <definedName name="IQ_EBITDA_MARGIN">"c372"</definedName>
    <definedName name="IQ_EBITDA_MEDIAN_EST">"c1663"</definedName>
    <definedName name="IQ_EBITDA_MEDIAN_EST_CIQ">"c3623"</definedName>
    <definedName name="IQ_EBITDA_MEDIAN_EST_REUT">"c3641"</definedName>
    <definedName name="IQ_EBITDA_MEDIAN_EST_THOM">"c3659"</definedName>
    <definedName name="IQ_EBITDA_NET_INT">"c373"</definedName>
    <definedName name="IQ_EBITDA_NO_EST">"c267"</definedName>
    <definedName name="IQ_EBITDA_NUM_EST">"c374"</definedName>
    <definedName name="IQ_EBITDA_NUM_EST_CIQ">"c3626"</definedName>
    <definedName name="IQ_EBITDA_NUM_EST_REUT">"c3644"</definedName>
    <definedName name="IQ_EBITDA_NUM_EST_THOM">"c3662"</definedName>
    <definedName name="IQ_EBITDA_OVER_TOTAL_IE">"c1371"</definedName>
    <definedName name="IQ_EBITDA_SBC_ACT_OR_EST">"c4337"</definedName>
    <definedName name="IQ_EBITDA_SBC_ACT_OR_EST_CIQ">"c4862"</definedName>
    <definedName name="IQ_EBITDA_SBC_ACT_OR_EST_CIQ_COL">"c11509"</definedName>
    <definedName name="IQ_EBITDA_SBC_EST">"c4336"</definedName>
    <definedName name="IQ_EBITDA_SBC_EST_CIQ">"c4861"</definedName>
    <definedName name="IQ_EBITDA_SBC_GUIDANCE">"c4338"</definedName>
    <definedName name="IQ_EBITDA_SBC_GUIDANCE_CIQ">"c4863"</definedName>
    <definedName name="IQ_EBITDA_SBC_GUIDANCE_CIQ_COL">"c11510"</definedName>
    <definedName name="IQ_EBITDA_SBC_HIGH_EST">"c4339"</definedName>
    <definedName name="IQ_EBITDA_SBC_HIGH_EST_CIQ">"c4864"</definedName>
    <definedName name="IQ_EBITDA_SBC_HIGH_GUIDANCE">"c4194"</definedName>
    <definedName name="IQ_EBITDA_SBC_HIGH_GUIDANCE_CIQ">"c4606"</definedName>
    <definedName name="IQ_EBITDA_SBC_HIGH_GUIDANCE_CIQ_COL">"c11255"</definedName>
    <definedName name="IQ_EBITDA_SBC_LOW_EST">"c4340"</definedName>
    <definedName name="IQ_EBITDA_SBC_LOW_EST_CIQ">"c4865"</definedName>
    <definedName name="IQ_EBITDA_SBC_LOW_GUIDANCE">"c4234"</definedName>
    <definedName name="IQ_EBITDA_SBC_LOW_GUIDANCE_CIQ">"c4646"</definedName>
    <definedName name="IQ_EBITDA_SBC_LOW_GUIDANCE_CIQ_COL">"c11295"</definedName>
    <definedName name="IQ_EBITDA_SBC_MEDIAN_EST">"c4341"</definedName>
    <definedName name="IQ_EBITDA_SBC_MEDIAN_EST_CIQ">"c4866"</definedName>
    <definedName name="IQ_EBITDA_SBC_NUM_EST">"c4342"</definedName>
    <definedName name="IQ_EBITDA_SBC_NUM_EST_CIQ">"c4867"</definedName>
    <definedName name="IQ_EBITDA_SBC_STDDEV_EST">"c4343"</definedName>
    <definedName name="IQ_EBITDA_SBC_STDDEV_EST_CIQ">"c4868"</definedName>
    <definedName name="IQ_EBITDA_STDDEV_EST">"c375"</definedName>
    <definedName name="IQ_EBITDA_STDDEV_EST_CIQ">"c3627"</definedName>
    <definedName name="IQ_EBITDA_STDDEV_EST_REUT">"c3645"</definedName>
    <definedName name="IQ_EBITDA_STDDEV_EST_THOM">"c3663"</definedName>
    <definedName name="IQ_EBITDAR">"c2989"</definedName>
    <definedName name="IQ_EBITDAR_EQ_INC">"c3499"</definedName>
    <definedName name="IQ_EBITDAR_EQ_INC_EXCL_SBC">"c3503"</definedName>
    <definedName name="IQ_EBITDAR_EXCL_SBC">"c3083"</definedName>
    <definedName name="IQ_EBT">"c376"</definedName>
    <definedName name="IQ_EBT_BNK">"c377"</definedName>
    <definedName name="IQ_EBT_BR">"c378"</definedName>
    <definedName name="IQ_EBT_EXCL">"c379"</definedName>
    <definedName name="IQ_EBT_EXCL_BNK">"c380"</definedName>
    <definedName name="IQ_EBT_EXCL_BR">"c381"</definedName>
    <definedName name="IQ_EBT_EXCL_FIN">"c382"</definedName>
    <definedName name="IQ_EBT_EXCL_INS">"c383"</definedName>
    <definedName name="IQ_EBT_EXCL_MARGIN">"c1462"</definedName>
    <definedName name="IQ_EBT_EXCL_RE">"c6214"</definedName>
    <definedName name="IQ_EBT_EXCL_REIT">"c384"</definedName>
    <definedName name="IQ_EBT_EXCL_UTI">"c385"</definedName>
    <definedName name="IQ_EBT_FFIEC">"c13029"</definedName>
    <definedName name="IQ_EBT_FIN">"c386"</definedName>
    <definedName name="IQ_EBT_FTE_FFIEC">"c13037"</definedName>
    <definedName name="IQ_EBT_GAAP_GUIDANCE">"c4345"</definedName>
    <definedName name="IQ_EBT_GAAP_GUIDANCE_CIQ">"c4870"</definedName>
    <definedName name="IQ_EBT_GAAP_GUIDANCE_CIQ_COL">"c11517"</definedName>
    <definedName name="IQ_EBT_GAAP_HIGH_GUIDANCE">"c4174"</definedName>
    <definedName name="IQ_EBT_GAAP_HIGH_GUIDANCE_CIQ">"c4586"</definedName>
    <definedName name="IQ_EBT_GAAP_HIGH_GUIDANCE_CIQ_COL">"c11235"</definedName>
    <definedName name="IQ_EBT_GAAP_LOW_GUIDANCE">"c4214"</definedName>
    <definedName name="IQ_EBT_GAAP_LOW_GUIDANCE_CIQ">"c4626"</definedName>
    <definedName name="IQ_EBT_GAAP_LOW_GUIDANCE_CIQ_COL">"c11275"</definedName>
    <definedName name="IQ_EBT_GUIDANCE">"c4346"</definedName>
    <definedName name="IQ_EBT_GUIDANCE_CIQ">"c4871"</definedName>
    <definedName name="IQ_EBT_GUIDANCE_CIQ_COL">"c11518"</definedName>
    <definedName name="IQ_EBT_GW_GUIDANCE">"c4347"</definedName>
    <definedName name="IQ_EBT_GW_GUIDANCE_CIQ">"c4872"</definedName>
    <definedName name="IQ_EBT_GW_GUIDANCE_CIQ_COL">"c11519"</definedName>
    <definedName name="IQ_EBT_GW_HIGH_GUIDANCE">"c4175"</definedName>
    <definedName name="IQ_EBT_GW_HIGH_GUIDANCE_CIQ">"c4587"</definedName>
    <definedName name="IQ_EBT_GW_HIGH_GUIDANCE_CIQ_COL">"c11236"</definedName>
    <definedName name="IQ_EBT_GW_LOW_GUIDANCE">"c4215"</definedName>
    <definedName name="IQ_EBT_GW_LOW_GUIDANCE_CIQ">"c4627"</definedName>
    <definedName name="IQ_EBT_GW_LOW_GUIDANCE_CIQ_COL">"c11276"</definedName>
    <definedName name="IQ_EBT_HIGH_GUIDANCE">"c4173"</definedName>
    <definedName name="IQ_EBT_HIGH_GUIDANCE_CIQ">"c4585"</definedName>
    <definedName name="IQ_EBT_HIGH_GUIDANCE_CIQ_COL">"c11234"</definedName>
    <definedName name="IQ_EBT_HOMEBUILDING_SALES">"c15816"</definedName>
    <definedName name="IQ_EBT_INCL_MARGIN">"c387"</definedName>
    <definedName name="IQ_EBT_INS">"c388"</definedName>
    <definedName name="IQ_EBT_LOW_GUIDANCE">"c4213"</definedName>
    <definedName name="IQ_EBT_LOW_GUIDANCE_CIQ">"c4625"</definedName>
    <definedName name="IQ_EBT_LOW_GUIDANCE_CIQ_COL">"c11274"</definedName>
    <definedName name="IQ_EBT_RE">"c6215"</definedName>
    <definedName name="IQ_EBT_REIT">"c389"</definedName>
    <definedName name="IQ_EBT_SBC_ACT_OR_EST">"c4350"</definedName>
    <definedName name="IQ_EBT_SBC_ACT_OR_EST_CIQ">"c4875"</definedName>
    <definedName name="IQ_EBT_SBC_ACT_OR_EST_CIQ_COL">"c11522"</definedName>
    <definedName name="IQ_EBT_SBC_EST">"c4349"</definedName>
    <definedName name="IQ_EBT_SBC_EST_CIQ">"c4874"</definedName>
    <definedName name="IQ_EBT_SBC_GUIDANCE">"c4351"</definedName>
    <definedName name="IQ_EBT_SBC_GUIDANCE_CIQ">"c4876"</definedName>
    <definedName name="IQ_EBT_SBC_GUIDANCE_CIQ_COL">"c11523"</definedName>
    <definedName name="IQ_EBT_SBC_GW_ACT_OR_EST">"c4354"</definedName>
    <definedName name="IQ_EBT_SBC_GW_ACT_OR_EST_CIQ">"c4879"</definedName>
    <definedName name="IQ_EBT_SBC_GW_ACT_OR_EST_CIQ_COL">"c11526"</definedName>
    <definedName name="IQ_EBT_SBC_GW_EST">"c4353"</definedName>
    <definedName name="IQ_EBT_SBC_GW_EST_CIQ">"c4878"</definedName>
    <definedName name="IQ_EBT_SBC_GW_GUIDANCE">"c4355"</definedName>
    <definedName name="IQ_EBT_SBC_GW_GUIDANCE_CIQ">"c4880"</definedName>
    <definedName name="IQ_EBT_SBC_GW_GUIDANCE_CIQ_COL">"c11527"</definedName>
    <definedName name="IQ_EBT_SBC_GW_HIGH_EST">"c4356"</definedName>
    <definedName name="IQ_EBT_SBC_GW_HIGH_EST_CIQ">"c4881"</definedName>
    <definedName name="IQ_EBT_SBC_GW_HIGH_GUIDANCE">"c4191"</definedName>
    <definedName name="IQ_EBT_SBC_GW_HIGH_GUIDANCE_CIQ">"c4603"</definedName>
    <definedName name="IQ_EBT_SBC_GW_HIGH_GUIDANCE_CIQ_COL">"c11252"</definedName>
    <definedName name="IQ_EBT_SBC_GW_LOW_EST">"c4357"</definedName>
    <definedName name="IQ_EBT_SBC_GW_LOW_EST_CIQ">"c4882"</definedName>
    <definedName name="IQ_EBT_SBC_GW_LOW_GUIDANCE">"c4231"</definedName>
    <definedName name="IQ_EBT_SBC_GW_LOW_GUIDANCE_CIQ">"c4643"</definedName>
    <definedName name="IQ_EBT_SBC_GW_LOW_GUIDANCE_CIQ_COL">"c11292"</definedName>
    <definedName name="IQ_EBT_SBC_GW_MEDIAN_EST">"c4358"</definedName>
    <definedName name="IQ_EBT_SBC_GW_MEDIAN_EST_CIQ">"c4883"</definedName>
    <definedName name="IQ_EBT_SBC_GW_NUM_EST">"c4359"</definedName>
    <definedName name="IQ_EBT_SBC_GW_NUM_EST_CIQ">"c4884"</definedName>
    <definedName name="IQ_EBT_SBC_GW_STDDEV_EST">"c4360"</definedName>
    <definedName name="IQ_EBT_SBC_GW_STDDEV_EST_CIQ">"c4885"</definedName>
    <definedName name="IQ_EBT_SBC_HIGH_EST">"c4362"</definedName>
    <definedName name="IQ_EBT_SBC_HIGH_EST_CIQ">"c4887"</definedName>
    <definedName name="IQ_EBT_SBC_HIGH_GUIDANCE">"c4190"</definedName>
    <definedName name="IQ_EBT_SBC_HIGH_GUIDANCE_CIQ">"c4602"</definedName>
    <definedName name="IQ_EBT_SBC_HIGH_GUIDANCE_CIQ_COL">"c11251"</definedName>
    <definedName name="IQ_EBT_SBC_LOW_EST">"c4363"</definedName>
    <definedName name="IQ_EBT_SBC_LOW_EST_CIQ">"c4888"</definedName>
    <definedName name="IQ_EBT_SBC_LOW_GUIDANCE">"c4230"</definedName>
    <definedName name="IQ_EBT_SBC_LOW_GUIDANCE_CIQ">"c4642"</definedName>
    <definedName name="IQ_EBT_SBC_LOW_GUIDANCE_CIQ_COL">"c11291"</definedName>
    <definedName name="IQ_EBT_SBC_MEDIAN_EST">"c4364"</definedName>
    <definedName name="IQ_EBT_SBC_MEDIAN_EST_CIQ">"c4889"</definedName>
    <definedName name="IQ_EBT_SBC_NUM_EST">"c4365"</definedName>
    <definedName name="IQ_EBT_SBC_NUM_EST_CIQ">"c4890"</definedName>
    <definedName name="IQ_EBT_SBC_STDDEV_EST">"c4366"</definedName>
    <definedName name="IQ_EBT_SBC_STDDEV_EST_CIQ">"c4891"</definedName>
    <definedName name="IQ_EBT_SUBTOTAL_AP">"c8982"</definedName>
    <definedName name="IQ_EBT_UTI">"c390"</definedName>
    <definedName name="IQ_ECO_METRIC_6810">"c6810"</definedName>
    <definedName name="IQ_ECO_METRIC_6811">"c6811"</definedName>
    <definedName name="IQ_ECO_METRIC_6812">"c6812"</definedName>
    <definedName name="IQ_ECO_METRIC_6813">"c6813"</definedName>
    <definedName name="IQ_ECO_METRIC_6814">"c6814"</definedName>
    <definedName name="IQ_ECO_METRIC_6815">"c6815"</definedName>
    <definedName name="IQ_ECO_METRIC_6816">"c6816"</definedName>
    <definedName name="IQ_ECO_METRIC_6817">"c6817"</definedName>
    <definedName name="IQ_ECO_METRIC_6818">"c6818"</definedName>
    <definedName name="IQ_ECO_METRIC_6819">"c6819"</definedName>
    <definedName name="IQ_ECO_METRIC_6820">"c6820"</definedName>
    <definedName name="IQ_ECO_METRIC_6821">"c6821"</definedName>
    <definedName name="IQ_ECO_METRIC_6822">"c6822"</definedName>
    <definedName name="IQ_ECO_METRIC_6823">"c6823"</definedName>
    <definedName name="IQ_ECO_METRIC_6824">"c6824"</definedName>
    <definedName name="IQ_ECO_METRIC_6825">"c6825"</definedName>
    <definedName name="IQ_ECO_METRIC_6825_UNUSED">"c6825"</definedName>
    <definedName name="IQ_ECO_METRIC_6825_UNUSED_UNUSED_UNUSED">"c6825"</definedName>
    <definedName name="IQ_ECO_METRIC_6826">"c6826"</definedName>
    <definedName name="IQ_ECO_METRIC_6827">"c6827"</definedName>
    <definedName name="IQ_ECO_METRIC_6828">"c6828"</definedName>
    <definedName name="IQ_ECO_METRIC_6829">"c6829"</definedName>
    <definedName name="IQ_ECO_METRIC_6830">"c6830"</definedName>
    <definedName name="IQ_ECO_METRIC_6831">"c6831"</definedName>
    <definedName name="IQ_ECO_METRIC_6832">"c6832"</definedName>
    <definedName name="IQ_ECO_METRIC_6833">"c6833"</definedName>
    <definedName name="IQ_ECO_METRIC_6834">"c6834"</definedName>
    <definedName name="IQ_ECO_METRIC_6835">"c6835"</definedName>
    <definedName name="IQ_ECO_METRIC_6836">"c6836"</definedName>
    <definedName name="IQ_ECO_METRIC_6837">"c6837"</definedName>
    <definedName name="IQ_ECO_METRIC_6838">"c6838"</definedName>
    <definedName name="IQ_ECO_METRIC_6839">"c6839"</definedName>
    <definedName name="IQ_ECO_METRIC_6839_UNUSED">"c6839"</definedName>
    <definedName name="IQ_ECO_METRIC_6839_UNUSED_UNUSED_UNUSED">"c6839"</definedName>
    <definedName name="IQ_ECO_METRIC_6840">"c6840"</definedName>
    <definedName name="IQ_ECO_METRIC_6841">"c6841"</definedName>
    <definedName name="IQ_ECO_METRIC_6842">"c6842"</definedName>
    <definedName name="IQ_ECO_METRIC_6843">"c6843"</definedName>
    <definedName name="IQ_ECO_METRIC_6844">"c6844"</definedName>
    <definedName name="IQ_ECO_METRIC_6845">"c6845"</definedName>
    <definedName name="IQ_ECO_METRIC_6846">"c6846"</definedName>
    <definedName name="IQ_ECO_METRIC_6847">"c6847"</definedName>
    <definedName name="IQ_ECO_METRIC_6848">"c6848"</definedName>
    <definedName name="IQ_ECO_METRIC_6849">"c6849"</definedName>
    <definedName name="IQ_ECO_METRIC_6850">"c6850"</definedName>
    <definedName name="IQ_ECO_METRIC_6851">"c6851"</definedName>
    <definedName name="IQ_ECO_METRIC_6852">"c6852"</definedName>
    <definedName name="IQ_ECO_METRIC_6853">"c6853"</definedName>
    <definedName name="IQ_ECO_METRIC_6854">"c6854"</definedName>
    <definedName name="IQ_ECO_METRIC_6855">"c6855"</definedName>
    <definedName name="IQ_ECO_METRIC_6856">"c6856"</definedName>
    <definedName name="IQ_ECO_METRIC_6857">"c6857"</definedName>
    <definedName name="IQ_ECO_METRIC_6858">"c6858"</definedName>
    <definedName name="IQ_ECO_METRIC_6859">"c6859"</definedName>
    <definedName name="IQ_ECO_METRIC_6860">"c6860"</definedName>
    <definedName name="IQ_ECO_METRIC_6861">"c6861"</definedName>
    <definedName name="IQ_ECO_METRIC_6862">"c6862"</definedName>
    <definedName name="IQ_ECO_METRIC_6863">"c6863"</definedName>
    <definedName name="IQ_ECO_METRIC_6864">"c6864"</definedName>
    <definedName name="IQ_ECO_METRIC_6865">"c6865"</definedName>
    <definedName name="IQ_ECO_METRIC_6866">"c6866"</definedName>
    <definedName name="IQ_ECO_METRIC_6867">"c6867"</definedName>
    <definedName name="IQ_ECO_METRIC_6868">"c6868"</definedName>
    <definedName name="IQ_ECO_METRIC_6869">"c6869"</definedName>
    <definedName name="IQ_ECO_METRIC_6870">"c6870"</definedName>
    <definedName name="IQ_ECO_METRIC_6871">"c6871"</definedName>
    <definedName name="IQ_ECO_METRIC_6872">"c6872"</definedName>
    <definedName name="IQ_ECO_METRIC_6873">"c6873"</definedName>
    <definedName name="IQ_ECO_METRIC_6874">"c6874"</definedName>
    <definedName name="IQ_ECO_METRIC_6875">"c6875"</definedName>
    <definedName name="IQ_ECO_METRIC_6876">"c6876"</definedName>
    <definedName name="IQ_ECO_METRIC_6877">"c6877"</definedName>
    <definedName name="IQ_ECO_METRIC_6878">"c6878"</definedName>
    <definedName name="IQ_ECO_METRIC_6879">"c6879"</definedName>
    <definedName name="IQ_ECO_METRIC_6880">"c6880"</definedName>
    <definedName name="IQ_ECO_METRIC_6881">"c6881"</definedName>
    <definedName name="IQ_ECO_METRIC_6882">"c6882"</definedName>
    <definedName name="IQ_ECO_METRIC_6883">"c6883"</definedName>
    <definedName name="IQ_ECO_METRIC_6884">"c6884"</definedName>
    <definedName name="IQ_ECO_METRIC_6885">"c6885"</definedName>
    <definedName name="IQ_ECO_METRIC_6886">"c6886"</definedName>
    <definedName name="IQ_ECO_METRIC_6887">"c6887"</definedName>
    <definedName name="IQ_ECO_METRIC_6888">"c6888"</definedName>
    <definedName name="IQ_ECO_METRIC_6889">"c6889"</definedName>
    <definedName name="IQ_ECO_METRIC_6890">"c6890"</definedName>
    <definedName name="IQ_ECO_METRIC_6891">"c6891"</definedName>
    <definedName name="IQ_ECO_METRIC_6892">"c6892"</definedName>
    <definedName name="IQ_ECO_METRIC_6893">"c6893"</definedName>
    <definedName name="IQ_ECO_METRIC_6894">"c6894"</definedName>
    <definedName name="IQ_ECO_METRIC_6895">"c6895"</definedName>
    <definedName name="IQ_ECO_METRIC_6896">"c6896"</definedName>
    <definedName name="IQ_ECO_METRIC_6896_UNUSED">"c6896"</definedName>
    <definedName name="IQ_ECO_METRIC_6896_UNUSED_UNUSED_UNUSED">"c6896"</definedName>
    <definedName name="IQ_ECO_METRIC_6897">"c6897"</definedName>
    <definedName name="IQ_ECO_METRIC_6897_UNUSED">"c6897"</definedName>
    <definedName name="IQ_ECO_METRIC_6897_UNUSED_UNUSED_UNUSED">"c6897"</definedName>
    <definedName name="IQ_ECO_METRIC_6899">"c6899"</definedName>
    <definedName name="IQ_ECO_METRIC_6900">"c6900"</definedName>
    <definedName name="IQ_ECO_METRIC_6901">"c6901"</definedName>
    <definedName name="IQ_ECO_METRIC_6902">"c6902"</definedName>
    <definedName name="IQ_ECO_METRIC_6903">"c6903"</definedName>
    <definedName name="IQ_ECO_METRIC_6904">"c6904"</definedName>
    <definedName name="IQ_ECO_METRIC_6905">"c6905"</definedName>
    <definedName name="IQ_ECO_METRIC_6906">"c6906"</definedName>
    <definedName name="IQ_ECO_METRIC_6907">"c6907"</definedName>
    <definedName name="IQ_ECO_METRIC_6908">"c6908"</definedName>
    <definedName name="IQ_ECO_METRIC_6909">"c6909"</definedName>
    <definedName name="IQ_ECO_METRIC_6910">"c6910"</definedName>
    <definedName name="IQ_ECO_METRIC_6911">"c6911"</definedName>
    <definedName name="IQ_ECO_METRIC_6912">"c6912"</definedName>
    <definedName name="IQ_ECO_METRIC_6913">"c6913"</definedName>
    <definedName name="IQ_ECO_METRIC_6914">"c6914"</definedName>
    <definedName name="IQ_ECO_METRIC_6915">"c6915"</definedName>
    <definedName name="IQ_ECO_METRIC_6916">"c6916"</definedName>
    <definedName name="IQ_ECO_METRIC_6917">"c6917"</definedName>
    <definedName name="IQ_ECO_METRIC_6918">"c6918"</definedName>
    <definedName name="IQ_ECO_METRIC_6919">"c6919"</definedName>
    <definedName name="IQ_ECO_METRIC_6920">"c6920"</definedName>
    <definedName name="IQ_ECO_METRIC_6921">"c6921"</definedName>
    <definedName name="IQ_ECO_METRIC_6922">"c6922"</definedName>
    <definedName name="IQ_ECO_METRIC_6923">"c6923"</definedName>
    <definedName name="IQ_ECO_METRIC_6924">"c6924"</definedName>
    <definedName name="IQ_ECO_METRIC_6925">"c6925"</definedName>
    <definedName name="IQ_ECO_METRIC_6926">"c6926"</definedName>
    <definedName name="IQ_ECO_METRIC_6927">"c6927"</definedName>
    <definedName name="IQ_ECO_METRIC_6928">"c6928"</definedName>
    <definedName name="IQ_ECO_METRIC_6929">"c6929"</definedName>
    <definedName name="IQ_ECO_METRIC_6930">"c6930"</definedName>
    <definedName name="IQ_ECO_METRIC_6931">"c6931"</definedName>
    <definedName name="IQ_ECO_METRIC_6932">"c6932"</definedName>
    <definedName name="IQ_ECO_METRIC_6933">"c6933"</definedName>
    <definedName name="IQ_ECO_METRIC_6934">"c6934"</definedName>
    <definedName name="IQ_ECO_METRIC_6935">"c6935"</definedName>
    <definedName name="IQ_ECO_METRIC_6936">"c6936"</definedName>
    <definedName name="IQ_ECO_METRIC_6937">"c6937"</definedName>
    <definedName name="IQ_ECO_METRIC_6938">"c6938"</definedName>
    <definedName name="IQ_ECO_METRIC_6939">"c6939"</definedName>
    <definedName name="IQ_ECO_METRIC_6940">"c6940"</definedName>
    <definedName name="IQ_ECO_METRIC_6941">"c6941"</definedName>
    <definedName name="IQ_ECO_METRIC_6942">"c6942"</definedName>
    <definedName name="IQ_ECO_METRIC_6943">"c6943"</definedName>
    <definedName name="IQ_ECO_METRIC_6944">"c6944"</definedName>
    <definedName name="IQ_ECO_METRIC_6945">"c6945"</definedName>
    <definedName name="IQ_ECO_METRIC_6946">"c6946"</definedName>
    <definedName name="IQ_ECO_METRIC_6947">"c6947"</definedName>
    <definedName name="IQ_ECO_METRIC_6948">"c6948"</definedName>
    <definedName name="IQ_ECO_METRIC_6949">"c6949"</definedName>
    <definedName name="IQ_ECO_METRIC_6950">"c6950"</definedName>
    <definedName name="IQ_ECO_METRIC_6951">"c6951"</definedName>
    <definedName name="IQ_ECO_METRIC_6952">"c6952"</definedName>
    <definedName name="IQ_ECO_METRIC_6953">"c6953"</definedName>
    <definedName name="IQ_ECO_METRIC_6954">"c6954"</definedName>
    <definedName name="IQ_ECO_METRIC_6955">"c6955"</definedName>
    <definedName name="IQ_ECO_METRIC_6956">"c6956"</definedName>
    <definedName name="IQ_ECO_METRIC_6957">"c6957"</definedName>
    <definedName name="IQ_ECO_METRIC_6958">"c6958"</definedName>
    <definedName name="IQ_ECO_METRIC_6959">"c6959"</definedName>
    <definedName name="IQ_ECO_METRIC_6960">"c6960"</definedName>
    <definedName name="IQ_ECO_METRIC_6962">"c6962"</definedName>
    <definedName name="IQ_ECO_METRIC_6963">"c6963"</definedName>
    <definedName name="IQ_ECO_METRIC_6964">"c6964"</definedName>
    <definedName name="IQ_ECO_METRIC_6965">"c6965"</definedName>
    <definedName name="IQ_ECO_METRIC_6966">"c6966"</definedName>
    <definedName name="IQ_ECO_METRIC_6967">"c6967"</definedName>
    <definedName name="IQ_ECO_METRIC_6968">"c6968"</definedName>
    <definedName name="IQ_ECO_METRIC_6969">"c6969"</definedName>
    <definedName name="IQ_ECO_METRIC_6970">"c6970"</definedName>
    <definedName name="IQ_ECO_METRIC_6971">"c6971"</definedName>
    <definedName name="IQ_ECO_METRIC_6972">"c6972"</definedName>
    <definedName name="IQ_ECO_METRIC_6973">"c6973"</definedName>
    <definedName name="IQ_ECO_METRIC_6974">"c6974"</definedName>
    <definedName name="IQ_ECO_METRIC_6975">"c6975"</definedName>
    <definedName name="IQ_ECO_METRIC_6976">"c6976"</definedName>
    <definedName name="IQ_ECO_METRIC_6977">"c6977"</definedName>
    <definedName name="IQ_ECO_METRIC_6978">"c6978"</definedName>
    <definedName name="IQ_ECO_METRIC_6979">"c6979"</definedName>
    <definedName name="IQ_ECO_METRIC_6980">"c6980"</definedName>
    <definedName name="IQ_ECO_METRIC_6981">"c6981"</definedName>
    <definedName name="IQ_ECO_METRIC_6982">"c6982"</definedName>
    <definedName name="IQ_ECO_METRIC_6983">"c6983"</definedName>
    <definedName name="IQ_ECO_METRIC_6984">"c6984"</definedName>
    <definedName name="IQ_ECO_METRIC_6985">"c6985"</definedName>
    <definedName name="IQ_ECO_METRIC_6986">"c6986"</definedName>
    <definedName name="IQ_ECO_METRIC_6987">"c6987"</definedName>
    <definedName name="IQ_ECO_METRIC_6988">"c6988"</definedName>
    <definedName name="IQ_ECO_METRIC_6988_UNUSED">"c6988"</definedName>
    <definedName name="IQ_ECO_METRIC_6988_UNUSED_UNUSED_UNUSED">"c6988"</definedName>
    <definedName name="IQ_ECO_METRIC_6989">"c6989"</definedName>
    <definedName name="IQ_ECO_METRIC_6990">"c6990"</definedName>
    <definedName name="IQ_ECO_METRIC_6991">"c6991"</definedName>
    <definedName name="IQ_ECO_METRIC_6992">"c6992"</definedName>
    <definedName name="IQ_ECO_METRIC_6993">"c6993"</definedName>
    <definedName name="IQ_ECO_METRIC_6994">"c6994"</definedName>
    <definedName name="IQ_ECO_METRIC_6995">"c6995"</definedName>
    <definedName name="IQ_ECO_METRIC_6996">"c6996"</definedName>
    <definedName name="IQ_ECO_METRIC_6997">"c6997"</definedName>
    <definedName name="IQ_ECO_METRIC_6998">"c6998"</definedName>
    <definedName name="IQ_ECO_METRIC_7000">"c7000"</definedName>
    <definedName name="IQ_ECO_METRIC_7001">"c7001"</definedName>
    <definedName name="IQ_ECO_METRIC_7002">"c7002"</definedName>
    <definedName name="IQ_ECO_METRIC_7003">"c7003"</definedName>
    <definedName name="IQ_ECO_METRIC_7004">"c7004"</definedName>
    <definedName name="IQ_ECO_METRIC_7005">"c7005"</definedName>
    <definedName name="IQ_ECO_METRIC_7006">"c7006"</definedName>
    <definedName name="IQ_ECO_METRIC_7007">"c7007"</definedName>
    <definedName name="IQ_ECO_METRIC_7008">"c7008"</definedName>
    <definedName name="IQ_ECO_METRIC_7009">"c7009"</definedName>
    <definedName name="IQ_ECO_METRIC_7010">"c7010"</definedName>
    <definedName name="IQ_ECO_METRIC_7011">"c7011"</definedName>
    <definedName name="IQ_ECO_METRIC_7012">"c7012"</definedName>
    <definedName name="IQ_ECO_METRIC_7013">"c7013"</definedName>
    <definedName name="IQ_ECO_METRIC_7015">"c7015"</definedName>
    <definedName name="IQ_ECO_METRIC_7016">"c7016"</definedName>
    <definedName name="IQ_ECO_METRIC_7017">"c7017"</definedName>
    <definedName name="IQ_ECO_METRIC_7018">"c7018"</definedName>
    <definedName name="IQ_ECO_METRIC_7019">"c7019"</definedName>
    <definedName name="IQ_ECO_METRIC_7020">"c7020"</definedName>
    <definedName name="IQ_ECO_METRIC_7021">"c7021"</definedName>
    <definedName name="IQ_ECO_METRIC_7023">"c7023"</definedName>
    <definedName name="IQ_ECO_METRIC_7024">"c7024"</definedName>
    <definedName name="IQ_ECO_METRIC_7025">"c7025"</definedName>
    <definedName name="IQ_ECO_METRIC_7026">"c7026"</definedName>
    <definedName name="IQ_ECO_METRIC_7027">"c7027"</definedName>
    <definedName name="IQ_ECO_METRIC_7028">"c7028"</definedName>
    <definedName name="IQ_ECO_METRIC_7029">"c7029"</definedName>
    <definedName name="IQ_ECO_METRIC_7030">"c7030"</definedName>
    <definedName name="IQ_ECO_METRIC_7031">"c7031"</definedName>
    <definedName name="IQ_ECO_METRIC_7032">"c7032"</definedName>
    <definedName name="IQ_ECO_METRIC_7033">"c7033"</definedName>
    <definedName name="IQ_ECO_METRIC_7034">"c7034"</definedName>
    <definedName name="IQ_ECO_METRIC_7035">"c7035"</definedName>
    <definedName name="IQ_ECO_METRIC_7036">"c7036"</definedName>
    <definedName name="IQ_ECO_METRIC_7037">"c7037"</definedName>
    <definedName name="IQ_ECO_METRIC_7038">"c7038"</definedName>
    <definedName name="IQ_ECO_METRIC_7039">"c7039"</definedName>
    <definedName name="IQ_ECO_METRIC_7040">"c7040"</definedName>
    <definedName name="IQ_ECO_METRIC_7041">"c7041"</definedName>
    <definedName name="IQ_ECO_METRIC_7042">"c7042"</definedName>
    <definedName name="IQ_ECO_METRIC_7043">"c7043"</definedName>
    <definedName name="IQ_ECO_METRIC_7044">"c7044"</definedName>
    <definedName name="IQ_ECO_METRIC_7045">"c7045"</definedName>
    <definedName name="IQ_ECO_METRIC_7045_UNUSED">"c7045"</definedName>
    <definedName name="IQ_ECO_METRIC_7045_UNUSED_UNUSED_UNUSED">"c7045"</definedName>
    <definedName name="IQ_ECO_METRIC_7046">"c7046"</definedName>
    <definedName name="IQ_ECO_METRIC_7047">"c7047"</definedName>
    <definedName name="IQ_ECO_METRIC_7048">"c7048"</definedName>
    <definedName name="IQ_ECO_METRIC_7049">"c7049"</definedName>
    <definedName name="IQ_ECO_METRIC_7050">"c7050"</definedName>
    <definedName name="IQ_ECO_METRIC_7051">"c7051"</definedName>
    <definedName name="IQ_ECO_METRIC_7052">"c7052"</definedName>
    <definedName name="IQ_ECO_METRIC_7053">"c7053"</definedName>
    <definedName name="IQ_ECO_METRIC_7054">"c7054"</definedName>
    <definedName name="IQ_ECO_METRIC_7055">"c7055"</definedName>
    <definedName name="IQ_ECO_METRIC_7056">"c7056"</definedName>
    <definedName name="IQ_ECO_METRIC_7057">"c7057"</definedName>
    <definedName name="IQ_ECO_METRIC_7058">"c7058"</definedName>
    <definedName name="IQ_ECO_METRIC_7059">"c7059"</definedName>
    <definedName name="IQ_ECO_METRIC_7059_UNUSED">"c7059"</definedName>
    <definedName name="IQ_ECO_METRIC_7059_UNUSED_UNUSED_UNUSED">"c7059"</definedName>
    <definedName name="IQ_ECO_METRIC_7060">"c7060"</definedName>
    <definedName name="IQ_ECO_METRIC_7061">"c7061"</definedName>
    <definedName name="IQ_ECO_METRIC_7062">"c7062"</definedName>
    <definedName name="IQ_ECO_METRIC_7063">"c7063"</definedName>
    <definedName name="IQ_ECO_METRIC_7064">"c7064"</definedName>
    <definedName name="IQ_ECO_METRIC_7065">"c7065"</definedName>
    <definedName name="IQ_ECO_METRIC_7066">"c7066"</definedName>
    <definedName name="IQ_ECO_METRIC_7067">"c7067"</definedName>
    <definedName name="IQ_ECO_METRIC_7068">"c7068"</definedName>
    <definedName name="IQ_ECO_METRIC_7069">"c7069"</definedName>
    <definedName name="IQ_ECO_METRIC_7070">"c7070"</definedName>
    <definedName name="IQ_ECO_METRIC_7071">"c7071"</definedName>
    <definedName name="IQ_ECO_METRIC_7072">"c7072"</definedName>
    <definedName name="IQ_ECO_METRIC_7073">"c7073"</definedName>
    <definedName name="IQ_ECO_METRIC_7074">"c7074"</definedName>
    <definedName name="IQ_ECO_METRIC_7075">"c7075"</definedName>
    <definedName name="IQ_ECO_METRIC_7076">"c7076"</definedName>
    <definedName name="IQ_ECO_METRIC_7077">"c7077"</definedName>
    <definedName name="IQ_ECO_METRIC_7078">"c7078"</definedName>
    <definedName name="IQ_ECO_METRIC_7079">"c7079"</definedName>
    <definedName name="IQ_ECO_METRIC_7080">"c7080"</definedName>
    <definedName name="IQ_ECO_METRIC_7081">"c7081"</definedName>
    <definedName name="IQ_ECO_METRIC_7082">"c7082"</definedName>
    <definedName name="IQ_ECO_METRIC_7083">"c7083"</definedName>
    <definedName name="IQ_ECO_METRIC_7084">"c7084"</definedName>
    <definedName name="IQ_ECO_METRIC_7085">"c7085"</definedName>
    <definedName name="IQ_ECO_METRIC_7086">"c7086"</definedName>
    <definedName name="IQ_ECO_METRIC_7087">"c7087"</definedName>
    <definedName name="IQ_ECO_METRIC_7088">"c7088"</definedName>
    <definedName name="IQ_ECO_METRIC_7089">"c7089"</definedName>
    <definedName name="IQ_ECO_METRIC_7090">"c7090"</definedName>
    <definedName name="IQ_ECO_METRIC_7091">"c7091"</definedName>
    <definedName name="IQ_ECO_METRIC_7092">"c7092"</definedName>
    <definedName name="IQ_ECO_METRIC_7093">"c7093"</definedName>
    <definedName name="IQ_ECO_METRIC_7094">"c7094"</definedName>
    <definedName name="IQ_ECO_METRIC_7095">"c7095"</definedName>
    <definedName name="IQ_ECO_METRIC_7096">"c7096"</definedName>
    <definedName name="IQ_ECO_METRIC_7097">"c7097"</definedName>
    <definedName name="IQ_ECO_METRIC_7098">"c7098"</definedName>
    <definedName name="IQ_ECO_METRIC_7099">"c7099"</definedName>
    <definedName name="IQ_ECO_METRIC_7100">"c7100"</definedName>
    <definedName name="IQ_ECO_METRIC_7101">"c7101"</definedName>
    <definedName name="IQ_ECO_METRIC_7102">"c7102"</definedName>
    <definedName name="IQ_ECO_METRIC_7103">"c7103"</definedName>
    <definedName name="IQ_ECO_METRIC_7104">"c7104"</definedName>
    <definedName name="IQ_ECO_METRIC_7105">"c7105"</definedName>
    <definedName name="IQ_ECO_METRIC_7106">"c7106"</definedName>
    <definedName name="IQ_ECO_METRIC_7107">"c7107"</definedName>
    <definedName name="IQ_ECO_METRIC_7108">"c7108"</definedName>
    <definedName name="IQ_ECO_METRIC_7109">"c7109"</definedName>
    <definedName name="IQ_ECO_METRIC_7110">"c7110"</definedName>
    <definedName name="IQ_ECO_METRIC_7111">"c7111"</definedName>
    <definedName name="IQ_ECO_METRIC_7112">"c7112"</definedName>
    <definedName name="IQ_ECO_METRIC_7113">"c7113"</definedName>
    <definedName name="IQ_ECO_METRIC_7114">"c7114"</definedName>
    <definedName name="IQ_ECO_METRIC_7115">"c7115"</definedName>
    <definedName name="IQ_ECO_METRIC_7116">"c7116"</definedName>
    <definedName name="IQ_ECO_METRIC_7116_UNUSED">"c7116"</definedName>
    <definedName name="IQ_ECO_METRIC_7116_UNUSED_UNUSED_UNUSED">"c7116"</definedName>
    <definedName name="IQ_ECO_METRIC_7117">"c7117"</definedName>
    <definedName name="IQ_ECO_METRIC_7117_UNUSED">"c7117"</definedName>
    <definedName name="IQ_ECO_METRIC_7117_UNUSED_UNUSED_UNUSED">"c7117"</definedName>
    <definedName name="IQ_ECO_METRIC_7119">"c7119"</definedName>
    <definedName name="IQ_ECO_METRIC_7120">"c7120"</definedName>
    <definedName name="IQ_ECO_METRIC_7121">"c7121"</definedName>
    <definedName name="IQ_ECO_METRIC_7122">"c7122"</definedName>
    <definedName name="IQ_ECO_METRIC_7123">"c7123"</definedName>
    <definedName name="IQ_ECO_METRIC_7124">"c7124"</definedName>
    <definedName name="IQ_ECO_METRIC_7125">"c7125"</definedName>
    <definedName name="IQ_ECO_METRIC_7126">"c7126"</definedName>
    <definedName name="IQ_ECO_METRIC_7127">"c7127"</definedName>
    <definedName name="IQ_ECO_METRIC_7128">"c7128"</definedName>
    <definedName name="IQ_ECO_METRIC_7129">"c7129"</definedName>
    <definedName name="IQ_ECO_METRIC_7130">"c7130"</definedName>
    <definedName name="IQ_ECO_METRIC_7131">"c7131"</definedName>
    <definedName name="IQ_ECO_METRIC_7132">"c7132"</definedName>
    <definedName name="IQ_ECO_METRIC_7133">"c7133"</definedName>
    <definedName name="IQ_ECO_METRIC_7134">"c7134"</definedName>
    <definedName name="IQ_ECO_METRIC_7135">"c7135"</definedName>
    <definedName name="IQ_ECO_METRIC_7136">"c7136"</definedName>
    <definedName name="IQ_ECO_METRIC_7137">"c7137"</definedName>
    <definedName name="IQ_ECO_METRIC_7138">"c7138"</definedName>
    <definedName name="IQ_ECO_METRIC_7139">"c7139"</definedName>
    <definedName name="IQ_ECO_METRIC_7140">"c7140"</definedName>
    <definedName name="IQ_ECO_METRIC_7141">"c7141"</definedName>
    <definedName name="IQ_ECO_METRIC_7142">"c7142"</definedName>
    <definedName name="IQ_ECO_METRIC_7143">"c7143"</definedName>
    <definedName name="IQ_ECO_METRIC_7144">"c7144"</definedName>
    <definedName name="IQ_ECO_METRIC_7145">"c7145"</definedName>
    <definedName name="IQ_ECO_METRIC_7146">"c7146"</definedName>
    <definedName name="IQ_ECO_METRIC_7147">"c7147"</definedName>
    <definedName name="IQ_ECO_METRIC_7148">"c7148"</definedName>
    <definedName name="IQ_ECO_METRIC_7149">"c7149"</definedName>
    <definedName name="IQ_ECO_METRIC_7150">"c7150"</definedName>
    <definedName name="IQ_ECO_METRIC_7151">"c7151"</definedName>
    <definedName name="IQ_ECO_METRIC_7152">"c7152"</definedName>
    <definedName name="IQ_ECO_METRIC_7153">"c7153"</definedName>
    <definedName name="IQ_ECO_METRIC_7154">"c7154"</definedName>
    <definedName name="IQ_ECO_METRIC_7155">"c7155"</definedName>
    <definedName name="IQ_ECO_METRIC_7156">"c7156"</definedName>
    <definedName name="IQ_ECO_METRIC_7157">"c7157"</definedName>
    <definedName name="IQ_ECO_METRIC_7158">"c7158"</definedName>
    <definedName name="IQ_ECO_METRIC_7159">"c7159"</definedName>
    <definedName name="IQ_ECO_METRIC_7160">"c7160"</definedName>
    <definedName name="IQ_ECO_METRIC_7161">"c7161"</definedName>
    <definedName name="IQ_ECO_METRIC_7162">"c7162"</definedName>
    <definedName name="IQ_ECO_METRIC_7163">"c7163"</definedName>
    <definedName name="IQ_ECO_METRIC_7164">"c7164"</definedName>
    <definedName name="IQ_ECO_METRIC_7165">"c7165"</definedName>
    <definedName name="IQ_ECO_METRIC_7166">"c7166"</definedName>
    <definedName name="IQ_ECO_METRIC_7167">"c7167"</definedName>
    <definedName name="IQ_ECO_METRIC_7168">"c7168"</definedName>
    <definedName name="IQ_ECO_METRIC_7169">"c7169"</definedName>
    <definedName name="IQ_ECO_METRIC_7170">"c7170"</definedName>
    <definedName name="IQ_ECO_METRIC_7171">"c7171"</definedName>
    <definedName name="IQ_ECO_METRIC_7172">"c7172"</definedName>
    <definedName name="IQ_ECO_METRIC_7173">"c7173"</definedName>
    <definedName name="IQ_ECO_METRIC_7174">"c7174"</definedName>
    <definedName name="IQ_ECO_METRIC_7175">"c7175"</definedName>
    <definedName name="IQ_ECO_METRIC_7176">"c7176"</definedName>
    <definedName name="IQ_ECO_METRIC_7177">"c7177"</definedName>
    <definedName name="IQ_ECO_METRIC_7178">"c7178"</definedName>
    <definedName name="IQ_ECO_METRIC_7179">"c7179"</definedName>
    <definedName name="IQ_ECO_METRIC_7180">"c7180"</definedName>
    <definedName name="IQ_ECO_METRIC_7182">"c7182"</definedName>
    <definedName name="IQ_ECO_METRIC_7183">"c7183"</definedName>
    <definedName name="IQ_ECO_METRIC_7184">"c7184"</definedName>
    <definedName name="IQ_ECO_METRIC_7185">"c7185"</definedName>
    <definedName name="IQ_ECO_METRIC_7186">"c7186"</definedName>
    <definedName name="IQ_ECO_METRIC_7187">"c7187"</definedName>
    <definedName name="IQ_ECO_METRIC_7188">"c7188"</definedName>
    <definedName name="IQ_ECO_METRIC_7189">"c7189"</definedName>
    <definedName name="IQ_ECO_METRIC_7190">"c7190"</definedName>
    <definedName name="IQ_ECO_METRIC_7191">"c7191"</definedName>
    <definedName name="IQ_ECO_METRIC_7192">"c7192"</definedName>
    <definedName name="IQ_ECO_METRIC_7193">"c7193"</definedName>
    <definedName name="IQ_ECO_METRIC_7194">"c7194"</definedName>
    <definedName name="IQ_ECO_METRIC_7195">"c7195"</definedName>
    <definedName name="IQ_ECO_METRIC_7196">"c7196"</definedName>
    <definedName name="IQ_ECO_METRIC_7197">"c7197"</definedName>
    <definedName name="IQ_ECO_METRIC_7198">"c7198"</definedName>
    <definedName name="IQ_ECO_METRIC_7199">"c7199"</definedName>
    <definedName name="IQ_ECO_METRIC_7200">"c7200"</definedName>
    <definedName name="IQ_ECO_METRIC_7201">"c7201"</definedName>
    <definedName name="IQ_ECO_METRIC_7202">"c7202"</definedName>
    <definedName name="IQ_ECO_METRIC_7203">"c7203"</definedName>
    <definedName name="IQ_ECO_METRIC_7204">"c7204"</definedName>
    <definedName name="IQ_ECO_METRIC_7205">"c7205"</definedName>
    <definedName name="IQ_ECO_METRIC_7206">"c7206"</definedName>
    <definedName name="IQ_ECO_METRIC_7207">"c7207"</definedName>
    <definedName name="IQ_ECO_METRIC_7208">"c7208"</definedName>
    <definedName name="IQ_ECO_METRIC_7208_UNUSED">"c7208"</definedName>
    <definedName name="IQ_ECO_METRIC_7208_UNUSED_UNUSED_UNUSED">"c7208"</definedName>
    <definedName name="IQ_ECO_METRIC_7209">"c7209"</definedName>
    <definedName name="IQ_ECO_METRIC_7210">"c7210"</definedName>
    <definedName name="IQ_ECO_METRIC_7211">"c7211"</definedName>
    <definedName name="IQ_ECO_METRIC_7212">"c7212"</definedName>
    <definedName name="IQ_ECO_METRIC_7213">"c7213"</definedName>
    <definedName name="IQ_ECO_METRIC_7214">"c7214"</definedName>
    <definedName name="IQ_ECO_METRIC_7215">"c7215"</definedName>
    <definedName name="IQ_ECO_METRIC_7216">"c7216"</definedName>
    <definedName name="IQ_ECO_METRIC_7217">"c7217"</definedName>
    <definedName name="IQ_ECO_METRIC_7218">"c7218"</definedName>
    <definedName name="IQ_ECO_METRIC_7220">"c7220"</definedName>
    <definedName name="IQ_ECO_METRIC_7221">"c7221"</definedName>
    <definedName name="IQ_ECO_METRIC_7222">"c7222"</definedName>
    <definedName name="IQ_ECO_METRIC_7223">"c7223"</definedName>
    <definedName name="IQ_ECO_METRIC_7224">"c7224"</definedName>
    <definedName name="IQ_ECO_METRIC_7225">"c7225"</definedName>
    <definedName name="IQ_ECO_METRIC_7226">"c7226"</definedName>
    <definedName name="IQ_ECO_METRIC_7227">"c7227"</definedName>
    <definedName name="IQ_ECO_METRIC_7228">"c7228"</definedName>
    <definedName name="IQ_ECO_METRIC_7229">"c7229"</definedName>
    <definedName name="IQ_ECO_METRIC_7230">"c7230"</definedName>
    <definedName name="IQ_ECO_METRIC_7231">"c7231"</definedName>
    <definedName name="IQ_ECO_METRIC_7232">"c7232"</definedName>
    <definedName name="IQ_ECO_METRIC_7233">"c7233"</definedName>
    <definedName name="IQ_ECO_METRIC_7235">"c7235"</definedName>
    <definedName name="IQ_ECO_METRIC_7236">"c7236"</definedName>
    <definedName name="IQ_ECO_METRIC_7237">"c7237"</definedName>
    <definedName name="IQ_ECO_METRIC_7238">"c7238"</definedName>
    <definedName name="IQ_ECO_METRIC_7239">"c7239"</definedName>
    <definedName name="IQ_ECO_METRIC_7240">"c7240"</definedName>
    <definedName name="IQ_ECO_METRIC_7241">"c7241"</definedName>
    <definedName name="IQ_ECO_METRIC_7243">"c7243"</definedName>
    <definedName name="IQ_ECO_METRIC_7244">"c7244"</definedName>
    <definedName name="IQ_ECO_METRIC_7245">"c7245"</definedName>
    <definedName name="IQ_ECO_METRIC_7246">"c7246"</definedName>
    <definedName name="IQ_ECO_METRIC_7247">"c7247"</definedName>
    <definedName name="IQ_ECO_METRIC_7248">"c7248"</definedName>
    <definedName name="IQ_ECO_METRIC_7249">"c7249"</definedName>
    <definedName name="IQ_ECO_METRIC_7250">"c7250"</definedName>
    <definedName name="IQ_ECO_METRIC_7251">"c7251"</definedName>
    <definedName name="IQ_ECO_METRIC_7252">"c7252"</definedName>
    <definedName name="IQ_ECO_METRIC_7253">"c7253"</definedName>
    <definedName name="IQ_ECO_METRIC_7254">"c7254"</definedName>
    <definedName name="IQ_ECO_METRIC_7255">"c7255"</definedName>
    <definedName name="IQ_ECO_METRIC_7256">"c7256"</definedName>
    <definedName name="IQ_ECO_METRIC_7257">"c7257"</definedName>
    <definedName name="IQ_ECO_METRIC_7258">"c7258"</definedName>
    <definedName name="IQ_ECO_METRIC_7259">"c7259"</definedName>
    <definedName name="IQ_ECO_METRIC_7260">"c7260"</definedName>
    <definedName name="IQ_ECO_METRIC_7261">"c7261"</definedName>
    <definedName name="IQ_ECO_METRIC_7262">"c7262"</definedName>
    <definedName name="IQ_ECO_METRIC_7263">"c7263"</definedName>
    <definedName name="IQ_ECO_METRIC_7264">"c7264"</definedName>
    <definedName name="IQ_ECO_METRIC_7265">"c7265"</definedName>
    <definedName name="IQ_ECO_METRIC_7265_UNUSED">"c7265"</definedName>
    <definedName name="IQ_ECO_METRIC_7265_UNUSED_UNUSED_UNUSED">"c7265"</definedName>
    <definedName name="IQ_ECO_METRIC_7266">"c7266"</definedName>
    <definedName name="IQ_ECO_METRIC_7267">"c7267"</definedName>
    <definedName name="IQ_ECO_METRIC_7268">"c7268"</definedName>
    <definedName name="IQ_ECO_METRIC_7269">"c7269"</definedName>
    <definedName name="IQ_ECO_METRIC_7270">"c7270"</definedName>
    <definedName name="IQ_ECO_METRIC_7272">"c7272"</definedName>
    <definedName name="IQ_ECO_METRIC_7273">"c7273"</definedName>
    <definedName name="IQ_ECO_METRIC_7274">"c7274"</definedName>
    <definedName name="IQ_ECO_METRIC_7275">"c7275"</definedName>
    <definedName name="IQ_ECO_METRIC_7276">"c7276"</definedName>
    <definedName name="IQ_ECO_METRIC_7277">"c7277"</definedName>
    <definedName name="IQ_ECO_METRIC_7278">"c7278"</definedName>
    <definedName name="IQ_ECO_METRIC_7279">"c7279"</definedName>
    <definedName name="IQ_ECO_METRIC_7279_UNUSED">"c7279"</definedName>
    <definedName name="IQ_ECO_METRIC_7279_UNUSED_UNUSED_UNUSED">"c7279"</definedName>
    <definedName name="IQ_ECO_METRIC_7280">"c7280"</definedName>
    <definedName name="IQ_ECO_METRIC_7281">"c7281"</definedName>
    <definedName name="IQ_ECO_METRIC_7282">"c7282"</definedName>
    <definedName name="IQ_ECO_METRIC_7283">"c7283"</definedName>
    <definedName name="IQ_ECO_METRIC_7284">"c7284"</definedName>
    <definedName name="IQ_ECO_METRIC_7285">"c7285"</definedName>
    <definedName name="IQ_ECO_METRIC_7286">"c7286"</definedName>
    <definedName name="IQ_ECO_METRIC_7287">"c7287"</definedName>
    <definedName name="IQ_ECO_METRIC_7288">"c7288"</definedName>
    <definedName name="IQ_ECO_METRIC_7289">"c7289"</definedName>
    <definedName name="IQ_ECO_METRIC_7290">"c7290"</definedName>
    <definedName name="IQ_ECO_METRIC_7291">"c7291"</definedName>
    <definedName name="IQ_ECO_METRIC_7292">"c7292"</definedName>
    <definedName name="IQ_ECO_METRIC_7293">"c7293"</definedName>
    <definedName name="IQ_ECO_METRIC_7294">"c7294"</definedName>
    <definedName name="IQ_ECO_METRIC_7295">"c7295"</definedName>
    <definedName name="IQ_ECO_METRIC_7296">"c7296"</definedName>
    <definedName name="IQ_ECO_METRIC_7297">"c7297"</definedName>
    <definedName name="IQ_ECO_METRIC_7298">"c7298"</definedName>
    <definedName name="IQ_ECO_METRIC_7299">"c7299"</definedName>
    <definedName name="IQ_ECO_METRIC_7300">"c7300"</definedName>
    <definedName name="IQ_ECO_METRIC_7301">"c7301"</definedName>
    <definedName name="IQ_ECO_METRIC_7302">"c7302"</definedName>
    <definedName name="IQ_ECO_METRIC_7303">"c7303"</definedName>
    <definedName name="IQ_ECO_METRIC_7304">"c7304"</definedName>
    <definedName name="IQ_ECO_METRIC_7305">"c7305"</definedName>
    <definedName name="IQ_ECO_METRIC_7306">"c7306"</definedName>
    <definedName name="IQ_ECO_METRIC_7307">"c7307"</definedName>
    <definedName name="IQ_ECO_METRIC_7308">"c7308"</definedName>
    <definedName name="IQ_ECO_METRIC_7309">"c7309"</definedName>
    <definedName name="IQ_ECO_METRIC_7310">"c7310"</definedName>
    <definedName name="IQ_ECO_METRIC_7311">"c7311"</definedName>
    <definedName name="IQ_ECO_METRIC_7312">"c7312"</definedName>
    <definedName name="IQ_ECO_METRIC_7313">"c7313"</definedName>
    <definedName name="IQ_ECO_METRIC_7314">"c7314"</definedName>
    <definedName name="IQ_ECO_METRIC_7315">"c7315"</definedName>
    <definedName name="IQ_ECO_METRIC_7316">"c7316"</definedName>
    <definedName name="IQ_ECO_METRIC_7317">"c7317"</definedName>
    <definedName name="IQ_ECO_METRIC_7318">"c7318"</definedName>
    <definedName name="IQ_ECO_METRIC_7319">"c7319"</definedName>
    <definedName name="IQ_ECO_METRIC_7320">"c7320"</definedName>
    <definedName name="IQ_ECO_METRIC_7321">"c7321"</definedName>
    <definedName name="IQ_ECO_METRIC_7322">"c7322"</definedName>
    <definedName name="IQ_ECO_METRIC_7323">"c7323"</definedName>
    <definedName name="IQ_ECO_METRIC_7324">"c7324"</definedName>
    <definedName name="IQ_ECO_METRIC_7325">"c7325"</definedName>
    <definedName name="IQ_ECO_METRIC_7326">"c7326"</definedName>
    <definedName name="IQ_ECO_METRIC_7327">"c7327"</definedName>
    <definedName name="IQ_ECO_METRIC_7328">"c7328"</definedName>
    <definedName name="IQ_ECO_METRIC_7329">"c7329"</definedName>
    <definedName name="IQ_ECO_METRIC_7330">"c7330"</definedName>
    <definedName name="IQ_ECO_METRIC_7331">"c7331"</definedName>
    <definedName name="IQ_ECO_METRIC_7332">"c7332"</definedName>
    <definedName name="IQ_ECO_METRIC_7333">"c7333"</definedName>
    <definedName name="IQ_ECO_METRIC_7334">"c7334"</definedName>
    <definedName name="IQ_ECO_METRIC_7335">"c7335"</definedName>
    <definedName name="IQ_ECO_METRIC_7336">"c7336"</definedName>
    <definedName name="IQ_ECO_METRIC_7336_UNUSED">"c7336"</definedName>
    <definedName name="IQ_ECO_METRIC_7336_UNUSED_UNUSED_UNUSED">"c7336"</definedName>
    <definedName name="IQ_ECO_METRIC_7337">"c7337"</definedName>
    <definedName name="IQ_ECO_METRIC_7337_UNUSED">"c7337"</definedName>
    <definedName name="IQ_ECO_METRIC_7337_UNUSED_UNUSED_UNUSED">"c7337"</definedName>
    <definedName name="IQ_ECO_METRIC_7339">"c7339"</definedName>
    <definedName name="IQ_ECO_METRIC_7341">"c7341"</definedName>
    <definedName name="IQ_ECO_METRIC_7342">"c7342"</definedName>
    <definedName name="IQ_ECO_METRIC_7343">"c7343"</definedName>
    <definedName name="IQ_ECO_METRIC_7344">"c7344"</definedName>
    <definedName name="IQ_ECO_METRIC_7345">"c7345"</definedName>
    <definedName name="IQ_ECO_METRIC_7346">"c7346"</definedName>
    <definedName name="IQ_ECO_METRIC_7347">"c7347"</definedName>
    <definedName name="IQ_ECO_METRIC_7348">"c7348"</definedName>
    <definedName name="IQ_ECO_METRIC_7349">"c7349"</definedName>
    <definedName name="IQ_ECO_METRIC_7350">"c7350"</definedName>
    <definedName name="IQ_ECO_METRIC_7351">"c7351"</definedName>
    <definedName name="IQ_ECO_METRIC_7352">"c7352"</definedName>
    <definedName name="IQ_ECO_METRIC_7353">"c7353"</definedName>
    <definedName name="IQ_ECO_METRIC_7354">"c7354"</definedName>
    <definedName name="IQ_ECO_METRIC_7355">"c7355"</definedName>
    <definedName name="IQ_ECO_METRIC_7356">"c7356"</definedName>
    <definedName name="IQ_ECO_METRIC_7357">"c7357"</definedName>
    <definedName name="IQ_ECO_METRIC_7358">"c7358"</definedName>
    <definedName name="IQ_ECO_METRIC_7359">"c7359"</definedName>
    <definedName name="IQ_ECO_METRIC_7360">"c7360"</definedName>
    <definedName name="IQ_ECO_METRIC_7361">"c7361"</definedName>
    <definedName name="IQ_ECO_METRIC_7362">"c7362"</definedName>
    <definedName name="IQ_ECO_METRIC_7363">"c7363"</definedName>
    <definedName name="IQ_ECO_METRIC_7364">"c7364"</definedName>
    <definedName name="IQ_ECO_METRIC_7365">"c7365"</definedName>
    <definedName name="IQ_ECO_METRIC_7366">"c7366"</definedName>
    <definedName name="IQ_ECO_METRIC_7367">"c7367"</definedName>
    <definedName name="IQ_ECO_METRIC_7368">"c7368"</definedName>
    <definedName name="IQ_ECO_METRIC_7369">"c7369"</definedName>
    <definedName name="IQ_ECO_METRIC_7370">"c7370"</definedName>
    <definedName name="IQ_ECO_METRIC_7371">"c7371"</definedName>
    <definedName name="IQ_ECO_METRIC_7372">"c7372"</definedName>
    <definedName name="IQ_ECO_METRIC_7373">"c7373"</definedName>
    <definedName name="IQ_ECO_METRIC_7374">"c7374"</definedName>
    <definedName name="IQ_ECO_METRIC_7375">"c7375"</definedName>
    <definedName name="IQ_ECO_METRIC_7376">"c7376"</definedName>
    <definedName name="IQ_ECO_METRIC_7377">"c7377"</definedName>
    <definedName name="IQ_ECO_METRIC_7378">"c7378"</definedName>
    <definedName name="IQ_ECO_METRIC_7379">"c7379"</definedName>
    <definedName name="IQ_ECO_METRIC_7380">"c7380"</definedName>
    <definedName name="IQ_ECO_METRIC_7381">"c7381"</definedName>
    <definedName name="IQ_ECO_METRIC_7382">"c7382"</definedName>
    <definedName name="IQ_ECO_METRIC_7383">"c7383"</definedName>
    <definedName name="IQ_ECO_METRIC_7384">"c7384"</definedName>
    <definedName name="IQ_ECO_METRIC_7385">"c7385"</definedName>
    <definedName name="IQ_ECO_METRIC_7386">"c7386"</definedName>
    <definedName name="IQ_ECO_METRIC_7387">"c7387"</definedName>
    <definedName name="IQ_ECO_METRIC_7388">"c7388"</definedName>
    <definedName name="IQ_ECO_METRIC_7389">"c7389"</definedName>
    <definedName name="IQ_ECO_METRIC_7390">"c7390"</definedName>
    <definedName name="IQ_ECO_METRIC_7391">"c7391"</definedName>
    <definedName name="IQ_ECO_METRIC_7392">"c7392"</definedName>
    <definedName name="IQ_ECO_METRIC_7393">"c7393"</definedName>
    <definedName name="IQ_ECO_METRIC_7394">"c7394"</definedName>
    <definedName name="IQ_ECO_METRIC_7395">"c7395"</definedName>
    <definedName name="IQ_ECO_METRIC_7396">"c7396"</definedName>
    <definedName name="IQ_ECO_METRIC_7397">"c7397"</definedName>
    <definedName name="IQ_ECO_METRIC_7398">"c7398"</definedName>
    <definedName name="IQ_ECO_METRIC_7399">"c7399"</definedName>
    <definedName name="IQ_ECO_METRIC_7400">"c7400"</definedName>
    <definedName name="IQ_ECO_METRIC_7402">"c7402"</definedName>
    <definedName name="IQ_ECO_METRIC_7403">"c7403"</definedName>
    <definedName name="IQ_ECO_METRIC_7404">"c7404"</definedName>
    <definedName name="IQ_ECO_METRIC_7405">"c7405"</definedName>
    <definedName name="IQ_ECO_METRIC_7406">"c7406"</definedName>
    <definedName name="IQ_ECO_METRIC_7407">"c7407"</definedName>
    <definedName name="IQ_ECO_METRIC_7408">"c7408"</definedName>
    <definedName name="IQ_ECO_METRIC_7409">"c7409"</definedName>
    <definedName name="IQ_ECO_METRIC_7410">"c7410"</definedName>
    <definedName name="IQ_ECO_METRIC_7411">"c7411"</definedName>
    <definedName name="IQ_ECO_METRIC_7412">"c7412"</definedName>
    <definedName name="IQ_ECO_METRIC_7413">"c7413"</definedName>
    <definedName name="IQ_ECO_METRIC_7414">"c7414"</definedName>
    <definedName name="IQ_ECO_METRIC_7415">"c7415"</definedName>
    <definedName name="IQ_ECO_METRIC_7416">"c7416"</definedName>
    <definedName name="IQ_ECO_METRIC_7417">"c7417"</definedName>
    <definedName name="IQ_ECO_METRIC_7418">"c7418"</definedName>
    <definedName name="IQ_ECO_METRIC_7419">"c7419"</definedName>
    <definedName name="IQ_ECO_METRIC_7420">"c7420"</definedName>
    <definedName name="IQ_ECO_METRIC_7421">"c7421"</definedName>
    <definedName name="IQ_ECO_METRIC_7422">"c7422"</definedName>
    <definedName name="IQ_ECO_METRIC_7423">"c7423"</definedName>
    <definedName name="IQ_ECO_METRIC_7424">"c7424"</definedName>
    <definedName name="IQ_ECO_METRIC_7425">"c7425"</definedName>
    <definedName name="IQ_ECO_METRIC_7426">"c7426"</definedName>
    <definedName name="IQ_ECO_METRIC_7427">"c7427"</definedName>
    <definedName name="IQ_ECO_METRIC_7428">"c7428"</definedName>
    <definedName name="IQ_ECO_METRIC_7428_UNUSED">"c7428"</definedName>
    <definedName name="IQ_ECO_METRIC_7428_UNUSED_UNUSED_UNUSED">"c7428"</definedName>
    <definedName name="IQ_ECO_METRIC_7429">"c7429"</definedName>
    <definedName name="IQ_ECO_METRIC_7430">"c7430"</definedName>
    <definedName name="IQ_ECO_METRIC_7431">"c7431"</definedName>
    <definedName name="IQ_ECO_METRIC_7432">"c7432"</definedName>
    <definedName name="IQ_ECO_METRIC_7433">"c7433"</definedName>
    <definedName name="IQ_ECO_METRIC_7434">"c7434"</definedName>
    <definedName name="IQ_ECO_METRIC_7435">"c7435"</definedName>
    <definedName name="IQ_ECO_METRIC_7436">"c7436"</definedName>
    <definedName name="IQ_ECO_METRIC_7437">"c7437"</definedName>
    <definedName name="IQ_ECO_METRIC_7438">"c7438"</definedName>
    <definedName name="IQ_ECO_METRIC_7440">"c7440"</definedName>
    <definedName name="IQ_ECO_METRIC_7441">"c7441"</definedName>
    <definedName name="IQ_ECO_METRIC_7442">"c7442"</definedName>
    <definedName name="IQ_ECO_METRIC_7443">"c7443"</definedName>
    <definedName name="IQ_ECO_METRIC_7444">"c7444"</definedName>
    <definedName name="IQ_ECO_METRIC_7445">"c7445"</definedName>
    <definedName name="IQ_ECO_METRIC_7446">"c7446"</definedName>
    <definedName name="IQ_ECO_METRIC_7447">"c7447"</definedName>
    <definedName name="IQ_ECO_METRIC_7448">"c7448"</definedName>
    <definedName name="IQ_ECO_METRIC_7449">"c7449"</definedName>
    <definedName name="IQ_ECO_METRIC_7450">"c7450"</definedName>
    <definedName name="IQ_ECO_METRIC_7451">"c7451"</definedName>
    <definedName name="IQ_ECO_METRIC_7452">"c7452"</definedName>
    <definedName name="IQ_ECO_METRIC_7453">"c7453"</definedName>
    <definedName name="IQ_ECO_METRIC_7455">"c7455"</definedName>
    <definedName name="IQ_ECO_METRIC_7456">"c7456"</definedName>
    <definedName name="IQ_ECO_METRIC_7457">"c7457"</definedName>
    <definedName name="IQ_ECO_METRIC_7458">"c7458"</definedName>
    <definedName name="IQ_ECO_METRIC_7459">"c7459"</definedName>
    <definedName name="IQ_ECO_METRIC_7460">"c7460"</definedName>
    <definedName name="IQ_ECO_METRIC_7461">"c7461"</definedName>
    <definedName name="IQ_ECO_METRIC_7463">"c7463"</definedName>
    <definedName name="IQ_ECO_METRIC_7464">"c7464"</definedName>
    <definedName name="IQ_ECO_METRIC_7465">"c7465"</definedName>
    <definedName name="IQ_ECO_METRIC_7466">"c7466"</definedName>
    <definedName name="IQ_ECO_METRIC_7467">"c7467"</definedName>
    <definedName name="IQ_ECO_METRIC_7468">"c7468"</definedName>
    <definedName name="IQ_ECO_METRIC_7469">"c7469"</definedName>
    <definedName name="IQ_ECO_METRIC_7470">"c7470"</definedName>
    <definedName name="IQ_ECO_METRIC_7472">"c7472"</definedName>
    <definedName name="IQ_ECO_METRIC_7473">"c7473"</definedName>
    <definedName name="IQ_ECO_METRIC_7474">"c7474"</definedName>
    <definedName name="IQ_ECO_METRIC_7475">"c7475"</definedName>
    <definedName name="IQ_ECO_METRIC_7476">"c7476"</definedName>
    <definedName name="IQ_ECO_METRIC_7477">"c7477"</definedName>
    <definedName name="IQ_ECO_METRIC_7478">"c7478"</definedName>
    <definedName name="IQ_ECO_METRIC_7479">"c7479"</definedName>
    <definedName name="IQ_ECO_METRIC_7480">"c7480"</definedName>
    <definedName name="IQ_ECO_METRIC_7481">"c7481"</definedName>
    <definedName name="IQ_ECO_METRIC_7482">"c7482"</definedName>
    <definedName name="IQ_ECO_METRIC_7483">"c7483"</definedName>
    <definedName name="IQ_ECO_METRIC_7486">"c7486"</definedName>
    <definedName name="IQ_ECO_METRIC_7487">"c7487"</definedName>
    <definedName name="IQ_ECO_METRIC_7488">"c7488"</definedName>
    <definedName name="IQ_ECO_METRIC_7489">"c7489"</definedName>
    <definedName name="IQ_ECO_METRIC_7490">"c7490"</definedName>
    <definedName name="IQ_ECO_METRIC_7491">"c7491"</definedName>
    <definedName name="IQ_ECO_METRIC_7492">"c7492"</definedName>
    <definedName name="IQ_ECO_METRIC_7493">"c7493"</definedName>
    <definedName name="IQ_ECO_METRIC_7494">"c7494"</definedName>
    <definedName name="IQ_ECO_METRIC_7495">"c7495"</definedName>
    <definedName name="IQ_ECO_METRIC_7496">"c7496"</definedName>
    <definedName name="IQ_ECO_METRIC_7497">"c7497"</definedName>
    <definedName name="IQ_ECO_METRIC_7498">"c7498"</definedName>
    <definedName name="IQ_ECO_METRIC_7500">"c7500"</definedName>
    <definedName name="IQ_ECO_METRIC_7501">"c7501"</definedName>
    <definedName name="IQ_ECO_METRIC_7502">"c7502"</definedName>
    <definedName name="IQ_ECO_METRIC_7503">"c7503"</definedName>
    <definedName name="IQ_ECO_METRIC_7504">"c7504"</definedName>
    <definedName name="IQ_ECO_METRIC_7505">"c7505"</definedName>
    <definedName name="IQ_ECO_METRIC_7507">"c7507"</definedName>
    <definedName name="IQ_ECO_METRIC_7508">"c7508"</definedName>
    <definedName name="IQ_ECO_METRIC_7509">"c7509"</definedName>
    <definedName name="IQ_ECO_METRIC_7510">"c7510"</definedName>
    <definedName name="IQ_ECO_METRIC_7511">"c7511"</definedName>
    <definedName name="IQ_ECO_METRIC_7512">"c7512"</definedName>
    <definedName name="IQ_ECO_METRIC_7513">"c7513"</definedName>
    <definedName name="IQ_ECO_METRIC_7514">"c7514"</definedName>
    <definedName name="IQ_ECO_METRIC_7515">"c7515"</definedName>
    <definedName name="IQ_ECO_METRIC_7516">"c7516"</definedName>
    <definedName name="IQ_ECO_METRIC_7517">"c7517"</definedName>
    <definedName name="IQ_ECO_METRIC_7518">"c7518"</definedName>
    <definedName name="IQ_ECO_METRIC_7519">"c7519"</definedName>
    <definedName name="IQ_ECO_METRIC_7520">"c7520"</definedName>
    <definedName name="IQ_ECO_METRIC_7521">"c7521"</definedName>
    <definedName name="IQ_ECO_METRIC_7522">"c7522"</definedName>
    <definedName name="IQ_ECO_METRIC_7523">"c7523"</definedName>
    <definedName name="IQ_ECO_METRIC_7524">"c7524"</definedName>
    <definedName name="IQ_ECO_METRIC_7525">"c7525"</definedName>
    <definedName name="IQ_ECO_METRIC_7526">"c7526"</definedName>
    <definedName name="IQ_ECO_METRIC_7527">"c7527"</definedName>
    <definedName name="IQ_ECO_METRIC_7528">"c7528"</definedName>
    <definedName name="IQ_ECO_METRIC_7529">"c7529"</definedName>
    <definedName name="IQ_ECO_METRIC_7530">"c7530"</definedName>
    <definedName name="IQ_ECO_METRIC_7531">"c7531"</definedName>
    <definedName name="IQ_ECO_METRIC_7532">"c7532"</definedName>
    <definedName name="IQ_ECO_METRIC_7533">"c7533"</definedName>
    <definedName name="IQ_ECO_METRIC_7534">"c7534"</definedName>
    <definedName name="IQ_ECO_METRIC_7535">"c7535"</definedName>
    <definedName name="IQ_ECO_METRIC_7536">"c7536"</definedName>
    <definedName name="IQ_ECO_METRIC_7537">"c7537"</definedName>
    <definedName name="IQ_ECO_METRIC_7538">"c7538"</definedName>
    <definedName name="IQ_ECO_METRIC_7539">"c7539"</definedName>
    <definedName name="IQ_ECO_METRIC_7540">"c7540"</definedName>
    <definedName name="IQ_ECO_METRIC_7541">"c7541"</definedName>
    <definedName name="IQ_ECO_METRIC_7542">"c7542"</definedName>
    <definedName name="IQ_ECO_METRIC_7543">"c7543"</definedName>
    <definedName name="IQ_ECO_METRIC_7544">"c7544"</definedName>
    <definedName name="IQ_ECO_METRIC_7545">"c7545"</definedName>
    <definedName name="IQ_ECO_METRIC_7546">"c7546"</definedName>
    <definedName name="IQ_ECO_METRIC_7547">"c7547"</definedName>
    <definedName name="IQ_ECO_METRIC_7548">"c7548"</definedName>
    <definedName name="IQ_ECO_METRIC_7549">"c7549"</definedName>
    <definedName name="IQ_ECO_METRIC_7550">"c7550"</definedName>
    <definedName name="IQ_ECO_METRIC_7551">"c7551"</definedName>
    <definedName name="IQ_ECO_METRIC_7552">"c7552"</definedName>
    <definedName name="IQ_ECO_METRIC_7553">"c7553"</definedName>
    <definedName name="IQ_ECO_METRIC_7554">"c7554"</definedName>
    <definedName name="IQ_ECO_METRIC_7555">"c7555"</definedName>
    <definedName name="IQ_ECO_METRIC_7556">"c7556"</definedName>
    <definedName name="IQ_ECO_METRIC_7556_UNUSED">"c7556"</definedName>
    <definedName name="IQ_ECO_METRIC_7556_UNUSED_UNUSED_UNUSED">"c7556"</definedName>
    <definedName name="IQ_ECO_METRIC_7557">"c7557"</definedName>
    <definedName name="IQ_ECO_METRIC_7557_UNUSED">"c7557"</definedName>
    <definedName name="IQ_ECO_METRIC_7557_UNUSED_UNUSED_UNUSED">"c7557"</definedName>
    <definedName name="IQ_ECO_METRIC_7560">"c7560"</definedName>
    <definedName name="IQ_ECO_METRIC_7561">"c7561"</definedName>
    <definedName name="IQ_ECO_METRIC_7562">"c7562"</definedName>
    <definedName name="IQ_ECO_METRIC_7563">"c7563"</definedName>
    <definedName name="IQ_ECO_METRIC_7564">"c7564"</definedName>
    <definedName name="IQ_ECO_METRIC_7565">"c7565"</definedName>
    <definedName name="IQ_ECO_METRIC_7566">"c7566"</definedName>
    <definedName name="IQ_ECO_METRIC_7567">"c7567"</definedName>
    <definedName name="IQ_ECO_METRIC_7568">"c7568"</definedName>
    <definedName name="IQ_ECO_METRIC_7570">"c7570"</definedName>
    <definedName name="IQ_ECO_METRIC_7571">"c7571"</definedName>
    <definedName name="IQ_ECO_METRIC_7572">"c7572"</definedName>
    <definedName name="IQ_ECO_METRIC_7573">"c7573"</definedName>
    <definedName name="IQ_ECO_METRIC_7574">"c7574"</definedName>
    <definedName name="IQ_ECO_METRIC_7575">"c7575"</definedName>
    <definedName name="IQ_ECO_METRIC_7576">"c7576"</definedName>
    <definedName name="IQ_ECO_METRIC_7577">"c7577"</definedName>
    <definedName name="IQ_ECO_METRIC_7578">"c7578"</definedName>
    <definedName name="IQ_ECO_METRIC_7579">"c7579"</definedName>
    <definedName name="IQ_ECO_METRIC_7580">"c7580"</definedName>
    <definedName name="IQ_ECO_METRIC_7581">"c7581"</definedName>
    <definedName name="IQ_ECO_METRIC_7582">"c7582"</definedName>
    <definedName name="IQ_ECO_METRIC_7583">"c7583"</definedName>
    <definedName name="IQ_ECO_METRIC_7584">"c7584"</definedName>
    <definedName name="IQ_ECO_METRIC_7585">"c7585"</definedName>
    <definedName name="IQ_ECO_METRIC_7586">"c7586"</definedName>
    <definedName name="IQ_ECO_METRIC_7587">"c7587"</definedName>
    <definedName name="IQ_ECO_METRIC_7588">"c7588"</definedName>
    <definedName name="IQ_ECO_METRIC_7589">"c7589"</definedName>
    <definedName name="IQ_ECO_METRIC_7590">"c7590"</definedName>
    <definedName name="IQ_ECO_METRIC_7591">"c7591"</definedName>
    <definedName name="IQ_ECO_METRIC_7592">"c7592"</definedName>
    <definedName name="IQ_ECO_METRIC_7593">"c7593"</definedName>
    <definedName name="IQ_ECO_METRIC_7594">"c7594"</definedName>
    <definedName name="IQ_ECO_METRIC_7596">"c7596"</definedName>
    <definedName name="IQ_ECO_METRIC_7597">"c7597"</definedName>
    <definedName name="IQ_ECO_METRIC_7598">"c7598"</definedName>
    <definedName name="IQ_ECO_METRIC_7599">"c7599"</definedName>
    <definedName name="IQ_ECO_METRIC_7600">"c7600"</definedName>
    <definedName name="IQ_ECO_METRIC_7601">"c7601"</definedName>
    <definedName name="IQ_ECO_METRIC_7602">"c7602"</definedName>
    <definedName name="IQ_ECO_METRIC_7603">"c7603"</definedName>
    <definedName name="IQ_ECO_METRIC_7604">"c7604"</definedName>
    <definedName name="IQ_ECO_METRIC_7605">"c7605"</definedName>
    <definedName name="IQ_ECO_METRIC_7606">"c7606"</definedName>
    <definedName name="IQ_ECO_METRIC_7607">"c7607"</definedName>
    <definedName name="IQ_ECO_METRIC_7608">"c7608"</definedName>
    <definedName name="IQ_ECO_METRIC_7609">"c7609"</definedName>
    <definedName name="IQ_ECO_METRIC_7610">"c7610"</definedName>
    <definedName name="IQ_ECO_METRIC_7611">"c7611"</definedName>
    <definedName name="IQ_ECO_METRIC_7612">"c7612"</definedName>
    <definedName name="IQ_ECO_METRIC_7613">"c7613"</definedName>
    <definedName name="IQ_ECO_METRIC_7614">"c7614"</definedName>
    <definedName name="IQ_ECO_METRIC_7615">"c7615"</definedName>
    <definedName name="IQ_ECO_METRIC_7616">"c7616"</definedName>
    <definedName name="IQ_ECO_METRIC_7617">"c7617"</definedName>
    <definedName name="IQ_ECO_METRIC_7618">"c7618"</definedName>
    <definedName name="IQ_ECO_METRIC_7619">"c7619"</definedName>
    <definedName name="IQ_ECO_METRIC_7620">"c7620"</definedName>
    <definedName name="IQ_ECO_METRIC_7622">"c7622"</definedName>
    <definedName name="IQ_ECO_METRIC_7623">"c7623"</definedName>
    <definedName name="IQ_ECO_METRIC_7624">"c7624"</definedName>
    <definedName name="IQ_ECO_METRIC_7625">"c7625"</definedName>
    <definedName name="IQ_ECO_METRIC_7626">"c7626"</definedName>
    <definedName name="IQ_ECO_METRIC_7627">"c7627"</definedName>
    <definedName name="IQ_ECO_METRIC_7628">"c7628"</definedName>
    <definedName name="IQ_ECO_METRIC_7629">"c7629"</definedName>
    <definedName name="IQ_ECO_METRIC_7630">"c7630"</definedName>
    <definedName name="IQ_ECO_METRIC_7631">"c7631"</definedName>
    <definedName name="IQ_ECO_METRIC_7632">"c7632"</definedName>
    <definedName name="IQ_ECO_METRIC_7633">"c7633"</definedName>
    <definedName name="IQ_ECO_METRIC_7634">"c7634"</definedName>
    <definedName name="IQ_ECO_METRIC_7635">"c7635"</definedName>
    <definedName name="IQ_ECO_METRIC_7636">"c7636"</definedName>
    <definedName name="IQ_ECO_METRIC_7637">"c7637"</definedName>
    <definedName name="IQ_ECO_METRIC_7638">"c7638"</definedName>
    <definedName name="IQ_ECO_METRIC_7639">"c7639"</definedName>
    <definedName name="IQ_ECO_METRIC_7640">"c7640"</definedName>
    <definedName name="IQ_ECO_METRIC_7641">"c7641"</definedName>
    <definedName name="IQ_ECO_METRIC_7642">"c7642"</definedName>
    <definedName name="IQ_ECO_METRIC_7643">"c7643"</definedName>
    <definedName name="IQ_ECO_METRIC_7644">"c7644"</definedName>
    <definedName name="IQ_ECO_METRIC_7645">"c7645"</definedName>
    <definedName name="IQ_ECO_METRIC_7646">"c7646"</definedName>
    <definedName name="IQ_ECO_METRIC_7647">"c7647"</definedName>
    <definedName name="IQ_ECO_METRIC_7648">"c7648"</definedName>
    <definedName name="IQ_ECO_METRIC_7648_UNUSED">"c7648"</definedName>
    <definedName name="IQ_ECO_METRIC_7648_UNUSED_UNUSED_UNUSED">"c7648"</definedName>
    <definedName name="IQ_ECO_METRIC_7649">"c7649"</definedName>
    <definedName name="IQ_ECO_METRIC_7650">"c7650"</definedName>
    <definedName name="IQ_ECO_METRIC_7651">"c7651"</definedName>
    <definedName name="IQ_ECO_METRIC_7652">"c7652"</definedName>
    <definedName name="IQ_ECO_METRIC_7653">"c7653"</definedName>
    <definedName name="IQ_ECO_METRIC_7654">"c7654"</definedName>
    <definedName name="IQ_ECO_METRIC_7655">"c7655"</definedName>
    <definedName name="IQ_ECO_METRIC_7656">"c7656"</definedName>
    <definedName name="IQ_ECO_METRIC_7657">"c7657"</definedName>
    <definedName name="IQ_ECO_METRIC_7658">"c7658"</definedName>
    <definedName name="IQ_ECO_METRIC_7660">"c7660"</definedName>
    <definedName name="IQ_ECO_METRIC_7661">"c7661"</definedName>
    <definedName name="IQ_ECO_METRIC_7663">"c7663"</definedName>
    <definedName name="IQ_ECO_METRIC_7664">"c7664"</definedName>
    <definedName name="IQ_ECO_METRIC_7665">"c7665"</definedName>
    <definedName name="IQ_ECO_METRIC_7666">"c7666"</definedName>
    <definedName name="IQ_ECO_METRIC_7667">"c7667"</definedName>
    <definedName name="IQ_ECO_METRIC_7668">"c7668"</definedName>
    <definedName name="IQ_ECO_METRIC_7669">"c7669"</definedName>
    <definedName name="IQ_ECO_METRIC_7670">"c7670"</definedName>
    <definedName name="IQ_ECO_METRIC_7675">"c7675"</definedName>
    <definedName name="IQ_ECO_METRIC_7676">"c7676"</definedName>
    <definedName name="IQ_ECO_METRIC_7677">"c7677"</definedName>
    <definedName name="IQ_ECO_METRIC_7678">"c7678"</definedName>
    <definedName name="IQ_ECO_METRIC_7679">"c7679"</definedName>
    <definedName name="IQ_ECO_METRIC_7680">"c7680"</definedName>
    <definedName name="IQ_ECO_METRIC_7681">"c7681"</definedName>
    <definedName name="IQ_ECO_METRIC_7685">"c7685"</definedName>
    <definedName name="IQ_ECO_METRIC_7687">"c7687"</definedName>
    <definedName name="IQ_ECO_METRIC_7688">"c7688"</definedName>
    <definedName name="IQ_ECO_METRIC_7689">"c7689"</definedName>
    <definedName name="IQ_ECO_METRIC_7690">"c7690"</definedName>
    <definedName name="IQ_ECO_METRIC_7691">"c7691"</definedName>
    <definedName name="IQ_ECO_METRIC_7692">"c7692"</definedName>
    <definedName name="IQ_ECO_METRIC_7693">"c7693"</definedName>
    <definedName name="IQ_ECO_METRIC_7694">"c7694"</definedName>
    <definedName name="IQ_ECO_METRIC_7695">"c7695"</definedName>
    <definedName name="IQ_ECO_METRIC_7696">"c7696"</definedName>
    <definedName name="IQ_ECO_METRIC_7697">"c7697"</definedName>
    <definedName name="IQ_ECO_METRIC_7698">"c7698"</definedName>
    <definedName name="IQ_ECO_METRIC_7699">"c7699"</definedName>
    <definedName name="IQ_ECO_METRIC_7700">"c7700"</definedName>
    <definedName name="IQ_ECO_METRIC_7701">"c7701"</definedName>
    <definedName name="IQ_ECO_METRIC_7702">"c7702"</definedName>
    <definedName name="IQ_ECO_METRIC_7703">"c7703"</definedName>
    <definedName name="IQ_ECO_METRIC_7704">"c7704"</definedName>
    <definedName name="IQ_ECO_METRIC_7705">"c7705"</definedName>
    <definedName name="IQ_ECO_METRIC_7705_UNUSED">"c7705"</definedName>
    <definedName name="IQ_ECO_METRIC_7705_UNUSED_UNUSED_UNUSED">"c7705"</definedName>
    <definedName name="IQ_ECO_METRIC_7706">"c7706"</definedName>
    <definedName name="IQ_ECO_METRIC_7707">"c7707"</definedName>
    <definedName name="IQ_ECO_METRIC_7708">"c7708"</definedName>
    <definedName name="IQ_ECO_METRIC_7709">"c7709"</definedName>
    <definedName name="IQ_ECO_METRIC_7710">"c7710"</definedName>
    <definedName name="IQ_ECO_METRIC_7711">"c7711"</definedName>
    <definedName name="IQ_ECO_METRIC_7712">"c7712"</definedName>
    <definedName name="IQ_ECO_METRIC_7713">"c7713"</definedName>
    <definedName name="IQ_ECO_METRIC_7714">"c7714"</definedName>
    <definedName name="IQ_ECO_METRIC_7715">"c7715"</definedName>
    <definedName name="IQ_ECO_METRIC_7716">"c7716"</definedName>
    <definedName name="IQ_ECO_METRIC_7717">"c7717"</definedName>
    <definedName name="IQ_ECO_METRIC_7718">"c7718"</definedName>
    <definedName name="IQ_ECO_METRIC_7719">"c7719"</definedName>
    <definedName name="IQ_ECO_METRIC_7719_UNUSED">"c7719"</definedName>
    <definedName name="IQ_ECO_METRIC_7719_UNUSED_UNUSED_UNUSED">"c7719"</definedName>
    <definedName name="IQ_ECO_METRIC_7720">"c7720"</definedName>
    <definedName name="IQ_ECO_METRIC_7721">"c7721"</definedName>
    <definedName name="IQ_ECO_METRIC_7722">"c7722"</definedName>
    <definedName name="IQ_ECO_METRIC_7723">"c7723"</definedName>
    <definedName name="IQ_ECO_METRIC_7724">"c7724"</definedName>
    <definedName name="IQ_ECO_METRIC_7725">"c7725"</definedName>
    <definedName name="IQ_ECO_METRIC_7726">"c7726"</definedName>
    <definedName name="IQ_ECO_METRIC_7727">"c7727"</definedName>
    <definedName name="IQ_ECO_METRIC_7728">"c7728"</definedName>
    <definedName name="IQ_ECO_METRIC_7729">"c7729"</definedName>
    <definedName name="IQ_ECO_METRIC_7730">"c7730"</definedName>
    <definedName name="IQ_ECO_METRIC_7731">"c7731"</definedName>
    <definedName name="IQ_ECO_METRIC_7732">"c7732"</definedName>
    <definedName name="IQ_ECO_METRIC_7733">"c7733"</definedName>
    <definedName name="IQ_ECO_METRIC_7734">"c7734"</definedName>
    <definedName name="IQ_ECO_METRIC_7735">"c7735"</definedName>
    <definedName name="IQ_ECO_METRIC_7736">"c7736"</definedName>
    <definedName name="IQ_ECO_METRIC_7737">"c7737"</definedName>
    <definedName name="IQ_ECO_METRIC_7738">"c7738"</definedName>
    <definedName name="IQ_ECO_METRIC_7739">"c7739"</definedName>
    <definedName name="IQ_ECO_METRIC_7740">"c7740"</definedName>
    <definedName name="IQ_ECO_METRIC_7741">"c7741"</definedName>
    <definedName name="IQ_ECO_METRIC_7742">"c7742"</definedName>
    <definedName name="IQ_ECO_METRIC_7743">"c7743"</definedName>
    <definedName name="IQ_ECO_METRIC_7744">"c7744"</definedName>
    <definedName name="IQ_ECO_METRIC_7745">"c7745"</definedName>
    <definedName name="IQ_ECO_METRIC_7746">"c7746"</definedName>
    <definedName name="IQ_ECO_METRIC_7747">"c7747"</definedName>
    <definedName name="IQ_ECO_METRIC_7748">"c7748"</definedName>
    <definedName name="IQ_ECO_METRIC_7749">"c7749"</definedName>
    <definedName name="IQ_ECO_METRIC_7750">"c7750"</definedName>
    <definedName name="IQ_ECO_METRIC_7751">"c7751"</definedName>
    <definedName name="IQ_ECO_METRIC_7752">"c7752"</definedName>
    <definedName name="IQ_ECO_METRIC_7753">"c7753"</definedName>
    <definedName name="IQ_ECO_METRIC_7754">"c7754"</definedName>
    <definedName name="IQ_ECO_METRIC_7755">"c7755"</definedName>
    <definedName name="IQ_ECO_METRIC_7756">"c7756"</definedName>
    <definedName name="IQ_ECO_METRIC_7757">"c7757"</definedName>
    <definedName name="IQ_ECO_METRIC_7758">"c7758"</definedName>
    <definedName name="IQ_ECO_METRIC_7759">"c7759"</definedName>
    <definedName name="IQ_ECO_METRIC_7760">"c7760"</definedName>
    <definedName name="IQ_ECO_METRIC_7761">"c7761"</definedName>
    <definedName name="IQ_ECO_METRIC_7762">"c7762"</definedName>
    <definedName name="IQ_ECO_METRIC_7763">"c7763"</definedName>
    <definedName name="IQ_ECO_METRIC_7764">"c7764"</definedName>
    <definedName name="IQ_ECO_METRIC_7765">"c7765"</definedName>
    <definedName name="IQ_ECO_METRIC_7766">"c7766"</definedName>
    <definedName name="IQ_ECO_METRIC_7767">"c7767"</definedName>
    <definedName name="IQ_ECO_METRIC_7768">"c7768"</definedName>
    <definedName name="IQ_ECO_METRIC_7769">"c7769"</definedName>
    <definedName name="IQ_ECO_METRIC_7770">"c7770"</definedName>
    <definedName name="IQ_ECO_METRIC_7771">"c7771"</definedName>
    <definedName name="IQ_ECO_METRIC_7772">"c7772"</definedName>
    <definedName name="IQ_ECO_METRIC_7773">"c7773"</definedName>
    <definedName name="IQ_ECO_METRIC_7774">"c7774"</definedName>
    <definedName name="IQ_ECO_METRIC_7775">"c7775"</definedName>
    <definedName name="IQ_ECO_METRIC_7776">"c7776"</definedName>
    <definedName name="IQ_ECO_METRIC_7776_UNUSED">"c7776"</definedName>
    <definedName name="IQ_ECO_METRIC_7776_UNUSED_UNUSED_UNUSED">"c7776"</definedName>
    <definedName name="IQ_ECO_METRIC_7777">"c7777"</definedName>
    <definedName name="IQ_ECO_METRIC_7777_UNUSED">"c7777"</definedName>
    <definedName name="IQ_ECO_METRIC_7777_UNUSED_UNUSED_UNUSED">"c7777"</definedName>
    <definedName name="IQ_ECO_METRIC_7779">"c7779"</definedName>
    <definedName name="IQ_ECO_METRIC_7780">"c7780"</definedName>
    <definedName name="IQ_ECO_METRIC_7781">"c7781"</definedName>
    <definedName name="IQ_ECO_METRIC_7782">"c7782"</definedName>
    <definedName name="IQ_ECO_METRIC_7783">"c7783"</definedName>
    <definedName name="IQ_ECO_METRIC_7784">"c7784"</definedName>
    <definedName name="IQ_ECO_METRIC_7785">"c7785"</definedName>
    <definedName name="IQ_ECO_METRIC_7786">"c7786"</definedName>
    <definedName name="IQ_ECO_METRIC_7787">"c7787"</definedName>
    <definedName name="IQ_ECO_METRIC_7788">"c7788"</definedName>
    <definedName name="IQ_ECO_METRIC_7789">"c7789"</definedName>
    <definedName name="IQ_ECO_METRIC_7790">"c7790"</definedName>
    <definedName name="IQ_ECO_METRIC_7791">"c7791"</definedName>
    <definedName name="IQ_ECO_METRIC_7792">"c7792"</definedName>
    <definedName name="IQ_ECO_METRIC_7793">"c7793"</definedName>
    <definedName name="IQ_ECO_METRIC_7794">"c7794"</definedName>
    <definedName name="IQ_ECO_METRIC_7795">"c7795"</definedName>
    <definedName name="IQ_ECO_METRIC_7796">"c7796"</definedName>
    <definedName name="IQ_ECO_METRIC_7797">"c7797"</definedName>
    <definedName name="IQ_ECO_METRIC_7798">"c7798"</definedName>
    <definedName name="IQ_ECO_METRIC_7799">"c7799"</definedName>
    <definedName name="IQ_ECO_METRIC_7800">"c7800"</definedName>
    <definedName name="IQ_ECO_METRIC_7801">"c7801"</definedName>
    <definedName name="IQ_ECO_METRIC_7802">"c7802"</definedName>
    <definedName name="IQ_ECO_METRIC_7803">"c7803"</definedName>
    <definedName name="IQ_ECO_METRIC_7804">"c7804"</definedName>
    <definedName name="IQ_ECO_METRIC_7805">"c7805"</definedName>
    <definedName name="IQ_ECO_METRIC_7806">"c7806"</definedName>
    <definedName name="IQ_ECO_METRIC_7807">"c7807"</definedName>
    <definedName name="IQ_ECO_METRIC_7808">"c7808"</definedName>
    <definedName name="IQ_ECO_METRIC_7809">"c7809"</definedName>
    <definedName name="IQ_ECO_METRIC_7810">"c7810"</definedName>
    <definedName name="IQ_ECO_METRIC_7811">"c7811"</definedName>
    <definedName name="IQ_ECO_METRIC_7812">"c7812"</definedName>
    <definedName name="IQ_ECO_METRIC_7813">"c7813"</definedName>
    <definedName name="IQ_ECO_METRIC_7814">"c7814"</definedName>
    <definedName name="IQ_ECO_METRIC_7815">"c7815"</definedName>
    <definedName name="IQ_ECO_METRIC_7816">"c7816"</definedName>
    <definedName name="IQ_ECO_METRIC_7817">"c7817"</definedName>
    <definedName name="IQ_ECO_METRIC_7818">"c7818"</definedName>
    <definedName name="IQ_ECO_METRIC_7819">"c7819"</definedName>
    <definedName name="IQ_ECO_METRIC_7820">"c7820"</definedName>
    <definedName name="IQ_ECO_METRIC_7821">"c7821"</definedName>
    <definedName name="IQ_ECO_METRIC_7822">"c7822"</definedName>
    <definedName name="IQ_ECO_METRIC_7823">"c7823"</definedName>
    <definedName name="IQ_ECO_METRIC_7824">"c7824"</definedName>
    <definedName name="IQ_ECO_METRIC_7825">"c7825"</definedName>
    <definedName name="IQ_ECO_METRIC_7826">"c7826"</definedName>
    <definedName name="IQ_ECO_METRIC_7827">"c7827"</definedName>
    <definedName name="IQ_ECO_METRIC_7828">"c7828"</definedName>
    <definedName name="IQ_ECO_METRIC_7829">"c7829"</definedName>
    <definedName name="IQ_ECO_METRIC_7830">"c7830"</definedName>
    <definedName name="IQ_ECO_METRIC_7831">"c7831"</definedName>
    <definedName name="IQ_ECO_METRIC_7832">"c7832"</definedName>
    <definedName name="IQ_ECO_METRIC_7833">"c7833"</definedName>
    <definedName name="IQ_ECO_METRIC_7834">"c7834"</definedName>
    <definedName name="IQ_ECO_METRIC_7835">"c7835"</definedName>
    <definedName name="IQ_ECO_METRIC_7836">"c7836"</definedName>
    <definedName name="IQ_ECO_METRIC_7837">"c7837"</definedName>
    <definedName name="IQ_ECO_METRIC_7838">"c7838"</definedName>
    <definedName name="IQ_ECO_METRIC_7839">"c7839"</definedName>
    <definedName name="IQ_ECO_METRIC_7840">"c7840"</definedName>
    <definedName name="IQ_ECO_METRIC_7842">"c7842"</definedName>
    <definedName name="IQ_ECO_METRIC_7843">"c7843"</definedName>
    <definedName name="IQ_ECO_METRIC_7844">"c7844"</definedName>
    <definedName name="IQ_ECO_METRIC_7845">"c7845"</definedName>
    <definedName name="IQ_ECO_METRIC_7846">"c7846"</definedName>
    <definedName name="IQ_ECO_METRIC_7847">"c7847"</definedName>
    <definedName name="IQ_ECO_METRIC_7848">"c7848"</definedName>
    <definedName name="IQ_ECO_METRIC_7849">"c7849"</definedName>
    <definedName name="IQ_ECO_METRIC_7850">"c7850"</definedName>
    <definedName name="IQ_ECO_METRIC_7851">"c7851"</definedName>
    <definedName name="IQ_ECO_METRIC_7852">"c7852"</definedName>
    <definedName name="IQ_ECO_METRIC_7853">"c7853"</definedName>
    <definedName name="IQ_ECO_METRIC_7854">"c7854"</definedName>
    <definedName name="IQ_ECO_METRIC_7855">"c7855"</definedName>
    <definedName name="IQ_ECO_METRIC_7856">"c7856"</definedName>
    <definedName name="IQ_ECO_METRIC_7857">"c7857"</definedName>
    <definedName name="IQ_ECO_METRIC_7858">"c7858"</definedName>
    <definedName name="IQ_ECO_METRIC_7859">"c7859"</definedName>
    <definedName name="IQ_ECO_METRIC_7860">"c7860"</definedName>
    <definedName name="IQ_ECO_METRIC_7861">"c7861"</definedName>
    <definedName name="IQ_ECO_METRIC_7862">"c7862"</definedName>
    <definedName name="IQ_ECO_METRIC_7863">"c7863"</definedName>
    <definedName name="IQ_ECO_METRIC_7864">"c7864"</definedName>
    <definedName name="IQ_ECO_METRIC_7865">"c7865"</definedName>
    <definedName name="IQ_ECO_METRIC_7866">"c7866"</definedName>
    <definedName name="IQ_ECO_METRIC_7867">"c7867"</definedName>
    <definedName name="IQ_ECO_METRIC_7868">"c7868"</definedName>
    <definedName name="IQ_ECO_METRIC_7868_UNUSED">"c7868"</definedName>
    <definedName name="IQ_ECO_METRIC_7868_UNUSED_UNUSED_UNUSED">"c7868"</definedName>
    <definedName name="IQ_ECO_METRIC_7869">"c7869"</definedName>
    <definedName name="IQ_ECO_METRIC_7870">"c7870"</definedName>
    <definedName name="IQ_ECO_METRIC_7871">"c7871"</definedName>
    <definedName name="IQ_ECO_METRIC_7872">"c7872"</definedName>
    <definedName name="IQ_ECO_METRIC_7873">"c7873"</definedName>
    <definedName name="IQ_ECO_METRIC_7874">"c7874"</definedName>
    <definedName name="IQ_ECO_METRIC_7875">"c7875"</definedName>
    <definedName name="IQ_ECO_METRIC_7876">"c7876"</definedName>
    <definedName name="IQ_ECO_METRIC_7877">"c7877"</definedName>
    <definedName name="IQ_ECO_METRIC_7878">"c7878"</definedName>
    <definedName name="IQ_ECO_METRIC_7880">"c7880"</definedName>
    <definedName name="IQ_ECO_METRIC_7881">"c7881"</definedName>
    <definedName name="IQ_ECO_METRIC_7882">"c7882"</definedName>
    <definedName name="IQ_ECO_METRIC_7883">"c7883"</definedName>
    <definedName name="IQ_ECO_METRIC_7884">"c7884"</definedName>
    <definedName name="IQ_ECO_METRIC_7885">"c7885"</definedName>
    <definedName name="IQ_ECO_METRIC_7886">"c7886"</definedName>
    <definedName name="IQ_ECO_METRIC_7887">"c7887"</definedName>
    <definedName name="IQ_ECO_METRIC_7888">"c7888"</definedName>
    <definedName name="IQ_ECO_METRIC_7889">"c7889"</definedName>
    <definedName name="IQ_ECO_METRIC_7890">"c7890"</definedName>
    <definedName name="IQ_ECO_METRIC_7891">"c7891"</definedName>
    <definedName name="IQ_ECO_METRIC_7892">"c7892"</definedName>
    <definedName name="IQ_ECO_METRIC_7893">"c7893"</definedName>
    <definedName name="IQ_ECO_METRIC_7895">"c7895"</definedName>
    <definedName name="IQ_ECO_METRIC_7896">"c7896"</definedName>
    <definedName name="IQ_ECO_METRIC_7897">"c7897"</definedName>
    <definedName name="IQ_ECO_METRIC_7898">"c7898"</definedName>
    <definedName name="IQ_ECO_METRIC_7899">"c7899"</definedName>
    <definedName name="IQ_ECO_METRIC_7900">"c7900"</definedName>
    <definedName name="IQ_ECO_METRIC_7901">"c7901"</definedName>
    <definedName name="IQ_ECO_METRIC_7903">"c7903"</definedName>
    <definedName name="IQ_ECO_METRIC_7904">"c7904"</definedName>
    <definedName name="IQ_ECO_METRIC_7905">"c7905"</definedName>
    <definedName name="IQ_ECO_METRIC_7906">"c7906"</definedName>
    <definedName name="IQ_ECO_METRIC_7907">"c7907"</definedName>
    <definedName name="IQ_ECO_METRIC_7908">"c7908"</definedName>
    <definedName name="IQ_ECO_METRIC_7909">"c7909"</definedName>
    <definedName name="IQ_ECO_METRIC_7910">"c7910"</definedName>
    <definedName name="IQ_ECO_METRIC_7911">"c7911"</definedName>
    <definedName name="IQ_ECO_METRIC_7912">"c7912"</definedName>
    <definedName name="IQ_ECO_METRIC_7913">"c7913"</definedName>
    <definedName name="IQ_ECO_METRIC_7914">"c7914"</definedName>
    <definedName name="IQ_ECO_METRIC_7915">"c7915"</definedName>
    <definedName name="IQ_ECO_METRIC_7916">"c7916"</definedName>
    <definedName name="IQ_ECO_METRIC_7917">"c7917"</definedName>
    <definedName name="IQ_ECO_METRIC_7918">"c7918"</definedName>
    <definedName name="IQ_ECO_METRIC_7919">"c7919"</definedName>
    <definedName name="IQ_ECO_METRIC_7920">"c7920"</definedName>
    <definedName name="IQ_ECO_METRIC_7921">"c7921"</definedName>
    <definedName name="IQ_ECO_METRIC_7922">"c7922"</definedName>
    <definedName name="IQ_ECO_METRIC_7923">"c7923"</definedName>
    <definedName name="IQ_ECO_METRIC_7924">"c7924"</definedName>
    <definedName name="IQ_ECO_METRIC_7925">"c7925"</definedName>
    <definedName name="IQ_ECO_METRIC_7925_UNUSED">"c7925"</definedName>
    <definedName name="IQ_ECO_METRIC_7925_UNUSED_UNUSED_UNUSED">"c7925"</definedName>
    <definedName name="IQ_ECO_METRIC_7926">"c7926"</definedName>
    <definedName name="IQ_ECO_METRIC_7927">"c7927"</definedName>
    <definedName name="IQ_ECO_METRIC_7928">"c7928"</definedName>
    <definedName name="IQ_ECO_METRIC_7929">"c7929"</definedName>
    <definedName name="IQ_ECO_METRIC_7930">"c7930"</definedName>
    <definedName name="IQ_ECO_METRIC_7931">"c7931"</definedName>
    <definedName name="IQ_ECO_METRIC_7932">"c7932"</definedName>
    <definedName name="IQ_ECO_METRIC_7933">"c7933"</definedName>
    <definedName name="IQ_ECO_METRIC_7934">"c7934"</definedName>
    <definedName name="IQ_ECO_METRIC_7935">"c7935"</definedName>
    <definedName name="IQ_ECO_METRIC_7936">"c7936"</definedName>
    <definedName name="IQ_ECO_METRIC_7937">"c7937"</definedName>
    <definedName name="IQ_ECO_METRIC_7938">"c7938"</definedName>
    <definedName name="IQ_ECO_METRIC_7939">"c7939"</definedName>
    <definedName name="IQ_ECO_METRIC_7939_UNUSED">"c7939"</definedName>
    <definedName name="IQ_ECO_METRIC_7939_UNUSED_UNUSED_UNUSED">"c7939"</definedName>
    <definedName name="IQ_ECO_METRIC_7940">"c7940"</definedName>
    <definedName name="IQ_ECO_METRIC_7941">"c7941"</definedName>
    <definedName name="IQ_ECO_METRIC_7942">"c7942"</definedName>
    <definedName name="IQ_ECO_METRIC_7943">"c7943"</definedName>
    <definedName name="IQ_ECO_METRIC_7944">"c7944"</definedName>
    <definedName name="IQ_ECO_METRIC_7945">"c7945"</definedName>
    <definedName name="IQ_ECO_METRIC_7946">"c7946"</definedName>
    <definedName name="IQ_ECO_METRIC_7947">"c7947"</definedName>
    <definedName name="IQ_ECO_METRIC_7948">"c7948"</definedName>
    <definedName name="IQ_ECO_METRIC_7949">"c7949"</definedName>
    <definedName name="IQ_ECO_METRIC_7950">"c7950"</definedName>
    <definedName name="IQ_ECO_METRIC_7951">"c7951"</definedName>
    <definedName name="IQ_ECO_METRIC_7952">"c7952"</definedName>
    <definedName name="IQ_ECO_METRIC_7953">"c7953"</definedName>
    <definedName name="IQ_ECO_METRIC_7954">"c7954"</definedName>
    <definedName name="IQ_ECO_METRIC_7955">"c7955"</definedName>
    <definedName name="IQ_ECO_METRIC_7956">"c7956"</definedName>
    <definedName name="IQ_ECO_METRIC_7957">"c7957"</definedName>
    <definedName name="IQ_ECO_METRIC_7958">"c7958"</definedName>
    <definedName name="IQ_ECO_METRIC_7959">"c7959"</definedName>
    <definedName name="IQ_ECO_METRIC_7960">"c7960"</definedName>
    <definedName name="IQ_ECO_METRIC_7961">"c7961"</definedName>
    <definedName name="IQ_ECO_METRIC_7962">"c7962"</definedName>
    <definedName name="IQ_ECO_METRIC_7963">"c7963"</definedName>
    <definedName name="IQ_ECO_METRIC_7964">"c7964"</definedName>
    <definedName name="IQ_ECO_METRIC_7965">"c7965"</definedName>
    <definedName name="IQ_ECO_METRIC_7966">"c7966"</definedName>
    <definedName name="IQ_ECO_METRIC_7967">"c7967"</definedName>
    <definedName name="IQ_ECO_METRIC_7968">"c7968"</definedName>
    <definedName name="IQ_ECO_METRIC_7969">"c7969"</definedName>
    <definedName name="IQ_ECO_METRIC_7970">"c7970"</definedName>
    <definedName name="IQ_ECO_METRIC_7971">"c7971"</definedName>
    <definedName name="IQ_ECO_METRIC_7972">"c7972"</definedName>
    <definedName name="IQ_ECO_METRIC_7973">"c7973"</definedName>
    <definedName name="IQ_ECO_METRIC_7974">"c7974"</definedName>
    <definedName name="IQ_ECO_METRIC_7975">"c7975"</definedName>
    <definedName name="IQ_ECO_METRIC_7976">"c7976"</definedName>
    <definedName name="IQ_ECO_METRIC_7977">"c7977"</definedName>
    <definedName name="IQ_ECO_METRIC_7978">"c7978"</definedName>
    <definedName name="IQ_ECO_METRIC_7979">"c7979"</definedName>
    <definedName name="IQ_ECO_METRIC_7980">"c7980"</definedName>
    <definedName name="IQ_ECO_METRIC_7981">"c7981"</definedName>
    <definedName name="IQ_ECO_METRIC_7982">"c7982"</definedName>
    <definedName name="IQ_ECO_METRIC_7983">"c7983"</definedName>
    <definedName name="IQ_ECO_METRIC_7984">"c7984"</definedName>
    <definedName name="IQ_ECO_METRIC_7985">"c7985"</definedName>
    <definedName name="IQ_ECO_METRIC_7986">"c7986"</definedName>
    <definedName name="IQ_ECO_METRIC_7987">"c7987"</definedName>
    <definedName name="IQ_ECO_METRIC_7988">"c7988"</definedName>
    <definedName name="IQ_ECO_METRIC_7989">"c7989"</definedName>
    <definedName name="IQ_ECO_METRIC_7990">"c7990"</definedName>
    <definedName name="IQ_ECO_METRIC_7991">"c7991"</definedName>
    <definedName name="IQ_ECO_METRIC_7992">"c7992"</definedName>
    <definedName name="IQ_ECO_METRIC_7993">"c7993"</definedName>
    <definedName name="IQ_ECO_METRIC_7994">"c7994"</definedName>
    <definedName name="IQ_ECO_METRIC_7995">"c7995"</definedName>
    <definedName name="IQ_ECO_METRIC_7996">"c7996"</definedName>
    <definedName name="IQ_ECO_METRIC_7996_UNUSED">"c7996"</definedName>
    <definedName name="IQ_ECO_METRIC_7996_UNUSED_UNUSED_UNUSED">"c7996"</definedName>
    <definedName name="IQ_ECO_METRIC_7997">"c7997"</definedName>
    <definedName name="IQ_ECO_METRIC_7997_UNUSED">"c7997"</definedName>
    <definedName name="IQ_ECO_METRIC_7997_UNUSED_UNUSED_UNUSED">"c7997"</definedName>
    <definedName name="IQ_ECO_METRIC_7999">"c7999"</definedName>
    <definedName name="IQ_ECO_METRIC_8000">"c8000"</definedName>
    <definedName name="IQ_ECO_METRIC_8001">"c8001"</definedName>
    <definedName name="IQ_ECO_METRIC_8002">"c8002"</definedName>
    <definedName name="IQ_ECO_METRIC_8003">"c8003"</definedName>
    <definedName name="IQ_ECO_METRIC_8004">"c8004"</definedName>
    <definedName name="IQ_ECO_METRIC_8005">"c8005"</definedName>
    <definedName name="IQ_ECO_METRIC_8006">"c8006"</definedName>
    <definedName name="IQ_ECO_METRIC_8007">"c8007"</definedName>
    <definedName name="IQ_ECO_METRIC_8008">"c8008"</definedName>
    <definedName name="IQ_ECO_METRIC_8009">"c8009"</definedName>
    <definedName name="IQ_ECO_METRIC_8010">"c8010"</definedName>
    <definedName name="IQ_ECO_METRIC_8011">"c8011"</definedName>
    <definedName name="IQ_ECO_METRIC_8012">"c8012"</definedName>
    <definedName name="IQ_ECO_METRIC_8013">"c8013"</definedName>
    <definedName name="IQ_ECO_METRIC_8014">"c8014"</definedName>
    <definedName name="IQ_ECO_METRIC_8015">"c8015"</definedName>
    <definedName name="IQ_ECO_METRIC_8016">"c8016"</definedName>
    <definedName name="IQ_ECO_METRIC_8017">"c8017"</definedName>
    <definedName name="IQ_ECO_METRIC_8018">"c8018"</definedName>
    <definedName name="IQ_ECO_METRIC_8019">"c8019"</definedName>
    <definedName name="IQ_ECO_METRIC_8020">"c8020"</definedName>
    <definedName name="IQ_ECO_METRIC_8021">"c8021"</definedName>
    <definedName name="IQ_ECO_METRIC_8022">"c8022"</definedName>
    <definedName name="IQ_ECO_METRIC_8023">"c8023"</definedName>
    <definedName name="IQ_ECO_METRIC_8024">"c8024"</definedName>
    <definedName name="IQ_ECO_METRIC_8025">"c8025"</definedName>
    <definedName name="IQ_ECO_METRIC_8026">"c8026"</definedName>
    <definedName name="IQ_ECO_METRIC_8027">"c8027"</definedName>
    <definedName name="IQ_ECO_METRIC_8028">"c8028"</definedName>
    <definedName name="IQ_ECO_METRIC_8029">"c8029"</definedName>
    <definedName name="IQ_ECO_METRIC_8030">"c8030"</definedName>
    <definedName name="IQ_ECO_METRIC_8031">"c8031"</definedName>
    <definedName name="IQ_ECO_METRIC_8032">"c8032"</definedName>
    <definedName name="IQ_ECO_METRIC_8033">"c8033"</definedName>
    <definedName name="IQ_ECO_METRIC_8034">"c8034"</definedName>
    <definedName name="IQ_ECO_METRIC_8035">"c8035"</definedName>
    <definedName name="IQ_ECO_METRIC_8036">"c8036"</definedName>
    <definedName name="IQ_ECO_METRIC_8037">"c8037"</definedName>
    <definedName name="IQ_ECO_METRIC_8038">"c8038"</definedName>
    <definedName name="IQ_ECO_METRIC_8039">"c8039"</definedName>
    <definedName name="IQ_ECO_METRIC_8040">"c8040"</definedName>
    <definedName name="IQ_ECO_METRIC_8041">"c8041"</definedName>
    <definedName name="IQ_ECO_METRIC_8042">"c8042"</definedName>
    <definedName name="IQ_ECO_METRIC_8043">"c8043"</definedName>
    <definedName name="IQ_ECO_METRIC_8044">"c8044"</definedName>
    <definedName name="IQ_ECO_METRIC_8045">"c8045"</definedName>
    <definedName name="IQ_ECO_METRIC_8046">"c8046"</definedName>
    <definedName name="IQ_ECO_METRIC_8047">"c8047"</definedName>
    <definedName name="IQ_ECO_METRIC_8048">"c8048"</definedName>
    <definedName name="IQ_ECO_METRIC_8049">"c8049"</definedName>
    <definedName name="IQ_ECO_METRIC_8050">"c8050"</definedName>
    <definedName name="IQ_ECO_METRIC_8051">"c8051"</definedName>
    <definedName name="IQ_ECO_METRIC_8052">"c8052"</definedName>
    <definedName name="IQ_ECO_METRIC_8053">"c8053"</definedName>
    <definedName name="IQ_ECO_METRIC_8054">"c8054"</definedName>
    <definedName name="IQ_ECO_METRIC_8055">"c8055"</definedName>
    <definedName name="IQ_ECO_METRIC_8056">"c8056"</definedName>
    <definedName name="IQ_ECO_METRIC_8057">"c8057"</definedName>
    <definedName name="IQ_ECO_METRIC_8058">"c8058"</definedName>
    <definedName name="IQ_ECO_METRIC_8059">"c8059"</definedName>
    <definedName name="IQ_ECO_METRIC_8060">"c8060"</definedName>
    <definedName name="IQ_ECO_METRIC_8062">"c8062"</definedName>
    <definedName name="IQ_ECO_METRIC_8063">"c8063"</definedName>
    <definedName name="IQ_ECO_METRIC_8064">"c8064"</definedName>
    <definedName name="IQ_ECO_METRIC_8065">"c8065"</definedName>
    <definedName name="IQ_ECO_METRIC_8066">"c8066"</definedName>
    <definedName name="IQ_ECO_METRIC_8067">"c8067"</definedName>
    <definedName name="IQ_ECO_METRIC_8068">"c8068"</definedName>
    <definedName name="IQ_ECO_METRIC_8069">"c8069"</definedName>
    <definedName name="IQ_ECO_METRIC_8070">"c8070"</definedName>
    <definedName name="IQ_ECO_METRIC_8071">"c8071"</definedName>
    <definedName name="IQ_ECO_METRIC_8072">"c8072"</definedName>
    <definedName name="IQ_ECO_METRIC_8073">"c8073"</definedName>
    <definedName name="IQ_ECO_METRIC_8074">"c8074"</definedName>
    <definedName name="IQ_ECO_METRIC_8075">"c8075"</definedName>
    <definedName name="IQ_ECO_METRIC_8076">"c8076"</definedName>
    <definedName name="IQ_ECO_METRIC_8077">"c8077"</definedName>
    <definedName name="IQ_ECO_METRIC_8078">"c8078"</definedName>
    <definedName name="IQ_ECO_METRIC_8079">"c8079"</definedName>
    <definedName name="IQ_ECO_METRIC_8080">"c8080"</definedName>
    <definedName name="IQ_ECO_METRIC_8081">"c8081"</definedName>
    <definedName name="IQ_ECO_METRIC_8082">"c8082"</definedName>
    <definedName name="IQ_ECO_METRIC_8083">"c8083"</definedName>
    <definedName name="IQ_ECO_METRIC_8084">"c8084"</definedName>
    <definedName name="IQ_ECO_METRIC_8085">"c8085"</definedName>
    <definedName name="IQ_ECO_METRIC_8086">"c8086"</definedName>
    <definedName name="IQ_ECO_METRIC_8087">"c8087"</definedName>
    <definedName name="IQ_ECO_METRIC_8088">"c8088"</definedName>
    <definedName name="IQ_ECO_METRIC_8088_UNUSED">"c8088"</definedName>
    <definedName name="IQ_ECO_METRIC_8088_UNUSED_UNUSED_UNUSED">"c8088"</definedName>
    <definedName name="IQ_ECO_METRIC_8089">"c8089"</definedName>
    <definedName name="IQ_ECO_METRIC_8090">"c8090"</definedName>
    <definedName name="IQ_ECO_METRIC_8091">"c8091"</definedName>
    <definedName name="IQ_ECO_METRIC_8092">"c8092"</definedName>
    <definedName name="IQ_ECO_METRIC_8093">"c8093"</definedName>
    <definedName name="IQ_ECO_METRIC_8094">"c8094"</definedName>
    <definedName name="IQ_ECO_METRIC_8095">"c8095"</definedName>
    <definedName name="IQ_ECO_METRIC_8096">"c8096"</definedName>
    <definedName name="IQ_ECO_METRIC_8097">"c8097"</definedName>
    <definedName name="IQ_ECO_METRIC_8098">"c8098"</definedName>
    <definedName name="IQ_ECO_METRIC_8100">"c8100"</definedName>
    <definedName name="IQ_ECO_METRIC_8101">"c8101"</definedName>
    <definedName name="IQ_ECO_METRIC_8102">"c8102"</definedName>
    <definedName name="IQ_ECO_METRIC_8103">"c8103"</definedName>
    <definedName name="IQ_ECO_METRIC_8104">"c8104"</definedName>
    <definedName name="IQ_ECO_METRIC_8105">"c8105"</definedName>
    <definedName name="IQ_ECO_METRIC_8106">"c8106"</definedName>
    <definedName name="IQ_ECO_METRIC_8107">"c8107"</definedName>
    <definedName name="IQ_ECO_METRIC_8108">"c8108"</definedName>
    <definedName name="IQ_ECO_METRIC_8109">"c8109"</definedName>
    <definedName name="IQ_ECO_METRIC_8110">"c8110"</definedName>
    <definedName name="IQ_ECO_METRIC_8111">"c8111"</definedName>
    <definedName name="IQ_ECO_METRIC_8112">"c8112"</definedName>
    <definedName name="IQ_ECO_METRIC_8113">"c8113"</definedName>
    <definedName name="IQ_ECO_METRIC_8115">"c8115"</definedName>
    <definedName name="IQ_ECO_METRIC_8116">"c8116"</definedName>
    <definedName name="IQ_ECO_METRIC_8117">"c8117"</definedName>
    <definedName name="IQ_ECO_METRIC_8118">"c8118"</definedName>
    <definedName name="IQ_ECO_METRIC_8119">"c8119"</definedName>
    <definedName name="IQ_ECO_METRIC_8120">"c8120"</definedName>
    <definedName name="IQ_ECO_METRIC_8121">"c8121"</definedName>
    <definedName name="IQ_ECO_METRIC_8123">"c8123"</definedName>
    <definedName name="IQ_ECO_METRIC_8124">"c8124"</definedName>
    <definedName name="IQ_ECO_METRIC_8125">"c8125"</definedName>
    <definedName name="IQ_ECO_METRIC_8126">"c8126"</definedName>
    <definedName name="IQ_ECO_METRIC_8127">"c8127"</definedName>
    <definedName name="IQ_ECO_METRIC_8128">"c8128"</definedName>
    <definedName name="IQ_ECO_METRIC_8129">"c8129"</definedName>
    <definedName name="IQ_ECO_METRIC_8130">"c8130"</definedName>
    <definedName name="IQ_ECO_METRIC_8131">"c8131"</definedName>
    <definedName name="IQ_ECO_METRIC_8132">"c8132"</definedName>
    <definedName name="IQ_ECO_METRIC_8133">"c8133"</definedName>
    <definedName name="IQ_ECO_METRIC_8134">"c8134"</definedName>
    <definedName name="IQ_ECO_METRIC_8135">"c8135"</definedName>
    <definedName name="IQ_ECO_METRIC_8136">"c8136"</definedName>
    <definedName name="IQ_ECO_METRIC_8137">"c8137"</definedName>
    <definedName name="IQ_ECO_METRIC_8138">"c8138"</definedName>
    <definedName name="IQ_ECO_METRIC_8139">"c8139"</definedName>
    <definedName name="IQ_ECO_METRIC_8140">"c8140"</definedName>
    <definedName name="IQ_ECO_METRIC_8141">"c8141"</definedName>
    <definedName name="IQ_ECO_METRIC_8142">"c8142"</definedName>
    <definedName name="IQ_ECO_METRIC_8143">"c8143"</definedName>
    <definedName name="IQ_ECO_METRIC_8144">"c8144"</definedName>
    <definedName name="IQ_ECO_METRIC_8145">"c8145"</definedName>
    <definedName name="IQ_ECO_METRIC_8145_UNUSED">"c8145"</definedName>
    <definedName name="IQ_ECO_METRIC_8145_UNUSED_UNUSED_UNUSED">"c8145"</definedName>
    <definedName name="IQ_ECO_METRIC_8146">"c8146"</definedName>
    <definedName name="IQ_ECO_METRIC_8147">"c8147"</definedName>
    <definedName name="IQ_ECO_METRIC_8148">"c8148"</definedName>
    <definedName name="IQ_ECO_METRIC_8149">"c8149"</definedName>
    <definedName name="IQ_ECO_METRIC_8150">"c8150"</definedName>
    <definedName name="IQ_ECO_METRIC_8152">"c8152"</definedName>
    <definedName name="IQ_ECO_METRIC_8153">"c8153"</definedName>
    <definedName name="IQ_ECO_METRIC_8154">"c8154"</definedName>
    <definedName name="IQ_ECO_METRIC_8155">"c8155"</definedName>
    <definedName name="IQ_ECO_METRIC_8156">"c8156"</definedName>
    <definedName name="IQ_ECO_METRIC_8157">"c8157"</definedName>
    <definedName name="IQ_ECO_METRIC_8158">"c8158"</definedName>
    <definedName name="IQ_ECO_METRIC_8159">"c8159"</definedName>
    <definedName name="IQ_ECO_METRIC_8159_UNUSED">"c8159"</definedName>
    <definedName name="IQ_ECO_METRIC_8159_UNUSED_UNUSED_UNUSED">"c8159"</definedName>
    <definedName name="IQ_ECO_METRIC_8160">"c8160"</definedName>
    <definedName name="IQ_ECO_METRIC_8161">"c8161"</definedName>
    <definedName name="IQ_ECO_METRIC_8162">"c8162"</definedName>
    <definedName name="IQ_ECO_METRIC_8163">"c8163"</definedName>
    <definedName name="IQ_ECO_METRIC_8164">"c8164"</definedName>
    <definedName name="IQ_ECO_METRIC_8165">"c8165"</definedName>
    <definedName name="IQ_ECO_METRIC_8166">"c8166"</definedName>
    <definedName name="IQ_ECO_METRIC_8167">"c8167"</definedName>
    <definedName name="IQ_ECO_METRIC_8168">"c8168"</definedName>
    <definedName name="IQ_ECO_METRIC_8169">"c8169"</definedName>
    <definedName name="IQ_ECO_METRIC_8170">"c8170"</definedName>
    <definedName name="IQ_ECO_METRIC_8171">"c8171"</definedName>
    <definedName name="IQ_ECO_METRIC_8172">"c8172"</definedName>
    <definedName name="IQ_ECO_METRIC_8173">"c8173"</definedName>
    <definedName name="IQ_ECO_METRIC_8174">"c8174"</definedName>
    <definedName name="IQ_ECO_METRIC_8175">"c8175"</definedName>
    <definedName name="IQ_ECO_METRIC_8176">"c8176"</definedName>
    <definedName name="IQ_ECO_METRIC_8177">"c8177"</definedName>
    <definedName name="IQ_ECO_METRIC_8178">"c8178"</definedName>
    <definedName name="IQ_ECO_METRIC_8179">"c8179"</definedName>
    <definedName name="IQ_ECO_METRIC_8180">"c8180"</definedName>
    <definedName name="IQ_ECO_METRIC_8181">"c8181"</definedName>
    <definedName name="IQ_ECO_METRIC_8182">"c8182"</definedName>
    <definedName name="IQ_ECO_METRIC_8183">"c8183"</definedName>
    <definedName name="IQ_ECO_METRIC_8184">"c8184"</definedName>
    <definedName name="IQ_ECO_METRIC_8185">"c8185"</definedName>
    <definedName name="IQ_ECO_METRIC_8186">"c8186"</definedName>
    <definedName name="IQ_ECO_METRIC_8187">"c8187"</definedName>
    <definedName name="IQ_ECO_METRIC_8188">"c8188"</definedName>
    <definedName name="IQ_ECO_METRIC_8189">"c8189"</definedName>
    <definedName name="IQ_ECO_METRIC_8190">"c8190"</definedName>
    <definedName name="IQ_ECO_METRIC_8191">"c8191"</definedName>
    <definedName name="IQ_ECO_METRIC_8192">"c8192"</definedName>
    <definedName name="IQ_ECO_METRIC_8193">"c8193"</definedName>
    <definedName name="IQ_ECO_METRIC_8194">"c8194"</definedName>
    <definedName name="IQ_ECO_METRIC_8195">"c8195"</definedName>
    <definedName name="IQ_ECO_METRIC_8196">"c8196"</definedName>
    <definedName name="IQ_ECO_METRIC_8197">"c8197"</definedName>
    <definedName name="IQ_ECO_METRIC_8198">"c8198"</definedName>
    <definedName name="IQ_ECO_METRIC_8199">"c8199"</definedName>
    <definedName name="IQ_ECO_METRIC_8200">"c8200"</definedName>
    <definedName name="IQ_ECO_METRIC_8201">"c8201"</definedName>
    <definedName name="IQ_ECO_METRIC_8202">"c8202"</definedName>
    <definedName name="IQ_ECO_METRIC_8203">"c8203"</definedName>
    <definedName name="IQ_ECO_METRIC_8204">"c8204"</definedName>
    <definedName name="IQ_ECO_METRIC_8205">"c8205"</definedName>
    <definedName name="IQ_ECO_METRIC_8206">"c8206"</definedName>
    <definedName name="IQ_ECO_METRIC_8207">"c8207"</definedName>
    <definedName name="IQ_ECO_METRIC_8208">"c8208"</definedName>
    <definedName name="IQ_ECO_METRIC_8209">"c8209"</definedName>
    <definedName name="IQ_ECO_METRIC_8210">"c8210"</definedName>
    <definedName name="IQ_ECO_METRIC_8211">"c8211"</definedName>
    <definedName name="IQ_ECO_METRIC_8212">"c8212"</definedName>
    <definedName name="IQ_ECO_METRIC_8213">"c8213"</definedName>
    <definedName name="IQ_ECO_METRIC_8214">"c8214"</definedName>
    <definedName name="IQ_ECO_METRIC_8215">"c8215"</definedName>
    <definedName name="IQ_ECO_METRIC_8216">"c8216"</definedName>
    <definedName name="IQ_ECO_METRIC_8216_UNUSED">"c8216"</definedName>
    <definedName name="IQ_ECO_METRIC_8216_UNUSED_UNUSED_UNUSED">"c8216"</definedName>
    <definedName name="IQ_ECO_METRIC_8217">"c8217"</definedName>
    <definedName name="IQ_ECO_METRIC_8217_UNUSED">"c8217"</definedName>
    <definedName name="IQ_ECO_METRIC_8217_UNUSED_UNUSED_UNUSED">"c8217"</definedName>
    <definedName name="IQ_ECO_METRIC_8219">"c8219"</definedName>
    <definedName name="IQ_ECO_METRIC_8221">"c8221"</definedName>
    <definedName name="IQ_ECO_METRIC_8222">"c8222"</definedName>
    <definedName name="IQ_ECO_METRIC_8223">"c8223"</definedName>
    <definedName name="IQ_ECO_METRIC_8224">"c8224"</definedName>
    <definedName name="IQ_ECO_METRIC_8225">"c8225"</definedName>
    <definedName name="IQ_ECO_METRIC_8226">"c8226"</definedName>
    <definedName name="IQ_ECO_METRIC_8227">"c8227"</definedName>
    <definedName name="IQ_ECO_METRIC_8228">"c8228"</definedName>
    <definedName name="IQ_ECO_METRIC_8229">"c8229"</definedName>
    <definedName name="IQ_ECO_METRIC_8230">"c8230"</definedName>
    <definedName name="IQ_ECO_METRIC_8231">"c8231"</definedName>
    <definedName name="IQ_ECO_METRIC_8232">"c8232"</definedName>
    <definedName name="IQ_ECO_METRIC_8233">"c8233"</definedName>
    <definedName name="IQ_ECO_METRIC_8234">"c8234"</definedName>
    <definedName name="IQ_ECO_METRIC_8235">"c8235"</definedName>
    <definedName name="IQ_ECO_METRIC_8236">"c8236"</definedName>
    <definedName name="IQ_ECO_METRIC_8237">"c8237"</definedName>
    <definedName name="IQ_ECO_METRIC_8238">"c8238"</definedName>
    <definedName name="IQ_ECO_METRIC_8239">"c8239"</definedName>
    <definedName name="IQ_ECO_METRIC_8240">"c8240"</definedName>
    <definedName name="IQ_ECO_METRIC_8241">"c8241"</definedName>
    <definedName name="IQ_ECO_METRIC_8242">"c8242"</definedName>
    <definedName name="IQ_ECO_METRIC_8243">"c8243"</definedName>
    <definedName name="IQ_ECO_METRIC_8244">"c8244"</definedName>
    <definedName name="IQ_ECO_METRIC_8245">"c8245"</definedName>
    <definedName name="IQ_ECO_METRIC_8246">"c8246"</definedName>
    <definedName name="IQ_ECO_METRIC_8247">"c8247"</definedName>
    <definedName name="IQ_ECO_METRIC_8248">"c8248"</definedName>
    <definedName name="IQ_ECO_METRIC_8249">"c8249"</definedName>
    <definedName name="IQ_ECO_METRIC_8250">"c8250"</definedName>
    <definedName name="IQ_ECO_METRIC_8251">"c8251"</definedName>
    <definedName name="IQ_ECO_METRIC_8252">"c8252"</definedName>
    <definedName name="IQ_ECO_METRIC_8253">"c8253"</definedName>
    <definedName name="IQ_ECO_METRIC_8254">"c8254"</definedName>
    <definedName name="IQ_ECO_METRIC_8255">"c8255"</definedName>
    <definedName name="IQ_ECO_METRIC_8256">"c8256"</definedName>
    <definedName name="IQ_ECO_METRIC_8257">"c8257"</definedName>
    <definedName name="IQ_ECO_METRIC_8258">"c8258"</definedName>
    <definedName name="IQ_ECO_METRIC_8259">"c8259"</definedName>
    <definedName name="IQ_ECO_METRIC_8260">"c8260"</definedName>
    <definedName name="IQ_ECO_METRIC_8261">"c8261"</definedName>
    <definedName name="IQ_ECO_METRIC_8262">"c8262"</definedName>
    <definedName name="IQ_ECO_METRIC_8263">"c8263"</definedName>
    <definedName name="IQ_ECO_METRIC_8264">"c8264"</definedName>
    <definedName name="IQ_ECO_METRIC_8265">"c8265"</definedName>
    <definedName name="IQ_ECO_METRIC_8266">"c8266"</definedName>
    <definedName name="IQ_ECO_METRIC_8267">"c8267"</definedName>
    <definedName name="IQ_ECO_METRIC_8268">"c8268"</definedName>
    <definedName name="IQ_ECO_METRIC_8269">"c8269"</definedName>
    <definedName name="IQ_ECO_METRIC_8270">"c8270"</definedName>
    <definedName name="IQ_ECO_METRIC_8271">"c8271"</definedName>
    <definedName name="IQ_ECO_METRIC_8272">"c8272"</definedName>
    <definedName name="IQ_ECO_METRIC_8273">"c8273"</definedName>
    <definedName name="IQ_ECO_METRIC_8274">"c8274"</definedName>
    <definedName name="IQ_ECO_METRIC_8275">"c8275"</definedName>
    <definedName name="IQ_ECO_METRIC_8276">"c8276"</definedName>
    <definedName name="IQ_ECO_METRIC_8277">"c8277"</definedName>
    <definedName name="IQ_ECO_METRIC_8278">"c8278"</definedName>
    <definedName name="IQ_ECO_METRIC_8279">"c8279"</definedName>
    <definedName name="IQ_ECO_METRIC_8280">"c8280"</definedName>
    <definedName name="IQ_ECO_METRIC_8282">"c8282"</definedName>
    <definedName name="IQ_ECO_METRIC_8283">"c8283"</definedName>
    <definedName name="IQ_ECO_METRIC_8284">"c8284"</definedName>
    <definedName name="IQ_ECO_METRIC_8285">"c8285"</definedName>
    <definedName name="IQ_ECO_METRIC_8286">"c8286"</definedName>
    <definedName name="IQ_ECO_METRIC_8287">"c8287"</definedName>
    <definedName name="IQ_ECO_METRIC_8288">"c8288"</definedName>
    <definedName name="IQ_ECO_METRIC_8289">"c8289"</definedName>
    <definedName name="IQ_ECO_METRIC_8290">"c8290"</definedName>
    <definedName name="IQ_ECO_METRIC_8291">"c8291"</definedName>
    <definedName name="IQ_ECO_METRIC_8292">"c8292"</definedName>
    <definedName name="IQ_ECO_METRIC_8293">"c8293"</definedName>
    <definedName name="IQ_ECO_METRIC_8294">"c8294"</definedName>
    <definedName name="IQ_ECO_METRIC_8295">"c8295"</definedName>
    <definedName name="IQ_ECO_METRIC_8296">"c8296"</definedName>
    <definedName name="IQ_ECO_METRIC_8297">"c8297"</definedName>
    <definedName name="IQ_ECO_METRIC_8298">"c8298"</definedName>
    <definedName name="IQ_ECO_METRIC_8299">"c8299"</definedName>
    <definedName name="IQ_ECO_METRIC_8300">"c8300"</definedName>
    <definedName name="IQ_ECO_METRIC_8301">"c8301"</definedName>
    <definedName name="IQ_ECO_METRIC_8302">"c8302"</definedName>
    <definedName name="IQ_ECO_METRIC_8303">"c8303"</definedName>
    <definedName name="IQ_ECO_METRIC_8304">"c8304"</definedName>
    <definedName name="IQ_ECO_METRIC_8305">"c8305"</definedName>
    <definedName name="IQ_ECO_METRIC_8306">"c8306"</definedName>
    <definedName name="IQ_ECO_METRIC_8307">"c8307"</definedName>
    <definedName name="IQ_ECO_METRIC_8308">"c8308"</definedName>
    <definedName name="IQ_ECO_METRIC_8308_UNUSED">"c8308"</definedName>
    <definedName name="IQ_ECO_METRIC_8308_UNUSED_UNUSED_UNUSED">"c8308"</definedName>
    <definedName name="IQ_ECO_METRIC_8309">"c8309"</definedName>
    <definedName name="IQ_ECO_METRIC_8310">"c8310"</definedName>
    <definedName name="IQ_ECO_METRIC_8311">"c8311"</definedName>
    <definedName name="IQ_ECO_METRIC_8312">"c8312"</definedName>
    <definedName name="IQ_ECO_METRIC_8313">"c8313"</definedName>
    <definedName name="IQ_ECO_METRIC_8314">"c8314"</definedName>
    <definedName name="IQ_ECO_METRIC_8315">"c8315"</definedName>
    <definedName name="IQ_ECO_METRIC_8316">"c8316"</definedName>
    <definedName name="IQ_ECO_METRIC_8317">"c8317"</definedName>
    <definedName name="IQ_ECO_METRIC_8318">"c8318"</definedName>
    <definedName name="IQ_ECO_METRIC_8320">"c8320"</definedName>
    <definedName name="IQ_ECO_METRIC_8321">"c8321"</definedName>
    <definedName name="IQ_ECO_METRIC_8322">"c8322"</definedName>
    <definedName name="IQ_ECO_METRIC_8323">"c8323"</definedName>
    <definedName name="IQ_ECO_METRIC_8324">"c8324"</definedName>
    <definedName name="IQ_ECO_METRIC_8325">"c8325"</definedName>
    <definedName name="IQ_ECO_METRIC_8326">"c8326"</definedName>
    <definedName name="IQ_ECO_METRIC_8327">"c8327"</definedName>
    <definedName name="IQ_ECO_METRIC_8328">"c8328"</definedName>
    <definedName name="IQ_ECO_METRIC_8329">"c8329"</definedName>
    <definedName name="IQ_ECO_METRIC_8330">"c8330"</definedName>
    <definedName name="IQ_ECO_METRIC_8331">"c8331"</definedName>
    <definedName name="IQ_ECO_METRIC_8332">"c8332"</definedName>
    <definedName name="IQ_ECO_METRIC_8333">"c8333"</definedName>
    <definedName name="IQ_ECO_METRIC_8335">"c8335"</definedName>
    <definedName name="IQ_ECO_METRIC_8336">"c8336"</definedName>
    <definedName name="IQ_ECO_METRIC_8337">"c8337"</definedName>
    <definedName name="IQ_ECO_METRIC_8338">"c8338"</definedName>
    <definedName name="IQ_ECO_METRIC_8339">"c8339"</definedName>
    <definedName name="IQ_ECO_METRIC_8340">"c8340"</definedName>
    <definedName name="IQ_ECO_METRIC_8341">"c8341"</definedName>
    <definedName name="IQ_ECO_METRIC_8343">"c8343"</definedName>
    <definedName name="IQ_ECO_METRIC_8344">"c8344"</definedName>
    <definedName name="IQ_ECO_METRIC_8345">"c8345"</definedName>
    <definedName name="IQ_ECO_METRIC_8346">"c8346"</definedName>
    <definedName name="IQ_ECO_METRIC_8347">"c8347"</definedName>
    <definedName name="IQ_ECO_METRIC_8348">"c8348"</definedName>
    <definedName name="IQ_ECO_METRIC_8349">"c8349"</definedName>
    <definedName name="IQ_ECO_METRIC_8350">"c8350"</definedName>
    <definedName name="IQ_ECO_METRIC_8352">"c8352"</definedName>
    <definedName name="IQ_ECO_METRIC_8353">"c8353"</definedName>
    <definedName name="IQ_ECO_METRIC_8354">"c8354"</definedName>
    <definedName name="IQ_ECO_METRIC_8355">"c8355"</definedName>
    <definedName name="IQ_ECO_METRIC_8356">"c8356"</definedName>
    <definedName name="IQ_ECO_METRIC_8357">"c8357"</definedName>
    <definedName name="IQ_ECO_METRIC_8358">"c8358"</definedName>
    <definedName name="IQ_ECO_METRIC_8359">"c8359"</definedName>
    <definedName name="IQ_ECO_METRIC_8360">"c8360"</definedName>
    <definedName name="IQ_ECO_METRIC_8361">"c8361"</definedName>
    <definedName name="IQ_ECO_METRIC_8362">"c8362"</definedName>
    <definedName name="IQ_ECO_METRIC_8363">"c8363"</definedName>
    <definedName name="IQ_ECO_METRIC_8366">"c8366"</definedName>
    <definedName name="IQ_ECO_METRIC_8367">"c8367"</definedName>
    <definedName name="IQ_ECO_METRIC_8368">"c8368"</definedName>
    <definedName name="IQ_ECO_METRIC_8369">"c8369"</definedName>
    <definedName name="IQ_ECO_METRIC_8370">"c8370"</definedName>
    <definedName name="IQ_ECO_METRIC_8371">"c8371"</definedName>
    <definedName name="IQ_ECO_METRIC_8372">"c8372"</definedName>
    <definedName name="IQ_ECO_METRIC_8373">"c8373"</definedName>
    <definedName name="IQ_ECO_METRIC_8374">"c8374"</definedName>
    <definedName name="IQ_ECO_METRIC_8375">"c8375"</definedName>
    <definedName name="IQ_ECO_METRIC_8376">"c8376"</definedName>
    <definedName name="IQ_ECO_METRIC_8377">"c8377"</definedName>
    <definedName name="IQ_ECO_METRIC_8378">"c8378"</definedName>
    <definedName name="IQ_ECO_METRIC_8380">"c8380"</definedName>
    <definedName name="IQ_ECO_METRIC_8381">"c8381"</definedName>
    <definedName name="IQ_ECO_METRIC_8382">"c8382"</definedName>
    <definedName name="IQ_ECO_METRIC_8383">"c8383"</definedName>
    <definedName name="IQ_ECO_METRIC_8384">"c8384"</definedName>
    <definedName name="IQ_ECO_METRIC_8385">"c8385"</definedName>
    <definedName name="IQ_ECO_METRIC_8387">"c8387"</definedName>
    <definedName name="IQ_ECO_METRIC_8388">"c8388"</definedName>
    <definedName name="IQ_ECO_METRIC_8389">"c8389"</definedName>
    <definedName name="IQ_ECO_METRIC_8390">"c8390"</definedName>
    <definedName name="IQ_ECO_METRIC_8391">"c8391"</definedName>
    <definedName name="IQ_ECO_METRIC_8392">"c8392"</definedName>
    <definedName name="IQ_ECO_METRIC_8393">"c8393"</definedName>
    <definedName name="IQ_ECO_METRIC_8394">"c8394"</definedName>
    <definedName name="IQ_ECO_METRIC_8395">"c8395"</definedName>
    <definedName name="IQ_ECO_METRIC_8396">"c8396"</definedName>
    <definedName name="IQ_ECO_METRIC_8397">"c8397"</definedName>
    <definedName name="IQ_ECO_METRIC_8398">"c8398"</definedName>
    <definedName name="IQ_ECO_METRIC_8399">"c8399"</definedName>
    <definedName name="IQ_ECO_METRIC_8400">"c8400"</definedName>
    <definedName name="IQ_ECO_METRIC_8401">"c8401"</definedName>
    <definedName name="IQ_ECO_METRIC_8402">"c8402"</definedName>
    <definedName name="IQ_ECO_METRIC_8403">"c8403"</definedName>
    <definedName name="IQ_ECO_METRIC_8404">"c8404"</definedName>
    <definedName name="IQ_ECO_METRIC_8405">"c8405"</definedName>
    <definedName name="IQ_ECO_METRIC_8406">"c8406"</definedName>
    <definedName name="IQ_ECO_METRIC_8407">"c8407"</definedName>
    <definedName name="IQ_ECO_METRIC_8408">"c8408"</definedName>
    <definedName name="IQ_ECO_METRIC_8409">"c8409"</definedName>
    <definedName name="IQ_ECO_METRIC_8410">"c8410"</definedName>
    <definedName name="IQ_ECO_METRIC_8411">"c8411"</definedName>
    <definedName name="IQ_ECO_METRIC_8412">"c8412"</definedName>
    <definedName name="IQ_ECO_METRIC_8413">"c8413"</definedName>
    <definedName name="IQ_ECO_METRIC_8414">"c8414"</definedName>
    <definedName name="IQ_ECO_METRIC_8415">"c8415"</definedName>
    <definedName name="IQ_ECO_METRIC_8416">"c8416"</definedName>
    <definedName name="IQ_ECO_METRIC_8417">"c8417"</definedName>
    <definedName name="IQ_ECO_METRIC_8418">"c8418"</definedName>
    <definedName name="IQ_ECO_METRIC_8419">"c8419"</definedName>
    <definedName name="IQ_ECO_METRIC_8420">"c8420"</definedName>
    <definedName name="IQ_ECO_METRIC_8421">"c8421"</definedName>
    <definedName name="IQ_ECO_METRIC_8422">"c8422"</definedName>
    <definedName name="IQ_ECO_METRIC_8423">"c8423"</definedName>
    <definedName name="IQ_ECO_METRIC_8424">"c8424"</definedName>
    <definedName name="IQ_ECO_METRIC_8425">"c8425"</definedName>
    <definedName name="IQ_ECO_METRIC_8426">"c8426"</definedName>
    <definedName name="IQ_ECO_METRIC_8427">"c8427"</definedName>
    <definedName name="IQ_ECO_METRIC_8428">"c8428"</definedName>
    <definedName name="IQ_ECO_METRIC_8429">"c8429"</definedName>
    <definedName name="IQ_ECO_METRIC_8430">"c8430"</definedName>
    <definedName name="IQ_ECO_METRIC_8431">"c8431"</definedName>
    <definedName name="IQ_ECO_METRIC_8432">"c8432"</definedName>
    <definedName name="IQ_ECO_METRIC_8433">"c8433"</definedName>
    <definedName name="IQ_ECO_METRIC_8434">"c8434"</definedName>
    <definedName name="IQ_ECO_METRIC_8435">"c8435"</definedName>
    <definedName name="IQ_ECO_METRIC_8436">"c8436"</definedName>
    <definedName name="IQ_ECO_METRIC_8436_UNUSED">"c8436"</definedName>
    <definedName name="IQ_ECO_METRIC_8436_UNUSED_UNUSED_UNUSED">"c8436"</definedName>
    <definedName name="IQ_ECO_METRIC_8437">"c8437"</definedName>
    <definedName name="IQ_ECO_METRIC_8437_UNUSED">"c8437"</definedName>
    <definedName name="IQ_ECO_METRIC_8437_UNUSED_UNUSED_UNUSED">"c8437"</definedName>
    <definedName name="IQ_ECO_METRIC_8440">"c8440"</definedName>
    <definedName name="IQ_ECO_METRIC_8441">"c8441"</definedName>
    <definedName name="IQ_ECO_METRIC_8442">"c8442"</definedName>
    <definedName name="IQ_ECO_METRIC_8443">"c8443"</definedName>
    <definedName name="IQ_ECO_METRIC_8444">"c8444"</definedName>
    <definedName name="IQ_ECO_METRIC_8445">"c8445"</definedName>
    <definedName name="IQ_ECO_METRIC_8446">"c8446"</definedName>
    <definedName name="IQ_ECO_METRIC_8447">"c8447"</definedName>
    <definedName name="IQ_ECO_METRIC_8448">"c8448"</definedName>
    <definedName name="IQ_ECO_METRIC_8450">"c8450"</definedName>
    <definedName name="IQ_ECO_METRIC_8451">"c8451"</definedName>
    <definedName name="IQ_ECO_METRIC_8452">"c8452"</definedName>
    <definedName name="IQ_ECO_METRIC_8453">"c8453"</definedName>
    <definedName name="IQ_ECO_METRIC_8454">"c8454"</definedName>
    <definedName name="IQ_ECO_METRIC_8455">"c8455"</definedName>
    <definedName name="IQ_ECO_METRIC_8456">"c8456"</definedName>
    <definedName name="IQ_ECO_METRIC_8457">"c8457"</definedName>
    <definedName name="IQ_ECO_METRIC_8458">"c8458"</definedName>
    <definedName name="IQ_ECO_METRIC_8459">"c8459"</definedName>
    <definedName name="IQ_ECO_METRIC_8460">"c8460"</definedName>
    <definedName name="IQ_ECO_METRIC_8461">"c8461"</definedName>
    <definedName name="IQ_ECO_METRIC_8462">"c8462"</definedName>
    <definedName name="IQ_ECO_METRIC_8463">"c8463"</definedName>
    <definedName name="IQ_ECO_METRIC_8464">"c8464"</definedName>
    <definedName name="IQ_ECO_METRIC_8465">"c8465"</definedName>
    <definedName name="IQ_ECO_METRIC_8466">"c8466"</definedName>
    <definedName name="IQ_ECO_METRIC_8467">"c8467"</definedName>
    <definedName name="IQ_ECO_METRIC_8468">"c8468"</definedName>
    <definedName name="IQ_ECO_METRIC_8469">"c8469"</definedName>
    <definedName name="IQ_ECO_METRIC_8470">"c8470"</definedName>
    <definedName name="IQ_ECO_METRIC_8471">"c8471"</definedName>
    <definedName name="IQ_ECO_METRIC_8472">"c8472"</definedName>
    <definedName name="IQ_ECO_METRIC_8473">"c8473"</definedName>
    <definedName name="IQ_ECO_METRIC_8474">"c8474"</definedName>
    <definedName name="IQ_ECO_METRIC_8476">"c8476"</definedName>
    <definedName name="IQ_ECO_METRIC_8477">"c8477"</definedName>
    <definedName name="IQ_ECO_METRIC_8478">"c8478"</definedName>
    <definedName name="IQ_ECO_METRIC_8479">"c8479"</definedName>
    <definedName name="IQ_ECO_METRIC_8480">"c8480"</definedName>
    <definedName name="IQ_ECO_METRIC_8481">"c8481"</definedName>
    <definedName name="IQ_ECO_METRIC_8482">"c8482"</definedName>
    <definedName name="IQ_ECO_METRIC_8483">"c8483"</definedName>
    <definedName name="IQ_ECO_METRIC_8484">"c8484"</definedName>
    <definedName name="IQ_ECO_METRIC_8485">"c8485"</definedName>
    <definedName name="IQ_ECO_METRIC_8486">"c8486"</definedName>
    <definedName name="IQ_ECO_METRIC_8487">"c8487"</definedName>
    <definedName name="IQ_ECO_METRIC_8488">"c8488"</definedName>
    <definedName name="IQ_ECO_METRIC_8489">"c8489"</definedName>
    <definedName name="IQ_ECO_METRIC_8490">"c8490"</definedName>
    <definedName name="IQ_ECO_METRIC_8491">"c8491"</definedName>
    <definedName name="IQ_ECO_METRIC_8492">"c8492"</definedName>
    <definedName name="IQ_ECO_METRIC_8493">"c8493"</definedName>
    <definedName name="IQ_ECO_METRIC_8494">"c8494"</definedName>
    <definedName name="IQ_ECO_METRIC_8495">"c8495"</definedName>
    <definedName name="IQ_ECO_METRIC_8496">"c8496"</definedName>
    <definedName name="IQ_ECO_METRIC_8497">"c8497"</definedName>
    <definedName name="IQ_ECO_METRIC_8498">"c8498"</definedName>
    <definedName name="IQ_ECO_METRIC_8499">"c8499"</definedName>
    <definedName name="IQ_ECO_METRIC_8500">"c8500"</definedName>
    <definedName name="IQ_ECO_METRIC_8502">"c8502"</definedName>
    <definedName name="IQ_ECO_METRIC_8503">"c8503"</definedName>
    <definedName name="IQ_ECO_METRIC_8504">"c8504"</definedName>
    <definedName name="IQ_ECO_METRIC_8505">"c8505"</definedName>
    <definedName name="IQ_ECO_METRIC_8506">"c8506"</definedName>
    <definedName name="IQ_ECO_METRIC_8507">"c8507"</definedName>
    <definedName name="IQ_ECO_METRIC_8508">"c8508"</definedName>
    <definedName name="IQ_ECO_METRIC_8509">"c8509"</definedName>
    <definedName name="IQ_ECO_METRIC_8510">"c8510"</definedName>
    <definedName name="IQ_ECO_METRIC_8511">"c8511"</definedName>
    <definedName name="IQ_ECO_METRIC_8512">"c8512"</definedName>
    <definedName name="IQ_ECO_METRIC_8513">"c8513"</definedName>
    <definedName name="IQ_ECO_METRIC_8514">"c8514"</definedName>
    <definedName name="IQ_ECO_METRIC_8515">"c8515"</definedName>
    <definedName name="IQ_ECO_METRIC_8516">"c8516"</definedName>
    <definedName name="IQ_ECO_METRIC_8517">"c8517"</definedName>
    <definedName name="IQ_ECO_METRIC_8518">"c8518"</definedName>
    <definedName name="IQ_ECO_METRIC_8519">"c8519"</definedName>
    <definedName name="IQ_ECO_METRIC_8520">"c8520"</definedName>
    <definedName name="IQ_ECO_METRIC_8521">"c8521"</definedName>
    <definedName name="IQ_ECO_METRIC_8522">"c8522"</definedName>
    <definedName name="IQ_ECO_METRIC_8523">"c8523"</definedName>
    <definedName name="IQ_ECO_METRIC_8524">"c8524"</definedName>
    <definedName name="IQ_ECO_METRIC_8525">"c8525"</definedName>
    <definedName name="IQ_ECO_METRIC_8526">"c8526"</definedName>
    <definedName name="IQ_ECO_METRIC_8527">"c8527"</definedName>
    <definedName name="IQ_ECO_METRIC_8528">"c8528"</definedName>
    <definedName name="IQ_ECO_METRIC_8528_UNUSED">"c8528"</definedName>
    <definedName name="IQ_ECO_METRIC_8528_UNUSED_UNUSED_UNUSED">"c8528"</definedName>
    <definedName name="IQ_ECO_METRIC_8529">"c8529"</definedName>
    <definedName name="IQ_ECO_METRIC_8530">"c8530"</definedName>
    <definedName name="IQ_ECO_METRIC_8531">"c8531"</definedName>
    <definedName name="IQ_ECO_METRIC_8532">"c8532"</definedName>
    <definedName name="IQ_ECO_METRIC_8533">"c8533"</definedName>
    <definedName name="IQ_ECO_METRIC_8534">"c8534"</definedName>
    <definedName name="IQ_ECO_METRIC_8535">"c8535"</definedName>
    <definedName name="IQ_ECO_METRIC_8536">"c8536"</definedName>
    <definedName name="IQ_ECO_METRIC_8537">"c8537"</definedName>
    <definedName name="IQ_ECO_METRIC_8538">"c8538"</definedName>
    <definedName name="IQ_ECO_METRIC_8540">"c8540"</definedName>
    <definedName name="IQ_ECO_METRIC_8541">"c8541"</definedName>
    <definedName name="IQ_ECO_METRIC_8543">"c8543"</definedName>
    <definedName name="IQ_ECO_METRIC_8544">"c8544"</definedName>
    <definedName name="IQ_ECO_METRIC_8545">"c8545"</definedName>
    <definedName name="IQ_ECO_METRIC_8546">"c8546"</definedName>
    <definedName name="IQ_ECO_METRIC_8547">"c8547"</definedName>
    <definedName name="IQ_ECO_METRIC_8548">"c8548"</definedName>
    <definedName name="IQ_ECO_METRIC_8549">"c8549"</definedName>
    <definedName name="IQ_ECO_METRIC_8550">"c8550"</definedName>
    <definedName name="IQ_ECO_METRIC_8555">"c8555"</definedName>
    <definedName name="IQ_ECO_METRIC_8556">"c8556"</definedName>
    <definedName name="IQ_ECO_METRIC_8557">"c8557"</definedName>
    <definedName name="IQ_ECO_METRIC_8558">"c8558"</definedName>
    <definedName name="IQ_ECO_METRIC_8559">"c8559"</definedName>
    <definedName name="IQ_ECO_METRIC_8560">"c8560"</definedName>
    <definedName name="IQ_ECO_METRIC_8561">"c8561"</definedName>
    <definedName name="IQ_ECO_METRIC_8565">"c8565"</definedName>
    <definedName name="IQ_ECO_METRIC_8567">"c8567"</definedName>
    <definedName name="IQ_ECO_METRIC_8568">"c8568"</definedName>
    <definedName name="IQ_ECO_METRIC_8569">"c8569"</definedName>
    <definedName name="IQ_ECS_AUTHORIZED_SHARES">"c5583"</definedName>
    <definedName name="IQ_ECS_AUTHORIZED_SHARES_ABS">"c5597"</definedName>
    <definedName name="IQ_ECS_AUTHORIZED_SHARES_OTHER">"c15613"</definedName>
    <definedName name="IQ_ECS_AUTHORIZED_SHARES_OTHER_ABS">"c15630"</definedName>
    <definedName name="IQ_ECS_CONVERT_FACTOR">"c5581"</definedName>
    <definedName name="IQ_ECS_CONVERT_FACTOR_ABS">"c5595"</definedName>
    <definedName name="IQ_ECS_CONVERT_FACTOR_OTHER">"c15611"</definedName>
    <definedName name="IQ_ECS_CONVERT_FACTOR_OTHER_ABS">"c15628"</definedName>
    <definedName name="IQ_ECS_CONVERT_INTO">"c5580"</definedName>
    <definedName name="IQ_ECS_CONVERT_INTO_ABS">"c5594"</definedName>
    <definedName name="IQ_ECS_CONVERT_INTO_OTHER">"c15610"</definedName>
    <definedName name="IQ_ECS_CONVERT_INTO_OTHER_ABS">"c15627"</definedName>
    <definedName name="IQ_ECS_CONVERT_PRIMARY_FACTOR">"c15592"</definedName>
    <definedName name="IQ_ECS_CONVERT_PRIMARY_FACTOR_ABS">"c15596"</definedName>
    <definedName name="IQ_ECS_CONVERT_TYPE">"c5579"</definedName>
    <definedName name="IQ_ECS_CONVERT_TYPE_ABS">"c5593"</definedName>
    <definedName name="IQ_ECS_CONVERT_TYPE_OTHER">"c15609"</definedName>
    <definedName name="IQ_ECS_CONVERT_TYPE_OTHER_ABS">"c15626"</definedName>
    <definedName name="IQ_ECS_INACTIVE_DATE">"c5576"</definedName>
    <definedName name="IQ_ECS_INACTIVE_DATE_ABS">"c5590"</definedName>
    <definedName name="IQ_ECS_INACTIVE_DATE_OTHER">"c15606"</definedName>
    <definedName name="IQ_ECS_INACTIVE_DATE_OTHER_ABS">"c15623"</definedName>
    <definedName name="IQ_ECS_NAME">"c5571"</definedName>
    <definedName name="IQ_ECS_NAME_ABS">"c5585"</definedName>
    <definedName name="IQ_ECS_NAME_OTHER">"c15599"</definedName>
    <definedName name="IQ_ECS_NAME_OTHER_ABS">"c15616"</definedName>
    <definedName name="IQ_ECS_NUM_SHAREHOLDERS">"c5584"</definedName>
    <definedName name="IQ_ECS_NUM_SHAREHOLDERS_ABS">"c5598"</definedName>
    <definedName name="IQ_ECS_NUM_SHAREHOLDERS_BENEFICIAL_BS_DATE">"c16234"</definedName>
    <definedName name="IQ_ECS_NUM_SHAREHOLDERS_BENEFICIAL_BS_DATE_ABS">"c16235"</definedName>
    <definedName name="IQ_ECS_NUM_SHAREHOLDERS_BENEFICIAL_BS_DATE_OTHER">"c16236"</definedName>
    <definedName name="IQ_ECS_NUM_SHAREHOLDERS_BENEFICIAL_BS_DATE_OTHER_ABS">"c16237"</definedName>
    <definedName name="IQ_ECS_NUM_SHAREHOLDERS_BENEFICIAL_FILING_DATE">"c16230"</definedName>
    <definedName name="IQ_ECS_NUM_SHAREHOLDERS_BENEFICIAL_FILING_DATE_ABS">"c16231"</definedName>
    <definedName name="IQ_ECS_NUM_SHAREHOLDERS_BENEFICIAL_FILING_DATE_OTHER">"c16232"</definedName>
    <definedName name="IQ_ECS_NUM_SHAREHOLDERS_BENEFICIAL_FILING_DATE_OTHER_ABS">"c16233"</definedName>
    <definedName name="IQ_ECS_NUM_SHAREHOLDERS_BS_DATE">"c16238"</definedName>
    <definedName name="IQ_ECS_NUM_SHAREHOLDERS_BS_DATE_ABS">"c16239"</definedName>
    <definedName name="IQ_ECS_NUM_SHAREHOLDERS_BS_DATE_OTHER">"c16240"</definedName>
    <definedName name="IQ_ECS_NUM_SHAREHOLDERS_BS_DATE_OTHER_ABS">"c16241"</definedName>
    <definedName name="IQ_ECS_NUM_SHAREHOLDERS_FILING_DATE">"c5584"</definedName>
    <definedName name="IQ_ECS_NUM_SHAREHOLDERS_FILING_DATE_ABS">"c5598"</definedName>
    <definedName name="IQ_ECS_NUM_SHAREHOLDERS_FILING_DATE_OTHER">"c15615"</definedName>
    <definedName name="IQ_ECS_NUM_SHAREHOLDERS_FILING_DATE_OTHER_ABS">"c15632"</definedName>
    <definedName name="IQ_ECS_NUM_SHAREHOLDERS_OTHER">"c15615"</definedName>
    <definedName name="IQ_ECS_NUM_SHAREHOLDERS_OTHER_ABS">"c15632"</definedName>
    <definedName name="IQ_ECS_PAR_VALUE">"c5577"</definedName>
    <definedName name="IQ_ECS_PAR_VALUE_ABS">"c5591"</definedName>
    <definedName name="IQ_ECS_PAR_VALUE_CURRENCY">"c5578"</definedName>
    <definedName name="IQ_ECS_PAR_VALUE_CURRENCY_ABS">"c5592"</definedName>
    <definedName name="IQ_ECS_PAR_VALUE_CURRENCY_OTHER">"c15608"</definedName>
    <definedName name="IQ_ECS_PAR_VALUE_CURRENCY_OTHER_ABS">"c15625"</definedName>
    <definedName name="IQ_ECS_PAR_VALUE_OTHER">"c15607"</definedName>
    <definedName name="IQ_ECS_PAR_VALUE_OTHER_ABS">"c15624"</definedName>
    <definedName name="IQ_ECS_PARTICIPATE_FLAG">"c15591"</definedName>
    <definedName name="IQ_ECS_PARTICIPATE_FLAG_ABS">"c15595"</definedName>
    <definedName name="IQ_ECS_PARTICIPATE_FLAG_OTHER">"c15614"</definedName>
    <definedName name="IQ_ECS_PARTICIPATE_FLAG_OTHER_ABS">"c15631"</definedName>
    <definedName name="IQ_ECS_SHARES_OUT_BS_DATE">"c5572"</definedName>
    <definedName name="IQ_ECS_SHARES_OUT_BS_DATE_ABS">"c5586"</definedName>
    <definedName name="IQ_ECS_SHARES_OUT_BS_DATE_OTHER">"c15600"</definedName>
    <definedName name="IQ_ECS_SHARES_OUT_BS_DATE_OTHER_ABS">"c15617"</definedName>
    <definedName name="IQ_ECS_SHARES_OUT_FILING_DATE">"c5573"</definedName>
    <definedName name="IQ_ECS_SHARES_OUT_FILING_DATE_ABS">"c5587"</definedName>
    <definedName name="IQ_ECS_SHARES_OUT_FILING_DATE_OTHER">"c15601"</definedName>
    <definedName name="IQ_ECS_SHARES_OUT_FILING_DATE_OTHER_ABS">"c15618"</definedName>
    <definedName name="IQ_ECS_START_DATE">"c5575"</definedName>
    <definedName name="IQ_ECS_START_DATE_ABS">"c5589"</definedName>
    <definedName name="IQ_ECS_START_DATE_OTHER">"c15605"</definedName>
    <definedName name="IQ_ECS_START_DATE_OTHER_ABS">"c15622"</definedName>
    <definedName name="IQ_ECS_TICKER">"c15594"</definedName>
    <definedName name="IQ_ECS_TICKER_ABS">"c15598"</definedName>
    <definedName name="IQ_ECS_TICKER_OTHER">"c15603"</definedName>
    <definedName name="IQ_ECS_TICKER_OTHER_ABS">"c15620"</definedName>
    <definedName name="IQ_ECS_TRADING_ITEM_CIQID">"c15593"</definedName>
    <definedName name="IQ_ECS_TRADING_ITEM_CIQID_ABS">"c15597"</definedName>
    <definedName name="IQ_ECS_TRADING_ITEM_CIQID_OTHER">"c15602"</definedName>
    <definedName name="IQ_ECS_TRADING_ITEM_CIQID_OTHER_ABS">"c15619"</definedName>
    <definedName name="IQ_ECS_TYPE">"c5574"</definedName>
    <definedName name="IQ_ECS_TYPE_ABS">"c5588"</definedName>
    <definedName name="IQ_ECS_TYPE_OTHER">"c15604"</definedName>
    <definedName name="IQ_ECS_TYPE_OTHER_ABS">"c15621"</definedName>
    <definedName name="IQ_ECS_VOTING">"c5582"</definedName>
    <definedName name="IQ_ECS_VOTING_ABS">"c5596"</definedName>
    <definedName name="IQ_ECS_VOTING_OTHER">"c15612"</definedName>
    <definedName name="IQ_ECS_VOTING_OTHER_ABS">"c15629"</definedName>
    <definedName name="IQ_EFFECT_SPECIAL_CHARGE">"c1595"</definedName>
    <definedName name="IQ_EFFECT_TAX_RATE">"c1899"</definedName>
    <definedName name="IQ_EFFECTIVE_DATE">"c8966"</definedName>
    <definedName name="IQ_EFFECTIVE_TAX_REV_DATE_TIME_REUT">"c28566"</definedName>
    <definedName name="IQ_EFFECTIVE_TAX_REVISIONS_REUT">"c28527"</definedName>
    <definedName name="IQ_EFFICIENCY_RATIO">"c391"</definedName>
    <definedName name="IQ_EFFICIENCY_RATIO_FDIC">"c6736"</definedName>
    <definedName name="IQ_ELIMINATIONS_CONSOL_OFFICES_FOREIGN_FFIEC">"c15395"</definedName>
    <definedName name="IQ_EMBEDDED_VAL_COVERED">"c9962"</definedName>
    <definedName name="IQ_EMBEDDED_VAL_COVERED_BEG">"c9957"</definedName>
    <definedName name="IQ_EMBEDDED_VAL_GROUP">"c9948"</definedName>
    <definedName name="IQ_EMBEDDED_VAL_GROUP_BEG">"c9943"</definedName>
    <definedName name="IQ_EMPLOY_COST_INDEX_BENEFITS">"c6857"</definedName>
    <definedName name="IQ_EMPLOY_COST_INDEX_BENEFITS_APR">"c7517"</definedName>
    <definedName name="IQ_EMPLOY_COST_INDEX_BENEFITS_APR_FC">"c8397"</definedName>
    <definedName name="IQ_EMPLOY_COST_INDEX_BENEFITS_FC">"c7737"</definedName>
    <definedName name="IQ_EMPLOY_COST_INDEX_BENEFITS_POP">"c7077"</definedName>
    <definedName name="IQ_EMPLOY_COST_INDEX_BENEFITS_POP_FC">"c7957"</definedName>
    <definedName name="IQ_EMPLOY_COST_INDEX_BENEFITS_YOY">"c7297"</definedName>
    <definedName name="IQ_EMPLOY_COST_INDEX_BENEFITS_YOY_FC">"c8177"</definedName>
    <definedName name="IQ_EMPLOY_COST_INDEX_COMP">"c6856"</definedName>
    <definedName name="IQ_EMPLOY_COST_INDEX_COMP_APR">"c7516"</definedName>
    <definedName name="IQ_EMPLOY_COST_INDEX_COMP_APR_FC">"c8396"</definedName>
    <definedName name="IQ_EMPLOY_COST_INDEX_COMP_FC">"c7736"</definedName>
    <definedName name="IQ_EMPLOY_COST_INDEX_COMP_POP">"c7076"</definedName>
    <definedName name="IQ_EMPLOY_COST_INDEX_COMP_POP_FC">"c7956"</definedName>
    <definedName name="IQ_EMPLOY_COST_INDEX_COMP_YOY">"c7296"</definedName>
    <definedName name="IQ_EMPLOY_COST_INDEX_COMP_YOY_FC">"c8176"</definedName>
    <definedName name="IQ_EMPLOY_COST_INDEX_WAGE_SALARY">"c6858"</definedName>
    <definedName name="IQ_EMPLOY_COST_INDEX_WAGE_SALARY_APR">"c7518"</definedName>
    <definedName name="IQ_EMPLOY_COST_INDEX_WAGE_SALARY_APR_FC">"c8398"</definedName>
    <definedName name="IQ_EMPLOY_COST_INDEX_WAGE_SALARY_FC">"c7738"</definedName>
    <definedName name="IQ_EMPLOY_COST_INDEX_WAGE_SALARY_POP">"c7078"</definedName>
    <definedName name="IQ_EMPLOY_COST_INDEX_WAGE_SALARY_POP_FC">"c7958"</definedName>
    <definedName name="IQ_EMPLOY_COST_INDEX_WAGE_SALARY_YOY">"c7298"</definedName>
    <definedName name="IQ_EMPLOY_COST_INDEX_WAGE_SALARY_YOY_FC">"c8178"</definedName>
    <definedName name="IQ_EMPLOYEES">"c392"</definedName>
    <definedName name="IQ_EMPLOYEES_FFIEC">"c13035"</definedName>
    <definedName name="IQ_EMPLOYEES_UNDER_UNION_CONTRACTS">"c16109"</definedName>
    <definedName name="IQ_ENTERPRISE_VALUE">"c1348"</definedName>
    <definedName name="IQ_ENTREPRENEURAL_PROPERTY_INC">"c6859"</definedName>
    <definedName name="IQ_ENTREPRENEURAL_PROPERTY_INC_APR">"c7519"</definedName>
    <definedName name="IQ_ENTREPRENEURAL_PROPERTY_INC_APR_FC">"c8399"</definedName>
    <definedName name="IQ_ENTREPRENEURAL_PROPERTY_INC_FC">"c7739"</definedName>
    <definedName name="IQ_ENTREPRENEURAL_PROPERTY_INC_POP">"c7079"</definedName>
    <definedName name="IQ_ENTREPRENEURAL_PROPERTY_INC_POP_FC">"c7959"</definedName>
    <definedName name="IQ_ENTREPRENEURAL_PROPERTY_INC_YOY">"c7299"</definedName>
    <definedName name="IQ_ENTREPRENEURAL_PROPERTY_INC_YOY_FC">"c8179"</definedName>
    <definedName name="IQ_EPS">"IQ_EPS"</definedName>
    <definedName name="IQ_EPS_10K">"IQ_EPS_10K"</definedName>
    <definedName name="IQ_EPS_10Q">"IQ_EPS_10Q"</definedName>
    <definedName name="IQ_EPS_10Q1">"IQ_EPS_10Q1"</definedName>
    <definedName name="IQ_EPS_10YR_ANN_CAGR">"c6085"</definedName>
    <definedName name="IQ_EPS_10YR_ANN_GROWTH">"c393"</definedName>
    <definedName name="IQ_EPS_1YR_ANN_GROWTH">"c394"</definedName>
    <definedName name="IQ_EPS_2YR_ANN_CAGR">"c6086"</definedName>
    <definedName name="IQ_EPS_2YR_ANN_GROWTH">"c395"</definedName>
    <definedName name="IQ_EPS_3YR_ANN_CAGR">"c6087"</definedName>
    <definedName name="IQ_EPS_3YR_ANN_GROWTH">"c396"</definedName>
    <definedName name="IQ_EPS_5YR_ANN_CAGR">"c6088"</definedName>
    <definedName name="IQ_EPS_5YR_ANN_GROWTH">"c397"</definedName>
    <definedName name="IQ_EPS_7YR_ANN_CAGR">"c6089"</definedName>
    <definedName name="IQ_EPS_7YR_ANN_GROWTH">"c398"</definedName>
    <definedName name="IQ_EPS_ACT_OR_EST">"c2213"</definedName>
    <definedName name="IQ_EPS_ACT_OR_EST_CIQ">"c5058"</definedName>
    <definedName name="IQ_EPS_ACT_OR_EST_CIQ_COL">"c11705"</definedName>
    <definedName name="IQ_EPS_ACT_OR_EST_REUT">"c5460"</definedName>
    <definedName name="IQ_EPS_ACT_OR_EST_THOM">"c5298"</definedName>
    <definedName name="IQ_EPS_AP">"c8880"</definedName>
    <definedName name="IQ_EPS_AP_ABS">"c8899"</definedName>
    <definedName name="IQ_EPS_EST">"c399"</definedName>
    <definedName name="IQ_EPS_EST_1">"IQ_EPS_EST_1"</definedName>
    <definedName name="IQ_EPS_EST_BOTTOM_UP">"c5489"</definedName>
    <definedName name="IQ_EPS_EST_BOTTOM_UP_CIQ">"c12026"</definedName>
    <definedName name="IQ_EPS_EST_BOTTOM_UP_REUT">"c5497"</definedName>
    <definedName name="IQ_EPS_EST_BOTTOM_UP_THOM">"c5647"</definedName>
    <definedName name="IQ_EPS_EST_CIQ">"c4994"</definedName>
    <definedName name="IQ_EPS_EST_REUT">"c5453"</definedName>
    <definedName name="IQ_EPS_EST_THOM">"c5290"</definedName>
    <definedName name="IQ_EPS_EXCL_GUIDANCE">"c4368"</definedName>
    <definedName name="IQ_EPS_EXCL_GUIDANCE_CIQ">"c4893"</definedName>
    <definedName name="IQ_EPS_EXCL_GUIDANCE_CIQ_COL">"c11540"</definedName>
    <definedName name="IQ_EPS_EXCL_HIGH_GUIDANCE">"c4369"</definedName>
    <definedName name="IQ_EPS_EXCL_HIGH_GUIDANCE_CIQ">"c4894"</definedName>
    <definedName name="IQ_EPS_EXCL_HIGH_GUIDANCE_CIQ_COL">"c11541"</definedName>
    <definedName name="IQ_EPS_EXCL_LOW_GUIDANCE">"c4204"</definedName>
    <definedName name="IQ_EPS_EXCL_LOW_GUIDANCE_CIQ">"c4616"</definedName>
    <definedName name="IQ_EPS_EXCL_LOW_GUIDANCE_CIQ_COL">"c11265"</definedName>
    <definedName name="IQ_EPS_GAAP_GUIDANCE">"c4370"</definedName>
    <definedName name="IQ_EPS_GAAP_GUIDANCE_CIQ">"c4895"</definedName>
    <definedName name="IQ_EPS_GAAP_GUIDANCE_CIQ_COL">"c11542"</definedName>
    <definedName name="IQ_EPS_GAAP_HIGH_GUIDANCE">"c4371"</definedName>
    <definedName name="IQ_EPS_GAAP_HIGH_GUIDANCE_CIQ">"c4896"</definedName>
    <definedName name="IQ_EPS_GAAP_HIGH_GUIDANCE_CIQ_COL">"c11543"</definedName>
    <definedName name="IQ_EPS_GAAP_LOW_GUIDANCE">"c4205"</definedName>
    <definedName name="IQ_EPS_GAAP_LOW_GUIDANCE_CIQ">"c4617"</definedName>
    <definedName name="IQ_EPS_GAAP_LOW_GUIDANCE_CIQ_COL">"c11266"</definedName>
    <definedName name="IQ_EPS_GROWTH_GUIDANCE">"c13495"</definedName>
    <definedName name="IQ_EPS_GROWTH_GUIDANCE_CIQ">"c32283"</definedName>
    <definedName name="IQ_EPS_GROWTH_GUIDANCE_CIQ_COL">"c32286"</definedName>
    <definedName name="IQ_EPS_GROWTH_HIGH_GUIDANCE">"c13496"</definedName>
    <definedName name="IQ_EPS_GROWTH_HIGH_GUIDANCE_CIQ">"c32284"</definedName>
    <definedName name="IQ_EPS_GROWTH_HIGH_GUIDANCE_CIQ_COL">"c32287"</definedName>
    <definedName name="IQ_EPS_GROWTH_LOW_GUIDANCE">"c13497"</definedName>
    <definedName name="IQ_EPS_GROWTH_LOW_GUIDANCE_CIQ">"c32285"</definedName>
    <definedName name="IQ_EPS_GROWTH_LOW_GUIDANCE_CIQ_COL">"c32288"</definedName>
    <definedName name="IQ_EPS_GW_ACT_OR_EST">"c2223"</definedName>
    <definedName name="IQ_EPS_GW_ACT_OR_EST_CIQ">"c5066"</definedName>
    <definedName name="IQ_EPS_GW_ACT_OR_EST_REUT">"c5469"</definedName>
    <definedName name="IQ_EPS_GW_EST">"c1737"</definedName>
    <definedName name="IQ_EPS_GW_EST_BOTTOM_UP">"c5491"</definedName>
    <definedName name="IQ_EPS_GW_EST_BOTTOM_UP_CIQ">"c12028"</definedName>
    <definedName name="IQ_EPS_GW_EST_BOTTOM_UP_REUT">"c5499"</definedName>
    <definedName name="IQ_EPS_GW_EST_CIQ">"c4723"</definedName>
    <definedName name="IQ_EPS_GW_EST_REUT">"c5389"</definedName>
    <definedName name="IQ_EPS_GW_EST_THOM">"c5133"</definedName>
    <definedName name="IQ_EPS_GW_GUIDANCE">"c4372"</definedName>
    <definedName name="IQ_EPS_GW_GUIDANCE_CIQ">"c4897"</definedName>
    <definedName name="IQ_EPS_GW_GUIDANCE_CIQ_COL">"c11544"</definedName>
    <definedName name="IQ_EPS_GW_HIGH_EST">"c1739"</definedName>
    <definedName name="IQ_EPS_GW_HIGH_EST_CIQ">"c4725"</definedName>
    <definedName name="IQ_EPS_GW_HIGH_EST_REUT">"c5391"</definedName>
    <definedName name="IQ_EPS_GW_HIGH_EST_THOM">"c5135"</definedName>
    <definedName name="IQ_EPS_GW_HIGH_GUIDANCE">"c4373"</definedName>
    <definedName name="IQ_EPS_GW_HIGH_GUIDANCE_CIQ">"c4898"</definedName>
    <definedName name="IQ_EPS_GW_HIGH_GUIDANCE_CIQ_COL">"c11545"</definedName>
    <definedName name="IQ_EPS_GW_LOW_EST">"c1740"</definedName>
    <definedName name="IQ_EPS_GW_LOW_EST_CIQ">"c4726"</definedName>
    <definedName name="IQ_EPS_GW_LOW_EST_REUT">"c5392"</definedName>
    <definedName name="IQ_EPS_GW_LOW_EST_THOM">"c5136"</definedName>
    <definedName name="IQ_EPS_GW_LOW_GUIDANCE">"c4206"</definedName>
    <definedName name="IQ_EPS_GW_LOW_GUIDANCE_CIQ">"c4618"</definedName>
    <definedName name="IQ_EPS_GW_LOW_GUIDANCE_CIQ_COL">"c11267"</definedName>
    <definedName name="IQ_EPS_GW_MEDIAN_EST">"c1738"</definedName>
    <definedName name="IQ_EPS_GW_MEDIAN_EST_CIQ">"c4724"</definedName>
    <definedName name="IQ_EPS_GW_MEDIAN_EST_REUT">"c5390"</definedName>
    <definedName name="IQ_EPS_GW_MEDIAN_EST_THOM">"c5134"</definedName>
    <definedName name="IQ_EPS_GW_NUM_EST">"c1741"</definedName>
    <definedName name="IQ_EPS_GW_NUM_EST_CIQ">"c4727"</definedName>
    <definedName name="IQ_EPS_GW_NUM_EST_REUT">"c5393"</definedName>
    <definedName name="IQ_EPS_GW_NUM_EST_THOM">"c5137"</definedName>
    <definedName name="IQ_EPS_GW_STDDEV_EST">"c1742"</definedName>
    <definedName name="IQ_EPS_GW_STDDEV_EST_CIQ">"c4728"</definedName>
    <definedName name="IQ_EPS_GW_STDDEV_EST_REUT">"c5394"</definedName>
    <definedName name="IQ_EPS_GW_STDDEV_EST_THOM">"c5138"</definedName>
    <definedName name="IQ_EPS_HIGH_EST">"c400"</definedName>
    <definedName name="IQ_EPS_HIGH_EST_CIQ">"c4995"</definedName>
    <definedName name="IQ_EPS_HIGH_EST_REUT">"c5454"</definedName>
    <definedName name="IQ_EPS_HIGH_EST_THOM">"c5291"</definedName>
    <definedName name="IQ_EPS_LOW_EST">"c401"</definedName>
    <definedName name="IQ_EPS_LOW_EST_CIQ">"c4996"</definedName>
    <definedName name="IQ_EPS_LOW_EST_REUT">"c5455"</definedName>
    <definedName name="IQ_EPS_LOW_EST_THOM">"c5292"</definedName>
    <definedName name="IQ_EPS_MEDIAN_EST">"c1661"</definedName>
    <definedName name="IQ_EPS_MEDIAN_EST_CIQ">"c4997"</definedName>
    <definedName name="IQ_EPS_MEDIAN_EST_REUT">"c5456"</definedName>
    <definedName name="IQ_EPS_MEDIAN_EST_THOM">"c5293"</definedName>
    <definedName name="IQ_EPS_NAME_AP">"c8918"</definedName>
    <definedName name="IQ_EPS_NAME_AP_ABS">"c8937"</definedName>
    <definedName name="IQ_EPS_NO_EST">"c271"</definedName>
    <definedName name="IQ_EPS_NORM">"c1902"</definedName>
    <definedName name="IQ_EPS_NORM_EST">"c2226"</definedName>
    <definedName name="IQ_EPS_NORM_EST_BOTTOM_UP">"c5490"</definedName>
    <definedName name="IQ_EPS_NORM_EST_BOTTOM_UP_CIQ">"c12027"</definedName>
    <definedName name="IQ_EPS_NORM_EST_BOTTOM_UP_REUT">"c5498"</definedName>
    <definedName name="IQ_EPS_NORM_EST_CIQ">"c4667"</definedName>
    <definedName name="IQ_EPS_NORM_EST_REUT">"c5326"</definedName>
    <definedName name="IQ_EPS_NORM_HIGH_EST">"c2228"</definedName>
    <definedName name="IQ_EPS_NORM_HIGH_EST_CIQ">"c4669"</definedName>
    <definedName name="IQ_EPS_NORM_HIGH_EST_REUT">"c5328"</definedName>
    <definedName name="IQ_EPS_NORM_LOW_EST">"c2229"</definedName>
    <definedName name="IQ_EPS_NORM_LOW_EST_CIQ">"c4670"</definedName>
    <definedName name="IQ_EPS_NORM_LOW_EST_REUT">"c5329"</definedName>
    <definedName name="IQ_EPS_NORM_MEDIAN_EST">"c2227"</definedName>
    <definedName name="IQ_EPS_NORM_MEDIAN_EST_CIQ">"c4668"</definedName>
    <definedName name="IQ_EPS_NORM_MEDIAN_EST_REUT">"c5327"</definedName>
    <definedName name="IQ_EPS_NORM_NUM_EST">"c2230"</definedName>
    <definedName name="IQ_EPS_NORM_NUM_EST_CIQ">"c4671"</definedName>
    <definedName name="IQ_EPS_NORM_NUM_EST_REUT">"c5330"</definedName>
    <definedName name="IQ_EPS_NORM_STDDEV_EST">"c2231"</definedName>
    <definedName name="IQ_EPS_NORM_STDDEV_EST_CIQ">"c4672"</definedName>
    <definedName name="IQ_EPS_NORM_STDDEV_EST_REUT">"c5331"</definedName>
    <definedName name="IQ_EPS_NUM_EST">"c402"</definedName>
    <definedName name="IQ_EPS_NUM_EST_CIQ">"c4992"</definedName>
    <definedName name="IQ_EPS_NUM_EST_REUT">"c5451"</definedName>
    <definedName name="IQ_EPS_NUM_EST_THOM">"c5288"</definedName>
    <definedName name="IQ_EPS_PRIMARY_EST">"c2226"</definedName>
    <definedName name="IQ_EPS_PRIMARY_HIGH_EST">"c2228"</definedName>
    <definedName name="IQ_EPS_PRIMARY_LOW_EST">"c2229"</definedName>
    <definedName name="IQ_EPS_PRIMARY_MEDIAN_EST">"c2227"</definedName>
    <definedName name="IQ_EPS_PRIMARY_NUM_EST">"c2230"</definedName>
    <definedName name="IQ_EPS_PRIMARY_STDDEV_EST">"c2231"</definedName>
    <definedName name="IQ_EPS_REPORT_ACT_OR_EST">"c2224"</definedName>
    <definedName name="IQ_EPS_REPORT_ACT_OR_EST_CIQ">"c5067"</definedName>
    <definedName name="IQ_EPS_REPORT_ACT_OR_EST_REUT">"c5470"</definedName>
    <definedName name="IQ_EPS_REPORT_ACT_OR_EST_THOM">"c5307"</definedName>
    <definedName name="IQ_EPS_REPORTED_EST">"c1744"</definedName>
    <definedName name="IQ_EPS_REPORTED_EST_BOTTOM_UP">"c5492"</definedName>
    <definedName name="IQ_EPS_REPORTED_EST_BOTTOM_UP_CIQ">"c12029"</definedName>
    <definedName name="IQ_EPS_REPORTED_EST_BOTTOM_UP_REUT">"c5500"</definedName>
    <definedName name="IQ_EPS_REPORTED_EST_CIQ">"c4730"</definedName>
    <definedName name="IQ_EPS_REPORTED_EST_REUT">"c5396"</definedName>
    <definedName name="IQ_EPS_REPORTED_EST_THOM">"c5140"</definedName>
    <definedName name="IQ_EPS_REPORTED_HIGH_EST">"c1746"</definedName>
    <definedName name="IQ_EPS_REPORTED_HIGH_EST_CIQ">"c4732"</definedName>
    <definedName name="IQ_EPS_REPORTED_HIGH_EST_REUT">"c5398"</definedName>
    <definedName name="IQ_EPS_REPORTED_HIGH_EST_THOM">"c5142"</definedName>
    <definedName name="IQ_EPS_REPORTED_LOW_EST">"c1747"</definedName>
    <definedName name="IQ_EPS_REPORTED_LOW_EST_CIQ">"c4733"</definedName>
    <definedName name="IQ_EPS_REPORTED_LOW_EST_REUT">"c5399"</definedName>
    <definedName name="IQ_EPS_REPORTED_LOW_EST_THOM">"c5143"</definedName>
    <definedName name="IQ_EPS_REPORTED_MEDIAN_EST">"c1745"</definedName>
    <definedName name="IQ_EPS_REPORTED_MEDIAN_EST_CIQ">"c4731"</definedName>
    <definedName name="IQ_EPS_REPORTED_MEDIAN_EST_REUT">"c5397"</definedName>
    <definedName name="IQ_EPS_REPORTED_MEDIAN_EST_THOM">"c5141"</definedName>
    <definedName name="IQ_EPS_REPORTED_NUM_EST">"c1748"</definedName>
    <definedName name="IQ_EPS_REPORTED_NUM_EST_CIQ">"c4734"</definedName>
    <definedName name="IQ_EPS_REPORTED_NUM_EST_REUT">"c5400"</definedName>
    <definedName name="IQ_EPS_REPORTED_NUM_EST_THOM">"c5144"</definedName>
    <definedName name="IQ_EPS_REPORTED_STDDEV_EST">"c1749"</definedName>
    <definedName name="IQ_EPS_REPORTED_STDDEV_EST_CIQ">"c4735"</definedName>
    <definedName name="IQ_EPS_REPORTED_STDDEV_EST_REUT">"c5401"</definedName>
    <definedName name="IQ_EPS_REPORTED_STDDEV_EST_THOM">"c5145"</definedName>
    <definedName name="IQ_EPS_SBC_ACT_OR_EST">"c4376"</definedName>
    <definedName name="IQ_EPS_SBC_ACT_OR_EST_CIQ">"c4901"</definedName>
    <definedName name="IQ_EPS_SBC_ACT_OR_EST_CIQ_COL">"c11548"</definedName>
    <definedName name="IQ_EPS_SBC_EST">"c4375"</definedName>
    <definedName name="IQ_EPS_SBC_EST_CIQ">"c4900"</definedName>
    <definedName name="IQ_EPS_SBC_GUIDANCE">"c4377"</definedName>
    <definedName name="IQ_EPS_SBC_GUIDANCE_CIQ">"c4902"</definedName>
    <definedName name="IQ_EPS_SBC_GUIDANCE_CIQ_COL">"c11549"</definedName>
    <definedName name="IQ_EPS_SBC_GW_ACT_OR_EST">"c4380"</definedName>
    <definedName name="IQ_EPS_SBC_GW_ACT_OR_EST_CIQ">"c4905"</definedName>
    <definedName name="IQ_EPS_SBC_GW_ACT_OR_EST_CIQ_COL">"c11552"</definedName>
    <definedName name="IQ_EPS_SBC_GW_EST">"c4379"</definedName>
    <definedName name="IQ_EPS_SBC_GW_EST_CIQ">"c4904"</definedName>
    <definedName name="IQ_EPS_SBC_GW_GUIDANCE">"c4381"</definedName>
    <definedName name="IQ_EPS_SBC_GW_GUIDANCE_CIQ">"c4906"</definedName>
    <definedName name="IQ_EPS_SBC_GW_GUIDANCE_CIQ_COL">"c11553"</definedName>
    <definedName name="IQ_EPS_SBC_GW_HIGH_EST">"c4382"</definedName>
    <definedName name="IQ_EPS_SBC_GW_HIGH_EST_CIQ">"c4907"</definedName>
    <definedName name="IQ_EPS_SBC_GW_HIGH_GUIDANCE">"c4189"</definedName>
    <definedName name="IQ_EPS_SBC_GW_HIGH_GUIDANCE_CIQ">"c4601"</definedName>
    <definedName name="IQ_EPS_SBC_GW_HIGH_GUIDANCE_CIQ_COL">"c11250"</definedName>
    <definedName name="IQ_EPS_SBC_GW_LOW_EST">"c4383"</definedName>
    <definedName name="IQ_EPS_SBC_GW_LOW_EST_CIQ">"c4908"</definedName>
    <definedName name="IQ_EPS_SBC_GW_LOW_GUIDANCE">"c4229"</definedName>
    <definedName name="IQ_EPS_SBC_GW_LOW_GUIDANCE_CIQ">"c4641"</definedName>
    <definedName name="IQ_EPS_SBC_GW_LOW_GUIDANCE_CIQ_COL">"c11290"</definedName>
    <definedName name="IQ_EPS_SBC_GW_MEDIAN_EST">"c4384"</definedName>
    <definedName name="IQ_EPS_SBC_GW_MEDIAN_EST_CIQ">"c4909"</definedName>
    <definedName name="IQ_EPS_SBC_GW_NUM_EST">"c4385"</definedName>
    <definedName name="IQ_EPS_SBC_GW_NUM_EST_CIQ">"c4910"</definedName>
    <definedName name="IQ_EPS_SBC_GW_STDDEV_EST">"c4386"</definedName>
    <definedName name="IQ_EPS_SBC_GW_STDDEV_EST_CIQ">"c4911"</definedName>
    <definedName name="IQ_EPS_SBC_HIGH_EST">"c4388"</definedName>
    <definedName name="IQ_EPS_SBC_HIGH_EST_CIQ">"c4913"</definedName>
    <definedName name="IQ_EPS_SBC_HIGH_GUIDANCE">"c4188"</definedName>
    <definedName name="IQ_EPS_SBC_HIGH_GUIDANCE_CIQ">"c4600"</definedName>
    <definedName name="IQ_EPS_SBC_HIGH_GUIDANCE_CIQ_COL">"c11249"</definedName>
    <definedName name="IQ_EPS_SBC_LOW_EST">"c4389"</definedName>
    <definedName name="IQ_EPS_SBC_LOW_EST_CIQ">"c4914"</definedName>
    <definedName name="IQ_EPS_SBC_LOW_GUIDANCE">"c4228"</definedName>
    <definedName name="IQ_EPS_SBC_LOW_GUIDANCE_CIQ">"c4640"</definedName>
    <definedName name="IQ_EPS_SBC_LOW_GUIDANCE_CIQ_COL">"c11289"</definedName>
    <definedName name="IQ_EPS_SBC_MEDIAN_EST">"c4390"</definedName>
    <definedName name="IQ_EPS_SBC_MEDIAN_EST_CIQ">"c4915"</definedName>
    <definedName name="IQ_EPS_SBC_NUM_EST">"c4391"</definedName>
    <definedName name="IQ_EPS_SBC_NUM_EST_CIQ">"c4916"</definedName>
    <definedName name="IQ_EPS_SBC_STDDEV_EST">"c4392"</definedName>
    <definedName name="IQ_EPS_SBC_STDDEV_EST_CIQ">"c4917"</definedName>
    <definedName name="IQ_EPS_STDDEV_EST">"c403"</definedName>
    <definedName name="IQ_EPS_STDDEV_EST_CIQ">"c4993"</definedName>
    <definedName name="IQ_EPS_STDDEV_EST_REUT">"c5452"</definedName>
    <definedName name="IQ_EPS_STDDEV_EST_THOM">"c5289"</definedName>
    <definedName name="IQ_EQUITY_AFFIL">"c1451"</definedName>
    <definedName name="IQ_EQUITY_AP">"c8887"</definedName>
    <definedName name="IQ_EQUITY_AP_ABS">"c8906"</definedName>
    <definedName name="IQ_EQUITY_ASKPRICE">"c17798"</definedName>
    <definedName name="IQ_EQUITY_ASSETS_TOT_FFIEC">"c13436"</definedName>
    <definedName name="IQ_EQUITY_BEG_EXCL_FFIEC">"c12957"</definedName>
    <definedName name="IQ_EQUITY_BEG_FFIEC">"c12959"</definedName>
    <definedName name="IQ_EQUITY_BIDPRICE">"c17797"</definedName>
    <definedName name="IQ_EQUITY_CAPITAL_ASSETS_FDIC">"c6744"</definedName>
    <definedName name="IQ_EQUITY_CAPITAL_QUARTERLY_AVG_FFIEC">"c13092"</definedName>
    <definedName name="IQ_EQUITY_ENDING_FFIEC">"c12973"</definedName>
    <definedName name="IQ_EQUITY_FDIC">"c6353"</definedName>
    <definedName name="IQ_EQUITY_INDEX_EXPOSURE_FFIEC">"c13060"</definedName>
    <definedName name="IQ_EQUITY_LIST">"c15158"</definedName>
    <definedName name="IQ_EQUITY_METHOD">"c404"</definedName>
    <definedName name="IQ_EQUITY_MIDPRICE">"c17799"</definedName>
    <definedName name="IQ_EQUITY_NAME_AP">"c8925"</definedName>
    <definedName name="IQ_EQUITY_NAME_AP_ABS">"c8944"</definedName>
    <definedName name="IQ_EQUITY_SEC_FAIR_VALUE_FFIEC">"c12805"</definedName>
    <definedName name="IQ_EQUITY_SEC_INVEST_SECURITIES_FFIEC">"c13463"</definedName>
    <definedName name="IQ_EQUITY_SECURITIES_FDIC">"c6304"</definedName>
    <definedName name="IQ_EQUITY_SECURITIES_QUARTERLY_AVG_FFIEC">"c15474"</definedName>
    <definedName name="IQ_EQUITY_SECURITIES_WITHOUT_FAIR_VALUES_FFIEC">"c12846"</definedName>
    <definedName name="IQ_EQUITY_SECURITY_EXPOSURES_FDIC">"c6664"</definedName>
    <definedName name="IQ_EQUITY_TIER_ONE_CAPITAL">"c15246"</definedName>
    <definedName name="IQ_EQUITY_TIER_ONE_CAPITAL_RATIO">"c15242"</definedName>
    <definedName name="IQ_EQV_OVER_BV">"c1596"</definedName>
    <definedName name="IQ_EQV_OVER_LTM_PRETAX_INC">"c1390"</definedName>
    <definedName name="IQ_ESOP_DEBT">"c1597"</definedName>
    <definedName name="IQ_ESOP_DEBT_GUARANTEED_FFIEC">"c12971"</definedName>
    <definedName name="IQ_ESOP_OVER_TOTAL">"c13768"</definedName>
    <definedName name="IQ_EST_ACT_BV">"c5630"</definedName>
    <definedName name="IQ_EST_ACT_BV_CIQ">"c4743"</definedName>
    <definedName name="IQ_EST_ACT_BV_REUT">"c5409"</definedName>
    <definedName name="IQ_EST_ACT_BV_SHARE">"c3549"</definedName>
    <definedName name="IQ_EST_ACT_BV_SHARE_CIQ">"c3806"</definedName>
    <definedName name="IQ_EST_ACT_BV_SHARE_REUT">"c5445"</definedName>
    <definedName name="IQ_EST_ACT_BV_SHARE_THOM">"c4026"</definedName>
    <definedName name="IQ_EST_ACT_BV_THOM">"c5153"</definedName>
    <definedName name="IQ_EST_ACT_CAPEX">"c3546"</definedName>
    <definedName name="IQ_EST_ACT_CAPEX_CIQ">"c3813"</definedName>
    <definedName name="IQ_EST_ACT_CAPEX_REUT">"c3975"</definedName>
    <definedName name="IQ_EST_ACT_CAPEX_THOM">"c5508"</definedName>
    <definedName name="IQ_EST_ACT_CASH_EPS">"c5637"</definedName>
    <definedName name="IQ_EST_ACT_CASH_EPS_THOM">"c5645"</definedName>
    <definedName name="IQ_EST_ACT_CASH_FLOW">"c4394"</definedName>
    <definedName name="IQ_EST_ACT_CASH_FLOW_CIQ">"c4919"</definedName>
    <definedName name="IQ_EST_ACT_CASH_OPER">"c4395"</definedName>
    <definedName name="IQ_EST_ACT_CASH_OPER_CIQ">"c4920"</definedName>
    <definedName name="IQ_EST_ACT_CFPS">"c1673"</definedName>
    <definedName name="IQ_EST_ACT_CFPS_CIQ">"c3681"</definedName>
    <definedName name="IQ_EST_ACT_CFPS_REUT">"c3850"</definedName>
    <definedName name="IQ_EST_ACT_CFPS_THOM">"c4012"</definedName>
    <definedName name="IQ_EST_ACT_DISTRIBUTABLE_CASH">"c4396"</definedName>
    <definedName name="IQ_EST_ACT_DISTRIBUTABLE_CASH_CIQ">"c4921"</definedName>
    <definedName name="IQ_EST_ACT_DISTRIBUTABLE_CASH_CIQ_COL">"c11568"</definedName>
    <definedName name="IQ_EST_ACT_DISTRIBUTABLE_CASH_SHARE">"c4397"</definedName>
    <definedName name="IQ_EST_ACT_DISTRIBUTABLE_CASH_SHARE_CIQ">"c4922"</definedName>
    <definedName name="IQ_EST_ACT_DPS">"c1680"</definedName>
    <definedName name="IQ_EST_ACT_DPS_CIQ">"c3688"</definedName>
    <definedName name="IQ_EST_ACT_DPS_REUT">"c3857"</definedName>
    <definedName name="IQ_EST_ACT_DPS_THOM">"c4019"</definedName>
    <definedName name="IQ_EST_ACT_EBIT">"c1687"</definedName>
    <definedName name="IQ_EST_ACT_EBIT_CIQ">"c4680"</definedName>
    <definedName name="IQ_EST_ACT_EBIT_GW">"c4398"</definedName>
    <definedName name="IQ_EST_ACT_EBIT_GW_CIQ">"c4923"</definedName>
    <definedName name="IQ_EST_ACT_EBIT_REUT">"c5339"</definedName>
    <definedName name="IQ_EST_ACT_EBIT_SBC">"c4399"</definedName>
    <definedName name="IQ_EST_ACT_EBIT_SBC_CIQ">"c4924"</definedName>
    <definedName name="IQ_EST_ACT_EBIT_SBC_GW">"c4400"</definedName>
    <definedName name="IQ_EST_ACT_EBIT_SBC_GW_CIQ">"c4925"</definedName>
    <definedName name="IQ_EST_ACT_EBIT_THOM">"c5111"</definedName>
    <definedName name="IQ_EST_ACT_EBITDA">"c1664"</definedName>
    <definedName name="IQ_EST_ACT_EBITDA_CIQ">"c3667"</definedName>
    <definedName name="IQ_EST_ACT_EBITDA_REUT">"c3836"</definedName>
    <definedName name="IQ_EST_ACT_EBITDA_SBC">"c4401"</definedName>
    <definedName name="IQ_EST_ACT_EBITDA_SBC_CIQ">"c4926"</definedName>
    <definedName name="IQ_EST_ACT_EBITDA_THOM">"c3998"</definedName>
    <definedName name="IQ_EST_ACT_EBT_SBC">"c4402"</definedName>
    <definedName name="IQ_EST_ACT_EBT_SBC_CIQ">"c4927"</definedName>
    <definedName name="IQ_EST_ACT_EBT_SBC_GW">"c4403"</definedName>
    <definedName name="IQ_EST_ACT_EBT_SBC_GW_CIQ">"c4928"</definedName>
    <definedName name="IQ_EST_ACT_EPS">"c1648"</definedName>
    <definedName name="IQ_EST_ACT_EPS_CIQ">"c4998"</definedName>
    <definedName name="IQ_EST_ACT_EPS_GW">"c1743"</definedName>
    <definedName name="IQ_EST_ACT_EPS_GW_CIQ">"c4729"</definedName>
    <definedName name="IQ_EST_ACT_EPS_GW_REUT">"c5395"</definedName>
    <definedName name="IQ_EST_ACT_EPS_GW_THOM">"c5139"</definedName>
    <definedName name="IQ_EST_ACT_EPS_NORM">"c2232"</definedName>
    <definedName name="IQ_EST_ACT_EPS_NORM_CIQ">"c4673"</definedName>
    <definedName name="IQ_EST_ACT_EPS_NORM_REUT">"c5332"</definedName>
    <definedName name="IQ_EST_ACT_EPS_PRIMARY">"c2232"</definedName>
    <definedName name="IQ_EST_ACT_EPS_REPORTED">"c1750"</definedName>
    <definedName name="IQ_EST_ACT_EPS_REPORTED_CIQ">"c4736"</definedName>
    <definedName name="IQ_EST_ACT_EPS_REPORTED_REUT">"c5402"</definedName>
    <definedName name="IQ_EST_ACT_EPS_REPORTED_THOM">"c5146"</definedName>
    <definedName name="IQ_EST_ACT_EPS_REUT">"c5457"</definedName>
    <definedName name="IQ_EST_ACT_EPS_SBC">"c4404"</definedName>
    <definedName name="IQ_EST_ACT_EPS_SBC_CIQ">"c4929"</definedName>
    <definedName name="IQ_EST_ACT_EPS_SBC_GW">"c4405"</definedName>
    <definedName name="IQ_EST_ACT_EPS_SBC_GW_CIQ">"c4930"</definedName>
    <definedName name="IQ_EST_ACT_EPS_THOM">"c5294"</definedName>
    <definedName name="IQ_EST_ACT_FFO">"c1666"</definedName>
    <definedName name="IQ_EST_ACT_FFO_ADJ">"c4406"</definedName>
    <definedName name="IQ_EST_ACT_FFO_ADJ_CIQ">"c4931"</definedName>
    <definedName name="IQ_EST_ACT_FFO_CIQ">"c4932"</definedName>
    <definedName name="IQ_EST_ACT_FFO_CIQ_COL">"c11579"</definedName>
    <definedName name="IQ_EST_ACT_FFO_REUT">"c3843"</definedName>
    <definedName name="IQ_EST_ACT_FFO_SHARE">"c4407"</definedName>
    <definedName name="IQ_EST_ACT_FFO_SHARE_CIQ">"c3674"</definedName>
    <definedName name="IQ_EST_ACT_FFO_SHARE_REUT">"c3843"</definedName>
    <definedName name="IQ_EST_ACT_FFO_SHARE_SHARE_REUT">"c3843"</definedName>
    <definedName name="IQ_EST_ACT_FFO_SHARE_SHARE_THOM">"c4005"</definedName>
    <definedName name="IQ_EST_ACT_FFO_THOM">"c4005"</definedName>
    <definedName name="IQ_EST_ACT_GROSS_MARGIN">"c5553"</definedName>
    <definedName name="IQ_EST_ACT_GROSS_MARGIN_THOM">"c5561"</definedName>
    <definedName name="IQ_EST_ACT_MAINT_CAPEX">"c4408"</definedName>
    <definedName name="IQ_EST_ACT_MAINT_CAPEX_CIQ">"c4933"</definedName>
    <definedName name="IQ_EST_ACT_NAV">"c1757"</definedName>
    <definedName name="IQ_EST_ACT_NAV_SHARE">"c5608"</definedName>
    <definedName name="IQ_EST_ACT_NAV_SHARE_CIQ">"c12031"</definedName>
    <definedName name="IQ_EST_ACT_NAV_SHARE_REUT">"c5616"</definedName>
    <definedName name="IQ_EST_ACT_NAV_THOM">"c5600"</definedName>
    <definedName name="IQ_EST_ACT_NET_DEBT">"c3545"</definedName>
    <definedName name="IQ_EST_ACT_NET_DEBT_CIQ">"c3820"</definedName>
    <definedName name="IQ_EST_ACT_NET_DEBT_REUT">"c5446"</definedName>
    <definedName name="IQ_EST_ACT_NET_DEBT_THOM">"c4033"</definedName>
    <definedName name="IQ_EST_ACT_NI">"c1722"</definedName>
    <definedName name="IQ_EST_ACT_NI_CIQ">"c4708"</definedName>
    <definedName name="IQ_EST_ACT_NI_GW">"c1729"</definedName>
    <definedName name="IQ_EST_ACT_NI_GW_CIQ">"c4715"</definedName>
    <definedName name="IQ_EST_ACT_NI_GW_REUT">"c5381"</definedName>
    <definedName name="IQ_EST_ACT_NI_GW_THOM">"c5139"</definedName>
    <definedName name="IQ_EST_ACT_NI_REPORTED">"c1736"</definedName>
    <definedName name="IQ_EST_ACT_NI_REPORTED_CIQ">"c4722"</definedName>
    <definedName name="IQ_EST_ACT_NI_REPORTED_REUT">"c5388"</definedName>
    <definedName name="IQ_EST_ACT_NI_REUT">"c5374"</definedName>
    <definedName name="IQ_EST_ACT_NI_SBC">"c4409"</definedName>
    <definedName name="IQ_EST_ACT_NI_SBC_CIQ">"c4934"</definedName>
    <definedName name="IQ_EST_ACT_NI_SBC_GW">"c4410"</definedName>
    <definedName name="IQ_EST_ACT_NI_SBC_GW_CIQ">"c4935"</definedName>
    <definedName name="IQ_EST_ACT_NI_THOM">"c5132"</definedName>
    <definedName name="IQ_EST_ACT_OPER_INC">"c1694"</definedName>
    <definedName name="IQ_EST_ACT_OPER_INC_CIQ">"c12016"</definedName>
    <definedName name="IQ_EST_ACT_OPER_INC_REUT">"c5346"</definedName>
    <definedName name="IQ_EST_ACT_OPER_INC_THOM">"c5118"</definedName>
    <definedName name="IQ_EST_ACT_PRETAX_GW_INC">"c1708"</definedName>
    <definedName name="IQ_EST_ACT_PRETAX_GW_INC_CIQ">"c4694"</definedName>
    <definedName name="IQ_EST_ACT_PRETAX_GW_INC_REUT">"c5360"</definedName>
    <definedName name="IQ_EST_ACT_PRETAX_INC">"c1701"</definedName>
    <definedName name="IQ_EST_ACT_PRETAX_INC_CIQ">"c4687"</definedName>
    <definedName name="IQ_EST_ACT_PRETAX_INC_REUT">"c5353"</definedName>
    <definedName name="IQ_EST_ACT_PRETAX_INC_THOM">"c5125"</definedName>
    <definedName name="IQ_EST_ACT_PRETAX_REPORT_INC">"c1715"</definedName>
    <definedName name="IQ_EST_ACT_PRETAX_REPORT_INC_CIQ">"c4701"</definedName>
    <definedName name="IQ_EST_ACT_PRETAX_REPORT_INC_REUT">"c5367"</definedName>
    <definedName name="IQ_EST_ACT_RECURRING_PROFIT">"c4411"</definedName>
    <definedName name="IQ_EST_ACT_RECURRING_PROFIT_CIQ">"c4936"</definedName>
    <definedName name="IQ_EST_ACT_RECURRING_PROFIT_SHARE">"c4412"</definedName>
    <definedName name="IQ_EST_ACT_RECURRING_PROFIT_SHARE_CIQ">"c4937"</definedName>
    <definedName name="IQ_EST_ACT_RETURN_ASSETS">"c3547"</definedName>
    <definedName name="IQ_EST_ACT_RETURN_ASSETS_REUT">"c3996"</definedName>
    <definedName name="IQ_EST_ACT_RETURN_ASSETS_THOM">"c4040"</definedName>
    <definedName name="IQ_EST_ACT_RETURN_EQUITY">"c3548"</definedName>
    <definedName name="IQ_EST_ACT_RETURN_EQUITY_REUT">"c3989"</definedName>
    <definedName name="IQ_EST_ACT_RETURN_EQUITY_THOM">"c5287"</definedName>
    <definedName name="IQ_EST_ACT_REV">"c2113"</definedName>
    <definedName name="IQ_EST_ACT_REV_CIQ">"c3666"</definedName>
    <definedName name="IQ_EST_ACT_REV_REUT">"c3835"</definedName>
    <definedName name="IQ_EST_ACT_REV_THOM">"c3997"</definedName>
    <definedName name="IQ_EST_BV_DIFF_CIQ">"c4765"</definedName>
    <definedName name="IQ_EST_BV_DIFF_REUT">"c5433"</definedName>
    <definedName name="IQ_EST_BV_DIFF_THOM">"c5204"</definedName>
    <definedName name="IQ_EST_BV_SHARE_DIFF">"c4147"</definedName>
    <definedName name="IQ_EST_BV_SHARE_DIFF_CIQ">"c4559"</definedName>
    <definedName name="IQ_EST_BV_SHARE_SURPRISE_PERCENT">"c4148"</definedName>
    <definedName name="IQ_EST_BV_SHARE_SURPRISE_PERCENT_CIQ">"c4560"</definedName>
    <definedName name="IQ_EST_BV_SURPRISE_PERCENT_CIQ">"c4766"</definedName>
    <definedName name="IQ_EST_BV_SURPRISE_PERCENT_REUT">"c5434"</definedName>
    <definedName name="IQ_EST_BV_SURPRISE_PERCENT_THOM">"c5205"</definedName>
    <definedName name="IQ_EST_CAPEX_DIFF">"c4149"</definedName>
    <definedName name="IQ_EST_CAPEX_DIFF_CIQ">"c4561"</definedName>
    <definedName name="IQ_EST_CAPEX_GROWTH_1YR">"c3588"</definedName>
    <definedName name="IQ_EST_CAPEX_GROWTH_1YR_CIQ">"c4972"</definedName>
    <definedName name="IQ_EST_CAPEX_GROWTH_1YR_REUT">"c5447"</definedName>
    <definedName name="IQ_EST_CAPEX_GROWTH_1YR_THOM">"c5542"</definedName>
    <definedName name="IQ_EST_CAPEX_GROWTH_2YR">"c3589"</definedName>
    <definedName name="IQ_EST_CAPEX_GROWTH_2YR_CIQ">"c4973"</definedName>
    <definedName name="IQ_EST_CAPEX_GROWTH_2YR_REUT">"c5448"</definedName>
    <definedName name="IQ_EST_CAPEX_GROWTH_2YR_THOM">"c5543"</definedName>
    <definedName name="IQ_EST_CAPEX_GROWTH_Q_1YR">"c3590"</definedName>
    <definedName name="IQ_EST_CAPEX_GROWTH_Q_1YR_CIQ">"c4974"</definedName>
    <definedName name="IQ_EST_CAPEX_GROWTH_Q_1YR_REUT">"c5449"</definedName>
    <definedName name="IQ_EST_CAPEX_GROWTH_Q_1YR_THOM">"c5544"</definedName>
    <definedName name="IQ_EST_CAPEX_SEQ_GROWTH_Q">"c3591"</definedName>
    <definedName name="IQ_EST_CAPEX_SEQ_GROWTH_Q_CIQ">"c4975"</definedName>
    <definedName name="IQ_EST_CAPEX_SEQ_GROWTH_Q_REUT">"c5450"</definedName>
    <definedName name="IQ_EST_CAPEX_SEQ_GROWTH_Q_THOM">"c5545"</definedName>
    <definedName name="IQ_EST_CAPEX_SURPRISE_PERCENT">"c4151"</definedName>
    <definedName name="IQ_EST_CAPEX_SURPRISE_PERCENT_CIQ">"c4563"</definedName>
    <definedName name="IQ_EST_CASH_FLOW_DIFF">"c4152"</definedName>
    <definedName name="IQ_EST_CASH_FLOW_DIFF_CIQ">"c4564"</definedName>
    <definedName name="IQ_EST_CASH_FLOW_DIFF_CIQ_COL">"c11213"</definedName>
    <definedName name="IQ_EST_CASH_FLOW_SURPRISE_PERCENT">"c4161"</definedName>
    <definedName name="IQ_EST_CASH_FLOW_SURPRISE_PERCENT_CIQ">"c4573"</definedName>
    <definedName name="IQ_EST_CASH_FLOW_SURPRISE_PERCENT_CIQ_COL">"c11222"</definedName>
    <definedName name="IQ_EST_CASH_OPER_DIFF">"c4162"</definedName>
    <definedName name="IQ_EST_CASH_OPER_DIFF_CIQ">"c4574"</definedName>
    <definedName name="IQ_EST_CASH_OPER_DIFF_CIQ_COL">"c11223"</definedName>
    <definedName name="IQ_EST_CASH_OPER_SURPRISE_PERCENT">"c4248"</definedName>
    <definedName name="IQ_EST_CASH_OPER_SURPRISE_PERCENT_CIQ">"c4774"</definedName>
    <definedName name="IQ_EST_CASH_OPER_SURPRISE_PERCENT_CIQ_COL">"c11421"</definedName>
    <definedName name="IQ_EST_CFPS_DIFF">"c1871"</definedName>
    <definedName name="IQ_EST_CFPS_DIFF_CIQ">"c3723"</definedName>
    <definedName name="IQ_EST_CFPS_DIFF_REUT">"c3892"</definedName>
    <definedName name="IQ_EST_CFPS_DIFF_THOM">"c5188"</definedName>
    <definedName name="IQ_EST_CFPS_GROWTH_1YR">"c1774"</definedName>
    <definedName name="IQ_EST_CFPS_GROWTH_1YR_CIQ">"c3709"</definedName>
    <definedName name="IQ_EST_CFPS_GROWTH_1YR_REUT">"c3878"</definedName>
    <definedName name="IQ_EST_CFPS_GROWTH_1YR_THOM">"c5174"</definedName>
    <definedName name="IQ_EST_CFPS_GROWTH_2YR">"c1775"</definedName>
    <definedName name="IQ_EST_CFPS_GROWTH_2YR_CIQ">"c3710"</definedName>
    <definedName name="IQ_EST_CFPS_GROWTH_2YR_REUT">"c3879"</definedName>
    <definedName name="IQ_EST_CFPS_GROWTH_2YR_THOM">"c5175"</definedName>
    <definedName name="IQ_EST_CFPS_GROWTH_Q_1YR">"c1776"</definedName>
    <definedName name="IQ_EST_CFPS_GROWTH_Q_1YR_CIQ">"c3711"</definedName>
    <definedName name="IQ_EST_CFPS_GROWTH_Q_1YR_REUT">"c3880"</definedName>
    <definedName name="IQ_EST_CFPS_GROWTH_Q_1YR_THOM">"c5176"</definedName>
    <definedName name="IQ_EST_CFPS_SEQ_GROWTH_Q">"c1777"</definedName>
    <definedName name="IQ_EST_CFPS_SEQ_GROWTH_Q_CIQ">"c3712"</definedName>
    <definedName name="IQ_EST_CFPS_SEQ_GROWTH_Q_REUT">"c3881"</definedName>
    <definedName name="IQ_EST_CFPS_SEQ_GROWTH_Q_THOM">"c5177"</definedName>
    <definedName name="IQ_EST_CFPS_SURPRISE_PERCENT">"c1872"</definedName>
    <definedName name="IQ_EST_CFPS_SURPRISE_PERCENT_CIQ">"c3724"</definedName>
    <definedName name="IQ_EST_CFPS_SURPRISE_PERCENT_REUT">"c3893"</definedName>
    <definedName name="IQ_EST_CFPS_SURPRISE_PERCENT_THOM">"c5189"</definedName>
    <definedName name="IQ_EST_CURRENCY">"c2140"</definedName>
    <definedName name="IQ_EST_CURRENCY_CIQ">"c4769"</definedName>
    <definedName name="IQ_EST_CURRENCY_REUT">"c5437"</definedName>
    <definedName name="IQ_EST_CURRENCY_THOM">"c5280"</definedName>
    <definedName name="IQ_EST_DATE">"c1634"</definedName>
    <definedName name="IQ_EST_DATE_CIQ">"c4770"</definedName>
    <definedName name="IQ_EST_DATE_REUT">"c5438"</definedName>
    <definedName name="IQ_EST_DATE_THOM">"c5281"</definedName>
    <definedName name="IQ_EST_DISTRIBUTABLE_CASH_DIFF">"c4276"</definedName>
    <definedName name="IQ_EST_DISTRIBUTABLE_CASH_DIFF_CIQ">"c4801"</definedName>
    <definedName name="IQ_EST_DISTRIBUTABLE_CASH_DIFF_CIQ_COL">"c11448"</definedName>
    <definedName name="IQ_EST_DISTRIBUTABLE_CASH_GROWTH_1YR">"c4413"</definedName>
    <definedName name="IQ_EST_DISTRIBUTABLE_CASH_GROWTH_1YR_CIQ">"c4938"</definedName>
    <definedName name="IQ_EST_DISTRIBUTABLE_CASH_GROWTH_1YR_CIQ_COL">"c11585"</definedName>
    <definedName name="IQ_EST_DISTRIBUTABLE_CASH_GROWTH_2YR">"c4414"</definedName>
    <definedName name="IQ_EST_DISTRIBUTABLE_CASH_GROWTH_2YR_CIQ">"c4939"</definedName>
    <definedName name="IQ_EST_DISTRIBUTABLE_CASH_GROWTH_2YR_CIQ_COL">"c11586"</definedName>
    <definedName name="IQ_EST_DISTRIBUTABLE_CASH_GROWTH_Q_1YR">"c4415"</definedName>
    <definedName name="IQ_EST_DISTRIBUTABLE_CASH_GROWTH_Q_1YR_CIQ">"c4940"</definedName>
    <definedName name="IQ_EST_DISTRIBUTABLE_CASH_GROWTH_Q_1YR_CIQ_COL">"c11587"</definedName>
    <definedName name="IQ_EST_DISTRIBUTABLE_CASH_SEQ_GROWTH_Q">"c4416"</definedName>
    <definedName name="IQ_EST_DISTRIBUTABLE_CASH_SEQ_GROWTH_Q_CIQ">"c4941"</definedName>
    <definedName name="IQ_EST_DISTRIBUTABLE_CASH_SEQ_GROWTH_Q_CIQ_COL">"c11588"</definedName>
    <definedName name="IQ_EST_DISTRIBUTABLE_CASH_SHARE_DIFF">"c4284"</definedName>
    <definedName name="IQ_EST_DISTRIBUTABLE_CASH_SHARE_DIFF_CIQ">"c4809"</definedName>
    <definedName name="IQ_EST_DISTRIBUTABLE_CASH_SHARE_DIFF_CIQ_COL">"c11456"</definedName>
    <definedName name="IQ_EST_DISTRIBUTABLE_CASH_SHARE_GROWTH_1YR">"c4417"</definedName>
    <definedName name="IQ_EST_DISTRIBUTABLE_CASH_SHARE_GROWTH_1YR_CIQ">"c4942"</definedName>
    <definedName name="IQ_EST_DISTRIBUTABLE_CASH_SHARE_GROWTH_1YR_CIQ_COL">"c11589"</definedName>
    <definedName name="IQ_EST_DISTRIBUTABLE_CASH_SHARE_GROWTH_2YR">"c4418"</definedName>
    <definedName name="IQ_EST_DISTRIBUTABLE_CASH_SHARE_GROWTH_2YR_CIQ">"c4943"</definedName>
    <definedName name="IQ_EST_DISTRIBUTABLE_CASH_SHARE_GROWTH_2YR_CIQ_COL">"c11590"</definedName>
    <definedName name="IQ_EST_DISTRIBUTABLE_CASH_SHARE_GROWTH_Q_1YR">"c4419"</definedName>
    <definedName name="IQ_EST_DISTRIBUTABLE_CASH_SHARE_GROWTH_Q_1YR_CIQ">"c4944"</definedName>
    <definedName name="IQ_EST_DISTRIBUTABLE_CASH_SHARE_GROWTH_Q_1YR_CIQ_COL">"c11591"</definedName>
    <definedName name="IQ_EST_DISTRIBUTABLE_CASH_SHARE_SEQ_GROWTH_Q">"c4420"</definedName>
    <definedName name="IQ_EST_DISTRIBUTABLE_CASH_SHARE_SEQ_GROWTH_Q_CIQ">"c4945"</definedName>
    <definedName name="IQ_EST_DISTRIBUTABLE_CASH_SHARE_SEQ_GROWTH_Q_CIQ_COL">"c11592"</definedName>
    <definedName name="IQ_EST_DISTRIBUTABLE_CASH_SHARE_SURPRISE_PERCENT">"c4293"</definedName>
    <definedName name="IQ_EST_DISTRIBUTABLE_CASH_SHARE_SURPRISE_PERCENT_CIQ">"c4818"</definedName>
    <definedName name="IQ_EST_DISTRIBUTABLE_CASH_SHARE_SURPRISE_PERCENT_CIQ_COL">"c11465"</definedName>
    <definedName name="IQ_EST_DISTRIBUTABLE_CASH_SURPRISE_PERCENT">"c4295"</definedName>
    <definedName name="IQ_EST_DISTRIBUTABLE_CASH_SURPRISE_PERCENT_CIQ">"c4820"</definedName>
    <definedName name="IQ_EST_DISTRIBUTABLE_CASH_SURPRISE_PERCENT_CIQ_COL">"c11467"</definedName>
    <definedName name="IQ_EST_DPS_DIFF">"c1873"</definedName>
    <definedName name="IQ_EST_DPS_DIFF_CIQ">"c3725"</definedName>
    <definedName name="IQ_EST_DPS_DIFF_REUT">"c3894"</definedName>
    <definedName name="IQ_EST_DPS_DIFF_THOM">"c5190"</definedName>
    <definedName name="IQ_EST_DPS_GROWTH_1YR">"c1778"</definedName>
    <definedName name="IQ_EST_DPS_GROWTH_1YR_CIQ">"c3713"</definedName>
    <definedName name="IQ_EST_DPS_GROWTH_1YR_REUT">"c3882"</definedName>
    <definedName name="IQ_EST_DPS_GROWTH_1YR_THOM">"c5178"</definedName>
    <definedName name="IQ_EST_DPS_GROWTH_2YR">"c1779"</definedName>
    <definedName name="IQ_EST_DPS_GROWTH_2YR_CIQ">"c3714"</definedName>
    <definedName name="IQ_EST_DPS_GROWTH_2YR_REUT">"c3883"</definedName>
    <definedName name="IQ_EST_DPS_GROWTH_2YR_THOM">"c5179"</definedName>
    <definedName name="IQ_EST_DPS_GROWTH_Q_1YR">"c1780"</definedName>
    <definedName name="IQ_EST_DPS_GROWTH_Q_1YR_CIQ">"c3715"</definedName>
    <definedName name="IQ_EST_DPS_GROWTH_Q_1YR_REUT">"c3884"</definedName>
    <definedName name="IQ_EST_DPS_GROWTH_Q_1YR_THOM">"c5180"</definedName>
    <definedName name="IQ_EST_DPS_SEQ_GROWTH_Q">"c1781"</definedName>
    <definedName name="IQ_EST_DPS_SEQ_GROWTH_Q_CIQ">"c3716"</definedName>
    <definedName name="IQ_EST_DPS_SEQ_GROWTH_Q_REUT">"c3885"</definedName>
    <definedName name="IQ_EST_DPS_SEQ_GROWTH_Q_THOM">"c5181"</definedName>
    <definedName name="IQ_EST_DPS_SURPRISE_PERCENT">"c1874"</definedName>
    <definedName name="IQ_EST_DPS_SURPRISE_PERCENT_CIQ">"c3726"</definedName>
    <definedName name="IQ_EST_DPS_SURPRISE_PERCENT_REUT">"c3895"</definedName>
    <definedName name="IQ_EST_DPS_SURPRISE_PERCENT_THOM">"c5191"</definedName>
    <definedName name="IQ_EST_EBIT_DIFF">"c1875"</definedName>
    <definedName name="IQ_EST_EBIT_DIFF_CIQ">"c4747"</definedName>
    <definedName name="IQ_EST_EBIT_DIFF_REUT">"c5413"</definedName>
    <definedName name="IQ_EST_EBIT_DIFF_THOM">"c5192"</definedName>
    <definedName name="IQ_EST_EBIT_GW_DIFF">"c4304"</definedName>
    <definedName name="IQ_EST_EBIT_GW_DIFF_CIQ">"c4829"</definedName>
    <definedName name="IQ_EST_EBIT_GW_DIFF_CIQ_COL">"c11476"</definedName>
    <definedName name="IQ_EST_EBIT_GW_SURPRISE_PERCENT">"c4313"</definedName>
    <definedName name="IQ_EST_EBIT_GW_SURPRISE_PERCENT_CIQ">"c4838"</definedName>
    <definedName name="IQ_EST_EBIT_GW_SURPRISE_PERCENT_CIQ_COL">"c11485"</definedName>
    <definedName name="IQ_EST_EBIT_SBC_DIFF">"c4314"</definedName>
    <definedName name="IQ_EST_EBIT_SBC_DIFF_CIQ">"c4839"</definedName>
    <definedName name="IQ_EST_EBIT_SBC_DIFF_CIQ_COL">"c11486"</definedName>
    <definedName name="IQ_EST_EBIT_SBC_GW_DIFF">"c4318"</definedName>
    <definedName name="IQ_EST_EBIT_SBC_GW_DIFF_CIQ">"c4843"</definedName>
    <definedName name="IQ_EST_EBIT_SBC_GW_DIFF_CIQ_COL">"c11490"</definedName>
    <definedName name="IQ_EST_EBIT_SBC_GW_SURPRISE_PERCENT">"c4327"</definedName>
    <definedName name="IQ_EST_EBIT_SBC_GW_SURPRISE_PERCENT_CIQ">"c4852"</definedName>
    <definedName name="IQ_EST_EBIT_SBC_GW_SURPRISE_PERCENT_CIQ_COL">"c11499"</definedName>
    <definedName name="IQ_EST_EBIT_SBC_SURPRISE_PERCENT">"c4333"</definedName>
    <definedName name="IQ_EST_EBIT_SBC_SURPRISE_PERCENT_CIQ">"c4858"</definedName>
    <definedName name="IQ_EST_EBIT_SBC_SURPRISE_PERCENT_CIQ_COL">"c11505"</definedName>
    <definedName name="IQ_EST_EBIT_SURPRISE_PERCENT">"c1876"</definedName>
    <definedName name="IQ_EST_EBIT_SURPRISE_PERCENT_CIQ">"c4748"</definedName>
    <definedName name="IQ_EST_EBIT_SURPRISE_PERCENT_REUT">"c5414"</definedName>
    <definedName name="IQ_EST_EBIT_SURPRISE_PERCENT_THOM">"c5193"</definedName>
    <definedName name="IQ_EST_EBITDA_DIFF">"c1867"</definedName>
    <definedName name="IQ_EST_EBITDA_DIFF_CIQ">"c3719"</definedName>
    <definedName name="IQ_EST_EBITDA_DIFF_REUT">"c3888"</definedName>
    <definedName name="IQ_EST_EBITDA_DIFF_THOM">"c5184"</definedName>
    <definedName name="IQ_EST_EBITDA_GROWTH_1YR">"c1766"</definedName>
    <definedName name="IQ_EST_EBITDA_GROWTH_1YR_CIQ">"c3695"</definedName>
    <definedName name="IQ_EST_EBITDA_GROWTH_1YR_REUT">"c3864"</definedName>
    <definedName name="IQ_EST_EBITDA_GROWTH_1YR_THOM">"c5161"</definedName>
    <definedName name="IQ_EST_EBITDA_GROWTH_2YR">"c1767"</definedName>
    <definedName name="IQ_EST_EBITDA_GROWTH_2YR_CIQ">"c3696"</definedName>
    <definedName name="IQ_EST_EBITDA_GROWTH_2YR_REUT">"c3865"</definedName>
    <definedName name="IQ_EST_EBITDA_GROWTH_2YR_THOM">"c5162"</definedName>
    <definedName name="IQ_EST_EBITDA_GROWTH_Q_1YR">"c1768"</definedName>
    <definedName name="IQ_EST_EBITDA_GROWTH_Q_1YR_CIQ">"c3697"</definedName>
    <definedName name="IQ_EST_EBITDA_GROWTH_Q_1YR_REUT">"c3866"</definedName>
    <definedName name="IQ_EST_EBITDA_GROWTH_Q_1YR_THOM">"c5163"</definedName>
    <definedName name="IQ_EST_EBITDA_SBC_DIFF">"c4335"</definedName>
    <definedName name="IQ_EST_EBITDA_SBC_DIFF_CIQ">"c4860"</definedName>
    <definedName name="IQ_EST_EBITDA_SBC_DIFF_CIQ_COL">"c11507"</definedName>
    <definedName name="IQ_EST_EBITDA_SBC_SURPRISE_PERCENT">"c4344"</definedName>
    <definedName name="IQ_EST_EBITDA_SBC_SURPRISE_PERCENT_CIQ">"c4869"</definedName>
    <definedName name="IQ_EST_EBITDA_SBC_SURPRISE_PERCENT_CIQ_COL">"c11516"</definedName>
    <definedName name="IQ_EST_EBITDA_SEQ_GROWTH_Q">"c1769"</definedName>
    <definedName name="IQ_EST_EBITDA_SEQ_GROWTH_Q_CIQ">"c3698"</definedName>
    <definedName name="IQ_EST_EBITDA_SEQ_GROWTH_Q_REUT">"c3867"</definedName>
    <definedName name="IQ_EST_EBITDA_SEQ_GROWTH_Q_THOM">"c5164"</definedName>
    <definedName name="IQ_EST_EBITDA_SURPRISE_PERCENT">"c1868"</definedName>
    <definedName name="IQ_EST_EBITDA_SURPRISE_PERCENT_CIQ">"c3720"</definedName>
    <definedName name="IQ_EST_EBITDA_SURPRISE_PERCENT_REUT">"c3889"</definedName>
    <definedName name="IQ_EST_EBITDA_SURPRISE_PERCENT_THOM">"c5185"</definedName>
    <definedName name="IQ_EST_EBT_SBC_DIFF">"c4348"</definedName>
    <definedName name="IQ_EST_EBT_SBC_DIFF_CIQ">"c4873"</definedName>
    <definedName name="IQ_EST_EBT_SBC_DIFF_CIQ_COL">"c11520"</definedName>
    <definedName name="IQ_EST_EBT_SBC_GW_DIFF">"c4352"</definedName>
    <definedName name="IQ_EST_EBT_SBC_GW_DIFF_CIQ">"c4877"</definedName>
    <definedName name="IQ_EST_EBT_SBC_GW_DIFF_CIQ_COL">"c11524"</definedName>
    <definedName name="IQ_EST_EBT_SBC_GW_SURPRISE_PERCENT">"c4361"</definedName>
    <definedName name="IQ_EST_EBT_SBC_GW_SURPRISE_PERCENT_CIQ">"c4886"</definedName>
    <definedName name="IQ_EST_EBT_SBC_GW_SURPRISE_PERCENT_CIQ_COL">"c11533"</definedName>
    <definedName name="IQ_EST_EBT_SBC_SURPRISE_PERCENT">"c4367"</definedName>
    <definedName name="IQ_EST_EBT_SBC_SURPRISE_PERCENT_CIQ">"c4892"</definedName>
    <definedName name="IQ_EST_EBT_SBC_SURPRISE_PERCENT_CIQ_COL">"c11539"</definedName>
    <definedName name="IQ_EST_EPS_DIFF">"c1864"</definedName>
    <definedName name="IQ_EST_EPS_DIFF_CIQ">"c4999"</definedName>
    <definedName name="IQ_EST_EPS_DIFF_REUT">"c5458"</definedName>
    <definedName name="IQ_EST_EPS_DIFF_THOM">"c5295"</definedName>
    <definedName name="IQ_EST_EPS_GROWTH_1YR">"c1636"</definedName>
    <definedName name="IQ_EST_EPS_GROWTH_1YR_CIQ">"c3628"</definedName>
    <definedName name="IQ_EST_EPS_GROWTH_1YR_REUT">"c3646"</definedName>
    <definedName name="IQ_EST_EPS_GROWTH_1YR_THOM">"c3664"</definedName>
    <definedName name="IQ_EST_EPS_GROWTH_2YR">"c1637"</definedName>
    <definedName name="IQ_EST_EPS_GROWTH_2YR_CIQ">"c3689"</definedName>
    <definedName name="IQ_EST_EPS_GROWTH_2YR_REUT">"c3858"</definedName>
    <definedName name="IQ_EST_EPS_GROWTH_2YR_THOM">"c5154"</definedName>
    <definedName name="IQ_EST_EPS_GROWTH_5YR">"c1655"</definedName>
    <definedName name="IQ_EST_EPS_GROWTH_5YR_BOTTOM_UP">"c5487"</definedName>
    <definedName name="IQ_EST_EPS_GROWTH_5YR_BOTTOM_UP_CIQ">"c12024"</definedName>
    <definedName name="IQ_EST_EPS_GROWTH_5YR_BOTTOM_UP_REUT">"c5495"</definedName>
    <definedName name="IQ_EST_EPS_GROWTH_5YR_CIQ">"c3615"</definedName>
    <definedName name="IQ_EST_EPS_GROWTH_5YR_HIGH">"c1657"</definedName>
    <definedName name="IQ_EST_EPS_GROWTH_5YR_HIGH_CIQ">"c4663"</definedName>
    <definedName name="IQ_EST_EPS_GROWTH_5YR_HIGH_REUT">"c5322"</definedName>
    <definedName name="IQ_EST_EPS_GROWTH_5YR_HIGH_THOM">"c5101"</definedName>
    <definedName name="IQ_EST_EPS_GROWTH_5YR_LOW">"c1658"</definedName>
    <definedName name="IQ_EST_EPS_GROWTH_5YR_LOW_CIQ">"c4664"</definedName>
    <definedName name="IQ_EST_EPS_GROWTH_5YR_LOW_REUT">"c5323"</definedName>
    <definedName name="IQ_EST_EPS_GROWTH_5YR_LOW_THOM">"c5102"</definedName>
    <definedName name="IQ_EST_EPS_GROWTH_5YR_MEDIAN">"c1656"</definedName>
    <definedName name="IQ_EST_EPS_GROWTH_5YR_MEDIAN_CIQ">"c5480"</definedName>
    <definedName name="IQ_EST_EPS_GROWTH_5YR_MEDIAN_REUT">"c5321"</definedName>
    <definedName name="IQ_EST_EPS_GROWTH_5YR_MEDIAN_THOM">"c5100"</definedName>
    <definedName name="IQ_EST_EPS_GROWTH_5YR_NUM">"c1659"</definedName>
    <definedName name="IQ_EST_EPS_GROWTH_5YR_NUM_CIQ">"c4665"</definedName>
    <definedName name="IQ_EST_EPS_GROWTH_5YR_NUM_REUT">"c5324"</definedName>
    <definedName name="IQ_EST_EPS_GROWTH_5YR_NUM_THOM">"c5103"</definedName>
    <definedName name="IQ_EST_EPS_GROWTH_5YR_REUT">"c3633"</definedName>
    <definedName name="IQ_EST_EPS_GROWTH_5YR_STDDEV">"c1660"</definedName>
    <definedName name="IQ_EST_EPS_GROWTH_5YR_STDDEV_CIQ">"c4666"</definedName>
    <definedName name="IQ_EST_EPS_GROWTH_5YR_STDDEV_REUT">"c5325"</definedName>
    <definedName name="IQ_EST_EPS_GROWTH_5YR_STDDEV_THOM">"c5104"</definedName>
    <definedName name="IQ_EST_EPS_GROWTH_5YR_THOM">"c3651"</definedName>
    <definedName name="IQ_EST_EPS_GROWTH_Q_1YR">"c1641"</definedName>
    <definedName name="IQ_EST_EPS_GROWTH_Q_1YR_CIQ">"c4744"</definedName>
    <definedName name="IQ_EST_EPS_GROWTH_Q_1YR_REUT">"c5410"</definedName>
    <definedName name="IQ_EST_EPS_GROWTH_Q_1YR_THOM">"c5155"</definedName>
    <definedName name="IQ_EST_EPS_GW_DIFF">"c1891"</definedName>
    <definedName name="IQ_EST_EPS_GW_DIFF_CIQ">"c4761"</definedName>
    <definedName name="IQ_EST_EPS_GW_DIFF_REUT">"c5429"</definedName>
    <definedName name="IQ_EST_EPS_GW_DIFF_THOM">"c5200"</definedName>
    <definedName name="IQ_EST_EPS_GW_SURPRISE_PERCENT">"c1892"</definedName>
    <definedName name="IQ_EST_EPS_GW_SURPRISE_PERCENT_CIQ">"c4762"</definedName>
    <definedName name="IQ_EST_EPS_GW_SURPRISE_PERCENT_REUT">"c5430"</definedName>
    <definedName name="IQ_EST_EPS_GW_SURPRISE_PERCENT_THOM">"c5201"</definedName>
    <definedName name="IQ_EST_EPS_NORM_DIFF">"c2247"</definedName>
    <definedName name="IQ_EST_EPS_NORM_DIFF_CIQ">"c4745"</definedName>
    <definedName name="IQ_EST_EPS_NORM_DIFF_REUT">"c5411"</definedName>
    <definedName name="IQ_EST_EPS_NORM_SURPRISE_PERCENT">"c2248"</definedName>
    <definedName name="IQ_EST_EPS_NORM_SURPRISE_PERCENT_CIQ">"c4746"</definedName>
    <definedName name="IQ_EST_EPS_NORM_SURPRISE_PERCENT_REUT">"c5412"</definedName>
    <definedName name="IQ_EST_EPS_REPORT_DIFF">"c1893"</definedName>
    <definedName name="IQ_EST_EPS_REPORT_DIFF_CIQ">"c4763"</definedName>
    <definedName name="IQ_EST_EPS_REPORT_DIFF_REUT">"c5431"</definedName>
    <definedName name="IQ_EST_EPS_REPORT_DIFF_THOM">"c5202"</definedName>
    <definedName name="IQ_EST_EPS_REPORT_SURPRISE_PERCENT">"c1894"</definedName>
    <definedName name="IQ_EST_EPS_REPORT_SURPRISE_PERCENT_CIQ">"c4764"</definedName>
    <definedName name="IQ_EST_EPS_REPORT_SURPRISE_PERCENT_REUT">"c5432"</definedName>
    <definedName name="IQ_EST_EPS_REPORT_SURPRISE_PERCENT_THOM">"c5203"</definedName>
    <definedName name="IQ_EST_EPS_SBC_DIFF">"c4374"</definedName>
    <definedName name="IQ_EST_EPS_SBC_DIFF_CIQ">"c4899"</definedName>
    <definedName name="IQ_EST_EPS_SBC_DIFF_CIQ_COL">"c11546"</definedName>
    <definedName name="IQ_EST_EPS_SBC_GW_DIFF">"c4378"</definedName>
    <definedName name="IQ_EST_EPS_SBC_GW_DIFF_CIQ">"c4903"</definedName>
    <definedName name="IQ_EST_EPS_SBC_GW_DIFF_CIQ_COL">"c11550"</definedName>
    <definedName name="IQ_EST_EPS_SBC_GW_SURPRISE_PERCENT">"c4387"</definedName>
    <definedName name="IQ_EST_EPS_SBC_GW_SURPRISE_PERCENT_CIQ">"c4912"</definedName>
    <definedName name="IQ_EST_EPS_SBC_GW_SURPRISE_PERCENT_CIQ_COL">"c11559"</definedName>
    <definedName name="IQ_EST_EPS_SBC_SURPRISE_PERCENT">"c4393"</definedName>
    <definedName name="IQ_EST_EPS_SBC_SURPRISE_PERCENT_CIQ">"c4918"</definedName>
    <definedName name="IQ_EST_EPS_SBC_SURPRISE_PERCENT_CIQ_COL">"c11565"</definedName>
    <definedName name="IQ_EST_EPS_SEQ_GROWTH_Q">"c1764"</definedName>
    <definedName name="IQ_EST_EPS_SEQ_GROWTH_Q_CIQ">"c3690"</definedName>
    <definedName name="IQ_EST_EPS_SEQ_GROWTH_Q_REUT">"c3859"</definedName>
    <definedName name="IQ_EST_EPS_SEQ_GROWTH_Q_THOM">"c5156"</definedName>
    <definedName name="IQ_EST_EPS_SURPRISE">"c1635"</definedName>
    <definedName name="IQ_EST_EPS_SURPRISE_PERCENT">"c1635"</definedName>
    <definedName name="IQ_EST_EPS_SURPRISE_PERCENT_CIQ">"c5000"</definedName>
    <definedName name="IQ_EST_EPS_SURPRISE_PERCENT_REUT">"c5459"</definedName>
    <definedName name="IQ_EST_EPS_SURPRISE_PERCENT_THOM">"c5296"</definedName>
    <definedName name="IQ_EST_FAIR_VALUE_MORT_SERVICING_ASSETS_FFIEC">"c12956"</definedName>
    <definedName name="IQ_EST_FFO_ADJ_DIFF">"c4433"</definedName>
    <definedName name="IQ_EST_FFO_ADJ_DIFF_CIQ">"c4958"</definedName>
    <definedName name="IQ_EST_FFO_ADJ_DIFF_CIQ_COL">"c11605"</definedName>
    <definedName name="IQ_EST_FFO_ADJ_GROWTH_1YR">"c4421"</definedName>
    <definedName name="IQ_EST_FFO_ADJ_GROWTH_1YR_CIQ">"c4946"</definedName>
    <definedName name="IQ_EST_FFO_ADJ_GROWTH_1YR_CIQ_COL">"c11593"</definedName>
    <definedName name="IQ_EST_FFO_ADJ_GROWTH_2YR">"c4422"</definedName>
    <definedName name="IQ_EST_FFO_ADJ_GROWTH_2YR_CIQ">"c4947"</definedName>
    <definedName name="IQ_EST_FFO_ADJ_GROWTH_2YR_CIQ_COL">"c11594"</definedName>
    <definedName name="IQ_EST_FFO_ADJ_GROWTH_Q_1YR">"c4423"</definedName>
    <definedName name="IQ_EST_FFO_ADJ_GROWTH_Q_1YR_CIQ">"c4948"</definedName>
    <definedName name="IQ_EST_FFO_ADJ_GROWTH_Q_1YR_CIQ_COL">"c11595"</definedName>
    <definedName name="IQ_EST_FFO_ADJ_SEQ_GROWTH_Q">"c4424"</definedName>
    <definedName name="IQ_EST_FFO_ADJ_SEQ_GROWTH_Q_CIQ">"c4949"</definedName>
    <definedName name="IQ_EST_FFO_ADJ_SEQ_GROWTH_Q_CIQ_COL">"c11596"</definedName>
    <definedName name="IQ_EST_FFO_ADJ_SURPRISE_PERCENT">"c4442"</definedName>
    <definedName name="IQ_EST_FFO_ADJ_SURPRISE_PERCENT_CIQ">"c4967"</definedName>
    <definedName name="IQ_EST_FFO_ADJ_SURPRISE_PERCENT_CIQ_COL">"c11614"</definedName>
    <definedName name="IQ_EST_FFO_DIFF">"c1869"</definedName>
    <definedName name="IQ_EST_FFO_DIFF_CIQ">"c4969"</definedName>
    <definedName name="IQ_EST_FFO_DIFF_CIQ_COL">"c11616"</definedName>
    <definedName name="IQ_EST_FFO_DIFF_REUT">"c3890"</definedName>
    <definedName name="IQ_EST_FFO_DIFF_THOM">"c5186"</definedName>
    <definedName name="IQ_EST_FFO_GROWTH_1YR">"c1770"</definedName>
    <definedName name="IQ_EST_FFO_GROWTH_1YR_CIQ">"c4950"</definedName>
    <definedName name="IQ_EST_FFO_GROWTH_1YR_CIQ_COL">"c11597"</definedName>
    <definedName name="IQ_EST_FFO_GROWTH_1YR_REUT">"c3874"</definedName>
    <definedName name="IQ_EST_FFO_GROWTH_1YR_THOM">"c5170"</definedName>
    <definedName name="IQ_EST_FFO_GROWTH_2YR">"c1771"</definedName>
    <definedName name="IQ_EST_FFO_GROWTH_2YR_CIQ">"c4951"</definedName>
    <definedName name="IQ_EST_FFO_GROWTH_2YR_CIQ_COL">"c11598"</definedName>
    <definedName name="IQ_EST_FFO_GROWTH_2YR_REUT">"c3875"</definedName>
    <definedName name="IQ_EST_FFO_GROWTH_2YR_THOM">"c5171"</definedName>
    <definedName name="IQ_EST_FFO_GROWTH_Q_1YR">"c1772"</definedName>
    <definedName name="IQ_EST_FFO_GROWTH_Q_1YR_CIQ">"c4952"</definedName>
    <definedName name="IQ_EST_FFO_GROWTH_Q_1YR_CIQ_COL">"c11599"</definedName>
    <definedName name="IQ_EST_FFO_GROWTH_Q_1YR_REUT">"c3876"</definedName>
    <definedName name="IQ_EST_FFO_GROWTH_Q_1YR_THOM">"c5172"</definedName>
    <definedName name="IQ_EST_FFO_SEQ_GROWTH_Q">"c1773"</definedName>
    <definedName name="IQ_EST_FFO_SEQ_GROWTH_Q_CIQ">"c4953"</definedName>
    <definedName name="IQ_EST_FFO_SEQ_GROWTH_Q_CIQ_COL">"c11600"</definedName>
    <definedName name="IQ_EST_FFO_SEQ_GROWTH_Q_REUT">"c3877"</definedName>
    <definedName name="IQ_EST_FFO_SEQ_GROWTH_Q_THOM">"c5173"</definedName>
    <definedName name="IQ_EST_FFO_SHARE_DIFF">"c4444"</definedName>
    <definedName name="IQ_EST_FFO_SHARE_DIFF_CIQ">"c3721"</definedName>
    <definedName name="IQ_EST_FFO_SHARE_DIFF_REUT">"c3890"</definedName>
    <definedName name="IQ_EST_FFO_SHARE_GROWTH_1YR">"c4425"</definedName>
    <definedName name="IQ_EST_FFO_SHARE_GROWTH_1YR_CIQ">"c3705"</definedName>
    <definedName name="IQ_EST_FFO_SHARE_GROWTH_2YR">"c4426"</definedName>
    <definedName name="IQ_EST_FFO_SHARE_GROWTH_2YR_CIQ">"c3706"</definedName>
    <definedName name="IQ_EST_FFO_SHARE_GROWTH_Q_1YR">"c4427"</definedName>
    <definedName name="IQ_EST_FFO_SHARE_GROWTH_Q_1YR_CIQ">"c3707"</definedName>
    <definedName name="IQ_EST_FFO_SHARE_SEQ_GROWTH_Q">"c4428"</definedName>
    <definedName name="IQ_EST_FFO_SHARE_SEQ_GROWTH_Q_CIQ">"c3708"</definedName>
    <definedName name="IQ_EST_FFO_SHARE_SHARE_DIFF_REUT">"c3890"</definedName>
    <definedName name="IQ_EST_FFO_SHARE_SHARE_DIFF_THOM">"c5186"</definedName>
    <definedName name="IQ_EST_FFO_SHARE_SHARE_SURPRISE_PERCENT_REUT">"c3891"</definedName>
    <definedName name="IQ_EST_FFO_SHARE_SHARE_SURPRISE_PERCENT_THOM">"c5187"</definedName>
    <definedName name="IQ_EST_FFO_SHARE_SURPRISE_PERCENT">"c4453"</definedName>
    <definedName name="IQ_EST_FFO_SHARE_SURPRISE_PERCENT_CIQ">"c3722"</definedName>
    <definedName name="IQ_EST_FFO_SHARE_SURPRISE_PERCENT_REUT">"c3891"</definedName>
    <definedName name="IQ_EST_FFO_SURPRISE_PERCENT">"c1870"</definedName>
    <definedName name="IQ_EST_FFO_SURPRISE_PERCENT_CIQ">"c4982"</definedName>
    <definedName name="IQ_EST_FFO_SURPRISE_PERCENT_CIQ_COL">"c11629"</definedName>
    <definedName name="IQ_EST_FFO_SURPRISE_PERCENT_REUT">"c3891"</definedName>
    <definedName name="IQ_EST_FFO_SURPRISE_PERCENT_THOM">"c5187"</definedName>
    <definedName name="IQ_EST_FOOTNOTE">"c4540"</definedName>
    <definedName name="IQ_EST_FOOTNOTE_CIQ">"c12022"</definedName>
    <definedName name="IQ_EST_FOOTNOTE_REUT">"c5478"</definedName>
    <definedName name="IQ_EST_FOOTNOTE_THOM">"c5313"</definedName>
    <definedName name="IQ_EST_MAINT_CAPEX_DIFF">"c4456"</definedName>
    <definedName name="IQ_EST_MAINT_CAPEX_DIFF_CIQ">"c4985"</definedName>
    <definedName name="IQ_EST_MAINT_CAPEX_DIFF_CIQ_COL">"c11632"</definedName>
    <definedName name="IQ_EST_MAINT_CAPEX_GROWTH_1YR">"c4429"</definedName>
    <definedName name="IQ_EST_MAINT_CAPEX_GROWTH_1YR_CIQ">"c4954"</definedName>
    <definedName name="IQ_EST_MAINT_CAPEX_GROWTH_1YR_CIQ_COL">"c11601"</definedName>
    <definedName name="IQ_EST_MAINT_CAPEX_GROWTH_2YR">"c4430"</definedName>
    <definedName name="IQ_EST_MAINT_CAPEX_GROWTH_2YR_CIQ">"c4955"</definedName>
    <definedName name="IQ_EST_MAINT_CAPEX_GROWTH_2YR_CIQ_COL">"c11602"</definedName>
    <definedName name="IQ_EST_MAINT_CAPEX_GROWTH_Q_1YR">"c4431"</definedName>
    <definedName name="IQ_EST_MAINT_CAPEX_GROWTH_Q_1YR_CIQ">"c4956"</definedName>
    <definedName name="IQ_EST_MAINT_CAPEX_GROWTH_Q_1YR_CIQ_COL">"c11603"</definedName>
    <definedName name="IQ_EST_MAINT_CAPEX_SEQ_GROWTH_Q">"c4432"</definedName>
    <definedName name="IQ_EST_MAINT_CAPEX_SEQ_GROWTH_Q_CIQ">"c4957"</definedName>
    <definedName name="IQ_EST_MAINT_CAPEX_SEQ_GROWTH_Q_CIQ_COL">"c11604"</definedName>
    <definedName name="IQ_EST_MAINT_CAPEX_SURPRISE_PERCENT">"c4465"</definedName>
    <definedName name="IQ_EST_MAINT_CAPEX_SURPRISE_PERCENT_CIQ">"c5003"</definedName>
    <definedName name="IQ_EST_MAINT_CAPEX_SURPRISE_PERCENT_CIQ_COL">"c11650"</definedName>
    <definedName name="IQ_EST_NAV_DIFF">"c1895"</definedName>
    <definedName name="IQ_EST_NAV_SHARE_SURPRISE_PERCENT">"c1896"</definedName>
    <definedName name="IQ_EST_NAV_SURPRISE_PERCENT">"c1896"</definedName>
    <definedName name="IQ_EST_NET_DEBT_DIFF">"c4466"</definedName>
    <definedName name="IQ_EST_NET_DEBT_DIFF_CIQ">"c5004"</definedName>
    <definedName name="IQ_EST_NET_DEBT_SURPRISE_PERCENT">"c4468"</definedName>
    <definedName name="IQ_EST_NET_DEBT_SURPRISE_PERCENT_CIQ">"c5006"</definedName>
    <definedName name="IQ_EST_NEXT_EARNINGS_DATE">"c13591"</definedName>
    <definedName name="IQ_EST_NI_DIFF">"c1885"</definedName>
    <definedName name="IQ_EST_NI_DIFF_CIQ">"c4755"</definedName>
    <definedName name="IQ_EST_NI_DIFF_REUT">"c5423"</definedName>
    <definedName name="IQ_EST_NI_DIFF_THOM">"c5198"</definedName>
    <definedName name="IQ_EST_NI_GW_DIFF">"c1887"</definedName>
    <definedName name="IQ_EST_NI_GW_DIFF_CIQ">"c4757"</definedName>
    <definedName name="IQ_EST_NI_GW_DIFF_REUT">"c5425"</definedName>
    <definedName name="IQ_EST_NI_GW_DIFF_THOM">"c5200"</definedName>
    <definedName name="IQ_EST_NI_GW_SURPRISE_PERCENT">"c1888"</definedName>
    <definedName name="IQ_EST_NI_GW_SURPRISE_PERCENT_CIQ">"c4758"</definedName>
    <definedName name="IQ_EST_NI_GW_SURPRISE_PERCENT_REUT">"c5426"</definedName>
    <definedName name="IQ_EST_NI_GW_SURPRISE_PERCENT_THOM">"c5201"</definedName>
    <definedName name="IQ_EST_NI_REPORT_DIFF">"c1889"</definedName>
    <definedName name="IQ_EST_NI_REPORT_DIFF_CIQ">"c4759"</definedName>
    <definedName name="IQ_EST_NI_REPORT_DIFF_REUT">"c5427"</definedName>
    <definedName name="IQ_EST_NI_REPORT_SURPRISE_PERCENT">"c1890"</definedName>
    <definedName name="IQ_EST_NI_REPORT_SURPRISE_PERCENT_CIQ">"c4760"</definedName>
    <definedName name="IQ_EST_NI_REPORT_SURPRISE_PERCENT_REUT">"c5428"</definedName>
    <definedName name="IQ_EST_NI_SBC_DIFF">"c4472"</definedName>
    <definedName name="IQ_EST_NI_SBC_DIFF_CIQ">"c5010"</definedName>
    <definedName name="IQ_EST_NI_SBC_DIFF_CIQ_COL">"c11657"</definedName>
    <definedName name="IQ_EST_NI_SBC_GW_DIFF">"c4476"</definedName>
    <definedName name="IQ_EST_NI_SBC_GW_DIFF_CIQ">"c5014"</definedName>
    <definedName name="IQ_EST_NI_SBC_GW_DIFF_CIQ_COL">"c11661"</definedName>
    <definedName name="IQ_EST_NI_SBC_GW_SURPRISE_PERCENT">"c4485"</definedName>
    <definedName name="IQ_EST_NI_SBC_GW_SURPRISE_PERCENT_CIQ">"c5023"</definedName>
    <definedName name="IQ_EST_NI_SBC_GW_SURPRISE_PERCENT_CIQ_COL">"c11670"</definedName>
    <definedName name="IQ_EST_NI_SBC_SURPRISE_PERCENT">"c4491"</definedName>
    <definedName name="IQ_EST_NI_SBC_SURPRISE_PERCENT_CIQ">"c5029"</definedName>
    <definedName name="IQ_EST_NI_SBC_SURPRISE_PERCENT_CIQ_COL">"c11676"</definedName>
    <definedName name="IQ_EST_NI_SURPRISE_PERCENT">"c1886"</definedName>
    <definedName name="IQ_EST_NI_SURPRISE_PERCENT_CIQ">"c4756"</definedName>
    <definedName name="IQ_EST_NI_SURPRISE_PERCENT_REUT">"c5424"</definedName>
    <definedName name="IQ_EST_NI_SURPRISE_PERCENT_THOM">"c5199"</definedName>
    <definedName name="IQ_EST_NUM_BUY">"c1759"</definedName>
    <definedName name="IQ_EST_NUM_BUY_CIQ">"c3700"</definedName>
    <definedName name="IQ_EST_NUM_BUY_REUT">"c3869"</definedName>
    <definedName name="IQ_EST_NUM_BUY_THOM">"c5165"</definedName>
    <definedName name="IQ_EST_NUM_HIGH_REC">"c5649"</definedName>
    <definedName name="IQ_EST_NUM_HIGH_REC_CIQ">"c3701"</definedName>
    <definedName name="IQ_EST_NUM_HIGH_REC_REUT">"c3870"</definedName>
    <definedName name="IQ_EST_NUM_HIGH_REC_THOM">"c5166"</definedName>
    <definedName name="IQ_EST_NUM_HIGHEST_REC">"c5648"</definedName>
    <definedName name="IQ_EST_NUM_HIGHEST_REC_CIQ">"c3700"</definedName>
    <definedName name="IQ_EST_NUM_HIGHEST_REC_REUT">"c3869"</definedName>
    <definedName name="IQ_EST_NUM_HIGHEST_REC_THOM">"c5165"</definedName>
    <definedName name="IQ_EST_NUM_HOLD">"c1761"</definedName>
    <definedName name="IQ_EST_NUM_HOLD_CIQ">"c3702"</definedName>
    <definedName name="IQ_EST_NUM_HOLD_REUT">"c3871"</definedName>
    <definedName name="IQ_EST_NUM_HOLD_THOM">"c5167"</definedName>
    <definedName name="IQ_EST_NUM_LOW_REC">"c5651"</definedName>
    <definedName name="IQ_EST_NUM_LOW_REC_CIQ">"c3703"</definedName>
    <definedName name="IQ_EST_NUM_LOW_REC_REUT">"c3872"</definedName>
    <definedName name="IQ_EST_NUM_LOW_REC_THOM">"c5168"</definedName>
    <definedName name="IQ_EST_NUM_LOWEST_REC">"c5652"</definedName>
    <definedName name="IQ_EST_NUM_LOWEST_REC_CIQ">"c3704"</definedName>
    <definedName name="IQ_EST_NUM_LOWEST_REC_REUT">"c3873"</definedName>
    <definedName name="IQ_EST_NUM_LOWEST_REC_THOM">"c5169"</definedName>
    <definedName name="IQ_EST_NUM_NEUTRAL_REC">"c5650"</definedName>
    <definedName name="IQ_EST_NUM_NEUTRAL_REC_CIQ">"c3702"</definedName>
    <definedName name="IQ_EST_NUM_NEUTRAL_REC_REUT">"c3871"</definedName>
    <definedName name="IQ_EST_NUM_NEUTRAL_REC_THOM">"c5167"</definedName>
    <definedName name="IQ_EST_NUM_NO_OPINION">"c1758"</definedName>
    <definedName name="IQ_EST_NUM_NO_OPINION_CIQ">"c3699"</definedName>
    <definedName name="IQ_EST_NUM_NO_OPINION_REUT">"c3868"</definedName>
    <definedName name="IQ_EST_NUM_OUTPERFORM">"c1760"</definedName>
    <definedName name="IQ_EST_NUM_OUTPERFORM_CIQ">"c3701"</definedName>
    <definedName name="IQ_EST_NUM_OUTPERFORM_REUT">"c3870"</definedName>
    <definedName name="IQ_EST_NUM_OUTPERFORM_THOM">"c5166"</definedName>
    <definedName name="IQ_EST_NUM_SELL">"c1763"</definedName>
    <definedName name="IQ_EST_NUM_SELL_CIQ">"c3704"</definedName>
    <definedName name="IQ_EST_NUM_SELL_REUT">"c3873"</definedName>
    <definedName name="IQ_EST_NUM_SELL_THOM">"c5169"</definedName>
    <definedName name="IQ_EST_NUM_UNDERPERFORM">"c1762"</definedName>
    <definedName name="IQ_EST_NUM_UNDERPERFORM_CIQ">"c3703"</definedName>
    <definedName name="IQ_EST_NUM_UNDERPERFORM_REUT">"c3872"</definedName>
    <definedName name="IQ_EST_NUM_UNDERPERFORM_THOM">"c5168"</definedName>
    <definedName name="IQ_EST_OPER_INC_DIFF">"c1877"</definedName>
    <definedName name="IQ_EST_OPER_INC_DIFF_CIQ">"c12017"</definedName>
    <definedName name="IQ_EST_OPER_INC_DIFF_REUT">"c5415"</definedName>
    <definedName name="IQ_EST_OPER_INC_DIFF_THOM">"c5194"</definedName>
    <definedName name="IQ_EST_OPER_INC_SURPRISE_PERCENT">"c1878"</definedName>
    <definedName name="IQ_EST_OPER_INC_SURPRISE_PERCENT_CIQ">"c12018"</definedName>
    <definedName name="IQ_EST_OPER_INC_SURPRISE_PERCENT_REUT">"c5416"</definedName>
    <definedName name="IQ_EST_OPER_INC_SURPRISE_PERCENT_THOM">"c5195"</definedName>
    <definedName name="IQ_EST_PERIOD_ID">"c13923"</definedName>
    <definedName name="IQ_EST_PRE_TAX_DIFF">"c1879"</definedName>
    <definedName name="IQ_EST_PRE_TAX_DIFF_CIQ">"c4749"</definedName>
    <definedName name="IQ_EST_PRE_TAX_DIFF_REUT">"c5417"</definedName>
    <definedName name="IQ_EST_PRE_TAX_DIFF_THOM">"c5196"</definedName>
    <definedName name="IQ_EST_PRE_TAX_GW_DIFF">"c1881"</definedName>
    <definedName name="IQ_EST_PRE_TAX_GW_DIFF_CIQ">"c4751"</definedName>
    <definedName name="IQ_EST_PRE_TAX_GW_DIFF_REUT">"c5419"</definedName>
    <definedName name="IQ_EST_PRE_TAX_GW_SURPRISE_PERCENT">"c1882"</definedName>
    <definedName name="IQ_EST_PRE_TAX_GW_SURPRISE_PERCENT_CIQ">"c4752"</definedName>
    <definedName name="IQ_EST_PRE_TAX_GW_SURPRISE_PERCENT_REUT">"c5420"</definedName>
    <definedName name="IQ_EST_PRE_TAX_REPORT_DIFF">"c1883"</definedName>
    <definedName name="IQ_EST_PRE_TAX_REPORT_DIFF_CIQ">"c4753"</definedName>
    <definedName name="IQ_EST_PRE_TAX_REPORT_DIFF_REUT">"c5421"</definedName>
    <definedName name="IQ_EST_PRE_TAX_REPORT_SURPRISE_PERCENT">"c1884"</definedName>
    <definedName name="IQ_EST_PRE_TAX_REPORT_SURPRISE_PERCENT_CIQ">"c4754"</definedName>
    <definedName name="IQ_EST_PRE_TAX_REPORT_SURPRISE_PERCENT_REUT">"c5422"</definedName>
    <definedName name="IQ_EST_PRE_TAX_SURPRISE_PERCENT">"c1880"</definedName>
    <definedName name="IQ_EST_PRE_TAX_SURPRISE_PERCENT_CIQ">"c4750"</definedName>
    <definedName name="IQ_EST_PRE_TAX_SURPRISE_PERCENT_REUT">"c5418"</definedName>
    <definedName name="IQ_EST_PRE_TAX_SURPRISE_PERCENT_THOM">"c5197"</definedName>
    <definedName name="IQ_EST_RECURRING_PROFIT_SHARE_DIFF">"c4505"</definedName>
    <definedName name="IQ_EST_RECURRING_PROFIT_SHARE_DIFF_CIQ">"c5043"</definedName>
    <definedName name="IQ_EST_RECURRING_PROFIT_SHARE_DIFF_CIQ_COL">"c11690"</definedName>
    <definedName name="IQ_EST_RECURRING_PROFIT_SHARE_SURPRISE_PERCENT">"c4515"</definedName>
    <definedName name="IQ_EST_RECURRING_PROFIT_SHARE_SURPRISE_PERCENT_CIQ">"c5053"</definedName>
    <definedName name="IQ_EST_RECURRING_PROFIT_SHARE_SURPRISE_PERCENT_CIQ_COL">"c11700"</definedName>
    <definedName name="IQ_EST_REUT_ACT_CAPEX">"c3975"</definedName>
    <definedName name="IQ_EST_REV_DIFF">"c1865"</definedName>
    <definedName name="IQ_EST_REV_DIFF_CIQ">"c3717"</definedName>
    <definedName name="IQ_EST_REV_DIFF_REUT">"c3886"</definedName>
    <definedName name="IQ_EST_REV_DIFF_THOM">"c5182"</definedName>
    <definedName name="IQ_EST_REV_GROWTH_1YR">"c1638"</definedName>
    <definedName name="IQ_EST_REV_GROWTH_1YR_CIQ">"c3691"</definedName>
    <definedName name="IQ_EST_REV_GROWTH_1YR_REUT">"c3860"</definedName>
    <definedName name="IQ_EST_REV_GROWTH_1YR_THOM">"c5157"</definedName>
    <definedName name="IQ_EST_REV_GROWTH_2YR">"c1639"</definedName>
    <definedName name="IQ_EST_REV_GROWTH_2YR_CIQ">"c3692"</definedName>
    <definedName name="IQ_EST_REV_GROWTH_2YR_REUT">"c3861"</definedName>
    <definedName name="IQ_EST_REV_GROWTH_2YR_THOM">"c5158"</definedName>
    <definedName name="IQ_EST_REV_GROWTH_Q_1YR">"c1640"</definedName>
    <definedName name="IQ_EST_REV_GROWTH_Q_1YR_CIQ">"c3693"</definedName>
    <definedName name="IQ_EST_REV_GROWTH_Q_1YR_REUT">"c3862"</definedName>
    <definedName name="IQ_EST_REV_GROWTH_Q_1YR_THOM">"c5159"</definedName>
    <definedName name="IQ_EST_REV_SEQ_GROWTH_Q">"c1765"</definedName>
    <definedName name="IQ_EST_REV_SEQ_GROWTH_Q_CIQ">"c3694"</definedName>
    <definedName name="IQ_EST_REV_SEQ_GROWTH_Q_REUT">"c3863"</definedName>
    <definedName name="IQ_EST_REV_SEQ_GROWTH_Q_THOM">"c5160"</definedName>
    <definedName name="IQ_EST_REV_SURPRISE_PERCENT">"c1866"</definedName>
    <definedName name="IQ_EST_REV_SURPRISE_PERCENT_CIQ">"c3718"</definedName>
    <definedName name="IQ_EST_REV_SURPRISE_PERCENT_REUT">"c3887"</definedName>
    <definedName name="IQ_EST_REV_SURPRISE_PERCENT_THOM">"c5183"</definedName>
    <definedName name="IQ_EST_VENDOR">"c5564"</definedName>
    <definedName name="IQ_ESTIMATED_ASSESSABLE_DEPOSITS_FDIC">"c6490"</definedName>
    <definedName name="IQ_ESTIMATED_INSURED_DEPOSITS_FDIC">"c6491"</definedName>
    <definedName name="IQ_EV_OVER_EMPLOYEE">"c1428"</definedName>
    <definedName name="IQ_EV_OVER_LTM_EBIT">"c1426"</definedName>
    <definedName name="IQ_EV_OVER_LTM_EBITDA">"c1427"</definedName>
    <definedName name="IQ_EV_OVER_LTM_REVENUE">"c1429"</definedName>
    <definedName name="IQ_EV_OVER_REVENUE_EST">"IQ_EV_OVER_REVENUE_EST"</definedName>
    <definedName name="IQ_EV_OVER_REVENUE_EST_1">"IQ_EV_OVER_REVENUE_EST_1"</definedName>
    <definedName name="IQ_EVAL_DATE">"c2180"</definedName>
    <definedName name="IQ_EVENT_ADDRESS">"c19167"</definedName>
    <definedName name="IQ_EVENT_ADVISORS">"c19147"</definedName>
    <definedName name="IQ_EVENT_AGENDA">"c19168"</definedName>
    <definedName name="IQ_EVENT_CALL_DESCRIPTION">"c19154"</definedName>
    <definedName name="IQ_EVENT_CONTACT">"c19160"</definedName>
    <definedName name="IQ_EVENT_DATE">"c13819"</definedName>
    <definedName name="IQ_EVENT_EMAIL">"c19162"</definedName>
    <definedName name="IQ_EVENT_ID">"c13818"</definedName>
    <definedName name="IQ_EVENT_LIVE_AUDIO_DETAILS_WEBCAST_URL">"c19153"</definedName>
    <definedName name="IQ_EVENT_LIVE_OTHER_PASSCODE">"c19152"</definedName>
    <definedName name="IQ_EVENT_LIVE_OTHER_PHONE_NUMBER">"c19151"</definedName>
    <definedName name="IQ_EVENT_LIVE_PASSCODE">"c19150"</definedName>
    <definedName name="IQ_EVENT_LIVE_PHONE_NUMBER">"c19149"</definedName>
    <definedName name="IQ_EVENT_MARKETINDICATOR">"c19166"</definedName>
    <definedName name="IQ_EVENT_OTHER_CONTACT">"c19163"</definedName>
    <definedName name="IQ_EVENT_OTHER_CONTACT_EMAIL">"c19165"</definedName>
    <definedName name="IQ_EVENT_OTHER_CONTACT_PHONE">"c19164"</definedName>
    <definedName name="IQ_EVENT_PHONE">"c19161"</definedName>
    <definedName name="IQ_EVENT_REPLAY_AUDIO_DETAILS_WEBCAST_URL">"c19159"</definedName>
    <definedName name="IQ_EVENT_REPLAY_BEGINS">"c19157"</definedName>
    <definedName name="IQ_EVENT_REPLAY_ENDS">"c19158"</definedName>
    <definedName name="IQ_EVENT_REPLAY_PASSCODE">"c19156"</definedName>
    <definedName name="IQ_EVENT_REPLAY_PHONE_NUMBER">"c19155"</definedName>
    <definedName name="IQ_EVENT_SITUATION">"c19148"</definedName>
    <definedName name="IQ_EVENT_SOURCE">"c19146"</definedName>
    <definedName name="IQ_EVENT_TIME">"c13820"</definedName>
    <definedName name="IQ_EVENT_TYPE">"c13821"</definedName>
    <definedName name="IQ_EXCEL_DATA_METHOD">"c16229"</definedName>
    <definedName name="IQ_EXCHANGE">"c405"</definedName>
    <definedName name="IQ_EXCISE_TAXES_EXCL_SALES">"c5515"</definedName>
    <definedName name="IQ_EXCISE_TAXES_INCL_SALES">"c5514"</definedName>
    <definedName name="IQ_EXERCISE_PRICE">"c1897"</definedName>
    <definedName name="IQ_EXERCISED">"c406"</definedName>
    <definedName name="IQ_EXP_REIMBURSE_RENTAL_REVENUE">"c16064"</definedName>
    <definedName name="IQ_EXP_RETTRN_PENSION_FOREIGN">"c408"</definedName>
    <definedName name="IQ_EXP_RETURN_PENSION_DOMESTIC">"c407"</definedName>
    <definedName name="IQ_EXP_RETURN_PENSION_FOREIGN">"c408"</definedName>
    <definedName name="IQ_EXPENSE_CODE_">"C132814"</definedName>
    <definedName name="IQ_EXPENSE_REIMBURSEMENTS">"c16020"</definedName>
    <definedName name="IQ_EXPENSES_AP">"c8875"</definedName>
    <definedName name="IQ_EXPENSES_AP_ABS">"c8894"</definedName>
    <definedName name="IQ_EXPENSES_FIXED_ASSETS_FFIEC">"c13024"</definedName>
    <definedName name="IQ_EXPENSES_NAME_AP">"c8913"</definedName>
    <definedName name="IQ_EXPENSES_NAME_AP_ABS">"c8932"</definedName>
    <definedName name="IQ_EXPLORATION_EXPENDITURE_ALUM">"c9255"</definedName>
    <definedName name="IQ_EXPLORATION_EXPENDITURE_COAL">"c9827"</definedName>
    <definedName name="IQ_EXPLORATION_EXPENDITURE_COP">"c9202"</definedName>
    <definedName name="IQ_EXPLORATION_EXPENDITURE_DIAM">"c9679"</definedName>
    <definedName name="IQ_EXPLORATION_EXPENDITURE_GOLD">"c9040"</definedName>
    <definedName name="IQ_EXPLORATION_EXPENDITURE_IRON">"c9414"</definedName>
    <definedName name="IQ_EXPLORATION_EXPENDITURE_LEAD">"c9467"</definedName>
    <definedName name="IQ_EXPLORATION_EXPENDITURE_MANG">"c9520"</definedName>
    <definedName name="IQ_EXPLORATION_EXPENDITURE_MOLYB">"c9732"</definedName>
    <definedName name="IQ_EXPLORATION_EXPENDITURE_NICK">"c9308"</definedName>
    <definedName name="IQ_EXPLORATION_EXPENDITURE_PLAT">"c9146"</definedName>
    <definedName name="IQ_EXPLORATION_EXPENDITURE_SILVER">"c9093"</definedName>
    <definedName name="IQ_EXPLORATION_EXPENDITURE_TITAN">"c9573"</definedName>
    <definedName name="IQ_EXPLORATION_EXPENDITURE_URAN">"c9626"</definedName>
    <definedName name="IQ_EXPLORATION_EXPENDITURE_ZINC">"c9361"</definedName>
    <definedName name="IQ_EXPLORE_DRILL">"c409"</definedName>
    <definedName name="IQ_EXPLORE_DRILL_EXP_TOTAL">"c13850"</definedName>
    <definedName name="IQ_EXPORT_PRICE_INDEX">"c6860"</definedName>
    <definedName name="IQ_EXPORT_PRICE_INDEX_APR">"c7520"</definedName>
    <definedName name="IQ_EXPORT_PRICE_INDEX_APR_FC">"c8400"</definedName>
    <definedName name="IQ_EXPORT_PRICE_INDEX_FC">"c7740"</definedName>
    <definedName name="IQ_EXPORT_PRICE_INDEX_POP">"c7080"</definedName>
    <definedName name="IQ_EXPORT_PRICE_INDEX_POP_FC">"c7960"</definedName>
    <definedName name="IQ_EXPORT_PRICE_INDEX_YOY">"c7300"</definedName>
    <definedName name="IQ_EXPORT_PRICE_INDEX_YOY_FC">"c8180"</definedName>
    <definedName name="IQ_EXPORTS_APR_FC_UNUSED">"c8401"</definedName>
    <definedName name="IQ_EXPORTS_APR_FC_UNUSED_UNUSED_UNUSED">"c8401"</definedName>
    <definedName name="IQ_EXPORTS_APR_UNUSED">"c7521"</definedName>
    <definedName name="IQ_EXPORTS_APR_UNUSED_UNUSED_UNUSED">"c7521"</definedName>
    <definedName name="IQ_EXPORTS_FACTOR_SERVICES">"c6862"</definedName>
    <definedName name="IQ_EXPORTS_FACTOR_SERVICES_APR">"c7522"</definedName>
    <definedName name="IQ_EXPORTS_FACTOR_SERVICES_APR_FC">"c8402"</definedName>
    <definedName name="IQ_EXPORTS_FACTOR_SERVICES_FC">"c7742"</definedName>
    <definedName name="IQ_EXPORTS_FACTOR_SERVICES_POP">"c7082"</definedName>
    <definedName name="IQ_EXPORTS_FACTOR_SERVICES_POP_FC">"c7962"</definedName>
    <definedName name="IQ_EXPORTS_FACTOR_SERVICES_SAAR">"c6863"</definedName>
    <definedName name="IQ_EXPORTS_FACTOR_SERVICES_SAAR_APR">"c7523"</definedName>
    <definedName name="IQ_EXPORTS_FACTOR_SERVICES_SAAR_APR_FC">"c8403"</definedName>
    <definedName name="IQ_EXPORTS_FACTOR_SERVICES_SAAR_FC">"c7743"</definedName>
    <definedName name="IQ_EXPORTS_FACTOR_SERVICES_SAAR_POP">"c7083"</definedName>
    <definedName name="IQ_EXPORTS_FACTOR_SERVICES_SAAR_POP_FC">"c7963"</definedName>
    <definedName name="IQ_EXPORTS_FACTOR_SERVICES_SAAR_USD_APR_FC">"c11817"</definedName>
    <definedName name="IQ_EXPORTS_FACTOR_SERVICES_SAAR_USD_FC">"c11814"</definedName>
    <definedName name="IQ_EXPORTS_FACTOR_SERVICES_SAAR_USD_POP_FC">"c11815"</definedName>
    <definedName name="IQ_EXPORTS_FACTOR_SERVICES_SAAR_USD_YOY_FC">"c11816"</definedName>
    <definedName name="IQ_EXPORTS_FACTOR_SERVICES_SAAR_YOY">"c7303"</definedName>
    <definedName name="IQ_EXPORTS_FACTOR_SERVICES_SAAR_YOY_FC">"c8183"</definedName>
    <definedName name="IQ_EXPORTS_FACTOR_SERVICES_USD_APR_FC">"c11813"</definedName>
    <definedName name="IQ_EXPORTS_FACTOR_SERVICES_USD_FC">"c11810"</definedName>
    <definedName name="IQ_EXPORTS_FACTOR_SERVICES_USD_POP_FC">"c11811"</definedName>
    <definedName name="IQ_EXPORTS_FACTOR_SERVICES_USD_YOY_FC">"c11812"</definedName>
    <definedName name="IQ_EXPORTS_FACTOR_SERVICES_YOY">"c7302"</definedName>
    <definedName name="IQ_EXPORTS_FACTOR_SERVICES_YOY_FC">"c8182"</definedName>
    <definedName name="IQ_EXPORTS_FC_UNUSED">"c7741"</definedName>
    <definedName name="IQ_EXPORTS_FC_UNUSED_UNUSED_UNUSED">"c7741"</definedName>
    <definedName name="IQ_EXPORTS_GOODS">"c6864"</definedName>
    <definedName name="IQ_EXPORTS_GOODS_APR">"c7524"</definedName>
    <definedName name="IQ_EXPORTS_GOODS_APR_FC">"c8404"</definedName>
    <definedName name="IQ_EXPORTS_GOODS_FC">"c7744"</definedName>
    <definedName name="IQ_EXPORTS_GOODS_NONFACTOR_SERVICES">"c6865"</definedName>
    <definedName name="IQ_EXPORTS_GOODS_NONFACTOR_SERVICES_APR">"c7525"</definedName>
    <definedName name="IQ_EXPORTS_GOODS_NONFACTOR_SERVICES_APR_FC">"c8405"</definedName>
    <definedName name="IQ_EXPORTS_GOODS_NONFACTOR_SERVICES_FC">"c7745"</definedName>
    <definedName name="IQ_EXPORTS_GOODS_NONFACTOR_SERVICES_POP">"c7085"</definedName>
    <definedName name="IQ_EXPORTS_GOODS_NONFACTOR_SERVICES_POP_FC">"c7965"</definedName>
    <definedName name="IQ_EXPORTS_GOODS_NONFACTOR_SERVICES_YOY">"c7305"</definedName>
    <definedName name="IQ_EXPORTS_GOODS_NONFACTOR_SERVICES_YOY_FC">"c8185"</definedName>
    <definedName name="IQ_EXPORTS_GOODS_POP">"c7084"</definedName>
    <definedName name="IQ_EXPORTS_GOODS_POP_FC">"c7964"</definedName>
    <definedName name="IQ_EXPORTS_GOODS_REAL">"c6973"</definedName>
    <definedName name="IQ_EXPORTS_GOODS_REAL_APR">"c7633"</definedName>
    <definedName name="IQ_EXPORTS_GOODS_REAL_APR_FC">"c8513"</definedName>
    <definedName name="IQ_EXPORTS_GOODS_REAL_FC">"c7853"</definedName>
    <definedName name="IQ_EXPORTS_GOODS_REAL_POP">"c7193"</definedName>
    <definedName name="IQ_EXPORTS_GOODS_REAL_POP_FC">"c8073"</definedName>
    <definedName name="IQ_EXPORTS_GOODS_REAL_SAAR">"c11930"</definedName>
    <definedName name="IQ_EXPORTS_GOODS_REAL_SAAR_APR">"c11933"</definedName>
    <definedName name="IQ_EXPORTS_GOODS_REAL_SAAR_APR_FC_UNUSED">"c8512"</definedName>
    <definedName name="IQ_EXPORTS_GOODS_REAL_SAAR_APR_FC_UNUSED_UNUSED_UNUSED">"c8512"</definedName>
    <definedName name="IQ_EXPORTS_GOODS_REAL_SAAR_APR_UNUSED">"c7632"</definedName>
    <definedName name="IQ_EXPORTS_GOODS_REAL_SAAR_APR_UNUSED_UNUSED_UNUSED">"c7632"</definedName>
    <definedName name="IQ_EXPORTS_GOODS_REAL_SAAR_FC_UNUSED">"c7852"</definedName>
    <definedName name="IQ_EXPORTS_GOODS_REAL_SAAR_FC_UNUSED_UNUSED_UNUSED">"c7852"</definedName>
    <definedName name="IQ_EXPORTS_GOODS_REAL_SAAR_POP">"c11931"</definedName>
    <definedName name="IQ_EXPORTS_GOODS_REAL_SAAR_POP_FC_UNUSED">"c8072"</definedName>
    <definedName name="IQ_EXPORTS_GOODS_REAL_SAAR_POP_FC_UNUSED_UNUSED_UNUSED">"c8072"</definedName>
    <definedName name="IQ_EXPORTS_GOODS_REAL_SAAR_POP_UNUSED">"c7192"</definedName>
    <definedName name="IQ_EXPORTS_GOODS_REAL_SAAR_POP_UNUSED_UNUSED_UNUSED">"c7192"</definedName>
    <definedName name="IQ_EXPORTS_GOODS_REAL_SAAR_UNUSED">"c6972"</definedName>
    <definedName name="IQ_EXPORTS_GOODS_REAL_SAAR_UNUSED_UNUSED_UNUSED">"c6972"</definedName>
    <definedName name="IQ_EXPORTS_GOODS_REAL_SAAR_YOY">"c11932"</definedName>
    <definedName name="IQ_EXPORTS_GOODS_REAL_SAAR_YOY_FC_UNUSED">"c8292"</definedName>
    <definedName name="IQ_EXPORTS_GOODS_REAL_SAAR_YOY_FC_UNUSED_UNUSED_UNUSED">"c8292"</definedName>
    <definedName name="IQ_EXPORTS_GOODS_REAL_SAAR_YOY_UNUSED">"c7412"</definedName>
    <definedName name="IQ_EXPORTS_GOODS_REAL_SAAR_YOY_UNUSED_UNUSED_UNUSED">"c7412"</definedName>
    <definedName name="IQ_EXPORTS_GOODS_REAL_YOY">"c7413"</definedName>
    <definedName name="IQ_EXPORTS_GOODS_REAL_YOY_FC">"c8293"</definedName>
    <definedName name="IQ_EXPORTS_GOODS_SERVICES">"c6866"</definedName>
    <definedName name="IQ_EXPORTS_GOODS_SERVICES_APR">"c7526"</definedName>
    <definedName name="IQ_EXPORTS_GOODS_SERVICES_APR_FC">"c8406"</definedName>
    <definedName name="IQ_EXPORTS_GOODS_SERVICES_FC">"c7746"</definedName>
    <definedName name="IQ_EXPORTS_GOODS_SERVICES_POP">"c7086"</definedName>
    <definedName name="IQ_EXPORTS_GOODS_SERVICES_POP_FC">"c7966"</definedName>
    <definedName name="IQ_EXPORTS_GOODS_SERVICES_REAL">"c6974"</definedName>
    <definedName name="IQ_EXPORTS_GOODS_SERVICES_REAL_APR">"c7634"</definedName>
    <definedName name="IQ_EXPORTS_GOODS_SERVICES_REAL_APR_FC">"c8514"</definedName>
    <definedName name="IQ_EXPORTS_GOODS_SERVICES_REAL_FC">"c7854"</definedName>
    <definedName name="IQ_EXPORTS_GOODS_SERVICES_REAL_POP">"c7194"</definedName>
    <definedName name="IQ_EXPORTS_GOODS_SERVICES_REAL_POP_FC">"c8074"</definedName>
    <definedName name="IQ_EXPORTS_GOODS_SERVICES_REAL_SAAR">"c6975"</definedName>
    <definedName name="IQ_EXPORTS_GOODS_SERVICES_REAL_SAAR_APR">"c7635"</definedName>
    <definedName name="IQ_EXPORTS_GOODS_SERVICES_REAL_SAAR_APR_FC">"c8515"</definedName>
    <definedName name="IQ_EXPORTS_GOODS_SERVICES_REAL_SAAR_FC">"c7855"</definedName>
    <definedName name="IQ_EXPORTS_GOODS_SERVICES_REAL_SAAR_POP">"c7195"</definedName>
    <definedName name="IQ_EXPORTS_GOODS_SERVICES_REAL_SAAR_POP_FC">"c8075"</definedName>
    <definedName name="IQ_EXPORTS_GOODS_SERVICES_REAL_SAAR_YOY">"c7415"</definedName>
    <definedName name="IQ_EXPORTS_GOODS_SERVICES_REAL_SAAR_YOY_FC">"c8295"</definedName>
    <definedName name="IQ_EXPORTS_GOODS_SERVICES_REAL_USD">"c11926"</definedName>
    <definedName name="IQ_EXPORTS_GOODS_SERVICES_REAL_USD_APR">"c11929"</definedName>
    <definedName name="IQ_EXPORTS_GOODS_SERVICES_REAL_USD_POP">"c11927"</definedName>
    <definedName name="IQ_EXPORTS_GOODS_SERVICES_REAL_USD_YOY">"c11928"</definedName>
    <definedName name="IQ_EXPORTS_GOODS_SERVICES_REAL_YOY">"c7414"</definedName>
    <definedName name="IQ_EXPORTS_GOODS_SERVICES_REAL_YOY_FC">"c8294"</definedName>
    <definedName name="IQ_EXPORTS_GOODS_SERVICES_SAAR">"c6867"</definedName>
    <definedName name="IQ_EXPORTS_GOODS_SERVICES_SAAR_APR">"c7527"</definedName>
    <definedName name="IQ_EXPORTS_GOODS_SERVICES_SAAR_APR_FC">"c8407"</definedName>
    <definedName name="IQ_EXPORTS_GOODS_SERVICES_SAAR_FC">"c7747"</definedName>
    <definedName name="IQ_EXPORTS_GOODS_SERVICES_SAAR_POP">"c7087"</definedName>
    <definedName name="IQ_EXPORTS_GOODS_SERVICES_SAAR_POP_FC">"c7967"</definedName>
    <definedName name="IQ_EXPORTS_GOODS_SERVICES_SAAR_YOY">"c7307"</definedName>
    <definedName name="IQ_EXPORTS_GOODS_SERVICES_SAAR_YOY_FC">"c8187"</definedName>
    <definedName name="IQ_EXPORTS_GOODS_SERVICES_USD">"c11822"</definedName>
    <definedName name="IQ_EXPORTS_GOODS_SERVICES_USD_APR">"c11825"</definedName>
    <definedName name="IQ_EXPORTS_GOODS_SERVICES_USD_POP">"c11823"</definedName>
    <definedName name="IQ_EXPORTS_GOODS_SERVICES_USD_YOY">"c11824"</definedName>
    <definedName name="IQ_EXPORTS_GOODS_SERVICES_YOY">"c7306"</definedName>
    <definedName name="IQ_EXPORTS_GOODS_SERVICES_YOY_FC">"c8186"</definedName>
    <definedName name="IQ_EXPORTS_GOODS_USD">"c11818"</definedName>
    <definedName name="IQ_EXPORTS_GOODS_USD_APR">"c11821"</definedName>
    <definedName name="IQ_EXPORTS_GOODS_USD_POP">"c11819"</definedName>
    <definedName name="IQ_EXPORTS_GOODS_USD_YOY">"c11820"</definedName>
    <definedName name="IQ_EXPORTS_GOODS_YOY">"c7304"</definedName>
    <definedName name="IQ_EXPORTS_GOODS_YOY_FC">"c8184"</definedName>
    <definedName name="IQ_EXPORTS_NONFACTOR_SERVICES">"c6868"</definedName>
    <definedName name="IQ_EXPORTS_NONFACTOR_SERVICES_APR">"c7528"</definedName>
    <definedName name="IQ_EXPORTS_NONFACTOR_SERVICES_APR_FC">"c8408"</definedName>
    <definedName name="IQ_EXPORTS_NONFACTOR_SERVICES_FC">"c7748"</definedName>
    <definedName name="IQ_EXPORTS_NONFACTOR_SERVICES_POP">"c7088"</definedName>
    <definedName name="IQ_EXPORTS_NONFACTOR_SERVICES_POP_FC">"c7968"</definedName>
    <definedName name="IQ_EXPORTS_NONFACTOR_SERVICES_YOY">"c7308"</definedName>
    <definedName name="IQ_EXPORTS_NONFACTOR_SERVICES_YOY_FC">"c8188"</definedName>
    <definedName name="IQ_EXPORTS_POP_FC_UNUSED">"c7961"</definedName>
    <definedName name="IQ_EXPORTS_POP_FC_UNUSED_UNUSED_UNUSED">"c7961"</definedName>
    <definedName name="IQ_EXPORTS_POP_UNUSED">"c7081"</definedName>
    <definedName name="IQ_EXPORTS_POP_UNUSED_UNUSED_UNUSED">"c7081"</definedName>
    <definedName name="IQ_EXPORTS_SERVICES_REAL">"c6977"</definedName>
    <definedName name="IQ_EXPORTS_SERVICES_REAL_APR">"c7637"</definedName>
    <definedName name="IQ_EXPORTS_SERVICES_REAL_APR_FC">"c8517"</definedName>
    <definedName name="IQ_EXPORTS_SERVICES_REAL_FC">"c7857"</definedName>
    <definedName name="IQ_EXPORTS_SERVICES_REAL_POP">"c7197"</definedName>
    <definedName name="IQ_EXPORTS_SERVICES_REAL_POP_FC">"c8077"</definedName>
    <definedName name="IQ_EXPORTS_SERVICES_REAL_SAAR">"c11934"</definedName>
    <definedName name="IQ_EXPORTS_SERVICES_REAL_SAAR_APR">"c11937"</definedName>
    <definedName name="IQ_EXPORTS_SERVICES_REAL_SAAR_APR_FC_UNUSED">"c8516"</definedName>
    <definedName name="IQ_EXPORTS_SERVICES_REAL_SAAR_APR_FC_UNUSED_UNUSED_UNUSED">"c8516"</definedName>
    <definedName name="IQ_EXPORTS_SERVICES_REAL_SAAR_APR_UNUSED">"c7636"</definedName>
    <definedName name="IQ_EXPORTS_SERVICES_REAL_SAAR_APR_UNUSED_UNUSED_UNUSED">"c7636"</definedName>
    <definedName name="IQ_EXPORTS_SERVICES_REAL_SAAR_FC_UNUSED">"c7856"</definedName>
    <definedName name="IQ_EXPORTS_SERVICES_REAL_SAAR_FC_UNUSED_UNUSED_UNUSED">"c7856"</definedName>
    <definedName name="IQ_EXPORTS_SERVICES_REAL_SAAR_POP">"c11935"</definedName>
    <definedName name="IQ_EXPORTS_SERVICES_REAL_SAAR_POP_FC_UNUSED">"c8076"</definedName>
    <definedName name="IQ_EXPORTS_SERVICES_REAL_SAAR_POP_FC_UNUSED_UNUSED_UNUSED">"c8076"</definedName>
    <definedName name="IQ_EXPORTS_SERVICES_REAL_SAAR_POP_UNUSED">"c7196"</definedName>
    <definedName name="IQ_EXPORTS_SERVICES_REAL_SAAR_POP_UNUSED_UNUSED_UNUSED">"c7196"</definedName>
    <definedName name="IQ_EXPORTS_SERVICES_REAL_SAAR_UNUSED">"c6976"</definedName>
    <definedName name="IQ_EXPORTS_SERVICES_REAL_SAAR_UNUSED_UNUSED_UNUSED">"c6976"</definedName>
    <definedName name="IQ_EXPORTS_SERVICES_REAL_SAAR_YOY">"c11936"</definedName>
    <definedName name="IQ_EXPORTS_SERVICES_REAL_SAAR_YOY_FC_UNUSED">"c8296"</definedName>
    <definedName name="IQ_EXPORTS_SERVICES_REAL_SAAR_YOY_FC_UNUSED_UNUSED_UNUSED">"c8296"</definedName>
    <definedName name="IQ_EXPORTS_SERVICES_REAL_SAAR_YOY_UNUSED">"c7416"</definedName>
    <definedName name="IQ_EXPORTS_SERVICES_REAL_SAAR_YOY_UNUSED_UNUSED_UNUSED">"c7416"</definedName>
    <definedName name="IQ_EXPORTS_SERVICES_REAL_YOY">"c7417"</definedName>
    <definedName name="IQ_EXPORTS_SERVICES_REAL_YOY_FC">"c8297"</definedName>
    <definedName name="IQ_EXPORTS_UNUSED">"c6861"</definedName>
    <definedName name="IQ_EXPORTS_UNUSED_UNUSED_UNUSED">"c6861"</definedName>
    <definedName name="IQ_EXPORTS_USD">"c11806"</definedName>
    <definedName name="IQ_EXPORTS_USD_APR">"c11809"</definedName>
    <definedName name="IQ_EXPORTS_USD_POP">"c11807"</definedName>
    <definedName name="IQ_EXPORTS_USD_YOY">"c11808"</definedName>
    <definedName name="IQ_EXPORTS_YOY_FC_UNUSED">"c8181"</definedName>
    <definedName name="IQ_EXPORTS_YOY_FC_UNUSED_UNUSED_UNUSED">"c8181"</definedName>
    <definedName name="IQ_EXPORTS_YOY_UNUSED">"c7301"</definedName>
    <definedName name="IQ_EXPORTS_YOY_UNUSED_UNUSED_UNUSED">"c7301"</definedName>
    <definedName name="IQ_EXTRA_ACC_ATEMS_BR">"c412"</definedName>
    <definedName name="IQ_EXTRA_ACC_ITEMS">"c410"</definedName>
    <definedName name="IQ_EXTRA_ACC_ITEMS_BNK">"c411"</definedName>
    <definedName name="IQ_EXTRA_ACC_ITEMS_BR">"c412"</definedName>
    <definedName name="IQ_EXTRA_ACC_ITEMS_FIN">"c413"</definedName>
    <definedName name="IQ_EXTRA_ACC_ITEMS_INS">"c414"</definedName>
    <definedName name="IQ_EXTRA_ACC_ITEMS_RE">"c6216"</definedName>
    <definedName name="IQ_EXTRA_ACC_ITEMS_REIT">"c415"</definedName>
    <definedName name="IQ_EXTRA_ACC_ITEMS_UTI">"c416"</definedName>
    <definedName name="IQ_EXTRA_AVG_ASSETS_FFIEC">"c13369"</definedName>
    <definedName name="IQ_EXTRA_ITEMS">"c1459"</definedName>
    <definedName name="IQ_EXTRA_ITEMS_OTHER_ADJUSTMENTS_FOREIGN_FFIEC">"c15392"</definedName>
    <definedName name="IQ_EXTRAORDINARY_GAINS_FDIC">"c6586"</definedName>
    <definedName name="IQ_EXTRAORDINARY_ITEMS_FFIEC">"c13033"</definedName>
    <definedName name="IQ_FAD">"c8757"</definedName>
    <definedName name="IQ_FAD_PAYOUT_RATIO">"c8872"</definedName>
    <definedName name="IQ_FAIR_VALUE_CHANGE_INCL_EARNINGS">"c13849"</definedName>
    <definedName name="IQ_FAIR_VALUE_DEBT">"c16007"</definedName>
    <definedName name="IQ_FAIR_VALUE_FDIC">"c6427"</definedName>
    <definedName name="IQ_FAIR_VALUE_FIN_INSTRUMENTS_NAV">"c16002"</definedName>
    <definedName name="IQ_FAIR_VALUE_FIN_INSTRUMENTS_NNAV">"c16006"</definedName>
    <definedName name="IQ_FAIR_VALUE_TRADING_PROP">"c16001"</definedName>
    <definedName name="IQ_FARM_LOANS_NET_FDIC">"c6316"</definedName>
    <definedName name="IQ_FARM_LOANS_TOT_LOANS_FFIEC">"c13870"</definedName>
    <definedName name="IQ_FARM_LOANS_TOTAL_LOANS_FOREIGN_FDIC">"c6450"</definedName>
    <definedName name="IQ_FARMLAND_DOM_FFIEC">"c15268"</definedName>
    <definedName name="IQ_FARMLAND_LOANS_FDIC">"c6314"</definedName>
    <definedName name="IQ_FCF_REV_DATE_TIME_REUT">"c28571"</definedName>
    <definedName name="IQ_FCF_REVISIONS_REUT">"c28532"</definedName>
    <definedName name="IQ_FDIC">"c417"</definedName>
    <definedName name="IQ_FDIC_DEPOSIT_INSURANCE_FFIEC">"c13053"</definedName>
    <definedName name="IQ_FED_BUDGET_RECEIPTS">"c6869"</definedName>
    <definedName name="IQ_FED_BUDGET_RECEIPTS_APR">"c7529"</definedName>
    <definedName name="IQ_FED_BUDGET_RECEIPTS_APR_FC">"c8409"</definedName>
    <definedName name="IQ_FED_BUDGET_RECEIPTS_FC">"c7749"</definedName>
    <definedName name="IQ_FED_BUDGET_RECEIPTS_POP">"c7089"</definedName>
    <definedName name="IQ_FED_BUDGET_RECEIPTS_POP_FC">"c7969"</definedName>
    <definedName name="IQ_FED_BUDGET_RECEIPTS_YOY">"c7309"</definedName>
    <definedName name="IQ_FED_BUDGET_RECEIPTS_YOY_FC">"c8189"</definedName>
    <definedName name="IQ_FED_FUND_PURCHASED_SEC_SOLD_REPURCHASE_FFIEC">"c15489"</definedName>
    <definedName name="IQ_FED_FUND_SOLD_SEC_PURCHASED_RESELL_FFIEC">"c15488"</definedName>
    <definedName name="IQ_FED_FUNDS_AVAIL">"c2523"</definedName>
    <definedName name="IQ_FED_FUNDS_PURCH_SEC_SOLD_FAIR_VALUE_TOT_FFIEC">"c15406"</definedName>
    <definedName name="IQ_FED_FUNDS_PURCH_SEC_SOLD_LEVEL_1_FFIEC">"c15428"</definedName>
    <definedName name="IQ_FED_FUNDS_PURCH_SEC_SOLD_LEVEL_2_FFIEC">"c15441"</definedName>
    <definedName name="IQ_FED_FUNDS_PURCH_SEC_SOLD_LEVEL_3_FFIEC">"c15454"</definedName>
    <definedName name="IQ_FED_FUNDS_PURCHASED_DOM_FFIEC">"c12856"</definedName>
    <definedName name="IQ_FED_FUNDS_PURCHASED_FDIC">"c6343"</definedName>
    <definedName name="IQ_FED_FUNDS_PURCHASED_QUARTERLY_AVG_FFIEC">"c13090"</definedName>
    <definedName name="IQ_FED_FUNDS_SOLD_DOM_FFIEC">"c12806"</definedName>
    <definedName name="IQ_FED_FUNDS_SOLD_FDIC">"c6307"</definedName>
    <definedName name="IQ_FED_FUNDS_SOLD_QUARTERLY_AVG_FFIEC">"c13080"</definedName>
    <definedName name="IQ_FED_FUNDS_SOLD_SEC_PURCH_FAIR_VALUE_TOT_FFIEC">"c15402"</definedName>
    <definedName name="IQ_FED_FUNDS_SOLD_SEC_PURCH_LEVEL_1_FFIEC">"c15424"</definedName>
    <definedName name="IQ_FED_FUNDS_SOLD_SEC_PURCH_LEVEL_2_FFIEC">"c15437"</definedName>
    <definedName name="IQ_FED_FUNDS_SOLD_SEC_PURCH_LEVEL_3_FFIEC">"c15450"</definedName>
    <definedName name="IQ_FEDFUNDS_PURCHASED_RELATED">"c19132"</definedName>
    <definedName name="IQ_FEDFUNDS_SOLD">"c2256"</definedName>
    <definedName name="IQ_FEDFUNDS_SOLD_RELATED">"c19130"</definedName>
    <definedName name="IQ_FEES_COMMISSIONS_BROKERAGE_FFIEC">"c13005"</definedName>
    <definedName name="IQ_FEES_OTHER_INCOME">"c15257"</definedName>
    <definedName name="IQ_FFO">"c1574"</definedName>
    <definedName name="IQ_FFO_ACT_OR_EST">"c2216"</definedName>
    <definedName name="IQ_FFO_ADJ_ACT_OR_EST">"c4435"</definedName>
    <definedName name="IQ_FFO_ADJ_ACT_OR_EST_CIQ">"c4960"</definedName>
    <definedName name="IQ_FFO_ADJ_ACT_OR_EST_CIQ_COL">"c11607"</definedName>
    <definedName name="IQ_FFO_ADJ_EST">"c4434"</definedName>
    <definedName name="IQ_FFO_ADJ_EST_CIQ">"c4959"</definedName>
    <definedName name="IQ_FFO_ADJ_GUIDANCE">"c4436"</definedName>
    <definedName name="IQ_FFO_ADJ_GUIDANCE_CIQ">"c4961"</definedName>
    <definedName name="IQ_FFO_ADJ_GUIDANCE_CIQ_COL">"c11608"</definedName>
    <definedName name="IQ_FFO_ADJ_HIGH_EST">"c4437"</definedName>
    <definedName name="IQ_FFO_ADJ_HIGH_EST_CIQ">"c4962"</definedName>
    <definedName name="IQ_FFO_ADJ_HIGH_GUIDANCE">"c4202"</definedName>
    <definedName name="IQ_FFO_ADJ_HIGH_GUIDANCE_CIQ">"c4614"</definedName>
    <definedName name="IQ_FFO_ADJ_HIGH_GUIDANCE_CIQ_COL">"c11263"</definedName>
    <definedName name="IQ_FFO_ADJ_LOW_EST">"c4438"</definedName>
    <definedName name="IQ_FFO_ADJ_LOW_EST_CIQ">"c4963"</definedName>
    <definedName name="IQ_FFO_ADJ_LOW_GUIDANCE">"c4242"</definedName>
    <definedName name="IQ_FFO_ADJ_LOW_GUIDANCE_CIQ">"c4654"</definedName>
    <definedName name="IQ_FFO_ADJ_LOW_GUIDANCE_CIQ_COL">"c11303"</definedName>
    <definedName name="IQ_FFO_ADJ_MEDIAN_EST">"c4439"</definedName>
    <definedName name="IQ_FFO_ADJ_MEDIAN_EST_CIQ">"c4964"</definedName>
    <definedName name="IQ_FFO_ADJ_NUM_EST">"c4440"</definedName>
    <definedName name="IQ_FFO_ADJ_NUM_EST_CIQ">"c4965"</definedName>
    <definedName name="IQ_FFO_ADJ_STDDEV_EST">"c4441"</definedName>
    <definedName name="IQ_FFO_ADJ_STDDEV_EST_CIQ">"c4966"</definedName>
    <definedName name="IQ_FFO_DILUTED">"c16186"</definedName>
    <definedName name="IQ_FFO_EST">"c418"</definedName>
    <definedName name="IQ_FFO_EST_CIQ">"c4970"</definedName>
    <definedName name="IQ_FFO_EST_CIQ_COL">"c11617"</definedName>
    <definedName name="IQ_FFO_EST_DET_EST">"c12059"</definedName>
    <definedName name="IQ_FFO_EST_DET_EST_CIQ">"c12121"</definedName>
    <definedName name="IQ_FFO_EST_DET_EST_CURRENCY">"c12466"</definedName>
    <definedName name="IQ_FFO_EST_DET_EST_CURRENCY_CIQ">"c12512"</definedName>
    <definedName name="IQ_FFO_EST_DET_EST_CURRENCY_REUT">"c12536"</definedName>
    <definedName name="IQ_FFO_EST_DET_EST_CURRENCY_THOM">"c12487"</definedName>
    <definedName name="IQ_FFO_EST_DET_EST_DATE">"c12212"</definedName>
    <definedName name="IQ_FFO_EST_DET_EST_DATE_CIQ">"c12267"</definedName>
    <definedName name="IQ_FFO_EST_DET_EST_DATE_REUT">"c12295"</definedName>
    <definedName name="IQ_FFO_EST_DET_EST_DATE_THOM">"c12238"</definedName>
    <definedName name="IQ_FFO_EST_DET_EST_INCL">"c12349"</definedName>
    <definedName name="IQ_FFO_EST_DET_EST_INCL_CIQ">"c12395"</definedName>
    <definedName name="IQ_FFO_EST_DET_EST_INCL_REUT">"c12419"</definedName>
    <definedName name="IQ_FFO_EST_DET_EST_INCL_THOM">"c12370"</definedName>
    <definedName name="IQ_FFO_EST_DET_EST_ORIGIN">"c12722"</definedName>
    <definedName name="IQ_FFO_EST_DET_EST_ORIGIN_CIQ">"c12720"</definedName>
    <definedName name="IQ_FFO_EST_DET_EST_ORIGIN_REUT">"c12724"</definedName>
    <definedName name="IQ_FFO_EST_DET_EST_ORIGIN_THOM">"c12608"</definedName>
    <definedName name="IQ_FFO_EST_DET_EST_REUT">"c12153"</definedName>
    <definedName name="IQ_FFO_EST_DET_EST_THOM">"c12088"</definedName>
    <definedName name="IQ_FFO_EST_REUT">"c3837"</definedName>
    <definedName name="IQ_FFO_EST_THOM">"c3999"</definedName>
    <definedName name="IQ_FFO_GUIDANCE">"c4443"</definedName>
    <definedName name="IQ_FFO_GUIDANCE_CIQ">"c4968"</definedName>
    <definedName name="IQ_FFO_GUIDANCE_CIQ_COL">"c11615"</definedName>
    <definedName name="IQ_FFO_HIGH_EST">"c419"</definedName>
    <definedName name="IQ_FFO_HIGH_EST_CIQ">"c4977"</definedName>
    <definedName name="IQ_FFO_HIGH_EST_CIQ_COL">"c11624"</definedName>
    <definedName name="IQ_FFO_HIGH_EST_REUT">"c3839"</definedName>
    <definedName name="IQ_FFO_HIGH_EST_THOM">"c4001"</definedName>
    <definedName name="IQ_FFO_HIGH_GUIDANCE">"c4184"</definedName>
    <definedName name="IQ_FFO_HIGH_GUIDANCE_CIQ">"c4596"</definedName>
    <definedName name="IQ_FFO_HIGH_GUIDANCE_CIQ_COL">"c11245"</definedName>
    <definedName name="IQ_FFO_LOW_EST">"c420"</definedName>
    <definedName name="IQ_FFO_LOW_EST_CIQ">"c4978"</definedName>
    <definedName name="IQ_FFO_LOW_EST_CIQ_COL">"c11625"</definedName>
    <definedName name="IQ_FFO_LOW_EST_REUT">"c3840"</definedName>
    <definedName name="IQ_FFO_LOW_EST_THOM">"c4002"</definedName>
    <definedName name="IQ_FFO_LOW_GUIDANCE">"c4224"</definedName>
    <definedName name="IQ_FFO_LOW_GUIDANCE_CIQ">"c4636"</definedName>
    <definedName name="IQ_FFO_LOW_GUIDANCE_CIQ_COL">"c11285"</definedName>
    <definedName name="IQ_FFO_MEDIAN_EST">"c1665"</definedName>
    <definedName name="IQ_FFO_MEDIAN_EST_CIQ">"c4979"</definedName>
    <definedName name="IQ_FFO_MEDIAN_EST_CIQ_COL">"c11626"</definedName>
    <definedName name="IQ_FFO_MEDIAN_EST_REUT">"c3838"</definedName>
    <definedName name="IQ_FFO_MEDIAN_EST_THOM">"c4000"</definedName>
    <definedName name="IQ_FFO_NO_EST">"c276"</definedName>
    <definedName name="IQ_FFO_NUM_EST">"c421"</definedName>
    <definedName name="IQ_FFO_NUM_EST_CIQ">"c4980"</definedName>
    <definedName name="IQ_FFO_NUM_EST_CIQ_COL">"c11627"</definedName>
    <definedName name="IQ_FFO_NUM_EST_REUT">"c3841"</definedName>
    <definedName name="IQ_FFO_NUM_EST_THOM">"c4003"</definedName>
    <definedName name="IQ_FFO_PAYOUT_RATIO">"c3492"</definedName>
    <definedName name="IQ_FFO_PER_SHARE_BASIC">"c8867"</definedName>
    <definedName name="IQ_FFO_PER_SHARE_DILUTED">"c8868"</definedName>
    <definedName name="IQ_FFO_SHARE_ACT_OR_EST">"c4446"</definedName>
    <definedName name="IQ_FFO_SHARE_ACT_OR_EST_CIQ">"c4971"</definedName>
    <definedName name="IQ_FFO_SHARE_ACT_OR_EST_CIQ_COL">"c11618"</definedName>
    <definedName name="IQ_FFO_SHARE_EST">"c4445"</definedName>
    <definedName name="IQ_FFO_SHARE_EST_CIQ">"c3668"</definedName>
    <definedName name="IQ_FFO_SHARE_EST_REUT">"c3837"</definedName>
    <definedName name="IQ_FFO_SHARE_GUIDANCE">"c4447"</definedName>
    <definedName name="IQ_FFO_SHARE_GUIDANCE_CIQ">"c4976"</definedName>
    <definedName name="IQ_FFO_SHARE_GUIDANCE_CIQ_COL">"c11623"</definedName>
    <definedName name="IQ_FFO_SHARE_HIGH_EST">"c4448"</definedName>
    <definedName name="IQ_FFO_SHARE_HIGH_EST_CIQ">"c3670"</definedName>
    <definedName name="IQ_FFO_SHARE_HIGH_EST_REUT">"c3839"</definedName>
    <definedName name="IQ_FFO_SHARE_HIGH_GUIDANCE">"c4203"</definedName>
    <definedName name="IQ_FFO_SHARE_HIGH_GUIDANCE_CIQ">"c4615"</definedName>
    <definedName name="IQ_FFO_SHARE_HIGH_GUIDANCE_CIQ_COL">"c11264"</definedName>
    <definedName name="IQ_FFO_SHARE_LOW_EST">"c4449"</definedName>
    <definedName name="IQ_FFO_SHARE_LOW_EST_CIQ">"c3671"</definedName>
    <definedName name="IQ_FFO_SHARE_LOW_EST_REUT">"c3840"</definedName>
    <definedName name="IQ_FFO_SHARE_LOW_GUIDANCE">"c4243"</definedName>
    <definedName name="IQ_FFO_SHARE_LOW_GUIDANCE_CIQ">"c4655"</definedName>
    <definedName name="IQ_FFO_SHARE_LOW_GUIDANCE_CIQ_COL">"c11304"</definedName>
    <definedName name="IQ_FFO_SHARE_MEDIAN_EST">"c4450"</definedName>
    <definedName name="IQ_FFO_SHARE_MEDIAN_EST_CIQ">"c3669"</definedName>
    <definedName name="IQ_FFO_SHARE_MEDIAN_EST_REUT">"c3838"</definedName>
    <definedName name="IQ_FFO_SHARE_NUM_EST">"c4451"</definedName>
    <definedName name="IQ_FFO_SHARE_NUM_EST_CIQ">"c3672"</definedName>
    <definedName name="IQ_FFO_SHARE_NUM_EST_REUT">"c3841"</definedName>
    <definedName name="IQ_FFO_SHARE_SHARE_EST_DET_EST">"c12059"</definedName>
    <definedName name="IQ_FFO_SHARE_SHARE_EST_DET_EST_CURRENCY">"c12466"</definedName>
    <definedName name="IQ_FFO_SHARE_SHARE_EST_DET_EST_CURRENCY_REUT">"c12536"</definedName>
    <definedName name="IQ_FFO_SHARE_SHARE_EST_DET_EST_CURRENCY_THOM">"c12487"</definedName>
    <definedName name="IQ_FFO_SHARE_SHARE_EST_DET_EST_DATE">"c12212"</definedName>
    <definedName name="IQ_FFO_SHARE_SHARE_EST_DET_EST_DATE_REUT">"c12295"</definedName>
    <definedName name="IQ_FFO_SHARE_SHARE_EST_DET_EST_DATE_THOM">"c12238"</definedName>
    <definedName name="IQ_FFO_SHARE_SHARE_EST_DET_EST_INCL">"c12349"</definedName>
    <definedName name="IQ_FFO_SHARE_SHARE_EST_DET_EST_INCL_REUT">"c12419"</definedName>
    <definedName name="IQ_FFO_SHARE_SHARE_EST_DET_EST_INCL_THOM">"c12370"</definedName>
    <definedName name="IQ_FFO_SHARE_SHARE_EST_DET_EST_ORIGIN">"c12722"</definedName>
    <definedName name="IQ_FFO_SHARE_SHARE_EST_DET_EST_ORIGIN_REUT">"c12724"</definedName>
    <definedName name="IQ_FFO_SHARE_SHARE_EST_DET_EST_ORIGIN_THOM">"c12608"</definedName>
    <definedName name="IQ_FFO_SHARE_SHARE_EST_DET_EST_REUT">"c12153"</definedName>
    <definedName name="IQ_FFO_SHARE_SHARE_EST_DET_EST_THOM">"c12088"</definedName>
    <definedName name="IQ_FFO_SHARE_SHARE_EST_REUT">"c3837"</definedName>
    <definedName name="IQ_FFO_SHARE_SHARE_EST_THOM">"c3999"</definedName>
    <definedName name="IQ_FFO_SHARE_SHARE_HIGH_EST_REUT">"c3839"</definedName>
    <definedName name="IQ_FFO_SHARE_SHARE_HIGH_EST_THOM">"c4001"</definedName>
    <definedName name="IQ_FFO_SHARE_SHARE_LOW_EST_REUT">"c3840"</definedName>
    <definedName name="IQ_FFO_SHARE_SHARE_LOW_EST_THOM">"c4002"</definedName>
    <definedName name="IQ_FFO_SHARE_SHARE_MEDIAN_EST_REUT">"c3838"</definedName>
    <definedName name="IQ_FFO_SHARE_SHARE_MEDIAN_EST_THOM">"c4000"</definedName>
    <definedName name="IQ_FFO_SHARE_SHARE_NUM_EST_REUT">"c3841"</definedName>
    <definedName name="IQ_FFO_SHARE_SHARE_NUM_EST_THOM">"c4003"</definedName>
    <definedName name="IQ_FFO_SHARE_SHARE_STDDEV_EST_REUT">"c3842"</definedName>
    <definedName name="IQ_FFO_SHARE_SHARE_STDDEV_EST_THOM">"c4004"</definedName>
    <definedName name="IQ_FFO_SHARE_STDDEV_EST">"c4452"</definedName>
    <definedName name="IQ_FFO_SHARE_STDDEV_EST_CIQ">"c3673"</definedName>
    <definedName name="IQ_FFO_SHARE_STDDEV_EST_REUT">"c3842"</definedName>
    <definedName name="IQ_FFO_SHARES_BASIC">"c16185"</definedName>
    <definedName name="IQ_FFO_SHARES_DILUTED">"c16187"</definedName>
    <definedName name="IQ_FFO_STDDEV_EST">"c422"</definedName>
    <definedName name="IQ_FFO_STDDEV_EST_CIQ">"c4981"</definedName>
    <definedName name="IQ_FFO_STDDEV_EST_CIQ_COL">"c11628"</definedName>
    <definedName name="IQ_FFO_STDDEV_EST_REUT">"c3842"</definedName>
    <definedName name="IQ_FFO_STDDEV_EST_THOM">"c4004"</definedName>
    <definedName name="IQ_FFO_TOTAL_REVENUE">"c16060"</definedName>
    <definedName name="IQ_FH">100000</definedName>
    <definedName name="IQ_FHLB_ADVANCES_FDIC">"c6366"</definedName>
    <definedName name="IQ_FHLB_DEBT">"c423"</definedName>
    <definedName name="IQ_FHLB_DUE_AFTER_FIVE">"c2086"</definedName>
    <definedName name="IQ_FHLB_DUE_CY">"c2080"</definedName>
    <definedName name="IQ_FHLB_DUE_CY1">"c2081"</definedName>
    <definedName name="IQ_FHLB_DUE_CY2">"c2082"</definedName>
    <definedName name="IQ_FHLB_DUE_CY3">"c2083"</definedName>
    <definedName name="IQ_FHLB_DUE_CY4">"c2084"</definedName>
    <definedName name="IQ_FHLB_DUE_NEXT_FIVE">"c2085"</definedName>
    <definedName name="IQ_FHLB_DUE_NEXTVFIVE">"c2085"</definedName>
    <definedName name="IQ_FIDUCIARY_ACTIVITIES_FDIC">"c6571"</definedName>
    <definedName name="IQ_FIDUCIARY_INCOME_OPERATING_INC_FFIEC">"c13383"</definedName>
    <definedName name="IQ_FIFETEEN_YEAR_FIXED_AND_FLOATING_RATE_FDIC">"c6423"</definedName>
    <definedName name="IQ_FIFETEEN_YEAR_MORTGAGE_PASS_THROUGHS_FDIC">"c6415"</definedName>
    <definedName name="IQ_FII_12M_RETURN">"c25807"</definedName>
    <definedName name="IQ_FII_3M_RETURN">"c25808"</definedName>
    <definedName name="IQ_FII_6M_RETURN">"c25809"</definedName>
    <definedName name="IQ_FII_AVGBIDSPREAD">"c25820"</definedName>
    <definedName name="IQ_FII_CONVEX">"c25799"</definedName>
    <definedName name="IQ_FII_COUPON">"c25800"</definedName>
    <definedName name="IQ_FII_DAILY_RETURN">"c25810"</definedName>
    <definedName name="IQ_FII_DURTW">"c25802"</definedName>
    <definedName name="IQ_FII_EXCESS_RETURN">"c25819"</definedName>
    <definedName name="IQ_FII_INDEXPRICE">"c25806"</definedName>
    <definedName name="IQ_FII_MATURITY">"c25804"</definedName>
    <definedName name="IQ_FII_MODDUR">"c25801"</definedName>
    <definedName name="IQ_FII_MTD_RETURN_COUPON">"c25813"</definedName>
    <definedName name="IQ_FII_MTD_RETURN_CURRENCY">"c25814"</definedName>
    <definedName name="IQ_FII_MTD_RETURN_PAYDOWN">"c25815"</definedName>
    <definedName name="IQ_FII_MTD_RETURN_PRICE">"c25816"</definedName>
    <definedName name="IQ_FII_MTD_RETURN_TOTAL">"c25812"</definedName>
    <definedName name="IQ_FII_MV">"c25803"</definedName>
    <definedName name="IQ_FII_NUMISSUE">"c25805"</definedName>
    <definedName name="IQ_FII_OAS">"c25798"</definedName>
    <definedName name="IQ_FII_RETURN_INCEPTION">"c25811"</definedName>
    <definedName name="IQ_FII_YTD_RETURN">"c25817"</definedName>
    <definedName name="IQ_FII_YTW">"c25818"</definedName>
    <definedName name="IQ_FILING_CURRENCY">"c2129"</definedName>
    <definedName name="IQ_FILING_CURRENCY_AP">"c11747"</definedName>
    <definedName name="IQ_FILINGDATE_BS">"c424"</definedName>
    <definedName name="IQ_FILINGDATE_CF">"c425"</definedName>
    <definedName name="IQ_FILINGDATE_IS">"c426"</definedName>
    <definedName name="IQ_FILM_RIGHTS">"c2254"</definedName>
    <definedName name="IQ_FIN_COLLECTION_ID">"c13922"</definedName>
    <definedName name="IQ_FIN_DATA_SOURCE">"c6788"</definedName>
    <definedName name="IQ_FIN_DIV_ASSETS_CURRENT">"c427"</definedName>
    <definedName name="IQ_FIN_DIV_ASSETS_LT">"c428"</definedName>
    <definedName name="IQ_FIN_DIV_CASH_EQUIV">"c6289"</definedName>
    <definedName name="IQ_FIN_DIV_CURRENT_PORT_DEBT_TOTAL">"c5524"</definedName>
    <definedName name="IQ_FIN_DIV_CURRENT_PORT_LEASES_TOTAL">"c5523"</definedName>
    <definedName name="IQ_FIN_DIV_DEBT_CURRENT">"c429"</definedName>
    <definedName name="IQ_FIN_DIV_DEBT_LT">"c430"</definedName>
    <definedName name="IQ_FIN_DIV_DEBT_LT_TOTAL">"c5526"</definedName>
    <definedName name="IQ_FIN_DIV_DEBT_TOTAL">"c5656"</definedName>
    <definedName name="IQ_FIN_DIV_EXP">"c431"</definedName>
    <definedName name="IQ_FIN_DIV_INT_EXP">"c432"</definedName>
    <definedName name="IQ_FIN_DIV_LEASES_LT_TOTAL">"c5525"</definedName>
    <definedName name="IQ_FIN_DIV_LIAB_CURRENT">"c433"</definedName>
    <definedName name="IQ_FIN_DIV_LIAB_LT">"c434"</definedName>
    <definedName name="IQ_FIN_DIV_LOANS_CURRENT">"c435"</definedName>
    <definedName name="IQ_FIN_DIV_LOANS_LT">"c436"</definedName>
    <definedName name="IQ_FIN_DIV_LT_DEBT_TOTAL">"c5655"</definedName>
    <definedName name="IQ_FIN_DIV_NOTES_PAY_TOTAL">"c5522"</definedName>
    <definedName name="IQ_FIN_DIV_REV">"c437"</definedName>
    <definedName name="IQ_FIN_DIV_ST_DEBT_TOTAL">"c5527"</definedName>
    <definedName name="IQ_FIN_DIV_ST_INVEST">"c6288"</definedName>
    <definedName name="IQ_FIN_INSTANCE_ID">"c13921"</definedName>
    <definedName name="IQ_FIN_PERIOD_ID">"c13920"</definedName>
    <definedName name="IQ_FINANCIAL_LOC_FOREIGN_GUARANTEES_FFIEC">"c13249"</definedName>
    <definedName name="IQ_FINANCIAL_SERVICING_ASSETS_FAIR_VALUE_TOT_FFIEC">"c13212"</definedName>
    <definedName name="IQ_FINANCIAL_SERVICING_ASSETS_LEVEL_1_FFIEC">"c13220"</definedName>
    <definedName name="IQ_FINANCIAL_SERVICING_ASSETS_LEVEL_2_FFIEC">"c13228"</definedName>
    <definedName name="IQ_FINANCIAL_SERVICING_ASSETS_LEVEL_3_FFIEC">"c13236"</definedName>
    <definedName name="IQ_FINANCIAL_SERVICING_LIAB_FAIR_VALUE_TOT_FFIEC">"c13215"</definedName>
    <definedName name="IQ_FINANCIAL_SERVICING_LIAB_LEVEL_1_FFIEC">"c13223"</definedName>
    <definedName name="IQ_FINANCIAL_SERVICING_LIAB_LEVEL_2_FFIEC">"c13231"</definedName>
    <definedName name="IQ_FINANCIAL_SERVICING_LIAB_LEVEL_3_FFIEC">"c13239"</definedName>
    <definedName name="IQ_FINANCING_CASH">"c1405"</definedName>
    <definedName name="IQ_FINANCING_CASH_SUPPL">"c1406"</definedName>
    <definedName name="IQ_FINANCING_OBLIG_CURRENT">"c6190"</definedName>
    <definedName name="IQ_FINANCING_OBLIG_CURRENT_1">"c11753"</definedName>
    <definedName name="IQ_FINANCING_OBLIG_NON_CURRENT">"c6191"</definedName>
    <definedName name="IQ_FINANCING_OBLIG_NON_CURRENT_1">"c11754"</definedName>
    <definedName name="IQ_FINISHED_INV">"c438"</definedName>
    <definedName name="IQ_FIRST_INT_DATE">"c2186"</definedName>
    <definedName name="IQ_FIRST_YEAR_LIFE">"c439"</definedName>
    <definedName name="IQ_FIRST_YEAR_LIFE_PREM">"c2787"</definedName>
    <definedName name="IQ_FIRST_YEAR_PREM">"c2786"</definedName>
    <definedName name="IQ_FIRSTPRICINGDATE">"c3050"</definedName>
    <definedName name="IQ_FISCAL_Q">"c440"</definedName>
    <definedName name="IQ_FISCAL_Q_EST">"c6794"</definedName>
    <definedName name="IQ_FISCAL_Q_EST_CIQ">"c6806"</definedName>
    <definedName name="IQ_FISCAL_Q_EST_CIQ_COL">"c11741"</definedName>
    <definedName name="IQ_FISCAL_Q_EST_REUT">"c6798"</definedName>
    <definedName name="IQ_FISCAL_Q_EST_THOM">"c6802"</definedName>
    <definedName name="IQ_FISCAL_Y">"c441"</definedName>
    <definedName name="IQ_FISCAL_Y_EST">"c6795"</definedName>
    <definedName name="IQ_FISCAL_Y_EST_CIQ">"c6807"</definedName>
    <definedName name="IQ_FISCAL_Y_EST_CIQ_COL">"c11742"</definedName>
    <definedName name="IQ_FISCAL_Y_EST_REUT">"c6799"</definedName>
    <definedName name="IQ_FISCAL_Y_EST_THOM">"c6803"</definedName>
    <definedName name="IQ_FIVE_PERCENT_AMOUNT">"c240"</definedName>
    <definedName name="IQ_FIVE_PERCENT_CIQID">"c19094"</definedName>
    <definedName name="IQ_FIVE_PERCENT_DERIVATIVES">"c19096"</definedName>
    <definedName name="IQ_FIVE_PERCENT_NAME">"c19093"</definedName>
    <definedName name="IQ_FIVE_PERCENT_OWNER">"c442"</definedName>
    <definedName name="IQ_FIVE_PERCENT_PERCENT">"c19097"</definedName>
    <definedName name="IQ_FIVE_PERCENT_POSITION_DATE">"c19099"</definedName>
    <definedName name="IQ_FIVE_PERCENT_SHARES">"c19095"</definedName>
    <definedName name="IQ_FIVE_PERCENT_VALUE">"c19098"</definedName>
    <definedName name="IQ_FIVE_YEAR_FIXED_AND_FLOATING_RATE_FDIC">"c6422"</definedName>
    <definedName name="IQ_FIVE_YEAR_MORTGAGE_PASS_THROUGHS_FDIC">"c6414"</definedName>
    <definedName name="IQ_FIVEPERCENT_OWNER">"c239"</definedName>
    <definedName name="IQ_FIVEPERCENT_PERCENT">"c443"</definedName>
    <definedName name="IQ_FIVEPERCENT_SHARES">"c444"</definedName>
    <definedName name="IQ_FIX_FREQUENCY">"c8964"</definedName>
    <definedName name="IQ_FIXED_ASSET_TURNS">"c445"</definedName>
    <definedName name="IQ_FIXED_INCOME_LIST">"c13504"</definedName>
    <definedName name="IQ_FIXED_INVEST_APR_FC_UNUSED">"c8410"</definedName>
    <definedName name="IQ_FIXED_INVEST_APR_FC_UNUSED_UNUSED_UNUSED">"c8410"</definedName>
    <definedName name="IQ_FIXED_INVEST_APR_UNUSED">"c7530"</definedName>
    <definedName name="IQ_FIXED_INVEST_APR_UNUSED_UNUSED_UNUSED">"c7530"</definedName>
    <definedName name="IQ_FIXED_INVEST_FC_UNUSED">"c7750"</definedName>
    <definedName name="IQ_FIXED_INVEST_FC_UNUSED_UNUSED_UNUSED">"c7750"</definedName>
    <definedName name="IQ_FIXED_INVEST_MACH_EQUIP">"c6871"</definedName>
    <definedName name="IQ_FIXED_INVEST_MACH_EQUIP_APR">"c7531"</definedName>
    <definedName name="IQ_FIXED_INVEST_MACH_EQUIP_APR_FC">"c8411"</definedName>
    <definedName name="IQ_FIXED_INVEST_MACH_EQUIP_FC">"c7751"</definedName>
    <definedName name="IQ_FIXED_INVEST_MACH_EQUIP_POP">"c7091"</definedName>
    <definedName name="IQ_FIXED_INVEST_MACH_EQUIP_POP_FC">"c7971"</definedName>
    <definedName name="IQ_FIXED_INVEST_MACH_EQUIP_REAL">"c6979"</definedName>
    <definedName name="IQ_FIXED_INVEST_MACH_EQUIP_REAL_APR">"c7639"</definedName>
    <definedName name="IQ_FIXED_INVEST_MACH_EQUIP_REAL_APR_FC">"c8519"</definedName>
    <definedName name="IQ_FIXED_INVEST_MACH_EQUIP_REAL_FC">"c7859"</definedName>
    <definedName name="IQ_FIXED_INVEST_MACH_EQUIP_REAL_POP">"c7199"</definedName>
    <definedName name="IQ_FIXED_INVEST_MACH_EQUIP_REAL_POP_FC">"c8079"</definedName>
    <definedName name="IQ_FIXED_INVEST_MACH_EQUIP_REAL_YOY">"c7419"</definedName>
    <definedName name="IQ_FIXED_INVEST_MACH_EQUIP_REAL_YOY_FC">"c8299"</definedName>
    <definedName name="IQ_FIXED_INVEST_MACH_EQUIP_YOY">"c7311"</definedName>
    <definedName name="IQ_FIXED_INVEST_MACH_EQUIP_YOY_FC">"c8191"</definedName>
    <definedName name="IQ_FIXED_INVEST_POP_FC_UNUSED">"c7970"</definedName>
    <definedName name="IQ_FIXED_INVEST_POP_FC_UNUSED_UNUSED_UNUSED">"c7970"</definedName>
    <definedName name="IQ_FIXED_INVEST_POP_UNUSED">"c7090"</definedName>
    <definedName name="IQ_FIXED_INVEST_POP_UNUSED_UNUSED_UNUSED">"c7090"</definedName>
    <definedName name="IQ_FIXED_INVEST_REAL_APR_FC_UNUSED">"c8518"</definedName>
    <definedName name="IQ_FIXED_INVEST_REAL_APR_FC_UNUSED_UNUSED_UNUSED">"c8518"</definedName>
    <definedName name="IQ_FIXED_INVEST_REAL_APR_UNUSED">"c7638"</definedName>
    <definedName name="IQ_FIXED_INVEST_REAL_APR_UNUSED_UNUSED_UNUSED">"c7638"</definedName>
    <definedName name="IQ_FIXED_INVEST_REAL_FC_UNUSED">"c7858"</definedName>
    <definedName name="IQ_FIXED_INVEST_REAL_FC_UNUSED_UNUSED_UNUSED">"c7858"</definedName>
    <definedName name="IQ_FIXED_INVEST_REAL_POP_FC_UNUSED">"c8078"</definedName>
    <definedName name="IQ_FIXED_INVEST_REAL_POP_FC_UNUSED_UNUSED_UNUSED">"c8078"</definedName>
    <definedName name="IQ_FIXED_INVEST_REAL_POP_UNUSED">"c7198"</definedName>
    <definedName name="IQ_FIXED_INVEST_REAL_POP_UNUSED_UNUSED_UNUSED">"c7198"</definedName>
    <definedName name="IQ_FIXED_INVEST_REAL_SAAR">"c6980"</definedName>
    <definedName name="IQ_FIXED_INVEST_REAL_SAAR_APR">"c7640"</definedName>
    <definedName name="IQ_FIXED_INVEST_REAL_SAAR_APR_FC">"c8520"</definedName>
    <definedName name="IQ_FIXED_INVEST_REAL_SAAR_FC">"c7860"</definedName>
    <definedName name="IQ_FIXED_INVEST_REAL_SAAR_POP">"c7200"</definedName>
    <definedName name="IQ_FIXED_INVEST_REAL_SAAR_POP_FC">"c8080"</definedName>
    <definedName name="IQ_FIXED_INVEST_REAL_SAAR_USD_APR_FC">"c11945"</definedName>
    <definedName name="IQ_FIXED_INVEST_REAL_SAAR_USD_FC">"c11942"</definedName>
    <definedName name="IQ_FIXED_INVEST_REAL_SAAR_USD_POP_FC">"c11943"</definedName>
    <definedName name="IQ_FIXED_INVEST_REAL_SAAR_USD_YOY_FC">"c11944"</definedName>
    <definedName name="IQ_FIXED_INVEST_REAL_SAAR_YOY">"c7420"</definedName>
    <definedName name="IQ_FIXED_INVEST_REAL_SAAR_YOY_FC">"c8300"</definedName>
    <definedName name="IQ_FIXED_INVEST_REAL_UNUSED">"c6978"</definedName>
    <definedName name="IQ_FIXED_INVEST_REAL_UNUSED_UNUSED_UNUSED">"c6978"</definedName>
    <definedName name="IQ_FIXED_INVEST_REAL_USD_APR_FC">"c11941"</definedName>
    <definedName name="IQ_FIXED_INVEST_REAL_USD_FC">"c11938"</definedName>
    <definedName name="IQ_FIXED_INVEST_REAL_USD_POP_FC">"c11939"</definedName>
    <definedName name="IQ_FIXED_INVEST_REAL_USD_YOY_FC">"c11940"</definedName>
    <definedName name="IQ_FIXED_INVEST_REAL_YOY_FC_UNUSED">"c8298"</definedName>
    <definedName name="IQ_FIXED_INVEST_REAL_YOY_FC_UNUSED_UNUSED_UNUSED">"c8298"</definedName>
    <definedName name="IQ_FIXED_INVEST_REAL_YOY_UNUSED">"c7418"</definedName>
    <definedName name="IQ_FIXED_INVEST_REAL_YOY_UNUSED_UNUSED_UNUSED">"c7418"</definedName>
    <definedName name="IQ_FIXED_INVEST_SAAR">"c6872"</definedName>
    <definedName name="IQ_FIXED_INVEST_SAAR_APR">"c7532"</definedName>
    <definedName name="IQ_FIXED_INVEST_SAAR_APR_FC">"c8412"</definedName>
    <definedName name="IQ_FIXED_INVEST_SAAR_FC">"c7752"</definedName>
    <definedName name="IQ_FIXED_INVEST_SAAR_POP">"c7092"</definedName>
    <definedName name="IQ_FIXED_INVEST_SAAR_POP_FC">"c7972"</definedName>
    <definedName name="IQ_FIXED_INVEST_SAAR_USD_APR_FC">"c11833"</definedName>
    <definedName name="IQ_FIXED_INVEST_SAAR_USD_FC">"c11830"</definedName>
    <definedName name="IQ_FIXED_INVEST_SAAR_USD_POP_FC">"c11831"</definedName>
    <definedName name="IQ_FIXED_INVEST_SAAR_USD_YOY_FC">"c11832"</definedName>
    <definedName name="IQ_FIXED_INVEST_SAAR_YOY">"c7312"</definedName>
    <definedName name="IQ_FIXED_INVEST_SAAR_YOY_FC">"c8192"</definedName>
    <definedName name="IQ_FIXED_INVEST_UNUSED">"c6870"</definedName>
    <definedName name="IQ_FIXED_INVEST_UNUSED_UNUSED_UNUSED">"c6870"</definedName>
    <definedName name="IQ_FIXED_INVEST_USD_APR_FC">"c11829"</definedName>
    <definedName name="IQ_FIXED_INVEST_USD_FC">"c11826"</definedName>
    <definedName name="IQ_FIXED_INVEST_USD_POP_FC">"c11827"</definedName>
    <definedName name="IQ_FIXED_INVEST_USD_YOY_FC">"c11828"</definedName>
    <definedName name="IQ_FIXED_INVEST_YOY_FC_UNUSED">"c8190"</definedName>
    <definedName name="IQ_FIXED_INVEST_YOY_FC_UNUSED_UNUSED_UNUSED">"c8190"</definedName>
    <definedName name="IQ_FIXED_INVEST_YOY_UNUSED">"c7310"</definedName>
    <definedName name="IQ_FIXED_INVEST_YOY_UNUSED_UNUSED_UNUSED">"c7310"</definedName>
    <definedName name="IQ_FLOAT">"c225"</definedName>
    <definedName name="IQ_FLOAT_PERCENT">"c1575"</definedName>
    <definedName name="IQ_FNMA_FHLMC_FDIC">"c6397"</definedName>
    <definedName name="IQ_FNMA_FHLMC_GNMA_FDIC">"c6399"</definedName>
    <definedName name="IQ_FORECLOSED_PROP_GNMA_LOANS_FFIEC">"c15272"</definedName>
    <definedName name="IQ_FORECLOSED_PROPERTIES_FDIC">"c6459"</definedName>
    <definedName name="IQ_FOREIGN_BANK_LOANS_FDIC">"c6437"</definedName>
    <definedName name="IQ_FOREIGN_BANKS_DEPOSITS_FOREIGN_FDIC">"c6481"</definedName>
    <definedName name="IQ_FOREIGN_BANKS_DUE_30_89_FFIEC">"c13269"</definedName>
    <definedName name="IQ_FOREIGN_BANKS_DUE_90_FFIEC">"c13295"</definedName>
    <definedName name="IQ_FOREIGN_BANKS_LOAN_CHARG_OFFS_FDIC">"c6645"</definedName>
    <definedName name="IQ_FOREIGN_BANKS_NET_CHARGE_OFFS_FDIC">"c6647"</definedName>
    <definedName name="IQ_FOREIGN_BANKS_NON_ACCRUAL_FFIEC">"c13321"</definedName>
    <definedName name="IQ_FOREIGN_BANKS_NONTRANSACTION_ACCOUNTS_FDIC">"c6550"</definedName>
    <definedName name="IQ_FOREIGN_BANKS_RECOVERIES_FDIC">"c6646"</definedName>
    <definedName name="IQ_FOREIGN_BANKS_TRANSACTION_ACCOUNTS_FDIC">"c6542"</definedName>
    <definedName name="IQ_FOREIGN_BRANCHES_U.S._BANKS_LOANS_FDIC">"c6438"</definedName>
    <definedName name="IQ_FOREIGN_BRANCHES_US_BANKS_FDIC">"c6392"</definedName>
    <definedName name="IQ_FOREIGN_BRANCHES_US_BANKS_LOANS_FDIC">"c6438"</definedName>
    <definedName name="IQ_FOREIGN_COUNTRIES_BANKS_TOTAL_LOANS_FOREIGN_FDIC">"c6445"</definedName>
    <definedName name="IQ_FOREIGN_DEBT_SECURITIES_FDIC">"c6303"</definedName>
    <definedName name="IQ_FOREIGN_DEP_IB">"c446"</definedName>
    <definedName name="IQ_FOREIGN_DEP_NON_IB">"c447"</definedName>
    <definedName name="IQ_FOREIGN_DEPOSITS_ASSETS_TOT_FFIEC">"c13445"</definedName>
    <definedName name="IQ_FOREIGN_DEPOSITS_NONTRANSACTION_ACCOUNTS_FDIC">"c6549"</definedName>
    <definedName name="IQ_FOREIGN_DEPOSITS_TOT_FFIEC">"c13486"</definedName>
    <definedName name="IQ_FOREIGN_DEPOSITS_TOTAL_DEPOSITS">"c15719"</definedName>
    <definedName name="IQ_FOREIGN_DEPOSITS_TRANSACTION_ACCOUNTS_FDIC">"c6541"</definedName>
    <definedName name="IQ_FOREIGN_EXCHANGE">"c1376"</definedName>
    <definedName name="IQ_FOREIGN_EXCHANGE_EXPOSURES_FDIC">"c6663"</definedName>
    <definedName name="IQ_FOREIGN_GOVERNMENT_LOANS_FDIC">"c6430"</definedName>
    <definedName name="IQ_FOREIGN_GOVERNMENTS_CHARGE_OFFS_FDIC">"c6600"</definedName>
    <definedName name="IQ_FOREIGN_GOVERNMENTS_DEPOSITS_FOREIGN_FDIC">"c6482"</definedName>
    <definedName name="IQ_FOREIGN_GOVERNMENTS_NET_CHARGE_OFFS_FDIC">"c6638"</definedName>
    <definedName name="IQ_FOREIGN_GOVERNMENTS_NONTRANSACTION_ACCOUNTS_FDIC">"c6551"</definedName>
    <definedName name="IQ_FOREIGN_GOVERNMENTS_RECOVERIES_FDIC">"c6619"</definedName>
    <definedName name="IQ_FOREIGN_GOVERNMENTS_TOTAL_DEPOSITS_FDIC">"c6476"</definedName>
    <definedName name="IQ_FOREIGN_GOVERNMENTS_TRANSACTION_ACCOUNTS_FDIC">"c6543"</definedName>
    <definedName name="IQ_FOREIGN_GOVT_OFFICIAL_INST_FOREIGN_DEP_FFIEC">"c15345"</definedName>
    <definedName name="IQ_FOREIGN_GOVT_OFFICIAL_INST_NON_TRANS_ACCTS_FFIEC">"c15327"</definedName>
    <definedName name="IQ_FOREIGN_GOVT_OFFICIAL_INST_TRANS_ACCTS_FFIEC">"c15319"</definedName>
    <definedName name="IQ_FOREIGN_LL_REC_FFIEC">"c12892"</definedName>
    <definedName name="IQ_FOREIGN_LOANS">"c448"</definedName>
    <definedName name="IQ_FOREIGN_LOANS_LEASES_FOREIGN_FFIEC">"c13478"</definedName>
    <definedName name="IQ_FOREIGN_LOANS_TOTAL_LOANS">"c15714"</definedName>
    <definedName name="IQ_FOUNDATION_OVER_TOTAL">"c13769"</definedName>
    <definedName name="IQ_FQ">500</definedName>
    <definedName name="IQ_FREE_OPERATING_CASH_FLOW_DEBT_CSD">"c27718"</definedName>
    <definedName name="IQ_FTOOL_CAPEX">"c16212"</definedName>
    <definedName name="IQ_FTOOL_CASH">"c16213"</definedName>
    <definedName name="IQ_FTOOL_CASH_INVEST">"c16214"</definedName>
    <definedName name="IQ_FTOOL_EBT">"c16215"</definedName>
    <definedName name="IQ_FTOOL_NI">"c16216"</definedName>
    <definedName name="IQ_FTOOL_NI_CF">"c16206"</definedName>
    <definedName name="IQ_FTOOL_NUMBER_SHAREHOLDERS">"c16207"</definedName>
    <definedName name="IQ_FTOOL_SHARES_PER_DR">"c16208"</definedName>
    <definedName name="IQ_FTOOL_TOTAL_ASSETS">"c16209"</definedName>
    <definedName name="IQ_FTOOL_TOTAL_LIAB_EQUITY">"c16210"</definedName>
    <definedName name="IQ_FTOOL_TOTAL_REV">"c16211"</definedName>
    <definedName name="IQ_FUEL">"c449"</definedName>
    <definedName name="IQ_FULL_TIME">"c450"</definedName>
    <definedName name="IQ_FULLY_INSURED_BROKERED_DEPOSITS_FFIEC">"c15305"</definedName>
    <definedName name="IQ_FULLY_INSURED_DEPOSITS_FDIC">"c6487"</definedName>
    <definedName name="IQ_FUND_ANALYSIS">"c19198"</definedName>
    <definedName name="IQ_FUND_AUTHORIZED_SALE">"c19199"</definedName>
    <definedName name="IQ_FUND_BENCHMARK">"c19200"</definedName>
    <definedName name="IQ_FUND_BENCHMARK_ID">"c19201"</definedName>
    <definedName name="IQ_FUND_DISCOUNT_OR_PREMIUM">"c19242"</definedName>
    <definedName name="IQ_FUND_FEE_INC_NON_INT_INC_FFIEC">"c13493"</definedName>
    <definedName name="IQ_FUND_GEOGRAPHIC_MANDATE">"c19195"</definedName>
    <definedName name="IQ_FUND_MARKET_CAP_EMPHASIS">"c19197"</definedName>
    <definedName name="IQ_FUND_NAV">"c15225"</definedName>
    <definedName name="IQ_FUND_PRIMARY_ADVISOR">"c19091"</definedName>
    <definedName name="IQ_FUND_SECTOR_EMPHASIS">"c19196"</definedName>
    <definedName name="IQ_FUND_VEHICLE_TYPE">"c19194"</definedName>
    <definedName name="IQ_FUNDING_DEPENDENCE_FFIEC">"c13336"</definedName>
    <definedName name="IQ_FUNDING_DEPENDENCE_ST_FFIEC">"c13337"</definedName>
    <definedName name="IQ_FUNDS_PURCHASED_ASSETS_TOT_FFIEC">"c13446"</definedName>
    <definedName name="IQ_FUTURES_CONTRACT_LIST">"c17682"</definedName>
    <definedName name="IQ_FUTURES_FORWARD_CONTRACTS_NOTIONAL_AMOUNT_FDIC">"c6518"</definedName>
    <definedName name="IQ_FUTURES_FORWARD_CONTRACTS_RATE_RISK_FDIC">"c6508"</definedName>
    <definedName name="IQ_FWD">"LTM"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WD_Q3">"504"</definedName>
    <definedName name="IQ_FWD_Q4">"505"</definedName>
    <definedName name="IQ_FWD_Q5">"506"</definedName>
    <definedName name="IQ_FWD_Q6">"507"</definedName>
    <definedName name="IQ_FWD_Q7">"508"</definedName>
    <definedName name="IQ_FWD1">"LTM"</definedName>
    <definedName name="IQ_FX">"c451"</definedName>
    <definedName name="IQ_FX_CONTRACTS_FDIC">"c6517"</definedName>
    <definedName name="IQ_FX_CONTRACTS_FFIEC">"c13125"</definedName>
    <definedName name="IQ_FX_CONTRACTS_SPOT_FDIC">"c6356"</definedName>
    <definedName name="IQ_FX_EXPOSURE_FFIEC">"c13059"</definedName>
    <definedName name="IQ_FY">1000</definedName>
    <definedName name="IQ_FY_DATE">"IQ_FY_DATE"</definedName>
    <definedName name="IQ_GA_EXP">"c2241"</definedName>
    <definedName name="IQ_GAAP_BS">"c6789"</definedName>
    <definedName name="IQ_GAAP_CF">"c6790"</definedName>
    <definedName name="IQ_GAAP_EST_CIQ">"c13924"</definedName>
    <definedName name="IQ_GAAP_IS">"c6194"</definedName>
    <definedName name="IQ_GAIN_ASSETS">"c452"</definedName>
    <definedName name="IQ_GAIN_ASSETS_BNK">"c453"</definedName>
    <definedName name="IQ_GAIN_ASSETS_BR">"c454"</definedName>
    <definedName name="IQ_GAIN_ASSETS_CF">"c455"</definedName>
    <definedName name="IQ_GAIN_ASSETS_CF_BNK">"c456"</definedName>
    <definedName name="IQ_GAIN_ASSETS_CF_BR">"c457"</definedName>
    <definedName name="IQ_GAIN_ASSETS_CF_FIN">"c458"</definedName>
    <definedName name="IQ_GAIN_ASSETS_CF_INS">"c459"</definedName>
    <definedName name="IQ_GAIN_ASSETS_CF_RE">"c6217"</definedName>
    <definedName name="IQ_GAIN_ASSETS_CF_REIT">"c460"</definedName>
    <definedName name="IQ_GAIN_ASSETS_CF_UTI">"c461"</definedName>
    <definedName name="IQ_GAIN_ASSETS_FIN">"c462"</definedName>
    <definedName name="IQ_GAIN_ASSETS_INS">"c463"</definedName>
    <definedName name="IQ_GAIN_ASSETS_RE">"c6218"</definedName>
    <definedName name="IQ_GAIN_ASSETS_REC">"c464"</definedName>
    <definedName name="IQ_GAIN_ASSETS_REC_BNK">"c465"</definedName>
    <definedName name="IQ_GAIN_ASSETS_REC_BR">"c466"</definedName>
    <definedName name="IQ_GAIN_ASSETS_REC_FIN">"c467"</definedName>
    <definedName name="IQ_GAIN_ASSETS_REC_INS">"c468"</definedName>
    <definedName name="IQ_GAIN_ASSETS_REC_REIT">"c469"</definedName>
    <definedName name="IQ_GAIN_ASSETS_REC_UTI">"c470"</definedName>
    <definedName name="IQ_GAIN_ASSETS_REIT">"c471"</definedName>
    <definedName name="IQ_GAIN_ASSETS_REV">"c472"</definedName>
    <definedName name="IQ_GAIN_ASSETS_REV_BNK">"c473"</definedName>
    <definedName name="IQ_GAIN_ASSETS_REV_BR">"c474"</definedName>
    <definedName name="IQ_GAIN_ASSETS_REV_FIN">"c475"</definedName>
    <definedName name="IQ_GAIN_ASSETS_REV_INS">"c476"</definedName>
    <definedName name="IQ_GAIN_ASSETS_REV_RE">"c6219"</definedName>
    <definedName name="IQ_GAIN_ASSETS_REV_REIT">"c477"</definedName>
    <definedName name="IQ_GAIN_ASSETS_REV_UTI">"c478"</definedName>
    <definedName name="IQ_GAIN_ASSETS_UTI">"c479"</definedName>
    <definedName name="IQ_GAIN_CREDIT_DERIVATIVES_FFIEC">"c13066"</definedName>
    <definedName name="IQ_GAIN_CREDIT_DERIVATIVES_NON_TRADING_FFIEC">"c13067"</definedName>
    <definedName name="IQ_GAIN_INVEST">"c1463"</definedName>
    <definedName name="IQ_GAIN_INVEST_BNK">"c1582"</definedName>
    <definedName name="IQ_GAIN_INVEST_BR">"c1464"</definedName>
    <definedName name="IQ_GAIN_INVEST_CF">"c480"</definedName>
    <definedName name="IQ_GAIN_INVEST_CF_BNK">"c481"</definedName>
    <definedName name="IQ_GAIN_INVEST_CF_BR">"c482"</definedName>
    <definedName name="IQ_GAIN_INVEST_CF_FIN">"c483"</definedName>
    <definedName name="IQ_GAIN_INVEST_CF_INS">"c484"</definedName>
    <definedName name="IQ_GAIN_INVEST_CF_RE">"c6220"</definedName>
    <definedName name="IQ_GAIN_INVEST_CF_REIT">"c485"</definedName>
    <definedName name="IQ_GAIN_INVEST_CF_UTI">"c486"</definedName>
    <definedName name="IQ_GAIN_INVEST_FIN">"c1465"</definedName>
    <definedName name="IQ_GAIN_INVEST_INS">"c1466"</definedName>
    <definedName name="IQ_GAIN_INVEST_RE">"c6278"</definedName>
    <definedName name="IQ_GAIN_INVEST_REC">"c487"</definedName>
    <definedName name="IQ_GAIN_INVEST_REC_BNK">"c488"</definedName>
    <definedName name="IQ_GAIN_INVEST_REC_BR">"c489"</definedName>
    <definedName name="IQ_GAIN_INVEST_REC_FIN">"c490"</definedName>
    <definedName name="IQ_GAIN_INVEST_REC_INS">"c491"</definedName>
    <definedName name="IQ_GAIN_INVEST_REC_REIT">"c492"</definedName>
    <definedName name="IQ_GAIN_INVEST_REC_UTI">"c493"</definedName>
    <definedName name="IQ_GAIN_INVEST_REIT">"c1467"</definedName>
    <definedName name="IQ_GAIN_INVEST_REV">"c494"</definedName>
    <definedName name="IQ_GAIN_INVEST_REV_BNK">"c495"</definedName>
    <definedName name="IQ_GAIN_INVEST_REV_BR">"c496"</definedName>
    <definedName name="IQ_GAIN_INVEST_REV_FIN">"c497"</definedName>
    <definedName name="IQ_GAIN_INVEST_REV_INS">"c498"</definedName>
    <definedName name="IQ_GAIN_INVEST_REV_RE">"c6221"</definedName>
    <definedName name="IQ_GAIN_INVEST_REV_REIT">"c499"</definedName>
    <definedName name="IQ_GAIN_INVEST_REV_UTI">"c500"</definedName>
    <definedName name="IQ_GAIN_INVEST_UTI">"c1468"</definedName>
    <definedName name="IQ_GAIN_LOANS_REC">"c501"</definedName>
    <definedName name="IQ_GAIN_LOANS_RECEIV">"c502"</definedName>
    <definedName name="IQ_GAIN_LOANS_RECEIV_REV_FIN">"c503"</definedName>
    <definedName name="IQ_GAIN_LOANS_REV">"c504"</definedName>
    <definedName name="IQ_GAIN_LOSS_HTM_AFS_SECURITIES_FOREIGN_FFIEC">"c15384"</definedName>
    <definedName name="IQ_GAIN_SALE_ASSETS">"c1377"</definedName>
    <definedName name="IQ_GAIN_SALE_LOANS_FDIC">"c6673"</definedName>
    <definedName name="IQ_GAIN_SALE_RE_FDIC">"c6674"</definedName>
    <definedName name="IQ_GAINS_AFS_AVG_ASSETS_FFIEC">"c13364"</definedName>
    <definedName name="IQ_GAINS_ASSETS_TOT_FFIEC">"c13073"</definedName>
    <definedName name="IQ_GAINS_AVAIL_SALE_EQUITY_SEC_T2_FFIEC">"c13147"</definedName>
    <definedName name="IQ_GAINS_AVAIL_SALE_SEC_T1_FFIEC">"c13131"</definedName>
    <definedName name="IQ_GAINS_CASH_FLOW_HEDGES_T1_FFIEC">"c13133"</definedName>
    <definedName name="IQ_GAINS_HTM_AVG_ASSETS_FFIEC">"c13363"</definedName>
    <definedName name="IQ_GAINS_INSTRUMENT_SPECIFIC_CREDIT_RISK_LIAB_FFIEC">"c13076"</definedName>
    <definedName name="IQ_GAINS_INSTRUMENT_SPECIFIC_RISK_FFIEC">"c13074"</definedName>
    <definedName name="IQ_GAINS_INSURANCE_ACTIVITIES_FFIEC">"c13072"</definedName>
    <definedName name="IQ_GAINS_LIABILITIES_FFIEC">"c13075"</definedName>
    <definedName name="IQ_GAINS_SALE_ASSETS_FDIC">"c6675"</definedName>
    <definedName name="IQ_GAINS_SALE_LOANS_LEASES_FFIEC">"c13013"</definedName>
    <definedName name="IQ_GAINS_SALE_OTHER_ASSETS_FFIEC">"c13015"</definedName>
    <definedName name="IQ_GAINS_SALE_OTHER_RE_OWNED_FFIEC">"c13014"</definedName>
    <definedName name="IQ_GAINS_SECURITIZATION_OPERATING_INC_FFIEC">"c13391"</definedName>
    <definedName name="IQ_GCP_CDS_MDS_DATE">"c27273"</definedName>
    <definedName name="IQ_GCP_CDS_MDS_SCORE">"c27272"</definedName>
    <definedName name="IQ_GCP_CDS_MDS_Z_SCORE">"c27274"</definedName>
    <definedName name="IQ_GDP">"c6874"</definedName>
    <definedName name="IQ_GDP_APR">"c7534"</definedName>
    <definedName name="IQ_GDP_APR_FC">"c8414"</definedName>
    <definedName name="IQ_GDP_FC">"c7754"</definedName>
    <definedName name="IQ_GDP_POP">"c7094"</definedName>
    <definedName name="IQ_GDP_POP_FC">"c7974"</definedName>
    <definedName name="IQ_GDP_REAL">"c6981"</definedName>
    <definedName name="IQ_GDP_REAL_APR">"c7641"</definedName>
    <definedName name="IQ_GDP_REAL_APR_FC">"c8521"</definedName>
    <definedName name="IQ_GDP_REAL_FC">"c7861"</definedName>
    <definedName name="IQ_GDP_REAL_POP">"c7201"</definedName>
    <definedName name="IQ_GDP_REAL_POP_FC">"c8081"</definedName>
    <definedName name="IQ_GDP_REAL_SAAR">"c6982"</definedName>
    <definedName name="IQ_GDP_REAL_SAAR_APR">"c7642"</definedName>
    <definedName name="IQ_GDP_REAL_SAAR_APR_FC">"c8522"</definedName>
    <definedName name="IQ_GDP_REAL_SAAR_FC">"c7862"</definedName>
    <definedName name="IQ_GDP_REAL_SAAR_POP">"c7202"</definedName>
    <definedName name="IQ_GDP_REAL_SAAR_POP_FC">"c8082"</definedName>
    <definedName name="IQ_GDP_REAL_SAAR_YOY">"c7422"</definedName>
    <definedName name="IQ_GDP_REAL_SAAR_YOY_FC">"c8302"</definedName>
    <definedName name="IQ_GDP_REAL_USD">"c11946"</definedName>
    <definedName name="IQ_GDP_REAL_USD_APR">"c11949"</definedName>
    <definedName name="IQ_GDP_REAL_USD_POP">"c11947"</definedName>
    <definedName name="IQ_GDP_REAL_USD_YOY">"c11948"</definedName>
    <definedName name="IQ_GDP_REAL_YOY">"c7421"</definedName>
    <definedName name="IQ_GDP_REAL_YOY_FC">"c8301"</definedName>
    <definedName name="IQ_GDP_SAAR">"c6875"</definedName>
    <definedName name="IQ_GDP_SAAR_APR">"c7535"</definedName>
    <definedName name="IQ_GDP_SAAR_APR_FC">"c8415"</definedName>
    <definedName name="IQ_GDP_SAAR_FC">"c7755"</definedName>
    <definedName name="IQ_GDP_SAAR_POP">"c7095"</definedName>
    <definedName name="IQ_GDP_SAAR_POP_FC">"c7975"</definedName>
    <definedName name="IQ_GDP_SAAR_YOY">"c7315"</definedName>
    <definedName name="IQ_GDP_SAAR_YOY_FC">"c8195"</definedName>
    <definedName name="IQ_GDP_USD">"c11834"</definedName>
    <definedName name="IQ_GDP_USD_APR">"c11837"</definedName>
    <definedName name="IQ_GDP_USD_POP">"c11835"</definedName>
    <definedName name="IQ_GDP_USD_YOY">"c11836"</definedName>
    <definedName name="IQ_GDP_YOY">"c7314"</definedName>
    <definedName name="IQ_GDP_YOY_FC">"c8194"</definedName>
    <definedName name="IQ_GENERAL_ALLOWANCE">"c15248"</definedName>
    <definedName name="IQ_GEO_SEG_ASSETS">"c4069"</definedName>
    <definedName name="IQ_GEO_SEG_ASSETS_ABS">"c4091"</definedName>
    <definedName name="IQ_GEO_SEG_ASSETS_TOTAL">"c4123"</definedName>
    <definedName name="IQ_GEO_SEG_CAPEX">"c4083"</definedName>
    <definedName name="IQ_GEO_SEG_CAPEX_ABS">"c4105"</definedName>
    <definedName name="IQ_GEO_SEG_CAPEX_TOTAL">"c4127"</definedName>
    <definedName name="IQ_GEO_SEG_DA">"c4082"</definedName>
    <definedName name="IQ_GEO_SEG_DA_ABS">"c4104"</definedName>
    <definedName name="IQ_GEO_SEG_DA_TOTAL">"c4126"</definedName>
    <definedName name="IQ_GEO_SEG_EARNINGS_OP">"c4073"</definedName>
    <definedName name="IQ_GEO_SEG_EARNINGS_OP_ABS">"c4095"</definedName>
    <definedName name="IQ_GEO_SEG_EARNINGS_OP_TOTAL">"c4119"</definedName>
    <definedName name="IQ_GEO_SEG_EBT">"c4072"</definedName>
    <definedName name="IQ_GEO_SEG_EBT_ABS">"c4094"</definedName>
    <definedName name="IQ_GEO_SEG_EBT_TOTAL">"c4121"</definedName>
    <definedName name="IQ_GEO_SEG_GP">"c4070"</definedName>
    <definedName name="IQ_GEO_SEG_GP_ABS">"c4092"</definedName>
    <definedName name="IQ_GEO_SEG_GP_TOTAL">"c4120"</definedName>
    <definedName name="IQ_GEO_SEG_INC_TAX">"c4081"</definedName>
    <definedName name="IQ_GEO_SEG_INC_TAX_ABS">"c4103"</definedName>
    <definedName name="IQ_GEO_SEG_INC_TAX_TOTAL">"c4125"</definedName>
    <definedName name="IQ_GEO_SEG_INTEREST_EXP">"c4080"</definedName>
    <definedName name="IQ_GEO_SEG_INTEREST_EXP_ABS">"c4102"</definedName>
    <definedName name="IQ_GEO_SEG_INTEREST_EXP_TOTAL">"c4124"</definedName>
    <definedName name="IQ_GEO_SEG_NAME">"c5484"</definedName>
    <definedName name="IQ_GEO_SEG_NAME_ABS">"c5485"</definedName>
    <definedName name="IQ_GEO_SEG_NI">"c4071"</definedName>
    <definedName name="IQ_GEO_SEG_NI_ABS">"c4093"</definedName>
    <definedName name="IQ_GEO_SEG_NI_TOTAL">"c4122"</definedName>
    <definedName name="IQ_GEO_SEG_OPER_INC">"c4075"</definedName>
    <definedName name="IQ_GEO_SEG_OPER_INC_ABS">"c4097"</definedName>
    <definedName name="IQ_GEO_SEG_OPER_INC_TOTAL">"c4118"</definedName>
    <definedName name="IQ_GEO_SEG_REV">"c4074"</definedName>
    <definedName name="IQ_GEO_SEG_REV_ABS">"c4096"</definedName>
    <definedName name="IQ_GEO_SEG_REV_TOTAL">"c4117"</definedName>
    <definedName name="IQ_GICS_CODE">"c16201"</definedName>
    <definedName name="IQ_GLA_PCT_LEASED_CONSOL">"c8810"</definedName>
    <definedName name="IQ_GLA_PCT_LEASED_MANAGED">"c8812"</definedName>
    <definedName name="IQ_GLA_PCT_LEASED_OTHER">"c8813"</definedName>
    <definedName name="IQ_GLA_PCT_LEASED_TOTAL">"c8814"</definedName>
    <definedName name="IQ_GLA_PCT_LEASED_UNCONSOL">"c8811"</definedName>
    <definedName name="IQ_GLA_SQ_FT_CONSOL">"c8790"</definedName>
    <definedName name="IQ_GLA_SQ_FT_MANAGED">"c8792"</definedName>
    <definedName name="IQ_GLA_SQ_FT_OTHER">"c8793"</definedName>
    <definedName name="IQ_GLA_SQ_FT_TOTAL">"c8794"</definedName>
    <definedName name="IQ_GLA_SQ_FT_UNCONSOL">"c8791"</definedName>
    <definedName name="IQ_GLA_SQ_METER_CONSOL">"c8795"</definedName>
    <definedName name="IQ_GLA_SQ_METER_MANAGED">"c8797"</definedName>
    <definedName name="IQ_GLA_SQ_METER_OTHER">"c8798"</definedName>
    <definedName name="IQ_GLA_SQ_METER_TOTAL">"c8799"</definedName>
    <definedName name="IQ_GLA_SQ_METER_UNCONSOL">"c8796"</definedName>
    <definedName name="IQ_GNMA_FDIC">"c6398"</definedName>
    <definedName name="IQ_GOODWILL_FDIC">"c6334"</definedName>
    <definedName name="IQ_GOODWILL_FFIEC">"c12836"</definedName>
    <definedName name="IQ_GOODWILL_IMPAIRMENT_FDIC">"c6678"</definedName>
    <definedName name="IQ_GOODWILL_IMPAIRMENT_FFIEC">"c13025"</definedName>
    <definedName name="IQ_GOODWILL_INTAN_FDIC">"c6333"</definedName>
    <definedName name="IQ_GOODWILL_NET">"c1380"</definedName>
    <definedName name="IQ_GOVT_PERSONAL_TAXES_RECEIPTS">"c6876"</definedName>
    <definedName name="IQ_GOVT_PERSONAL_TAXES_RECEIPTS_APR">"c7536"</definedName>
    <definedName name="IQ_GOVT_PERSONAL_TAXES_RECEIPTS_APR_FC">"c8416"</definedName>
    <definedName name="IQ_GOVT_PERSONAL_TAXES_RECEIPTS_FC">"c7756"</definedName>
    <definedName name="IQ_GOVT_PERSONAL_TAXES_RECEIPTS_POP">"c7096"</definedName>
    <definedName name="IQ_GOVT_PERSONAL_TAXES_RECEIPTS_POP_FC">"c7976"</definedName>
    <definedName name="IQ_GOVT_PERSONAL_TAXES_RECEIPTS_YOY">"c7316"</definedName>
    <definedName name="IQ_GOVT_PERSONAL_TAXES_RECEIPTS_YOY_FC">"c8196"</definedName>
    <definedName name="IQ_GOVT_RECEIPTS">"c6877"</definedName>
    <definedName name="IQ_GOVT_RECEIPTS_APR">"c7537"</definedName>
    <definedName name="IQ_GOVT_RECEIPTS_APR_FC">"c8417"</definedName>
    <definedName name="IQ_GOVT_RECEIPTS_FC">"c7757"</definedName>
    <definedName name="IQ_GOVT_RECEIPTS_POP">"c7097"</definedName>
    <definedName name="IQ_GOVT_RECEIPTS_POP_FC">"c7977"</definedName>
    <definedName name="IQ_GOVT_RECEIPTS_YOY">"c7317"</definedName>
    <definedName name="IQ_GOVT_RECEIPTS_YOY_FC">"c8197"</definedName>
    <definedName name="IQ_GP">"c511"</definedName>
    <definedName name="IQ_GP_10YR_ANN_CAGR">"c6090"</definedName>
    <definedName name="IQ_GP_10YR_ANN_GROWTH">"c512"</definedName>
    <definedName name="IQ_GP_1YR_ANN_GROWTH">"c513"</definedName>
    <definedName name="IQ_GP_2YR_ANN_CAGR">"c6091"</definedName>
    <definedName name="IQ_GP_2YR_ANN_GROWTH">"c514"</definedName>
    <definedName name="IQ_GP_3YR_ANN_CAGR">"c6092"</definedName>
    <definedName name="IQ_GP_3YR_ANN_GROWTH">"c515"</definedName>
    <definedName name="IQ_GP_5YR_ANN_CAGR">"c6093"</definedName>
    <definedName name="IQ_GP_5YR_ANN_GROWTH">"c516"</definedName>
    <definedName name="IQ_GP_7YR_ANN_CAGR">"c6094"</definedName>
    <definedName name="IQ_GP_7YR_ANN_GROWTH">"c517"</definedName>
    <definedName name="IQ_GPPE">"c518"</definedName>
    <definedName name="IQ_GROSS_ADD_BASIC">"c15776"</definedName>
    <definedName name="IQ_GROSS_ADD_BBAND">"c15779"</definedName>
    <definedName name="IQ_GROSS_ADD_DIG">"c15777"</definedName>
    <definedName name="IQ_GROSS_ADD_PHONE">"c15780"</definedName>
    <definedName name="IQ_GROSS_ADD_POSTPAID_WIRELESS">"c15750"</definedName>
    <definedName name="IQ_GROSS_ADD_PREPAID_WIRELESS">"c15751"</definedName>
    <definedName name="IQ_GROSS_ADD_RESELL_WHOLESALE_WIRELESS">"c15752"</definedName>
    <definedName name="IQ_GROSS_ADD_RGU">"c15781"</definedName>
    <definedName name="IQ_GROSS_ADD_SATELLITE">"c15778"</definedName>
    <definedName name="IQ_GROSS_ADD_TOTAL_WIRELESS">"c15753"</definedName>
    <definedName name="IQ_GROSS_AH_EARNED">"c2742"</definedName>
    <definedName name="IQ_GROSS_CLAIM_ADJ_EXP_RESERVE_BOP">"c15874"</definedName>
    <definedName name="IQ_GROSS_CLAIM_EXP_INCUR">"c2755"</definedName>
    <definedName name="IQ_GROSS_CLAIM_EXP_PAID">"c2758"</definedName>
    <definedName name="IQ_GROSS_CLAIM_EXP_RES">"c2752"</definedName>
    <definedName name="IQ_GROSS_DIVID">"c1446"</definedName>
    <definedName name="IQ_GROSS_EARNED">"c2732"</definedName>
    <definedName name="IQ_GROSS_GW">"c519"</definedName>
    <definedName name="IQ_GROSS_INTAN">"c520"</definedName>
    <definedName name="IQ_GROSS_INTAN_ASSETS">"c17748"</definedName>
    <definedName name="IQ_GROSS_LIFE_EARNED">"c2737"</definedName>
    <definedName name="IQ_GROSS_LIFE_IN_FORCE">"c2767"</definedName>
    <definedName name="IQ_GROSS_LOANS">"c521"</definedName>
    <definedName name="IQ_GROSS_LOANS_10YR_ANN_CAGR">"c6095"</definedName>
    <definedName name="IQ_GROSS_LOANS_10YR_ANN_GROWTH">"c522"</definedName>
    <definedName name="IQ_GROSS_LOANS_1YR_ANN_GROWTH">"c523"</definedName>
    <definedName name="IQ_GROSS_LOANS_2YR_ANN_CAGR">"c6096"</definedName>
    <definedName name="IQ_GROSS_LOANS_2YR_ANN_GROWTH">"c524"</definedName>
    <definedName name="IQ_GROSS_LOANS_3YR_ANN_CAGR">"c6097"</definedName>
    <definedName name="IQ_GROSS_LOANS_3YR_ANN_GROWTH">"c525"</definedName>
    <definedName name="IQ_GROSS_LOANS_5YR_ANN_CAGR">"c6098"</definedName>
    <definedName name="IQ_GROSS_LOANS_5YR_ANN_GROWTH">"c526"</definedName>
    <definedName name="IQ_GROSS_LOANS_7YR_ANN_CAGR">"c6099"</definedName>
    <definedName name="IQ_GROSS_LOANS_7YR_ANN_GROWTH">"c527"</definedName>
    <definedName name="IQ_GROSS_LOANS_TOTAL_DEPOSITS">"c528"</definedName>
    <definedName name="IQ_GROSS_LOSSES">"c15871"</definedName>
    <definedName name="IQ_GROSS_LOSSES_AVG_LOANS_FFIEC">"c13475"</definedName>
    <definedName name="IQ_GROSS_MARGIN">"c529"</definedName>
    <definedName name="IQ_GROSS_MARGIN_ACT_OR_EST">"c5554"</definedName>
    <definedName name="IQ_GROSS_MARGIN_ACT_OR_EST_THOM">"c5562"</definedName>
    <definedName name="IQ_GROSS_MARGIN_EST">"c5547"</definedName>
    <definedName name="IQ_GROSS_MARGIN_EST_THOM">"c5555"</definedName>
    <definedName name="IQ_GROSS_MARGIN_HIGH_EST">"c5549"</definedName>
    <definedName name="IQ_GROSS_MARGIN_HIGH_EST_THOM">"c5557"</definedName>
    <definedName name="IQ_GROSS_MARGIN_LOW_EST">"c5550"</definedName>
    <definedName name="IQ_GROSS_MARGIN_LOW_EST_THOM">"c5558"</definedName>
    <definedName name="IQ_GROSS_MARGIN_MEDIAN_EST">"c5548"</definedName>
    <definedName name="IQ_GROSS_MARGIN_MEDIAN_EST_THOM">"c5556"</definedName>
    <definedName name="IQ_GROSS_MARGIN_NUM_EST">"c5551"</definedName>
    <definedName name="IQ_GROSS_MARGIN_NUM_EST_THOM">"c5559"</definedName>
    <definedName name="IQ_GROSS_MARGIN_REV_DATE_TIME_REUT">"c28563"</definedName>
    <definedName name="IQ_GROSS_MARGIN_REVISIONS_REUT">"c28524"</definedName>
    <definedName name="IQ_GROSS_MARGIN_STDDEV_EST">"c5552"</definedName>
    <definedName name="IQ_GROSS_MARGIN_STDDEV_EST_THOM">"c5560"</definedName>
    <definedName name="IQ_GROSS_PC_EARNED">"c2747"</definedName>
    <definedName name="IQ_GROSS_PREMIUMS_WRITTEN_AVG_ASSETS">"c15893"</definedName>
    <definedName name="IQ_GROSS_PREMIUMS_WRITTEN_AVG_EQUITY">"c15892"</definedName>
    <definedName name="IQ_GROSS_PREMIUMS_WRITTEN_AVG_STATUTORY_SURPLUS">"c15894"</definedName>
    <definedName name="IQ_GROSS_PROFIT">"c1378"</definedName>
    <definedName name="IQ_GROSS_SPRD">"c2155"</definedName>
    <definedName name="IQ_GROSS_WRITTEN">"c2726"</definedName>
    <definedName name="IQ_GROUP_EMBEDDED_VALUE_ASSET_MANAGEMENT">"c9955"</definedName>
    <definedName name="IQ_GROUP_EMBEDDED_VALUE_HEALTH">"c9954"</definedName>
    <definedName name="IQ_GROUP_EMBEDDED_VALUE_LIFE">"c9953"</definedName>
    <definedName name="IQ_GROUP_EMBEDDED_VALUE_LIFE_OTHER">"c9956"</definedName>
    <definedName name="IQ_GVKEY">"c15590"</definedName>
    <definedName name="IQ_GVKEY_OTHER">"c15633"</definedName>
    <definedName name="IQ_GW">"c530"</definedName>
    <definedName name="IQ_GW_AMORT">"c531"</definedName>
    <definedName name="IQ_GW_AMORT_BR">"c532"</definedName>
    <definedName name="IQ_GW_AMORT_CF">"c533"</definedName>
    <definedName name="IQ_GW_AMORT_CF_BNK">"c534"</definedName>
    <definedName name="IQ_GW_AMORT_CF_BR">"c535"</definedName>
    <definedName name="IQ_GW_AMORT_CF_FIN">"c536"</definedName>
    <definedName name="IQ_GW_AMORT_CF_INS">"c537"</definedName>
    <definedName name="IQ_GW_AMORT_CF_REIT">"c538"</definedName>
    <definedName name="IQ_GW_AMORT_CF_UTI">"c539"</definedName>
    <definedName name="IQ_GW_AMORT_FIN">"c540"</definedName>
    <definedName name="IQ_GW_AMORT_INS">"c541"</definedName>
    <definedName name="IQ_GW_AMORT_REIT">"c542"</definedName>
    <definedName name="IQ_GW_AMORT_UTI">"c543"</definedName>
    <definedName name="IQ_GW_INTAN">"c19145"</definedName>
    <definedName name="IQ_GW_INTAN_AMORT">"c1469"</definedName>
    <definedName name="IQ_GW_INTAN_AMORT_BNK">"c544"</definedName>
    <definedName name="IQ_GW_INTAN_AMORT_BR">"c1470"</definedName>
    <definedName name="IQ_GW_INTAN_AMORT_CF">"c1471"</definedName>
    <definedName name="IQ_GW_INTAN_AMORT_CF_BNK">"c1472"</definedName>
    <definedName name="IQ_GW_INTAN_AMORT_CF_BR">"c1473"</definedName>
    <definedName name="IQ_GW_INTAN_AMORT_CF_FIN">"c1474"</definedName>
    <definedName name="IQ_GW_INTAN_AMORT_CF_INS">"c1475"</definedName>
    <definedName name="IQ_GW_INTAN_AMORT_CF_RE">"c6279"</definedName>
    <definedName name="IQ_GW_INTAN_AMORT_CF_REIT">"c1476"</definedName>
    <definedName name="IQ_GW_INTAN_AMORT_CF_UTI">"c1477"</definedName>
    <definedName name="IQ_GW_INTAN_AMORT_FIN">"c1478"</definedName>
    <definedName name="IQ_GW_INTAN_AMORT_INS">"c1479"</definedName>
    <definedName name="IQ_GW_INTAN_AMORT_RE">"c6280"</definedName>
    <definedName name="IQ_GW_INTAN_AMORT_REIT">"c1480"</definedName>
    <definedName name="IQ_GW_INTAN_AMORT_UTI">"c1481"</definedName>
    <definedName name="IQ_HC_ADJUSTED_DISCHARGES">"c9977"</definedName>
    <definedName name="IQ_HC_ADMISSIONS">"c5953"</definedName>
    <definedName name="IQ_HC_ADMISSIONS_GROWTH">"c5997"</definedName>
    <definedName name="IQ_HC_ADMISSIONS_MANAGED_CARE">"c5956"</definedName>
    <definedName name="IQ_HC_ADMISSIONS_MEDICAID">"c5955"</definedName>
    <definedName name="IQ_HC_ADMISSIONS_MEDICARE">"c5954"</definedName>
    <definedName name="IQ_HC_ADMISSIONS_OTHER">"c5957"</definedName>
    <definedName name="IQ_HC_ADMISSIONS_SF">"c6006"</definedName>
    <definedName name="IQ_HC_ALFS">"c5952"</definedName>
    <definedName name="IQ_HC_ASO_COVERED_LIVES">"c9982"</definedName>
    <definedName name="IQ_HC_ASO_MEMBERSHIP">"c9985"</definedName>
    <definedName name="IQ_HC_AVG_BEDS_SVC">"c5951"</definedName>
    <definedName name="IQ_HC_AVG_DAILY_CENSUS">"c5965"</definedName>
    <definedName name="IQ_HC_AVG_LICENSED_BEDS">"c5949"</definedName>
    <definedName name="IQ_HC_AVG_LICENSED_BEDS_SF">"c6004"</definedName>
    <definedName name="IQ_HC_AVG_STAY">"c5966"</definedName>
    <definedName name="IQ_HC_AVG_STAY_SF">"c6016"</definedName>
    <definedName name="IQ_HC_BEDS_SVC">"c5950"</definedName>
    <definedName name="IQ_HC_CASES">"c9978"</definedName>
    <definedName name="IQ_HC_CLAIMS_RESERVES">"c9989"</definedName>
    <definedName name="IQ_HC_DAYS_REV_OUT">"c5993"</definedName>
    <definedName name="IQ_HC_DISCHARGES">"c9976"</definedName>
    <definedName name="IQ_HC_EQUIV_ADMISSIONS_GROWTH">"c5998"</definedName>
    <definedName name="IQ_HC_EQUIVALENT_ADMISSIONS">"c5958"</definedName>
    <definedName name="IQ_HC_EQUIVALENT_ADMISSIONS_SF">"c6007"</definedName>
    <definedName name="IQ_HC_EQUIVALENT_PATIENT_DAYS">"c9980"</definedName>
    <definedName name="IQ_HC_ER_VISITS">"c5964"</definedName>
    <definedName name="IQ_HC_ER_VISITS_SF">"c6017"</definedName>
    <definedName name="IQ_HC_GROSS_INPATIENT_REV">"c5987"</definedName>
    <definedName name="IQ_HC_GROSS_OUTPATIENT_REV">"c5988"</definedName>
    <definedName name="IQ_HC_GROSS_PATIENT_REV">"c5989"</definedName>
    <definedName name="IQ_HC_HOSP_FACILITIES_CONSOL">"c5945"</definedName>
    <definedName name="IQ_HC_HOSP_FACILITIES_CONSOL_SF">"c6000"</definedName>
    <definedName name="IQ_HC_HOSP_FACILITIES_NON_CONSOL">"c5946"</definedName>
    <definedName name="IQ_HC_HOSP_FACILITIES_NON_CONSOL_SF">"c6001"</definedName>
    <definedName name="IQ_HC_HOSP_FACILITIES_TOTAL">"c5947"</definedName>
    <definedName name="IQ_HC_HOSP_FACILITIES_TOTAL_SF">"c6002"</definedName>
    <definedName name="IQ_HC_INPATIENT_PROCEDURES">"c5961"</definedName>
    <definedName name="IQ_HC_INPATIENT_PROCEDURES_SF">"c6011"</definedName>
    <definedName name="IQ_HC_INPATIENT_REV_PER_ADMISSION">"c5994"</definedName>
    <definedName name="IQ_HC_INTPATIENT_SVCS_PCT_REV">"c5975"</definedName>
    <definedName name="IQ_HC_INTPATIENT_SVCS_PCT_REV_SF">"c6015"</definedName>
    <definedName name="IQ_HC_LICENSED_BEDS">"c5948"</definedName>
    <definedName name="IQ_HC_LICENSED_BEDS_SF">"c6003"</definedName>
    <definedName name="IQ_HC_MANAGED_CARE_PCT_ADMISSIONS">"c5982"</definedName>
    <definedName name="IQ_HC_MANAGED_CARE_PCT_REV">"c5978"</definedName>
    <definedName name="IQ_HC_MEDICAID_PCT_ADMISSIONS">"c5981"</definedName>
    <definedName name="IQ_HC_MEDICAID_PCT_REV">"c5977"</definedName>
    <definedName name="IQ_HC_MEDICAL_EXPENSE_RATIO">"c9987"</definedName>
    <definedName name="IQ_HC_MEDICARE_PCT_ADMISSIONS">"c5980"</definedName>
    <definedName name="IQ_HC_MEDICARE_PCT_REV">"c5976"</definedName>
    <definedName name="IQ_HC_NET_INPATIENT_REV">"c5984"</definedName>
    <definedName name="IQ_HC_NET_OUTPATIENT_REV">"c5985"</definedName>
    <definedName name="IQ_HC_NET_PATIENT_REV">"c5986"</definedName>
    <definedName name="IQ_HC_NET_PATIENT_REV_SF">"c6005"</definedName>
    <definedName name="IQ_HC_OCC_RATE">"c5967"</definedName>
    <definedName name="IQ_HC_OCC_RATE_LICENSED_BEDS">"c5968"</definedName>
    <definedName name="IQ_HC_OCC_RATE_SF">"c6009"</definedName>
    <definedName name="IQ_HC_OPEX_SUPPLIES">"c5990"</definedName>
    <definedName name="IQ_HC_OTHER_OPEX_PCT_REV">"c5973"</definedName>
    <definedName name="IQ_HC_OUTPATIENT_PROCEDURES">"c5962"</definedName>
    <definedName name="IQ_HC_OUTPATIENT_PROCEDURES_SF">"c6012"</definedName>
    <definedName name="IQ_HC_OUTPATIENT_REV_PER_ADMISSION">"c5995"</definedName>
    <definedName name="IQ_HC_OUTPATIENT_SVCS_PCT_REV">"c5974"</definedName>
    <definedName name="IQ_HC_OUTPATIENT_SVCS_PCT_REV_SF">"c6014"</definedName>
    <definedName name="IQ_HC_PATIENT_DAYS">"c5960"</definedName>
    <definedName name="IQ_HC_PATIENT_DAYS_SF">"c6010"</definedName>
    <definedName name="IQ_HC_PROF_GEN_LIAB_CLAIM_PAID">"c5991"</definedName>
    <definedName name="IQ_HC_PROF_GEN_LIAB_EXP_BENEFIT">"c5992"</definedName>
    <definedName name="IQ_HC_PROVISION_DOUBTFUL_PCT_REV">"c5972"</definedName>
    <definedName name="IQ_HC_REV_GROWTH">"c5996"</definedName>
    <definedName name="IQ_HC_REV_PER_CASE">"c9979"</definedName>
    <definedName name="IQ_HC_REV_PER_DISCHARGE">"c9990"</definedName>
    <definedName name="IQ_HC_REV_PER_EQUIV_ADMISSION">"c5959"</definedName>
    <definedName name="IQ_HC_REV_PER_EQUIV_ADMISSION_SF">"c6008"</definedName>
    <definedName name="IQ_HC_REV_PER_EQUIV_ADMISSIONS_GROWTH">"c5999"</definedName>
    <definedName name="IQ_HC_REV_PER_PATIENT_DAY">"c5969"</definedName>
    <definedName name="IQ_HC_REV_PER_PATIENT_DAY_SF">"c6018"</definedName>
    <definedName name="IQ_HC_RISK_COVERED_LIVES">"c9981"</definedName>
    <definedName name="IQ_HC_RISK_MEMBERSHIP">"c9984"</definedName>
    <definedName name="IQ_HC_SALARIES_PCT_REV">"c5970"</definedName>
    <definedName name="IQ_HC_SGA_MARGIN">"c9988"</definedName>
    <definedName name="IQ_HC_SUPPLIES_PCT_REV">"c5971"</definedName>
    <definedName name="IQ_HC_TOTAL_COVERED_LIVES">"c9983"</definedName>
    <definedName name="IQ_HC_TOTAL_MEMBERSHIP">"c9986"</definedName>
    <definedName name="IQ_HC_TOTAL_PROCEDURES">"c5963"</definedName>
    <definedName name="IQ_HC_TOTAL_PROCEDURES_SF">"c6013"</definedName>
    <definedName name="IQ_HC_UNINSURED_PCT_ADMISSIONS">"c5983"</definedName>
    <definedName name="IQ_HC_UNINSURED_PCT_REV">"c5979"</definedName>
    <definedName name="IQ_HEDGEFUND_OVER_TOTAL">"c13771"</definedName>
    <definedName name="IQ_HELD_MATURITY_FDIC">"c6408"</definedName>
    <definedName name="IQ_HG_ACQUIRED_FRANCHISE_HOTEL_PROPERTIES">"c8584"</definedName>
    <definedName name="IQ_HG_ACQUIRED_FRANCHISE_ROOMS">"c8614"</definedName>
    <definedName name="IQ_HG_ACQUIRED_HOTEL_PROPERTIES">"c8572"</definedName>
    <definedName name="IQ_HG_ACQUIRED_MANAGED_HOTEL_PROPERTIES">"c8590"</definedName>
    <definedName name="IQ_HG_ACQUIRED_MANAGED_ROOMS">"c8620"</definedName>
    <definedName name="IQ_HG_ACQUIRED_OTHER_HOTEL_PROPERTIES">"c8596"</definedName>
    <definedName name="IQ_HG_ACQUIRED_OTHER_ROOMS">"c8626"</definedName>
    <definedName name="IQ_HG_ACQUIRED_OWNED_HOTEL_PROPERTIES">"c8578"</definedName>
    <definedName name="IQ_HG_ACQUIRED_OWNED_ROOMS">"c8608"</definedName>
    <definedName name="IQ_HG_ACQUIRED_ROOMS">"c8602"</definedName>
    <definedName name="IQ_HG_ADR_CHANGE_FRANCHISE">"c8684"</definedName>
    <definedName name="IQ_HG_ADR_CHANGE_MANAGED">"c8685"</definedName>
    <definedName name="IQ_HG_ADR_CHANGE_OTHER">"c8686"</definedName>
    <definedName name="IQ_HG_ADR_CHANGE_OWNED">"c8683"</definedName>
    <definedName name="IQ_HG_ADR_CHANGE_OWNED_COMP">"c8709"</definedName>
    <definedName name="IQ_HG_ADR_CHANGE_TOTAL">"c8687"</definedName>
    <definedName name="IQ_HG_ADR_CHANGE_TOTAL_COMP">"c8710"</definedName>
    <definedName name="IQ_HG_ADR_FRANCHISE">"c8664"</definedName>
    <definedName name="IQ_HG_ADR_MANAGED">"c8665"</definedName>
    <definedName name="IQ_HG_ADR_OTHER">"c8666"</definedName>
    <definedName name="IQ_HG_ADR_OWNED">"c8663"</definedName>
    <definedName name="IQ_HG_ADR_OWNED_COMP">"c8701"</definedName>
    <definedName name="IQ_HG_ADR_TOTAL">"c8667"</definedName>
    <definedName name="IQ_HG_ADR_TOTAL_COMP">"c8702"</definedName>
    <definedName name="IQ_HG_CASINO_EXP_DIRECT_OPERATING_EXP">"c15981"</definedName>
    <definedName name="IQ_HG_CASINO_GROSS_PROFIT">"c15974"</definedName>
    <definedName name="IQ_HG_CASINO_MARGIN">"c15976"</definedName>
    <definedName name="IQ_HG_CASINO_OPERATING_MARGIN">"c15977"</definedName>
    <definedName name="IQ_HG_CASINOS_JV">"c8631"</definedName>
    <definedName name="IQ_HG_CASINOS_MANAGED">"c8632"</definedName>
    <definedName name="IQ_HG_CASINOS_OWNED">"c8630"</definedName>
    <definedName name="IQ_HG_CASINOS_TOTAL">"c8633"</definedName>
    <definedName name="IQ_HG_CLOSED_FRANCHISE_HOTEL_PROPERTIES">"c8586"</definedName>
    <definedName name="IQ_HG_CLOSED_FRANCHISE_ROOMS">"c8616"</definedName>
    <definedName name="IQ_HG_CLOSED_HOTEL_PROPERTIES">"c8574"</definedName>
    <definedName name="IQ_HG_CLOSED_MANAGED_HOTEL_PROPERTIES">"c8592"</definedName>
    <definedName name="IQ_HG_CLOSED_MANAGED_ROOMS">"c8622"</definedName>
    <definedName name="IQ_HG_CLOSED_OTHER_HOTEL_PROPERTIES">"c8598"</definedName>
    <definedName name="IQ_HG_CLOSED_OTHER_ROOMS">"c8628"</definedName>
    <definedName name="IQ_HG_CLOSED_OWNED_HOTEL_PROPERTIES">"c8580"</definedName>
    <definedName name="IQ_HG_CLOSED_OWNED_ROOMS">"c8610"</definedName>
    <definedName name="IQ_HG_CLOSED_ROOMS">"c8604"</definedName>
    <definedName name="IQ_HG_CONFERENCE_SPACE">"c15971"</definedName>
    <definedName name="IQ_HG_EXP_CASINO">"c8733"</definedName>
    <definedName name="IQ_HG_EXP_DEVELOPMENT">"c8738"</definedName>
    <definedName name="IQ_HG_EXP_DIRECT_CASINO_GAMING">"c15994"</definedName>
    <definedName name="IQ_HG_EXP_ENTERTAINMENT">"c8736"</definedName>
    <definedName name="IQ_HG_EXP_FOOD_BEV">"c8734"</definedName>
    <definedName name="IQ_HG_EXP_FRANCHISE_MANAGEMENT">"c8744"</definedName>
    <definedName name="IQ_HG_EXP_OTHER_DIRECT_HOTEL_MOTEL">"c15995"</definedName>
    <definedName name="IQ_HG_EXP_OTHER_MNGD_FRANCHISE_PROP">"c8742"</definedName>
    <definedName name="IQ_HG_EXP_OWNED_LEASED_CONSOL_JV">"c8740"</definedName>
    <definedName name="IQ_HG_EXP_REIMBURSEMENTS">"c8743"</definedName>
    <definedName name="IQ_HG_EXP_RETAIL">"c8737"</definedName>
    <definedName name="IQ_HG_EXP_ROOMS">"c8735"</definedName>
    <definedName name="IQ_HG_EXP_THEATRE_CONCESSION">"c8739"</definedName>
    <definedName name="IQ_HG_EXP_VACA_OWNERSHIP_RES">"c8741"</definedName>
    <definedName name="IQ_HG_FOOD_BEV_EXP_DIRECT_OPERATING_EXP">"c15980"</definedName>
    <definedName name="IQ_HG_FOOD_BEV_REV_TOTAL_REV">"c15983"</definedName>
    <definedName name="IQ_HG_FOOD_PROM_COSTS">"c8746"</definedName>
    <definedName name="IQ_HG_FRANCHISE_HOTEL_PROPERTIES_BEG">"c8582"</definedName>
    <definedName name="IQ_HG_FRANCHISE_ROOMS_BEG">"c8612"</definedName>
    <definedName name="IQ_HG_GAMING_SPACE_JV">"c8635"</definedName>
    <definedName name="IQ_HG_GAMING_SPACE_MANAGED">"c8636"</definedName>
    <definedName name="IQ_HG_GAMING_SPACE_OWNED">"c8634"</definedName>
    <definedName name="IQ_HG_GAMING_SPACE_TOTAL">"c8637"</definedName>
    <definedName name="IQ_HG_HOTEL_PROPERTIES_BEG">"c8570"</definedName>
    <definedName name="IQ_HG_LAND_AVAIL_JV">"c8647"</definedName>
    <definedName name="IQ_HG_LAND_AVAIL_MANAGED">"c8648"</definedName>
    <definedName name="IQ_HG_LAND_AVAIL_OWNED">"c8646"</definedName>
    <definedName name="IQ_HG_LAND_AVAIL_TOTAL">"c8649"</definedName>
    <definedName name="IQ_HG_LAND_JV">"c8651"</definedName>
    <definedName name="IQ_HG_LAND_MANAGED">"c8652"</definedName>
    <definedName name="IQ_HG_LAND_OWNED">"c8650"</definedName>
    <definedName name="IQ_HG_LAND_TOTAL">"c8653"</definedName>
    <definedName name="IQ_HG_MANAGED_HOTEL_PROPERTIES_BEG">"c8588"</definedName>
    <definedName name="IQ_HG_MANAGED_ROOMS_BEG">"c8618"</definedName>
    <definedName name="IQ_HG_NUMBER_SUITES">"c15970"</definedName>
    <definedName name="IQ_HG_NUMBER_TABLES_AVG">"c15973"</definedName>
    <definedName name="IQ_HG_OCCUPANCY_CHANGE_FRANCHISE">"c8675"</definedName>
    <definedName name="IQ_HG_OCCUPANCY_CHANGE_MANAGED">"c8677"</definedName>
    <definedName name="IQ_HG_OCCUPANCY_CHANGE_OTHER">"c8679"</definedName>
    <definedName name="IQ_HG_OCCUPANCY_CHANGE_OWNED">"c8673"</definedName>
    <definedName name="IQ_HG_OCCUPANCY_CHANGE_OWNED_COMP">"c8705"</definedName>
    <definedName name="IQ_HG_OCCUPANCY_CHANGE_TOTAL">"c8681"</definedName>
    <definedName name="IQ_HG_OCCUPANCY_CHANGE_TOTAL_COMP">"c8707"</definedName>
    <definedName name="IQ_HG_OCCUPANCY_FRANCHISE">"c8659"</definedName>
    <definedName name="IQ_HG_OCCUPANCY_INCDEC_FRANCHISE">"c8676"</definedName>
    <definedName name="IQ_HG_OCCUPANCY_INCDEC_MANAGED">"c8678"</definedName>
    <definedName name="IQ_HG_OCCUPANCY_INCDEC_OTHER">"c8680"</definedName>
    <definedName name="IQ_HG_OCCUPANCY_INCDEC_OWNED">"c8674"</definedName>
    <definedName name="IQ_HG_OCCUPANCY_INCDEC_OWNED_COMP">"c8706"</definedName>
    <definedName name="IQ_HG_OCCUPANCY_INCDEC_TOTAL">"c8682"</definedName>
    <definedName name="IQ_HG_OCCUPANCY_INCDEC_TOTAL_COMP">"c8708"</definedName>
    <definedName name="IQ_HG_OCCUPANCY_MANAGED">"c8660"</definedName>
    <definedName name="IQ_HG_OCCUPANCY_OTHER">"c8661"</definedName>
    <definedName name="IQ_HG_OCCUPANCY_OWNED">"c8658"</definedName>
    <definedName name="IQ_HG_OCCUPANCY_OWNED_COMP">"c8699"</definedName>
    <definedName name="IQ_HG_OCCUPANCY_TOTAL">"c8662"</definedName>
    <definedName name="IQ_HG_OCCUPANCY_TOTAL_COMP">"c8700"</definedName>
    <definedName name="IQ_HG_OPENED_FRANCHISE_HOTEL_PROPERTIES">"c8583"</definedName>
    <definedName name="IQ_HG_OPENED_FRANCHISE_ROOMS">"c8613"</definedName>
    <definedName name="IQ_HG_OPENED_HOTEL_PROPERTIES">"c8571"</definedName>
    <definedName name="IQ_HG_OPENED_MANAGED_HOTEL_PROPERTIES">"c8589"</definedName>
    <definedName name="IQ_HG_OPENED_MANAGED_ROOMS">"c8619"</definedName>
    <definedName name="IQ_HG_OPENED_OTHER_HOTEL_PROPERTIES">"c8595"</definedName>
    <definedName name="IQ_HG_OPENED_OTHER_ROOMS">"c8625"</definedName>
    <definedName name="IQ_HG_OPENED_OWNED_HOTEL_PROPERTIES">"c8577"</definedName>
    <definedName name="IQ_HG_OPENED_OWNED_ROOMS">"c8607"</definedName>
    <definedName name="IQ_HG_OPENED_ROOMS">"c8601"</definedName>
    <definedName name="IQ_HG_OTHER_HOTEL_PROPERTIES_BEG">"c8594"</definedName>
    <definedName name="IQ_HG_OTHER_PROM_COSTS">"c8747"</definedName>
    <definedName name="IQ_HG_OTHER_ROOMS_BEG">"c8624"</definedName>
    <definedName name="IQ_HG_OWNED_HOTEL_PROPERTIES_BEG">"c8576"</definedName>
    <definedName name="IQ_HG_OWNED_ROOMS_BEG">"c8606"</definedName>
    <definedName name="IQ_HG_PARKING_SPACES_JV">"c8655"</definedName>
    <definedName name="IQ_HG_PARKING_SPACES_MANAGED">"c8656"</definedName>
    <definedName name="IQ_HG_PARKING_SPACES_OWNED">"c8654"</definedName>
    <definedName name="IQ_HG_PARKING_SPACES_TOTAL">"c8657"</definedName>
    <definedName name="IQ_HG_PROMO_ALLOW_GROSS_OPERATING_REV">"c15979"</definedName>
    <definedName name="IQ_HG_REV_BASE_MANAGEMENT_FEES">"c8726"</definedName>
    <definedName name="IQ_HG_REV_CASINO">"c8713"</definedName>
    <definedName name="IQ_HG_REV_COST_REIMBURSEMENT">"c8728"</definedName>
    <definedName name="IQ_HG_REV_ENTERTAINMENT">"c8716"</definedName>
    <definedName name="IQ_HG_REV_FOOD_BEV">"c8714"</definedName>
    <definedName name="IQ_HG_REV_FRANCHISE">"c8725"</definedName>
    <definedName name="IQ_HG_REV_GROSS_OPERATING">"c15993"</definedName>
    <definedName name="IQ_HG_REV_INCENTIVE_MANAGEMENT_FEES">"c8727"</definedName>
    <definedName name="IQ_HG_REV_MANAGEMENT_FEES">"c8718"</definedName>
    <definedName name="IQ_HG_REV_OTHER_CASINO">"c15992"</definedName>
    <definedName name="IQ_HG_REV_OTHER_HOTEL_MOTEL">"c8731"</definedName>
    <definedName name="IQ_HG_REV_OTHER_MNGD_FRANCHISE_PROP">"c8730"</definedName>
    <definedName name="IQ_HG_REV_OTHER_OP_SEGMENT">"c8721"</definedName>
    <definedName name="IQ_HG_REV_OTHER_OWNERSHIP_MIX">"c8731"</definedName>
    <definedName name="IQ_HG_REV_OWNED_LEASED_CONSOL_JV_HOTELS">"c8724"</definedName>
    <definedName name="IQ_HG_REV_PROMOTIONAL_ALLOWANCE">"c8722"</definedName>
    <definedName name="IQ_HG_REV_RACING">"c8719"</definedName>
    <definedName name="IQ_HG_REV_RETAIL">"c8717"</definedName>
    <definedName name="IQ_HG_REV_ROOMS">"c8715"</definedName>
    <definedName name="IQ_HG_REV_SLOT_MACHINE">"c15990"</definedName>
    <definedName name="IQ_HG_REV_TABLE">"c15991"</definedName>
    <definedName name="IQ_HG_REV_THEATRE_CONCESSION">"c8720"</definedName>
    <definedName name="IQ_HG_REV_TOTAL_CASINO_GAMING">"c8723"</definedName>
    <definedName name="IQ_HG_REV_TOTAL_HOTEL_MOTEL">"c8732"</definedName>
    <definedName name="IQ_HG_REV_TOTAL_OP_SEGMENT">"c8723"</definedName>
    <definedName name="IQ_HG_REV_TOTAL_OWNERSHIP_MIX">"c8732"</definedName>
    <definedName name="IQ_HG_REV_VACA_OWNERSHIP_RES_SALES_SVCS">"c8729"</definedName>
    <definedName name="IQ_HG_REVENUES_CHANGE_OWNED_COMP">"c8697"</definedName>
    <definedName name="IQ_HG_REVENUES_CHANGE_TOTAL_COMP">"c8698"</definedName>
    <definedName name="IQ_HG_REVPAR_CHANGE_MANAGED">"c8690"</definedName>
    <definedName name="IQ_HG_REVPAR_CHANGE_OTHER">"c8691"</definedName>
    <definedName name="IQ_HG_REVPAR_CHANGE_OWNED">"c8688"</definedName>
    <definedName name="IQ_HG_REVPAR_CHANGE_OWNED_COMP">"c8711"</definedName>
    <definedName name="IQ_HG_REVPAR_CHANGE_TOTAL">"c8692"</definedName>
    <definedName name="IQ_HG_REVPAR_CHANGE_TOTAL_COMP">"c8712"</definedName>
    <definedName name="IQ_HG_REVPAR_CHNAGE_FRANCHISE">"c8689"</definedName>
    <definedName name="IQ_HG_REVPAR_FRANCHISE">"c8669"</definedName>
    <definedName name="IQ_HG_REVPAR_MANAGED">"c8670"</definedName>
    <definedName name="IQ_HG_REVPAR_OTHER">"c8671"</definedName>
    <definedName name="IQ_HG_REVPAR_OWNED">"c8668"</definedName>
    <definedName name="IQ_HG_REVPAR_OWNED_COMP">"c8703"</definedName>
    <definedName name="IQ_HG_REVPAR_TOTAL">"c8672"</definedName>
    <definedName name="IQ_HG_REVPAR_TOTAL_COMP">"c8704"</definedName>
    <definedName name="IQ_HG_ROOM_EXP_DIRECT_OPERATING_EXP">"c15982"</definedName>
    <definedName name="IQ_HG_ROOM_GROSS_PROFIT">"c15975"</definedName>
    <definedName name="IQ_HG_ROOM_MARGIN">"c15978"</definedName>
    <definedName name="IQ_HG_ROOM_PROM_COSTS">"c8745"</definedName>
    <definedName name="IQ_HG_ROOM_REV_TOTAL_REV">"c15984"</definedName>
    <definedName name="IQ_HG_ROOMS_BEG">"c8600"</definedName>
    <definedName name="IQ_HG_SAME_PROPERTIES_CASINO_REV_CHANGE">"c15987"</definedName>
    <definedName name="IQ_HG_SAME_PROPERTIES_FOOD_BEV_REV_CHANGE">"c15989"</definedName>
    <definedName name="IQ_HG_SAME_PROPERTIES_ROOM_REV_CHANGE">"c15988"</definedName>
    <definedName name="IQ_HG_SAME_PROPERTIES_SLOT_MACHINE_REV_CHANGE">"c15985"</definedName>
    <definedName name="IQ_HG_SAME_PROPERTIES_TABLE_REV_CHANGE">"c15986"</definedName>
    <definedName name="IQ_HG_SLOT_MACHINES_AVG">"c15972"</definedName>
    <definedName name="IQ_HG_SLOT_MACHINES_JV">"c8639"</definedName>
    <definedName name="IQ_HG_SLOT_MACHINES_MANAGED">"c8640"</definedName>
    <definedName name="IQ_HG_SLOT_MACHINES_OWNED">"c8638"</definedName>
    <definedName name="IQ_HG_SLOT_MACHINES_TOTAL">"c8641"</definedName>
    <definedName name="IQ_HG_SOLD_FRANCHISE_HOTEL_PROPERTIES">"c8585"</definedName>
    <definedName name="IQ_HG_SOLD_FRANCHISE_ROOMS">"c8615"</definedName>
    <definedName name="IQ_HG_SOLD_HOTEL_PROPERTIES">"c8573"</definedName>
    <definedName name="IQ_HG_SOLD_MANAGED_HOTEL_PROPERTIES">"c8591"</definedName>
    <definedName name="IQ_HG_SOLD_MANAGED_ROOMS">"c8621"</definedName>
    <definedName name="IQ_HG_SOLD_OTHER_HOTEL_PROPERTIES">"c8597"</definedName>
    <definedName name="IQ_HG_SOLD_OTHER_ROOMS">"c8627"</definedName>
    <definedName name="IQ_HG_SOLD_OWNED_HOTEL_PROPERTIES">"c8579"</definedName>
    <definedName name="IQ_HG_SOLD_OWNED_ROOMS">"c8609"</definedName>
    <definedName name="IQ_HG_SOLD_ROOMS">"c8603"</definedName>
    <definedName name="IQ_HG_TABLE_GAMES_JV">"c8643"</definedName>
    <definedName name="IQ_HG_TABLE_GAMES_MANAGED">"c8644"</definedName>
    <definedName name="IQ_HG_TABLE_GAMES_OWNED">"c8642"</definedName>
    <definedName name="IQ_HG_TABLE_GAMES_TOTAL">"c8645"</definedName>
    <definedName name="IQ_HG_TABLES_JV">"c8643"</definedName>
    <definedName name="IQ_HG_TABLES_MANAGED">"c8644"</definedName>
    <definedName name="IQ_HG_TABLES_OWNED">"c8642"</definedName>
    <definedName name="IQ_HG_TABLES_TOTAL">"c8645"</definedName>
    <definedName name="IQ_HG_TOTAL_FRANCHISE_HOTEL_PROPERTIES">"c8587"</definedName>
    <definedName name="IQ_HG_TOTAL_FRANCHISE_ROOMS">"c8617"</definedName>
    <definedName name="IQ_HG_TOTAL_HOTEL_PROPERTIES">"c8575"</definedName>
    <definedName name="IQ_HG_TOTAL_MANAGED_HOTEL_PROPERTIES">"c8593"</definedName>
    <definedName name="IQ_HG_TOTAL_MANAGED_ROOMS">"c8623"</definedName>
    <definedName name="IQ_HG_TOTAL_OTHER_HOTEL_PROPERTIES">"c8599"</definedName>
    <definedName name="IQ_HG_TOTAL_OTHER_ROOMS">"c8629"</definedName>
    <definedName name="IQ_HG_TOTAL_OWNED_HOTEL_PROPERTIES">"c8581"</definedName>
    <definedName name="IQ_HG_TOTAL_OWNED_PROPERTIES_COMP">"c8693"</definedName>
    <definedName name="IQ_HG_TOTAL_OWNED_ROOMS">"c8611"</definedName>
    <definedName name="IQ_HG_TOTAL_OWNED_ROOMS_COMP">"c8695"</definedName>
    <definedName name="IQ_HG_TOTAL_PROM_COSTS">"c8748"</definedName>
    <definedName name="IQ_HG_TOTAL_PROPERTIES_COMP">"c8694"</definedName>
    <definedName name="IQ_HG_TOTAL_ROOMS">"c8605"</definedName>
    <definedName name="IQ_HG_TOTAL_ROOMS_COMP">"c8696"</definedName>
    <definedName name="IQ_HIGH_LOW_CLOSEPRICE_DATE">"c1204"</definedName>
    <definedName name="IQ_HIGH_SULFUR_CONTENT_RESERVES_COAL">"c15928"</definedName>
    <definedName name="IQ_HIGH_SULFURE_RESERVES_TO_TOTAL_RESERVES_COAL">"c15963"</definedName>
    <definedName name="IQ_HIGH_TARGET_PRICE">"c1651"</definedName>
    <definedName name="IQ_HIGH_TARGET_PRICE_CIQ">"c4659"</definedName>
    <definedName name="IQ_HIGH_TARGET_PRICE_REUT">"c5317"</definedName>
    <definedName name="IQ_HIGH_TARGET_PRICE_THOM">"c5096"</definedName>
    <definedName name="IQ_HIGHPRICE">"c545"</definedName>
    <definedName name="IQ_HOLDER_CIQID">"c13787"</definedName>
    <definedName name="IQ_HOLDER_CIQID_SECURITY">"c13794"</definedName>
    <definedName name="IQ_HOLDER_DERIVATIVES">"c13789"</definedName>
    <definedName name="IQ_HOLDER_DERIVATIVES_SECURITY">"c13796"</definedName>
    <definedName name="IQ_HOLDER_FUND_CIQID">"c19084"</definedName>
    <definedName name="IQ_HOLDER_FUND_DERIVATIVES">"c19115"</definedName>
    <definedName name="IQ_HOLDER_FUND_NAME">"c19083"</definedName>
    <definedName name="IQ_HOLDER_FUND_NUMBER">"c19090"</definedName>
    <definedName name="IQ_HOLDER_FUND_PERCENT">"c19085"</definedName>
    <definedName name="IQ_HOLDER_FUND_POSITION_DATE">"c19088"</definedName>
    <definedName name="IQ_HOLDER_FUND_PRIMARY_ADVISOR">"c19089"</definedName>
    <definedName name="IQ_HOLDER_FUND_SHARES">"c19086"</definedName>
    <definedName name="IQ_HOLDER_FUND_VALUE">"c19087"</definedName>
    <definedName name="IQ_HOLDER_NAME">"c13786"</definedName>
    <definedName name="IQ_HOLDER_NAME_SECURITY">"c13793"</definedName>
    <definedName name="IQ_HOLDER_PERCENT">"c13790"</definedName>
    <definedName name="IQ_HOLDER_PERCENT_SECURITY">"c13831"</definedName>
    <definedName name="IQ_HOLDER_POSITION_DATE">"c13792"</definedName>
    <definedName name="IQ_HOLDER_POSITION_DATE_SECURITY">"c13798"</definedName>
    <definedName name="IQ_HOLDER_SHARES">"c13788"</definedName>
    <definedName name="IQ_HOLDER_SHARES_SECURITY">"c13795"</definedName>
    <definedName name="IQ_HOLDER_VALUE">"c13791"</definedName>
    <definedName name="IQ_HOLDER_VALUE_SECURITY">"c13797"</definedName>
    <definedName name="IQ_HOLDING_CIQID">"c13802"</definedName>
    <definedName name="IQ_HOLDING_NAME">"c13799"</definedName>
    <definedName name="IQ_HOLDING_PERCENT">"c13805"</definedName>
    <definedName name="IQ_HOLDING_PERCENT_PORTFOLIO">"c13806"</definedName>
    <definedName name="IQ_HOLDING_POSITION_DATE">"c13808"</definedName>
    <definedName name="IQ_HOLDING_SECURITY_TYPE">"c13803"</definedName>
    <definedName name="IQ_HOLDING_SHARES">"c13804"</definedName>
    <definedName name="IQ_HOLDING_TICKER">"c13800"</definedName>
    <definedName name="IQ_HOLDING_TRADING_ITEM_CIQID">"c13801"</definedName>
    <definedName name="IQ_HOLDING_VALUE">"c13807"</definedName>
    <definedName name="IQ_HOLDINGS_AFRICA_MIDEAST_PERCENT">"c19235"</definedName>
    <definedName name="IQ_HOLDINGS_AFRICA_MIDEAST_VALUE">"c19234"</definedName>
    <definedName name="IQ_HOLDINGS_ASIA_PERCENT">"c19233"</definedName>
    <definedName name="IQ_HOLDINGS_ASIA_VALUE">"c19232"</definedName>
    <definedName name="IQ_HOLDINGS_CONSUMER_DISCRETIONARY_PERCENT">"c19213"</definedName>
    <definedName name="IQ_HOLDINGS_CONSUMER_DISCRETIONARY_VALUE">"c19212"</definedName>
    <definedName name="IQ_HOLDINGS_CONSUMER_STAPLES_PERCENT">"c19219"</definedName>
    <definedName name="IQ_HOLDINGS_CONSUMER_STAPLES_VALUE">"c19218"</definedName>
    <definedName name="IQ_HOLDINGS_ENERGY_PERCENT">"c19215"</definedName>
    <definedName name="IQ_HOLDINGS_ENERGY_VALUE">"c19214"</definedName>
    <definedName name="IQ_HOLDINGS_EUROPE_PERCENT">"c19229"</definedName>
    <definedName name="IQ_HOLDINGS_EUROPE_VALUE">"c19228"</definedName>
    <definedName name="IQ_HOLDINGS_FINANCIALS_PERCENT">"c19209"</definedName>
    <definedName name="IQ_HOLDINGS_FINANCIALS_VALUE">"c19208"</definedName>
    <definedName name="IQ_HOLDINGS_HEALTHCARE_PERCENT">"c19211"</definedName>
    <definedName name="IQ_HOLDINGS_HEALTHCARE_VALUE">"c19210"</definedName>
    <definedName name="IQ_HOLDINGS_INDUSTRIALS_PERCENT">"c19217"</definedName>
    <definedName name="IQ_HOLDINGS_INDUSTRIALS_VALUE">"c19216"</definedName>
    <definedName name="IQ_HOLDINGS_IT_PERCENT">"c19207"</definedName>
    <definedName name="IQ_HOLDINGS_IT_VALUE">"c19206"</definedName>
    <definedName name="IQ_HOLDINGS_LATIN_CARIBBEAN_PERCENT">"c19231"</definedName>
    <definedName name="IQ_HOLDINGS_LATIN_CARIBBEAN_VALUE">"c19230"</definedName>
    <definedName name="IQ_HOLDINGS_MATERIALS_PERCENT">"c19223"</definedName>
    <definedName name="IQ_HOLDINGS_MATERIALS_VALUE">"c19222"</definedName>
    <definedName name="IQ_HOLDINGS_TELECOMM_PERCENT">"c19221"</definedName>
    <definedName name="IQ_HOLDINGS_TELECOMM_VALUE">"c19220"</definedName>
    <definedName name="IQ_HOLDINGS_US_CANADA_PERCENT">"c19227"</definedName>
    <definedName name="IQ_HOLDINGS_US_CANADA_VALUE">"c19226"</definedName>
    <definedName name="IQ_HOLDINGS_UTILITIES_PERCENT">"c19225"</definedName>
    <definedName name="IQ_HOLDINGS_UTILITIES_VALUE">"c19224"</definedName>
    <definedName name="IQ_HOME_AVG_LOAN_SIZE">"c5911"</definedName>
    <definedName name="IQ_HOME_BACKLOG">"c5844"</definedName>
    <definedName name="IQ_HOME_BACKLOG_AVG_JV">"c5848"</definedName>
    <definedName name="IQ_HOME_BACKLOG_AVG_JV_GROWTH">"c5928"</definedName>
    <definedName name="IQ_HOME_BACKLOG_AVG_JV_INC">"c5851"</definedName>
    <definedName name="IQ_HOME_BACKLOG_AVG_JV_INC_GROWTH">"c5931"</definedName>
    <definedName name="IQ_HOME_BACKLOG_AVG_PRICE">"c5845"</definedName>
    <definedName name="IQ_HOME_BACKLOG_AVG_PRICE_GROWTH">"c5925"</definedName>
    <definedName name="IQ_HOME_BACKLOG_GROWTH">"c5924"</definedName>
    <definedName name="IQ_HOME_BACKLOG_JV">"c5847"</definedName>
    <definedName name="IQ_HOME_BACKLOG_JV_GROWTH">"c5927"</definedName>
    <definedName name="IQ_HOME_BACKLOG_JV_INC">"c5850"</definedName>
    <definedName name="IQ_HOME_BACKLOG_JV_INC_GROWTH">"c5930"</definedName>
    <definedName name="IQ_HOME_BACKLOG_VALUE">"c5846"</definedName>
    <definedName name="IQ_HOME_BACKLOG_VALUE_GROWTH">"c5926"</definedName>
    <definedName name="IQ_HOME_BACKLOG_VALUE_JV">"c5849"</definedName>
    <definedName name="IQ_HOME_BACKLOG_VALUE_JV_GROWTH">"c5929"</definedName>
    <definedName name="IQ_HOME_BACKLOG_VALUE_JV_INC">"c5852"</definedName>
    <definedName name="IQ_HOME_BACKLOG_VALUE_JV_INC_GROWTH">"c5932"</definedName>
    <definedName name="IQ_HOME_CANCELLATION_RATE">"c16192"</definedName>
    <definedName name="IQ_HOME_CANCELLATION_RATE_INCL_JV">"c16194"</definedName>
    <definedName name="IQ_HOME_CANCELLATION_RATE_JV">"c16193"</definedName>
    <definedName name="IQ_HOME_COMMUNITIES_ACTIVE">"c5862"</definedName>
    <definedName name="IQ_HOME_COMMUNITIES_ACTIVE_GROWTH">"c5942"</definedName>
    <definedName name="IQ_HOME_COMMUNITIES_ACTIVE_JV">"c5863"</definedName>
    <definedName name="IQ_HOME_COMMUNITIES_ACTIVE_JV_GROWTH">"c5943"</definedName>
    <definedName name="IQ_HOME_COMMUNITIES_ACTIVE_JV_INC">"c5864"</definedName>
    <definedName name="IQ_HOME_COMMUNITIES_ACTIVE_JV_INC_GROWTH">"c5944"</definedName>
    <definedName name="IQ_HOME_COST_CONSTRUCTION_SVCS">"c5882"</definedName>
    <definedName name="IQ_HOME_COST_ELIMINATIONS_OTHER">"c5883"</definedName>
    <definedName name="IQ_HOME_COST_FINANCIAL_SVCS">"c5881"</definedName>
    <definedName name="IQ_HOME_COST_HOUSING">"c5877"</definedName>
    <definedName name="IQ_HOME_COST_LAND_LOT">"c5878"</definedName>
    <definedName name="IQ_HOME_COST_OTHER_HOMEBUILDING">"c5879"</definedName>
    <definedName name="IQ_HOME_COST_TOTAL">"c5884"</definedName>
    <definedName name="IQ_HOME_COST_TOTAL_HOMEBUILDING">"c5880"</definedName>
    <definedName name="IQ_HOME_DELIVERED">"c5835"</definedName>
    <definedName name="IQ_HOME_DELIVERED_AVG_PRICE">"c5836"</definedName>
    <definedName name="IQ_HOME_DELIVERED_AVG_PRICE_GROWTH">"c5916"</definedName>
    <definedName name="IQ_HOME_DELIVERED_AVG_PRICE_JV">"c5839"</definedName>
    <definedName name="IQ_HOME_DELIVERED_AVG_PRICE_JV_GROWTH">"c5919"</definedName>
    <definedName name="IQ_HOME_DELIVERED_AVG_PRICE_JV_INC">"c5842"</definedName>
    <definedName name="IQ_HOME_DELIVERED_AVG_PRICE_JV_INC_GROWTH">"c5922"</definedName>
    <definedName name="IQ_HOME_DELIVERED_GROWTH">"c5915"</definedName>
    <definedName name="IQ_HOME_DELIVERED_JV">"c5838"</definedName>
    <definedName name="IQ_HOME_DELIVERED_JV_GROWTH">"c5918"</definedName>
    <definedName name="IQ_HOME_DELIVERED_JV_INC">"c5841"</definedName>
    <definedName name="IQ_HOME_DELIVERED_JV_INC_GROWTH">"c5921"</definedName>
    <definedName name="IQ_HOME_DELIVERED_VALUE">"c5837"</definedName>
    <definedName name="IQ_HOME_DELIVERED_VALUE_GROWTH">"c5917"</definedName>
    <definedName name="IQ_HOME_DELIVERED_VALUE_JV">"c5840"</definedName>
    <definedName name="IQ_HOME_DELIVERED_VALUE_JV_GROWTH">"c5920"</definedName>
    <definedName name="IQ_HOME_DELIVERED_VALUE_JV_INC">"c5843"</definedName>
    <definedName name="IQ_HOME_DELIVERED_VALUE_JV_INC_GROWTH">"c5923"</definedName>
    <definedName name="IQ_HOME_EQUITY_LOANS_TOT_LOANS_FFIEC">"c13867"</definedName>
    <definedName name="IQ_HOME_EQUITY_LOC_NET_CHARGE_OFFS_FDIC">"c6644"</definedName>
    <definedName name="IQ_HOME_EQUITY_LOC_TOTAL_CHARGE_OFFS_FDIC">"c6606"</definedName>
    <definedName name="IQ_HOME_EQUITY_LOC_TOTAL_RECOVERIES_FDIC">"c6625"</definedName>
    <definedName name="IQ_HOME_FINISHED_HOMES_CIP">"c5865"</definedName>
    <definedName name="IQ_HOME_FIRSTLIEN_MORT_ORIGINATED">"c5905"</definedName>
    <definedName name="IQ_HOME_FIRSTLIEN_MORT_ORIGINATED_VOL">"c5908"</definedName>
    <definedName name="IQ_HOME_HUC">"c5822"</definedName>
    <definedName name="IQ_HOME_HUC_JV">"c5823"</definedName>
    <definedName name="IQ_HOME_HUC_JV_INC">"c5824"</definedName>
    <definedName name="IQ_HOME_INV_NOT_OWNED">"c5868"</definedName>
    <definedName name="IQ_HOME_LAND_DEVELOPMENT">"c5866"</definedName>
    <definedName name="IQ_HOME_LAND_FUTURE_DEVELOPMENT">"c5867"</definedName>
    <definedName name="IQ_HOME_LOAN_APPLICATIONS">"c5910"</definedName>
    <definedName name="IQ_HOME_LOANS_SOLD_COUNT">"c5912"</definedName>
    <definedName name="IQ_HOME_LOANS_SOLD_VALUE">"c5913"</definedName>
    <definedName name="IQ_HOME_LOTS_CONTROLLED">"c5831"</definedName>
    <definedName name="IQ_HOME_LOTS_FINISHED">"c5827"</definedName>
    <definedName name="IQ_HOME_LOTS_HELD_SALE">"c5830"</definedName>
    <definedName name="IQ_HOME_LOTS_JV">"c5833"</definedName>
    <definedName name="IQ_HOME_LOTS_JV_INC">"c5834"</definedName>
    <definedName name="IQ_HOME_LOTS_OTHER">"c5832"</definedName>
    <definedName name="IQ_HOME_LOTS_OWNED">"c5828"</definedName>
    <definedName name="IQ_HOME_LOTS_UNDER_DEVELOPMENT">"c5826"</definedName>
    <definedName name="IQ_HOME_LOTS_UNDER_OPTION">"c5829"</definedName>
    <definedName name="IQ_HOME_LOTS_UNDEVELOPED">"c5825"</definedName>
    <definedName name="IQ_HOME_MORT_CAPTURE_RATE">"c5906"</definedName>
    <definedName name="IQ_HOME_MORT_ORIGINATED">"c5907"</definedName>
    <definedName name="IQ_HOME_OBLIGATIONS_INV_NOT_OWNED">"c5914"</definedName>
    <definedName name="IQ_HOME_ORDERS">"c5853"</definedName>
    <definedName name="IQ_HOME_ORDERS_AVG_PRICE">"c5854"</definedName>
    <definedName name="IQ_HOME_ORDERS_AVG_PRICE_GROWTH">"c5934"</definedName>
    <definedName name="IQ_HOME_ORDERS_AVG_PRICE_JV">"c5857"</definedName>
    <definedName name="IQ_HOME_ORDERS_AVG_PRICE_JV_GROWTH">"c5937"</definedName>
    <definedName name="IQ_HOME_ORDERS_AVG_PRICE_JV_INC">"c5860"</definedName>
    <definedName name="IQ_HOME_ORDERS_AVG_PRICE_JV_INC_GROWTH">"c5940"</definedName>
    <definedName name="IQ_HOME_ORDERS_GROWTH">"c5933"</definedName>
    <definedName name="IQ_HOME_ORDERS_JV">"c5856"</definedName>
    <definedName name="IQ_HOME_ORDERS_JV_GROWTH">"c5936"</definedName>
    <definedName name="IQ_HOME_ORDERS_JV_INC">"c5859"</definedName>
    <definedName name="IQ_HOME_ORDERS_JV_INC_GROWTH">"c5939"</definedName>
    <definedName name="IQ_HOME_ORDERS_VALUE">"c5855"</definedName>
    <definedName name="IQ_HOME_ORDERS_VALUE_GROWTH">"c5935"</definedName>
    <definedName name="IQ_HOME_ORDERS_VALUE_JV">"c5858"</definedName>
    <definedName name="IQ_HOME_ORDERS_VALUE_JV_GROWTH">"c5938"</definedName>
    <definedName name="IQ_HOME_ORDERS_VALUE_JV_INC">"c5861"</definedName>
    <definedName name="IQ_HOME_ORDERS_VALUE_JV_INC_GROWTH">"c5941"</definedName>
    <definedName name="IQ_HOME_ORIGINATION_TOTAL">"c5909"</definedName>
    <definedName name="IQ_HOME_PRETAX_INC_CONSTRUCTION_SVCS">"c5890"</definedName>
    <definedName name="IQ_HOME_PRETAX_INC_ELIMINATIONS_OTHER">"c5891"</definedName>
    <definedName name="IQ_HOME_PRETAX_INC_FINANCIAL_SVCS">"c5889"</definedName>
    <definedName name="IQ_HOME_PRETAX_INC_HOUSING">"c5885"</definedName>
    <definedName name="IQ_HOME_PRETAX_INC_LAND_LOT">"c5886"</definedName>
    <definedName name="IQ_HOME_PRETAX_INC_OTHER_HOMEBUILDING">"c5887"</definedName>
    <definedName name="IQ_HOME_PRETAX_INC_TOTAL">"c5892"</definedName>
    <definedName name="IQ_HOME_PRETAX_INC_TOTAL_HOMEBUILDING">"c5888"</definedName>
    <definedName name="IQ_HOME_PURCH_OBLIGATION_1YR">"c5898"</definedName>
    <definedName name="IQ_HOME_PURCH_OBLIGATION_2YR">"c5899"</definedName>
    <definedName name="IQ_HOME_PURCH_OBLIGATION_3YR">"c5900"</definedName>
    <definedName name="IQ_HOME_PURCH_OBLIGATION_4YR">"c5901"</definedName>
    <definedName name="IQ_HOME_PURCH_OBLIGATION_5YR">"c5902"</definedName>
    <definedName name="IQ_HOME_PURCH_OBLIGATION_AFTER5">"c5903"</definedName>
    <definedName name="IQ_HOME_PURCH_OBLIGATION_TOTAL">"c5904"</definedName>
    <definedName name="IQ_HOME_REV_CONSTRUCTION_SERVICES">"c5874"</definedName>
    <definedName name="IQ_HOME_REV_ELIMINATIONS_OTHER">"c5875"</definedName>
    <definedName name="IQ_HOME_REV_FINANCIAL_SERVICES">"c5873"</definedName>
    <definedName name="IQ_HOME_REV_HOUSING">"c5872"</definedName>
    <definedName name="IQ_HOME_REV_LAND_LOT">"c5870"</definedName>
    <definedName name="IQ_HOME_REV_OTHER_HOMEBUILDING">"c5871"</definedName>
    <definedName name="IQ_HOME_REV_TOTAL">"c5876"</definedName>
    <definedName name="IQ_HOME_SALES_NEW">"c6924"</definedName>
    <definedName name="IQ_HOME_SALES_NEW_APR">"c7584"</definedName>
    <definedName name="IQ_HOME_SALES_NEW_APR_FC">"c8464"</definedName>
    <definedName name="IQ_HOME_SALES_NEW_FC">"c7804"</definedName>
    <definedName name="IQ_HOME_SALES_NEW_POP">"c7144"</definedName>
    <definedName name="IQ_HOME_SALES_NEW_POP_FC">"c8024"</definedName>
    <definedName name="IQ_HOME_SALES_NEW_YOY">"c7364"</definedName>
    <definedName name="IQ_HOME_SALES_NEW_YOY_FC">"c8244"</definedName>
    <definedName name="IQ_HOME_TOTAL_INV">"c5869"</definedName>
    <definedName name="IQ_HOME_WARRANTY_RES_BEG">"c5893"</definedName>
    <definedName name="IQ_HOME_WARRANTY_RES_END">"c5897"</definedName>
    <definedName name="IQ_HOME_WARRANTY_RES_ISS">"c5894"</definedName>
    <definedName name="IQ_HOME_WARRANTY_RES_OTHER">"c5896"</definedName>
    <definedName name="IQ_HOME_WARRANTY_RES_PAY">"c5895"</definedName>
    <definedName name="IQ_HOMEBUILDING_COGS_SALES">"c15813"</definedName>
    <definedName name="IQ_HOMEBUILDING_INV_TURN">"c15819"</definedName>
    <definedName name="IQ_HOMEBUILDING_TURN">"c15820"</definedName>
    <definedName name="IQ_HOMEOWNERS_WRITTEN">"c546"</definedName>
    <definedName name="IQ_HOTEL_OPERATING_EXPENSE">"c16042"</definedName>
    <definedName name="IQ_HOTEL_OPERATING_REVENUE">"c16026"</definedName>
    <definedName name="IQ_HOURLY_COMP">"c6879"</definedName>
    <definedName name="IQ_HOURLY_COMP_APR">"c7539"</definedName>
    <definedName name="IQ_HOURLY_COMP_APR_FC">"c8419"</definedName>
    <definedName name="IQ_HOURLY_COMP_FC">"c7759"</definedName>
    <definedName name="IQ_HOURLY_COMP_POP">"c7099"</definedName>
    <definedName name="IQ_HOURLY_COMP_POP_FC">"c7979"</definedName>
    <definedName name="IQ_HOURLY_COMP_YOY">"c7319"</definedName>
    <definedName name="IQ_HOURLY_COMP_YOY_FC">"c8199"</definedName>
    <definedName name="IQ_HOUSING_COMPLETIONS">"c6881"</definedName>
    <definedName name="IQ_HOUSING_COMPLETIONS_APR">"c7541"</definedName>
    <definedName name="IQ_HOUSING_COMPLETIONS_APR_FC">"c8421"</definedName>
    <definedName name="IQ_HOUSING_COMPLETIONS_FC">"c7761"</definedName>
    <definedName name="IQ_HOUSING_COMPLETIONS_POP">"c7101"</definedName>
    <definedName name="IQ_HOUSING_COMPLETIONS_POP_FC">"c7981"</definedName>
    <definedName name="IQ_HOUSING_COMPLETIONS_SINGLE_FAM_APR_FC_UNUSED">"c8422"</definedName>
    <definedName name="IQ_HOUSING_COMPLETIONS_SINGLE_FAM_APR_FC_UNUSED_UNUSED_UNUSED">"c8422"</definedName>
    <definedName name="IQ_HOUSING_COMPLETIONS_SINGLE_FAM_APR_UNUSED">"c7542"</definedName>
    <definedName name="IQ_HOUSING_COMPLETIONS_SINGLE_FAM_APR_UNUSED_UNUSED_UNUSED">"c7542"</definedName>
    <definedName name="IQ_HOUSING_COMPLETIONS_SINGLE_FAM_FC_UNUSED">"c7762"</definedName>
    <definedName name="IQ_HOUSING_COMPLETIONS_SINGLE_FAM_FC_UNUSED_UNUSED_UNUSED">"c7762"</definedName>
    <definedName name="IQ_HOUSING_COMPLETIONS_SINGLE_FAM_POP_FC_UNUSED">"c7982"</definedName>
    <definedName name="IQ_HOUSING_COMPLETIONS_SINGLE_FAM_POP_FC_UNUSED_UNUSED_UNUSED">"c7982"</definedName>
    <definedName name="IQ_HOUSING_COMPLETIONS_SINGLE_FAM_POP_UNUSED">"c7102"</definedName>
    <definedName name="IQ_HOUSING_COMPLETIONS_SINGLE_FAM_POP_UNUSED_UNUSED_UNUSED">"c7102"</definedName>
    <definedName name="IQ_HOUSING_COMPLETIONS_SINGLE_FAM_UNUSED">"c6882"</definedName>
    <definedName name="IQ_HOUSING_COMPLETIONS_SINGLE_FAM_UNUSED_UNUSED_UNUSED">"c6882"</definedName>
    <definedName name="IQ_HOUSING_COMPLETIONS_SINGLE_FAM_YOY_FC_UNUSED">"c8202"</definedName>
    <definedName name="IQ_HOUSING_COMPLETIONS_SINGLE_FAM_YOY_FC_UNUSED_UNUSED_UNUSED">"c8202"</definedName>
    <definedName name="IQ_HOUSING_COMPLETIONS_SINGLE_FAM_YOY_UNUSED">"c7322"</definedName>
    <definedName name="IQ_HOUSING_COMPLETIONS_SINGLE_FAM_YOY_UNUSED_UNUSED_UNUSED">"c7322"</definedName>
    <definedName name="IQ_HOUSING_COMPLETIONS_YOY">"c7321"</definedName>
    <definedName name="IQ_HOUSING_COMPLETIONS_YOY_FC">"c8201"</definedName>
    <definedName name="IQ_HOUSING_PERMITS">"c6883"</definedName>
    <definedName name="IQ_HOUSING_PERMITS_APR">"c7543"</definedName>
    <definedName name="IQ_HOUSING_PERMITS_APR_FC">"c8423"</definedName>
    <definedName name="IQ_HOUSING_PERMITS_FC">"c7763"</definedName>
    <definedName name="IQ_HOUSING_PERMITS_POP">"c7103"</definedName>
    <definedName name="IQ_HOUSING_PERMITS_POP_FC">"c7983"</definedName>
    <definedName name="IQ_HOUSING_PERMITS_YOY">"c7323"</definedName>
    <definedName name="IQ_HOUSING_PERMITS_YOY_FC">"c8203"</definedName>
    <definedName name="IQ_HOUSING_STARTS">"c6884"</definedName>
    <definedName name="IQ_HOUSING_STARTS_APR">"c7544"</definedName>
    <definedName name="IQ_HOUSING_STARTS_APR_FC">"c8424"</definedName>
    <definedName name="IQ_HOUSING_STARTS_FC">"c7764"</definedName>
    <definedName name="IQ_HOUSING_STARTS_POP">"c7104"</definedName>
    <definedName name="IQ_HOUSING_STARTS_POP_FC">"c7984"</definedName>
    <definedName name="IQ_HOUSING_STARTS_SAAR">"c6885"</definedName>
    <definedName name="IQ_HOUSING_STARTS_SAAR_APR">"c7545"</definedName>
    <definedName name="IQ_HOUSING_STARTS_SAAR_APR_FC">"c8425"</definedName>
    <definedName name="IQ_HOUSING_STARTS_SAAR_FC">"c7765"</definedName>
    <definedName name="IQ_HOUSING_STARTS_SAAR_POP">"c7105"</definedName>
    <definedName name="IQ_HOUSING_STARTS_SAAR_POP_FC">"c7985"</definedName>
    <definedName name="IQ_HOUSING_STARTS_SAAR_YOY">"c7325"</definedName>
    <definedName name="IQ_HOUSING_STARTS_SAAR_YOY_FC">"c8205"</definedName>
    <definedName name="IQ_HOUSING_STARTS_YOY">"c7324"</definedName>
    <definedName name="IQ_HOUSING_STARTS_YOY_FC">"c8204"</definedName>
    <definedName name="IQ_HRS_WORKED_FULL_PT">"c6880"</definedName>
    <definedName name="IQ_HRS_WORKED_FULL_PT_APR">"c7540"</definedName>
    <definedName name="IQ_HRS_WORKED_FULL_PT_APR_FC">"c8420"</definedName>
    <definedName name="IQ_HRS_WORKED_FULL_PT_FC">"c7760"</definedName>
    <definedName name="IQ_HRS_WORKED_FULL_PT_POP">"c7100"</definedName>
    <definedName name="IQ_HRS_WORKED_FULL_PT_POP_FC">"c7980"</definedName>
    <definedName name="IQ_HRS_WORKED_FULL_PT_YOY">"c7320"</definedName>
    <definedName name="IQ_HRS_WORKED_FULL_PT_YOY_FC">"c8200"</definedName>
    <definedName name="IQ_HTM_INVEST_SECURITIES_FFIEC">"c13455"</definedName>
    <definedName name="IQ_HTM_SECURITIES_TIER_1_FFIEC">"c13342"</definedName>
    <definedName name="IQ_HYBRID_CAPITAL">"c15245"</definedName>
    <definedName name="IQ_HYBRID_STRUCTURED_PRODUCTS_AVAIL_SALE_FFIEC">"c15265"</definedName>
    <definedName name="IQ_HYBRID_STRUCTURED_PRODUCTS_FFIEC">"c15262"</definedName>
    <definedName name="IQ_IB_ADVISORY_UNDERWRITING_FEES_FOREIGN_FFIEC">"c15378"</definedName>
    <definedName name="IQ_IBF_COMM_INDUST_LOANS_FFIEC">"c15298"</definedName>
    <definedName name="IQ_IBF_DEPOSIT_LIABILITIES_DUE_TO_BANKS_FFIEC">"c15300"</definedName>
    <definedName name="IQ_IM_AVG_REV_PER_CLICK">"c9991"</definedName>
    <definedName name="IQ_IM_NUMBER_PAGE_VIEWS">"c9993"</definedName>
    <definedName name="IQ_IM_NUMBER_PAID_CLICKS">"c9995"</definedName>
    <definedName name="IQ_IM_NUMBER_PAID_CLICKS_GROWTH">"c9996"</definedName>
    <definedName name="IQ_IM_PAGE_VIEWS_GROWTH">"c9994"</definedName>
    <definedName name="IQ_IM_REV_PER_PAGE_VIEW_GROWTH">"c9992"</definedName>
    <definedName name="IQ_IM_TRAFFIC_ACQUISITION_CHANGE">"c9998"</definedName>
    <definedName name="IQ_IM_TRAFFIC_ACQUISITION_COST_TO_AD_REV_RATIO">"c10000"</definedName>
    <definedName name="IQ_IM_TRAFFIC_ACQUISITION_COST_TO_TOTAL_REV_RATIO">"c9999"</definedName>
    <definedName name="IQ_IM_TRAFFIC_ACQUISITION_COSTS">"c9997"</definedName>
    <definedName name="IQ_IMPACT_UNRECOG_TAX_BENEFIT_EFFECTIVE_TAX">"c15748"</definedName>
    <definedName name="IQ_IMPAIR_OIL">"c547"</definedName>
    <definedName name="IQ_IMPAIRED_LOANS">"c15250"</definedName>
    <definedName name="IQ_IMPAIRMENT_GW">"c548"</definedName>
    <definedName name="IQ_IMPAIRMENT_GW_SUPPLE">"c13811"</definedName>
    <definedName name="IQ_IMPORT_PRICE_INDEX">"c6886"</definedName>
    <definedName name="IQ_IMPORT_PRICE_INDEX_APR">"c7546"</definedName>
    <definedName name="IQ_IMPORT_PRICE_INDEX_APR_FC">"c8426"</definedName>
    <definedName name="IQ_IMPORT_PRICE_INDEX_FC">"c7766"</definedName>
    <definedName name="IQ_IMPORT_PRICE_INDEX_POP">"c7106"</definedName>
    <definedName name="IQ_IMPORT_PRICE_INDEX_POP_FC">"c7986"</definedName>
    <definedName name="IQ_IMPORT_PRICE_INDEX_YOY">"c7326"</definedName>
    <definedName name="IQ_IMPORT_PRICE_INDEX_YOY_FC">"c8206"</definedName>
    <definedName name="IQ_IMPORTS_GOODS">"c6887"</definedName>
    <definedName name="IQ_IMPORTS_GOODS_APR">"c7547"</definedName>
    <definedName name="IQ_IMPORTS_GOODS_APR_FC">"c8427"</definedName>
    <definedName name="IQ_IMPORTS_GOODS_FC">"c7767"</definedName>
    <definedName name="IQ_IMPORTS_GOODS_NONFACTOR_SERVICES">"c6888"</definedName>
    <definedName name="IQ_IMPORTS_GOODS_NONFACTOR_SERVICES_APR">"c7548"</definedName>
    <definedName name="IQ_IMPORTS_GOODS_NONFACTOR_SERVICES_APR_FC">"c8428"</definedName>
    <definedName name="IQ_IMPORTS_GOODS_NONFACTOR_SERVICES_FC">"c7768"</definedName>
    <definedName name="IQ_IMPORTS_GOODS_NONFACTOR_SERVICES_POP">"c7108"</definedName>
    <definedName name="IQ_IMPORTS_GOODS_NONFACTOR_SERVICES_POP_FC">"c7988"</definedName>
    <definedName name="IQ_IMPORTS_GOODS_NONFACTOR_SERVICES_YOY">"c7328"</definedName>
    <definedName name="IQ_IMPORTS_GOODS_NONFACTOR_SERVICES_YOY_FC">"c8208"</definedName>
    <definedName name="IQ_IMPORTS_GOODS_POP">"c7107"</definedName>
    <definedName name="IQ_IMPORTS_GOODS_POP_FC">"c7987"</definedName>
    <definedName name="IQ_IMPORTS_GOODS_REAL">"c11950"</definedName>
    <definedName name="IQ_IMPORTS_GOODS_REAL_APR">"c11953"</definedName>
    <definedName name="IQ_IMPORTS_GOODS_REAL_POP">"c11951"</definedName>
    <definedName name="IQ_IMPORTS_GOODS_REAL_SAAR_APR_FC_UNUSED">"c8523"</definedName>
    <definedName name="IQ_IMPORTS_GOODS_REAL_SAAR_APR_FC_UNUSED_UNUSED_UNUSED">"c8523"</definedName>
    <definedName name="IQ_IMPORTS_GOODS_REAL_SAAR_APR_UNUSED">"c7643"</definedName>
    <definedName name="IQ_IMPORTS_GOODS_REAL_SAAR_APR_UNUSED_UNUSED_UNUSED">"c7643"</definedName>
    <definedName name="IQ_IMPORTS_GOODS_REAL_SAAR_FC_UNUSED">"c7863"</definedName>
    <definedName name="IQ_IMPORTS_GOODS_REAL_SAAR_FC_UNUSED_UNUSED_UNUSED">"c7863"</definedName>
    <definedName name="IQ_IMPORTS_GOODS_REAL_SAAR_POP_FC_UNUSED">"c8083"</definedName>
    <definedName name="IQ_IMPORTS_GOODS_REAL_SAAR_POP_FC_UNUSED_UNUSED_UNUSED">"c8083"</definedName>
    <definedName name="IQ_IMPORTS_GOODS_REAL_SAAR_POP_UNUSED">"c7203"</definedName>
    <definedName name="IQ_IMPORTS_GOODS_REAL_SAAR_POP_UNUSED_UNUSED_UNUSED">"c7203"</definedName>
    <definedName name="IQ_IMPORTS_GOODS_REAL_SAAR_UNUSED">"c6983"</definedName>
    <definedName name="IQ_IMPORTS_GOODS_REAL_SAAR_UNUSED_UNUSED_UNUSED">"c6983"</definedName>
    <definedName name="IQ_IMPORTS_GOODS_REAL_SAAR_YOY_FC_UNUSED">"c8303"</definedName>
    <definedName name="IQ_IMPORTS_GOODS_REAL_SAAR_YOY_FC_UNUSED_UNUSED_UNUSED">"c8303"</definedName>
    <definedName name="IQ_IMPORTS_GOODS_REAL_SAAR_YOY_UNUSED">"c7423"</definedName>
    <definedName name="IQ_IMPORTS_GOODS_REAL_SAAR_YOY_UNUSED_UNUSED_UNUSED">"c7423"</definedName>
    <definedName name="IQ_IMPORTS_GOODS_REAL_YOY">"c11952"</definedName>
    <definedName name="IQ_IMPORTS_GOODS_SAAR">"c6891"</definedName>
    <definedName name="IQ_IMPORTS_GOODS_SAAR_APR">"c7551"</definedName>
    <definedName name="IQ_IMPORTS_GOODS_SAAR_APR_FC">"c8431"</definedName>
    <definedName name="IQ_IMPORTS_GOODS_SAAR_FC">"c7771"</definedName>
    <definedName name="IQ_IMPORTS_GOODS_SAAR_POP">"c7111"</definedName>
    <definedName name="IQ_IMPORTS_GOODS_SAAR_POP_FC">"c7991"</definedName>
    <definedName name="IQ_IMPORTS_GOODS_SAAR_USD_APR_FC">"c11849"</definedName>
    <definedName name="IQ_IMPORTS_GOODS_SAAR_USD_FC">"c11846"</definedName>
    <definedName name="IQ_IMPORTS_GOODS_SAAR_USD_POP_FC">"c11847"</definedName>
    <definedName name="IQ_IMPORTS_GOODS_SAAR_USD_YOY_FC">"c11848"</definedName>
    <definedName name="IQ_IMPORTS_GOODS_SAAR_YOY">"c7331"</definedName>
    <definedName name="IQ_IMPORTS_GOODS_SAAR_YOY_FC">"c8211"</definedName>
    <definedName name="IQ_IMPORTS_GOODS_SERVICES_APR_FC_UNUSED">"c8429"</definedName>
    <definedName name="IQ_IMPORTS_GOODS_SERVICES_APR_FC_UNUSED_UNUSED_UNUSED">"c8429"</definedName>
    <definedName name="IQ_IMPORTS_GOODS_SERVICES_APR_UNUSED">"c7549"</definedName>
    <definedName name="IQ_IMPORTS_GOODS_SERVICES_APR_UNUSED_UNUSED_UNUSED">"c7549"</definedName>
    <definedName name="IQ_IMPORTS_GOODS_SERVICES_FC_UNUSED">"c7769"</definedName>
    <definedName name="IQ_IMPORTS_GOODS_SERVICES_FC_UNUSED_UNUSED_UNUSED">"c7769"</definedName>
    <definedName name="IQ_IMPORTS_GOODS_SERVICES_POP_FC_UNUSED">"c7989"</definedName>
    <definedName name="IQ_IMPORTS_GOODS_SERVICES_POP_FC_UNUSED_UNUSED_UNUSED">"c7989"</definedName>
    <definedName name="IQ_IMPORTS_GOODS_SERVICES_POP_UNUSED">"c7109"</definedName>
    <definedName name="IQ_IMPORTS_GOODS_SERVICES_POP_UNUSED_UNUSED_UNUSED">"c7109"</definedName>
    <definedName name="IQ_IMPORTS_GOODS_SERVICES_REAL">"c6985"</definedName>
    <definedName name="IQ_IMPORTS_GOODS_SERVICES_REAL_APR">"c7645"</definedName>
    <definedName name="IQ_IMPORTS_GOODS_SERVICES_REAL_APR_FC">"c8525"</definedName>
    <definedName name="IQ_IMPORTS_GOODS_SERVICES_REAL_FC">"c7865"</definedName>
    <definedName name="IQ_IMPORTS_GOODS_SERVICES_REAL_POP">"c7205"</definedName>
    <definedName name="IQ_IMPORTS_GOODS_SERVICES_REAL_POP_FC">"c8085"</definedName>
    <definedName name="IQ_IMPORTS_GOODS_SERVICES_REAL_SAAR">"c11958"</definedName>
    <definedName name="IQ_IMPORTS_GOODS_SERVICES_REAL_SAAR_APR">"c11961"</definedName>
    <definedName name="IQ_IMPORTS_GOODS_SERVICES_REAL_SAAR_APR_FC_UNUSED">"c8524"</definedName>
    <definedName name="IQ_IMPORTS_GOODS_SERVICES_REAL_SAAR_APR_FC_UNUSED_UNUSED_UNUSED">"c8524"</definedName>
    <definedName name="IQ_IMPORTS_GOODS_SERVICES_REAL_SAAR_APR_UNUSED">"c7644"</definedName>
    <definedName name="IQ_IMPORTS_GOODS_SERVICES_REAL_SAAR_APR_UNUSED_UNUSED_UNUSED">"c7644"</definedName>
    <definedName name="IQ_IMPORTS_GOODS_SERVICES_REAL_SAAR_FC_UNUSED">"c7864"</definedName>
    <definedName name="IQ_IMPORTS_GOODS_SERVICES_REAL_SAAR_FC_UNUSED_UNUSED_UNUSED">"c7864"</definedName>
    <definedName name="IQ_IMPORTS_GOODS_SERVICES_REAL_SAAR_POP">"c11959"</definedName>
    <definedName name="IQ_IMPORTS_GOODS_SERVICES_REAL_SAAR_POP_FC_UNUSED">"c8084"</definedName>
    <definedName name="IQ_IMPORTS_GOODS_SERVICES_REAL_SAAR_POP_FC_UNUSED_UNUSED_UNUSED">"c8084"</definedName>
    <definedName name="IQ_IMPORTS_GOODS_SERVICES_REAL_SAAR_POP_UNUSED">"c7204"</definedName>
    <definedName name="IQ_IMPORTS_GOODS_SERVICES_REAL_SAAR_POP_UNUSED_UNUSED_UNUSED">"c7204"</definedName>
    <definedName name="IQ_IMPORTS_GOODS_SERVICES_REAL_SAAR_UNUSED">"c6984"</definedName>
    <definedName name="IQ_IMPORTS_GOODS_SERVICES_REAL_SAAR_UNUSED_UNUSED_UNUSED">"c6984"</definedName>
    <definedName name="IQ_IMPORTS_GOODS_SERVICES_REAL_SAAR_USD">"c11962"</definedName>
    <definedName name="IQ_IMPORTS_GOODS_SERVICES_REAL_SAAR_USD_APR">"c11965"</definedName>
    <definedName name="IQ_IMPORTS_GOODS_SERVICES_REAL_SAAR_USD_APR_FC">"c11969"</definedName>
    <definedName name="IQ_IMPORTS_GOODS_SERVICES_REAL_SAAR_USD_FC">"c11966"</definedName>
    <definedName name="IQ_IMPORTS_GOODS_SERVICES_REAL_SAAR_USD_POP">"c11963"</definedName>
    <definedName name="IQ_IMPORTS_GOODS_SERVICES_REAL_SAAR_USD_POP_FC">"c11967"</definedName>
    <definedName name="IQ_IMPORTS_GOODS_SERVICES_REAL_SAAR_USD_YOY">"c11964"</definedName>
    <definedName name="IQ_IMPORTS_GOODS_SERVICES_REAL_SAAR_USD_YOY_FC">"c11968"</definedName>
    <definedName name="IQ_IMPORTS_GOODS_SERVICES_REAL_SAAR_YOY">"c11960"</definedName>
    <definedName name="IQ_IMPORTS_GOODS_SERVICES_REAL_SAAR_YOY_FC_UNUSED">"c8304"</definedName>
    <definedName name="IQ_IMPORTS_GOODS_SERVICES_REAL_SAAR_YOY_FC_UNUSED_UNUSED_UNUSED">"c8304"</definedName>
    <definedName name="IQ_IMPORTS_GOODS_SERVICES_REAL_SAAR_YOY_UNUSED">"c7424"</definedName>
    <definedName name="IQ_IMPORTS_GOODS_SERVICES_REAL_SAAR_YOY_UNUSED_UNUSED_UNUSED">"c7424"</definedName>
    <definedName name="IQ_IMPORTS_GOODS_SERVICES_REAL_USD">"c11954"</definedName>
    <definedName name="IQ_IMPORTS_GOODS_SERVICES_REAL_USD_APR">"c11957"</definedName>
    <definedName name="IQ_IMPORTS_GOODS_SERVICES_REAL_USD_POP">"c11955"</definedName>
    <definedName name="IQ_IMPORTS_GOODS_SERVICES_REAL_USD_YOY">"c11956"</definedName>
    <definedName name="IQ_IMPORTS_GOODS_SERVICES_REAL_YOY">"c7425"</definedName>
    <definedName name="IQ_IMPORTS_GOODS_SERVICES_REAL_YOY_FC">"c8305"</definedName>
    <definedName name="IQ_IMPORTS_GOODS_SERVICES_SAAR">"c6890"</definedName>
    <definedName name="IQ_IMPORTS_GOODS_SERVICES_SAAR_APR">"c7550"</definedName>
    <definedName name="IQ_IMPORTS_GOODS_SERVICES_SAAR_APR_FC">"c8430"</definedName>
    <definedName name="IQ_IMPORTS_GOODS_SERVICES_SAAR_FC">"c7770"</definedName>
    <definedName name="IQ_IMPORTS_GOODS_SERVICES_SAAR_POP">"c7110"</definedName>
    <definedName name="IQ_IMPORTS_GOODS_SERVICES_SAAR_POP_FC">"c7990"</definedName>
    <definedName name="IQ_IMPORTS_GOODS_SERVICES_SAAR_YOY">"c7330"</definedName>
    <definedName name="IQ_IMPORTS_GOODS_SERVICES_SAAR_YOY_FC">"c8210"</definedName>
    <definedName name="IQ_IMPORTS_GOODS_SERVICES_UNUSED">"c6889"</definedName>
    <definedName name="IQ_IMPORTS_GOODS_SERVICES_UNUSED_UNUSED_UNUSED">"c6889"</definedName>
    <definedName name="IQ_IMPORTS_GOODS_SERVICES_USD">"c11842"</definedName>
    <definedName name="IQ_IMPORTS_GOODS_SERVICES_USD_APR">"c11845"</definedName>
    <definedName name="IQ_IMPORTS_GOODS_SERVICES_USD_POP">"c11843"</definedName>
    <definedName name="IQ_IMPORTS_GOODS_SERVICES_USD_YOY">"c11844"</definedName>
    <definedName name="IQ_IMPORTS_GOODS_SERVICES_YOY_FC_UNUSED">"c8209"</definedName>
    <definedName name="IQ_IMPORTS_GOODS_SERVICES_YOY_FC_UNUSED_UNUSED_UNUSED">"c8209"</definedName>
    <definedName name="IQ_IMPORTS_GOODS_SERVICES_YOY_UNUSED">"c7329"</definedName>
    <definedName name="IQ_IMPORTS_GOODS_SERVICES_YOY_UNUSED_UNUSED_UNUSED">"c7329"</definedName>
    <definedName name="IQ_IMPORTS_GOODS_USD_APR_FC">"c11841"</definedName>
    <definedName name="IQ_IMPORTS_GOODS_USD_FC">"c11838"</definedName>
    <definedName name="IQ_IMPORTS_GOODS_USD_POP_FC">"c11839"</definedName>
    <definedName name="IQ_IMPORTS_GOODS_USD_YOY_FC">"c11840"</definedName>
    <definedName name="IQ_IMPORTS_GOODS_YOY">"c7327"</definedName>
    <definedName name="IQ_IMPORTS_GOODS_YOY_FC">"c8207"</definedName>
    <definedName name="IQ_IMPORTS_NONFACTOR_SERVICES">"c6892"</definedName>
    <definedName name="IQ_IMPORTS_NONFACTOR_SERVICES_APR">"c7552"</definedName>
    <definedName name="IQ_IMPORTS_NONFACTOR_SERVICES_APR_FC">"c8432"</definedName>
    <definedName name="IQ_IMPORTS_NONFACTOR_SERVICES_FC">"c7772"</definedName>
    <definedName name="IQ_IMPORTS_NONFACTOR_SERVICES_POP">"c7112"</definedName>
    <definedName name="IQ_IMPORTS_NONFACTOR_SERVICES_POP_FC">"c7992"</definedName>
    <definedName name="IQ_IMPORTS_NONFACTOR_SERVICES_SAAR">"c6893"</definedName>
    <definedName name="IQ_IMPORTS_NONFACTOR_SERVICES_SAAR_APR">"c7553"</definedName>
    <definedName name="IQ_IMPORTS_NONFACTOR_SERVICES_SAAR_APR_FC">"c8433"</definedName>
    <definedName name="IQ_IMPORTS_NONFACTOR_SERVICES_SAAR_FC">"c7773"</definedName>
    <definedName name="IQ_IMPORTS_NONFACTOR_SERVICES_SAAR_POP">"c7113"</definedName>
    <definedName name="IQ_IMPORTS_NONFACTOR_SERVICES_SAAR_POP_FC">"c7993"</definedName>
    <definedName name="IQ_IMPORTS_NONFACTOR_SERVICES_SAAR_USD_APR_FC">"c11857"</definedName>
    <definedName name="IQ_IMPORTS_NONFACTOR_SERVICES_SAAR_USD_FC">"c11854"</definedName>
    <definedName name="IQ_IMPORTS_NONFACTOR_SERVICES_SAAR_USD_POP_FC">"c11855"</definedName>
    <definedName name="IQ_IMPORTS_NONFACTOR_SERVICES_SAAR_USD_YOY_FC">"c11856"</definedName>
    <definedName name="IQ_IMPORTS_NONFACTOR_SERVICES_SAAR_YOY">"c7333"</definedName>
    <definedName name="IQ_IMPORTS_NONFACTOR_SERVICES_SAAR_YOY_FC">"c8213"</definedName>
    <definedName name="IQ_IMPORTS_NONFACTOR_SERVICES_USD_APR_FC">"c11853"</definedName>
    <definedName name="IQ_IMPORTS_NONFACTOR_SERVICES_USD_FC">"c11850"</definedName>
    <definedName name="IQ_IMPORTS_NONFACTOR_SERVICES_USD_POP_FC">"c11851"</definedName>
    <definedName name="IQ_IMPORTS_NONFACTOR_SERVICES_USD_YOY_FC">"c11852"</definedName>
    <definedName name="IQ_IMPORTS_NONFACTOR_SERVICES_YOY">"c7332"</definedName>
    <definedName name="IQ_IMPORTS_NONFACTOR_SERVICES_YOY_FC">"c8212"</definedName>
    <definedName name="IQ_IMPORTS_SERVICES">"c11858"</definedName>
    <definedName name="IQ_IMPORTS_SERVICES_APR">"c11861"</definedName>
    <definedName name="IQ_IMPORTS_SERVICES_POP">"c11859"</definedName>
    <definedName name="IQ_IMPORTS_SERVICES_REAL">"c6986"</definedName>
    <definedName name="IQ_IMPORTS_SERVICES_REAL_APR">"c7646"</definedName>
    <definedName name="IQ_IMPORTS_SERVICES_REAL_APR_FC">"c8526"</definedName>
    <definedName name="IQ_IMPORTS_SERVICES_REAL_FC">"c7866"</definedName>
    <definedName name="IQ_IMPORTS_SERVICES_REAL_POP">"c7206"</definedName>
    <definedName name="IQ_IMPORTS_SERVICES_REAL_POP_FC">"c8086"</definedName>
    <definedName name="IQ_IMPORTS_SERVICES_REAL_YOY">"c7426"</definedName>
    <definedName name="IQ_IMPORTS_SERVICES_REAL_YOY_FC">"c8306"</definedName>
    <definedName name="IQ_IMPORTS_SERVICES_YOY">"c11860"</definedName>
    <definedName name="IQ_IMPUT_OPER_LEASE_DEPR">"c2987"</definedName>
    <definedName name="IQ_IMPUT_OPER_LEASE_INT_EXP">"c2986"</definedName>
    <definedName name="IQ_INC_AFTER_TAX">"c1598"</definedName>
    <definedName name="IQ_INC_AVAIL_EXCL">"c1395"</definedName>
    <definedName name="IQ_INC_AVAIL_INCL">"c1396"</definedName>
    <definedName name="IQ_INC_BEFORE_TAX">"c1375"</definedName>
    <definedName name="IQ_INC_DOM_LOANS_FFIEC">"c12975"</definedName>
    <definedName name="IQ_INC_EQUITY">"c549"</definedName>
    <definedName name="IQ_INC_EQUITY_BR">"c550"</definedName>
    <definedName name="IQ_INC_EQUITY_CF">"c551"</definedName>
    <definedName name="IQ_INC_EQUITY_FIN">"c552"</definedName>
    <definedName name="IQ_INC_EQUITY_INS">"c553"</definedName>
    <definedName name="IQ_INC_EQUITY_RE">"c6222"</definedName>
    <definedName name="IQ_INC_EQUITY_REC_BNK">"c554"</definedName>
    <definedName name="IQ_INC_EQUITY_REIT">"c555"</definedName>
    <definedName name="IQ_INC_EQUITY_REV_BNK">"c556"</definedName>
    <definedName name="IQ_INC_EQUITY_UTI">"c557"</definedName>
    <definedName name="IQ_INC_REAL_ESTATE_REC">"c558"</definedName>
    <definedName name="IQ_INC_REAL_ESTATE_REV">"c559"</definedName>
    <definedName name="IQ_INC_TAX">"c560"</definedName>
    <definedName name="IQ_INC_TAX_EXCL">"c1599"</definedName>
    <definedName name="IQ_INC_TAX_PAY_CURRENT">"c561"</definedName>
    <definedName name="IQ_INC_TRADE_ACT">"c562"</definedName>
    <definedName name="IQ_INCIDENTAL_CHANGES_BUSINESS_COMBINATIONS_FDIC">"c6502"</definedName>
    <definedName name="IQ_INCOME_BEFORE_EXTRA_FDIC">"c6585"</definedName>
    <definedName name="IQ_INCOME_CHECKS_FFIEC">"c13040"</definedName>
    <definedName name="IQ_INCOME_EARNED_FDIC">"c6359"</definedName>
    <definedName name="IQ_INCOME_FIDUCIARY_ACTIVITIES_FFIEC">"c13002"</definedName>
    <definedName name="IQ_INCOME_LEASE_FINANCING_REC_FFIEC">"c12980"</definedName>
    <definedName name="IQ_INCOME_LOANS_LEASES_TAX_EXEMPT_FFIEC">"c13038"</definedName>
    <definedName name="IQ_INCOME_OTHER_INSURANCE_ACTIVITIES_FFIEC">"c13009"</definedName>
    <definedName name="IQ_INCOME_SALE_MUTUAL_FUNDS_DOM_FFIEC">"c13069"</definedName>
    <definedName name="IQ_INCOME_SECURITIES_TAX_EXEMPT_FFIEC">"c13039"</definedName>
    <definedName name="IQ_INCOME_TAX_FOREIGN_FFIEC">"c15391"</definedName>
    <definedName name="IQ_INCOME_TAXES_FDIC">"c6582"</definedName>
    <definedName name="IQ_INCOME_TAXES_FFIEC">"c13030"</definedName>
    <definedName name="IQ_INCREASE_INT_INCOME_FFIEC">"c13063"</definedName>
    <definedName name="IQ_INDEX_CURRENCY">"c15224"</definedName>
    <definedName name="IQ_INDEX_LEADING_IND">"c6894"</definedName>
    <definedName name="IQ_INDEX_LEADING_IND_APR">"c7554"</definedName>
    <definedName name="IQ_INDEX_LEADING_IND_APR_FC">"c8434"</definedName>
    <definedName name="IQ_INDEX_LEADING_IND_FC">"c7774"</definedName>
    <definedName name="IQ_INDEX_LEADING_IND_POP">"c7114"</definedName>
    <definedName name="IQ_INDEX_LEADING_IND_POP_FC">"c7994"</definedName>
    <definedName name="IQ_INDEX_LEADING_IND_YOY">"c7334"</definedName>
    <definedName name="IQ_INDEX_LEADING_IND_YOY_FC">"c8214"</definedName>
    <definedName name="IQ_INDEX_PROVIDED_DIVIDEND">"c19252"</definedName>
    <definedName name="IQ_INDEX_SHARES">"c19193"</definedName>
    <definedName name="IQ_INDEX_TYPE">"c15223"</definedName>
    <definedName name="IQ_INDEXCONSTITUENT_CLOSEPRICE">"c19241"</definedName>
    <definedName name="IQ_INDICATED_ATTRIB_ORE_RESOURCES_ALUM">"c9238"</definedName>
    <definedName name="IQ_INDICATED_ATTRIB_ORE_RESOURCES_COP">"c9182"</definedName>
    <definedName name="IQ_INDICATED_ATTRIB_ORE_RESOURCES_DIAM">"c9662"</definedName>
    <definedName name="IQ_INDICATED_ATTRIB_ORE_RESOURCES_GOLD">"c9023"</definedName>
    <definedName name="IQ_INDICATED_ATTRIB_ORE_RESOURCES_IRON">"c9397"</definedName>
    <definedName name="IQ_INDICATED_ATTRIB_ORE_RESOURCES_LEAD">"c9450"</definedName>
    <definedName name="IQ_INDICATED_ATTRIB_ORE_RESOURCES_MANG">"c9503"</definedName>
    <definedName name="IQ_INDICATED_ATTRIB_ORE_RESOURCES_MOLYB">"c9715"</definedName>
    <definedName name="IQ_INDICATED_ATTRIB_ORE_RESOURCES_NICK">"c9291"</definedName>
    <definedName name="IQ_INDICATED_ATTRIB_ORE_RESOURCES_PLAT">"c9129"</definedName>
    <definedName name="IQ_INDICATED_ATTRIB_ORE_RESOURCES_SILVER">"c9076"</definedName>
    <definedName name="IQ_INDICATED_ATTRIB_ORE_RESOURCES_TITAN">"c9556"</definedName>
    <definedName name="IQ_INDICATED_ATTRIB_ORE_RESOURCES_URAN">"c9609"</definedName>
    <definedName name="IQ_INDICATED_ATTRIB_ORE_RESOURCES_ZINC">"c9344"</definedName>
    <definedName name="IQ_INDICATED_ORE_RESOURCES_ALUM">"c9224"</definedName>
    <definedName name="IQ_INDICATED_ORE_RESOURCES_COP">"c9168"</definedName>
    <definedName name="IQ_INDICATED_ORE_RESOURCES_DIAM">"c9648"</definedName>
    <definedName name="IQ_INDICATED_ORE_RESOURCES_GOLD">"c9009"</definedName>
    <definedName name="IQ_INDICATED_ORE_RESOURCES_IRON">"c9383"</definedName>
    <definedName name="IQ_INDICATED_ORE_RESOURCES_LEAD">"c9436"</definedName>
    <definedName name="IQ_INDICATED_ORE_RESOURCES_MANG">"c9489"</definedName>
    <definedName name="IQ_INDICATED_ORE_RESOURCES_MOLYB">"c9701"</definedName>
    <definedName name="IQ_INDICATED_ORE_RESOURCES_NICK">"c9277"</definedName>
    <definedName name="IQ_INDICATED_ORE_RESOURCES_PLAT">"c9115"</definedName>
    <definedName name="IQ_INDICATED_ORE_RESOURCES_SILVER">"c9062"</definedName>
    <definedName name="IQ_INDICATED_ORE_RESOURCES_TITAN">"c9542"</definedName>
    <definedName name="IQ_INDICATED_ORE_RESOURCES_URAN">"c9595"</definedName>
    <definedName name="IQ_INDICATED_ORE_RESOURCES_ZINC">"c9330"</definedName>
    <definedName name="IQ_INDICATED_RECOV_ATTRIB_RESOURCES_ALUM">"c9243"</definedName>
    <definedName name="IQ_INDICATED_RECOV_ATTRIB_RESOURCES_COAL">"c9817"</definedName>
    <definedName name="IQ_INDICATED_RECOV_ATTRIB_RESOURCES_COP">"c9187"</definedName>
    <definedName name="IQ_INDICATED_RECOV_ATTRIB_RESOURCES_DIAM">"c9667"</definedName>
    <definedName name="IQ_INDICATED_RECOV_ATTRIB_RESOURCES_GOLD">"c9028"</definedName>
    <definedName name="IQ_INDICATED_RECOV_ATTRIB_RESOURCES_IRON">"c9402"</definedName>
    <definedName name="IQ_INDICATED_RECOV_ATTRIB_RESOURCES_LEAD">"c9455"</definedName>
    <definedName name="IQ_INDICATED_RECOV_ATTRIB_RESOURCES_MANG">"c9508"</definedName>
    <definedName name="IQ_INDICATED_RECOV_ATTRIB_RESOURCES_MET_COAL">"c9757"</definedName>
    <definedName name="IQ_INDICATED_RECOV_ATTRIB_RESOURCES_MOLYB">"c9720"</definedName>
    <definedName name="IQ_INDICATED_RECOV_ATTRIB_RESOURCES_NICK">"c9296"</definedName>
    <definedName name="IQ_INDICATED_RECOV_ATTRIB_RESOURCES_PLAT">"c9134"</definedName>
    <definedName name="IQ_INDICATED_RECOV_ATTRIB_RESOURCES_SILVER">"c9081"</definedName>
    <definedName name="IQ_INDICATED_RECOV_ATTRIB_RESOURCES_STEAM">"c9787"</definedName>
    <definedName name="IQ_INDICATED_RECOV_ATTRIB_RESOURCES_TITAN">"c9561"</definedName>
    <definedName name="IQ_INDICATED_RECOV_ATTRIB_RESOURCES_URAN">"c9614"</definedName>
    <definedName name="IQ_INDICATED_RECOV_ATTRIB_RESOURCES_ZINC">"c9349"</definedName>
    <definedName name="IQ_INDICATED_RECOV_RESOURCES_ALUM">"c9233"</definedName>
    <definedName name="IQ_INDICATED_RECOV_RESOURCES_COAL">"c9812"</definedName>
    <definedName name="IQ_INDICATED_RECOV_RESOURCES_COP">"c9177"</definedName>
    <definedName name="IQ_INDICATED_RECOV_RESOURCES_DIAM">"c9657"</definedName>
    <definedName name="IQ_INDICATED_RECOV_RESOURCES_GOLD">"c9018"</definedName>
    <definedName name="IQ_INDICATED_RECOV_RESOURCES_IRON">"c9392"</definedName>
    <definedName name="IQ_INDICATED_RECOV_RESOURCES_LEAD">"c9445"</definedName>
    <definedName name="IQ_INDICATED_RECOV_RESOURCES_MANG">"c9498"</definedName>
    <definedName name="IQ_INDICATED_RECOV_RESOURCES_MET_COAL">"c9752"</definedName>
    <definedName name="IQ_INDICATED_RECOV_RESOURCES_MOLYB">"c9710"</definedName>
    <definedName name="IQ_INDICATED_RECOV_RESOURCES_NICK">"c9286"</definedName>
    <definedName name="IQ_INDICATED_RECOV_RESOURCES_PLAT">"c9124"</definedName>
    <definedName name="IQ_INDICATED_RECOV_RESOURCES_SILVER">"c9071"</definedName>
    <definedName name="IQ_INDICATED_RECOV_RESOURCES_STEAM">"c9782"</definedName>
    <definedName name="IQ_INDICATED_RECOV_RESOURCES_TITAN">"c9551"</definedName>
    <definedName name="IQ_INDICATED_RECOV_RESOURCES_URAN">"c9604"</definedName>
    <definedName name="IQ_INDICATED_RECOV_RESOURCES_ZINC">"c9339"</definedName>
    <definedName name="IQ_INDICATED_RESOURCES_CALORIFIC_VALUE_COAL">"c9807"</definedName>
    <definedName name="IQ_INDICATED_RESOURCES_CALORIFIC_VALUE_MET_COAL">"c9747"</definedName>
    <definedName name="IQ_INDICATED_RESOURCES_CALORIFIC_VALUE_STEAM">"c9777"</definedName>
    <definedName name="IQ_INDICATED_RESOURCES_GRADE_ALUM">"c9225"</definedName>
    <definedName name="IQ_INDICATED_RESOURCES_GRADE_COP">"c9169"</definedName>
    <definedName name="IQ_INDICATED_RESOURCES_GRADE_DIAM">"c9649"</definedName>
    <definedName name="IQ_INDICATED_RESOURCES_GRADE_GOLD">"c9010"</definedName>
    <definedName name="IQ_INDICATED_RESOURCES_GRADE_IRON">"c9384"</definedName>
    <definedName name="IQ_INDICATED_RESOURCES_GRADE_LEAD">"c9437"</definedName>
    <definedName name="IQ_INDICATED_RESOURCES_GRADE_MANG">"c9490"</definedName>
    <definedName name="IQ_INDICATED_RESOURCES_GRADE_MOLYB">"c9702"</definedName>
    <definedName name="IQ_INDICATED_RESOURCES_GRADE_NICK">"c9278"</definedName>
    <definedName name="IQ_INDICATED_RESOURCES_GRADE_PLAT">"c9116"</definedName>
    <definedName name="IQ_INDICATED_RESOURCES_GRADE_SILVER">"c9063"</definedName>
    <definedName name="IQ_INDICATED_RESOURCES_GRADE_TITAN">"c9543"</definedName>
    <definedName name="IQ_INDICATED_RESOURCES_GRADE_URAN">"c9596"</definedName>
    <definedName name="IQ_INDICATED_RESOURCES_GRADE_ZINC">"c9331"</definedName>
    <definedName name="IQ_INDIVIDUAL">"c15182"</definedName>
    <definedName name="IQ_INDIVIDUAL_ACTIVE_BOARD_MEMBERSHIPS">"c15201"</definedName>
    <definedName name="IQ_INDIVIDUAL_ACTIVE_PRO_AFFILIATIONS">"c15199"</definedName>
    <definedName name="IQ_INDIVIDUAL_AGE">"c15191"</definedName>
    <definedName name="IQ_INDIVIDUAL_ALL_OTHER_COMP">"c19040"</definedName>
    <definedName name="IQ_INDIVIDUAL_ANNUAL_CASH_COMP">"c19041"</definedName>
    <definedName name="IQ_INDIVIDUAL_AS_REPORTED_COMP">"c19045"</definedName>
    <definedName name="IQ_INDIVIDUAL_AS_REPORTED_DIRECTOR_COMP">"c19057"</definedName>
    <definedName name="IQ_INDIVIDUAL_ASSISTANT_EMAIL">"c15206"</definedName>
    <definedName name="IQ_INDIVIDUAL_ASSISTANT_FAX">"c15208"</definedName>
    <definedName name="IQ_INDIVIDUAL_ASSISTANT_NAME">"c15205"</definedName>
    <definedName name="IQ_INDIVIDUAL_ASSISTANT_PHONE">"c15207"</definedName>
    <definedName name="IQ_INDIVIDUAL_BACKGROUND">"c15184"</definedName>
    <definedName name="IQ_INDIVIDUAL_BONUS">"c19036"</definedName>
    <definedName name="IQ_INDIVIDUAL_CALCULATED_COMP">"c19043"</definedName>
    <definedName name="IQ_INDIVIDUAL_CHANGE_PENSION">"c19058"</definedName>
    <definedName name="IQ_INDIVIDUAL_DIRECT_FAX">"c15189"</definedName>
    <definedName name="IQ_INDIVIDUAL_DIRECT_PHONE">"c15188"</definedName>
    <definedName name="IQ_INDIVIDUAL_DIRECTOR_BONUS">"c19052"</definedName>
    <definedName name="IQ_INDIVIDUAL_DIRECTOR_CHANGE_PENSION">"c19053"</definedName>
    <definedName name="IQ_INDIVIDUAL_DIRECTOR_FEE">"c19049"</definedName>
    <definedName name="IQ_INDIVIDUAL_DIRECTOR_NON_EQUITY_COMP">"c19054"</definedName>
    <definedName name="IQ_INDIVIDUAL_DIRECTOR_OPTION_AWARDS">"c19050"</definedName>
    <definedName name="IQ_INDIVIDUAL_DIRECTOR_OTHER">"c19051"</definedName>
    <definedName name="IQ_INDIVIDUAL_DIRECTOR_STOCK_AWARDS">"c19055"</definedName>
    <definedName name="IQ_INDIVIDUAL_DIRECTOR_STOCK_GRANTS">"c19082"</definedName>
    <definedName name="IQ_INDIVIDUAL_DIRECTOR_STOCK_OPTIONS">"c19056"</definedName>
    <definedName name="IQ_INDIVIDUAL_EDUCATION">"c15203"</definedName>
    <definedName name="IQ_INDIVIDUAL_EMAIL">"c15193"</definedName>
    <definedName name="IQ_INDIVIDUAL_EQUITY_INCENTIVE">"c19078"</definedName>
    <definedName name="IQ_INDIVIDUAL_EST_PAYMENTS_CHANGE_CONTROL">"c19047"</definedName>
    <definedName name="IQ_INDIVIDUAL_EST_PAYMENTS_TERMINATION">"c19059"</definedName>
    <definedName name="IQ_INDIVIDUAL_EXERCISABLE_OPTIONS">"c19062"</definedName>
    <definedName name="IQ_INDIVIDUAL_EXERCISABLE_VALUES">"c19063"</definedName>
    <definedName name="IQ_INDIVIDUAL_EXERCISED_OPTIONS">"c19060"</definedName>
    <definedName name="IQ_INDIVIDUAL_EXERCISED_VALUES">"c19061"</definedName>
    <definedName name="IQ_INDIVIDUAL_FAMILY_LOAN_DOM_QUARTERLY_AVG_FFIEC">"c15479"</definedName>
    <definedName name="IQ_INDIVIDUAL_HOME_ADDRESS">"c15194"</definedName>
    <definedName name="IQ_INDIVIDUAL_HOME_FAX">"c15196"</definedName>
    <definedName name="IQ_INDIVIDUAL_HOME_PHONE">"c15195"</definedName>
    <definedName name="IQ_INDIVIDUAL_LT_INCENTIVE">"c19039"</definedName>
    <definedName name="IQ_INDIVIDUAL_MAIN_FAX">"c15187"</definedName>
    <definedName name="IQ_INDIVIDUAL_MAIN_PHONE">"c15186"</definedName>
    <definedName name="IQ_INDIVIDUAL_MARKET_VALUE_SHARES_NOT_VESTED">"c19077"</definedName>
    <definedName name="IQ_INDIVIDUAL_MOBILE">"c15198"</definedName>
    <definedName name="IQ_INDIVIDUAL_NICKNAME">"c15192"</definedName>
    <definedName name="IQ_INDIVIDUAL_NON_EQUITY_INCENTIVE">"c19048"</definedName>
    <definedName name="IQ_INDIVIDUAL_NOTES">"c15204"</definedName>
    <definedName name="IQ_INDIVIDUAL_NUM_SHARED_NOT_VESTED">"c19076"</definedName>
    <definedName name="IQ_INDIVIDUAL_NUM_SHARES_ACQUIRED">"c19074"</definedName>
    <definedName name="IQ_INDIVIDUAL_OFFICE_ADDRESS">"c15185"</definedName>
    <definedName name="IQ_INDIVIDUAL_OPTION_AWARDS">"c19044"</definedName>
    <definedName name="IQ_INDIVIDUAL_OPTION_MARKET_PRICE">"c19073"</definedName>
    <definedName name="IQ_INDIVIDUAL_OPTION_PRICE">"c19072"</definedName>
    <definedName name="IQ_INDIVIDUAL_OTHER_ANNUAL_COMP">"c19037"</definedName>
    <definedName name="IQ_INDIVIDUAL_OTHER_COMP">"c19046"</definedName>
    <definedName name="IQ_INDIVIDUAL_OTHER_PHONE">"c15197"</definedName>
    <definedName name="IQ_INDIVIDUAL_PARTNER_CORP_NON_TRANS_ACCTS_FFIEC">"c15322"</definedName>
    <definedName name="IQ_INDIVIDUAL_PARTNER_CORP_TRANS_ACCTS_FFIEC">"c15314"</definedName>
    <definedName name="IQ_INDIVIDUAL_PARTNER_CORPS_FOREIGN_DEP_FFIEC">"c15342"</definedName>
    <definedName name="IQ_INDIVIDUAL_PRIOR_BOARD_MEMBERSHIPS">"c15202"</definedName>
    <definedName name="IQ_INDIVIDUAL_PRIOR_PRO_AFFILIATIONS">"c15200"</definedName>
    <definedName name="IQ_INDIVIDUAL_RESTRICTED_STOCK_COMP">"c19038"</definedName>
    <definedName name="IQ_INDIVIDUAL_SALARY">"c19035"</definedName>
    <definedName name="IQ_INDIVIDUAL_SPECIALTY">"c15190"</definedName>
    <definedName name="IQ_INDIVIDUAL_ST_COMP">"c19042"</definedName>
    <definedName name="IQ_INDIVIDUAL_TITLE">"c15183"</definedName>
    <definedName name="IQ_INDIVIDUAL_TOTAL_NUM_STOCK_AWARDS">"c19081"</definedName>
    <definedName name="IQ_INDIVIDUAL_TOTAL_OPTIONS">"c19070"</definedName>
    <definedName name="IQ_INDIVIDUAL_TOTAL_STOCK_VALUE">"c19080"</definedName>
    <definedName name="IQ_INDIVIDUAL_TOTAL_VALUE_OPTIONS">"c19071"</definedName>
    <definedName name="IQ_INDIVIDUAL_UNCLASSIFIED_OPTIONS">"c19066"</definedName>
    <definedName name="IQ_INDIVIDUAL_UNCLASSIFIED_OPTIONS_VALUE">"c19067"</definedName>
    <definedName name="IQ_INDIVIDUAL_UNEARNED_STOCK_VALUE">"c19079"</definedName>
    <definedName name="IQ_INDIVIDUAL_UNEXERCISABLE_OPTIONS">"c19064"</definedName>
    <definedName name="IQ_INDIVIDUAL_UNEXERCISABLE_VALUES">"c19065"</definedName>
    <definedName name="IQ_INDIVIDUAL_UNEXERCISED_UNEARNED_OPTIONS">"c19068"</definedName>
    <definedName name="IQ_INDIVIDUAL_UNEXERCISED_UNEARNED_OPTIONS_VALUE">"c19069"</definedName>
    <definedName name="IQ_INDIVIDUAL_VALUE_VESTING">"c19075"</definedName>
    <definedName name="IQ_INDIVIDUALS_CHARGE_OFFS_FDIC">"c6599"</definedName>
    <definedName name="IQ_INDIVIDUALS_GROSS_LOANS_FFIEC">"c13411"</definedName>
    <definedName name="IQ_INDIVIDUALS_LOANS_FDIC">"c6318"</definedName>
    <definedName name="IQ_INDIVIDUALS_NET_CHARGE_OFFS_FDIC">"c6637"</definedName>
    <definedName name="IQ_INDIVIDUALS_OTHER_LOANS_FDIC">"c6321"</definedName>
    <definedName name="IQ_INDIVIDUALS_PARTNERSHIPS_CORP_DEPOSITS_FOREIGN_FDIC">"c6479"</definedName>
    <definedName name="IQ_INDIVIDUALS_PARTNERSHIPS_CORP_NONTRANSACTION_ACCOUNTS_FDIC">"c6545"</definedName>
    <definedName name="IQ_INDIVIDUALS_PARTNERSHIPS_CORP_TOTAL_DEPOSITS_FDIC">"c6471"</definedName>
    <definedName name="IQ_INDIVIDUALS_PARTNERSHIPS_CORP_TRANSACTION_ACCOUNTS_FDIC">"c6537"</definedName>
    <definedName name="IQ_INDIVIDUALS_RECOVERIES_FDIC">"c6618"</definedName>
    <definedName name="IQ_INDIVIDUALS_RISK_BASED_FFIEC">"c13432"</definedName>
    <definedName name="IQ_INDUSTRIAL_PROD">"c6895"</definedName>
    <definedName name="IQ_INDUSTRIAL_PROD_APR">"c7555"</definedName>
    <definedName name="IQ_INDUSTRIAL_PROD_APR_FC">"c8435"</definedName>
    <definedName name="IQ_INDUSTRIAL_PROD_FC">"c7775"</definedName>
    <definedName name="IQ_INDUSTRIAL_PROD_POP">"c7115"</definedName>
    <definedName name="IQ_INDUSTRIAL_PROD_POP_FC">"c7995"</definedName>
    <definedName name="IQ_INDUSTRIAL_PROD_YOY">"c7335"</definedName>
    <definedName name="IQ_INDUSTRIAL_PROD_YOY_FC">"c8215"</definedName>
    <definedName name="IQ_INDUSTRY">"c3601"</definedName>
    <definedName name="IQ_INDUSTRY_GROUP">"c3602"</definedName>
    <definedName name="IQ_INDUSTRY_NAV_REV_DATE_TIME_REUT">"c28570"</definedName>
    <definedName name="IQ_INDUSTRY_NAV_REVISIONS_REUT">"c28531"</definedName>
    <definedName name="IQ_INDUSTRY_SECTOR">"c3603"</definedName>
    <definedName name="IQ_INFERRED_ATTRIB_ORE_RESOURCES_ALUM">"c9240"</definedName>
    <definedName name="IQ_INFERRED_ATTRIB_ORE_RESOURCES_COP">"c9184"</definedName>
    <definedName name="IQ_INFERRED_ATTRIB_ORE_RESOURCES_DIAM">"c9664"</definedName>
    <definedName name="IQ_INFERRED_ATTRIB_ORE_RESOURCES_GOLD">"c9025"</definedName>
    <definedName name="IQ_INFERRED_ATTRIB_ORE_RESOURCES_IRON">"c9399"</definedName>
    <definedName name="IQ_INFERRED_ATTRIB_ORE_RESOURCES_LEAD">"c9452"</definedName>
    <definedName name="IQ_INFERRED_ATTRIB_ORE_RESOURCES_MANG">"c9505"</definedName>
    <definedName name="IQ_INFERRED_ATTRIB_ORE_RESOURCES_MOLYB">"c9717"</definedName>
    <definedName name="IQ_INFERRED_ATTRIB_ORE_RESOURCES_NICK">"c9293"</definedName>
    <definedName name="IQ_INFERRED_ATTRIB_ORE_RESOURCES_PLAT">"c9131"</definedName>
    <definedName name="IQ_INFERRED_ATTRIB_ORE_RESOURCES_SILVER">"c9078"</definedName>
    <definedName name="IQ_INFERRED_ATTRIB_ORE_RESOURCES_TITAN">"c9558"</definedName>
    <definedName name="IQ_INFERRED_ATTRIB_ORE_RESOURCES_URAN">"c9611"</definedName>
    <definedName name="IQ_INFERRED_ATTRIB_ORE_RESOURCES_ZINC">"c9346"</definedName>
    <definedName name="IQ_INFERRED_ORE_RESOURCES_ALUM">"c9228"</definedName>
    <definedName name="IQ_INFERRED_ORE_RESOURCES_COP">"c9172"</definedName>
    <definedName name="IQ_INFERRED_ORE_RESOURCES_DIAM">"c9652"</definedName>
    <definedName name="IQ_INFERRED_ORE_RESOURCES_GOLD">"c9013"</definedName>
    <definedName name="IQ_INFERRED_ORE_RESOURCES_IRON">"c9387"</definedName>
    <definedName name="IQ_INFERRED_ORE_RESOURCES_LEAD">"c9440"</definedName>
    <definedName name="IQ_INFERRED_ORE_RESOURCES_MANG">"c9493"</definedName>
    <definedName name="IQ_INFERRED_ORE_RESOURCES_MOLYB">"c9705"</definedName>
    <definedName name="IQ_INFERRED_ORE_RESOURCES_NICK">"c9281"</definedName>
    <definedName name="IQ_INFERRED_ORE_RESOURCES_PLAT">"c9119"</definedName>
    <definedName name="IQ_INFERRED_ORE_RESOURCES_SILVER">"c9066"</definedName>
    <definedName name="IQ_INFERRED_ORE_RESOURCES_TITAN">"c9546"</definedName>
    <definedName name="IQ_INFERRED_ORE_RESOURCES_URAN">"c9599"</definedName>
    <definedName name="IQ_INFERRED_ORE_RESOURCES_ZINC">"c9334"</definedName>
    <definedName name="IQ_INFERRED_RECOV_ATTRIB_RESOURCES_ALUM">"c9245"</definedName>
    <definedName name="IQ_INFERRED_RECOV_ATTRIB_RESOURCES_COAL">"c9819"</definedName>
    <definedName name="IQ_INFERRED_RECOV_ATTRIB_RESOURCES_COP">"c9189"</definedName>
    <definedName name="IQ_INFERRED_RECOV_ATTRIB_RESOURCES_DIAM">"c9669"</definedName>
    <definedName name="IQ_INFERRED_RECOV_ATTRIB_RESOURCES_GOLD">"c9030"</definedName>
    <definedName name="IQ_INFERRED_RECOV_ATTRIB_RESOURCES_IRON">"c9404"</definedName>
    <definedName name="IQ_INFERRED_RECOV_ATTRIB_RESOURCES_LEAD">"c9457"</definedName>
    <definedName name="IQ_INFERRED_RECOV_ATTRIB_RESOURCES_MANG">"c9510"</definedName>
    <definedName name="IQ_INFERRED_RECOV_ATTRIB_RESOURCES_MET_COAL">"c9759"</definedName>
    <definedName name="IQ_INFERRED_RECOV_ATTRIB_RESOURCES_MOLYB">"c9722"</definedName>
    <definedName name="IQ_INFERRED_RECOV_ATTRIB_RESOURCES_NICK">"c9298"</definedName>
    <definedName name="IQ_INFERRED_RECOV_ATTRIB_RESOURCES_PLAT">"c9136"</definedName>
    <definedName name="IQ_INFERRED_RECOV_ATTRIB_RESOURCES_SILVER">"c9083"</definedName>
    <definedName name="IQ_INFERRED_RECOV_ATTRIB_RESOURCES_STEAM">"c9789"</definedName>
    <definedName name="IQ_INFERRED_RECOV_ATTRIB_RESOURCES_TITAN">"c9563"</definedName>
    <definedName name="IQ_INFERRED_RECOV_ATTRIB_RESOURCES_URAN">"c9616"</definedName>
    <definedName name="IQ_INFERRED_RECOV_ATTRIB_RESOURCES_ZINC">"c9351"</definedName>
    <definedName name="IQ_INFERRED_RECOV_RESOURCES_ALUM">"c9235"</definedName>
    <definedName name="IQ_INFERRED_RECOV_RESOURCES_COAL">"c9814"</definedName>
    <definedName name="IQ_INFERRED_RECOV_RESOURCES_COP">"c9179"</definedName>
    <definedName name="IQ_INFERRED_RECOV_RESOURCES_DIAM">"c9659"</definedName>
    <definedName name="IQ_INFERRED_RECOV_RESOURCES_GOLD">"c9020"</definedName>
    <definedName name="IQ_INFERRED_RECOV_RESOURCES_IRON">"c9394"</definedName>
    <definedName name="IQ_INFERRED_RECOV_RESOURCES_LEAD">"c9447"</definedName>
    <definedName name="IQ_INFERRED_RECOV_RESOURCES_MANG">"c9500"</definedName>
    <definedName name="IQ_INFERRED_RECOV_RESOURCES_MET_COAL">"c9754"</definedName>
    <definedName name="IQ_INFERRED_RECOV_RESOURCES_MOLYB">"c9712"</definedName>
    <definedName name="IQ_INFERRED_RECOV_RESOURCES_NICK">"c9288"</definedName>
    <definedName name="IQ_INFERRED_RECOV_RESOURCES_PLAT">"c9126"</definedName>
    <definedName name="IQ_INFERRED_RECOV_RESOURCES_SILVER">"c9073"</definedName>
    <definedName name="IQ_INFERRED_RECOV_RESOURCES_STEAM">"c9784"</definedName>
    <definedName name="IQ_INFERRED_RECOV_RESOURCES_TITAN">"c9553"</definedName>
    <definedName name="IQ_INFERRED_RECOV_RESOURCES_URAN">"c9606"</definedName>
    <definedName name="IQ_INFERRED_RECOV_RESOURCES_ZINC">"c9341"</definedName>
    <definedName name="IQ_INFERRED_RESOURCES_CALORIFIC_VALUE_COAL">"c9809"</definedName>
    <definedName name="IQ_INFERRED_RESOURCES_CALORIFIC_VALUE_MET_COAL">"c9749"</definedName>
    <definedName name="IQ_INFERRED_RESOURCES_CALORIFIC_VALUE_STEAM">"c9779"</definedName>
    <definedName name="IQ_INFERRED_RESOURCES_GRADE_ALUM">"c9229"</definedName>
    <definedName name="IQ_INFERRED_RESOURCES_GRADE_COP">"c9173"</definedName>
    <definedName name="IQ_INFERRED_RESOURCES_GRADE_DIAM">"c9653"</definedName>
    <definedName name="IQ_INFERRED_RESOURCES_GRADE_GOLD">"c9014"</definedName>
    <definedName name="IQ_INFERRED_RESOURCES_GRADE_IRON">"c9388"</definedName>
    <definedName name="IQ_INFERRED_RESOURCES_GRADE_LEAD">"c9441"</definedName>
    <definedName name="IQ_INFERRED_RESOURCES_GRADE_MANG">"c9494"</definedName>
    <definedName name="IQ_INFERRED_RESOURCES_GRADE_MOLYB">"c9706"</definedName>
    <definedName name="IQ_INFERRED_RESOURCES_GRADE_NICK">"c9282"</definedName>
    <definedName name="IQ_INFERRED_RESOURCES_GRADE_PLAT">"c9120"</definedName>
    <definedName name="IQ_INFERRED_RESOURCES_GRADE_SILVER">"c9067"</definedName>
    <definedName name="IQ_INFERRED_RESOURCES_GRADE_TITAN">"c9547"</definedName>
    <definedName name="IQ_INFERRED_RESOURCES_GRADE_URAN">"c9600"</definedName>
    <definedName name="IQ_INFERRED_RESOURCES_GRADE_ZINC">"c9335"</definedName>
    <definedName name="IQ_INFLATION_RATE">"c6899"</definedName>
    <definedName name="IQ_INFLATION_RATE_CORE">"c11783"</definedName>
    <definedName name="IQ_INFLATION_RATE_CORE_POP">"c11784"</definedName>
    <definedName name="IQ_INFLATION_RATE_CORE_YOY">"c11785"</definedName>
    <definedName name="IQ_INFLATION_RATE_FC">"c7779"</definedName>
    <definedName name="IQ_INFLATION_RATE_POP">"c7119"</definedName>
    <definedName name="IQ_INFLATION_RATE_POP_FC">"c7999"</definedName>
    <definedName name="IQ_INFLATION_RATE_YOY">"c7339"</definedName>
    <definedName name="IQ_INFLATION_RATE_YOY_FC">"c8219"</definedName>
    <definedName name="IQ_INITIAL_CLAIMS">"c6900"</definedName>
    <definedName name="IQ_INITIAL_CLAIMS_APR">"c7560"</definedName>
    <definedName name="IQ_INITIAL_CLAIMS_APR_FC">"c8440"</definedName>
    <definedName name="IQ_INITIAL_CLAIMS_FC">"c7780"</definedName>
    <definedName name="IQ_INITIAL_CLAIMS_POP">"c7120"</definedName>
    <definedName name="IQ_INITIAL_CLAIMS_POP_FC">"c8000"</definedName>
    <definedName name="IQ_INITIAL_TRANSACTION">"c18885"</definedName>
    <definedName name="IQ_INS_ANNUITY_LIAB">"c563"</definedName>
    <definedName name="IQ_INS_ANNUITY_REV">"c2788"</definedName>
    <definedName name="IQ_INS_DIV_EXP">"c564"</definedName>
    <definedName name="IQ_INS_DIV_REV">"c565"</definedName>
    <definedName name="IQ_INS_IN_FORCE">"c566"</definedName>
    <definedName name="IQ_INS_LIAB">"c567"</definedName>
    <definedName name="IQ_INS_POLICY_EXP">"c568"</definedName>
    <definedName name="IQ_INS_REV">"c569"</definedName>
    <definedName name="IQ_INS_SETTLE">"c570"</definedName>
    <definedName name="IQ_INS_SETTLE_BNK">"c571"</definedName>
    <definedName name="IQ_INS_SETTLE_BR">"c572"</definedName>
    <definedName name="IQ_INS_SETTLE_FIN">"c573"</definedName>
    <definedName name="IQ_INS_SETTLE_INS">"c574"</definedName>
    <definedName name="IQ_INS_SETTLE_RE">"c6223"</definedName>
    <definedName name="IQ_INS_SETTLE_REIT">"c575"</definedName>
    <definedName name="IQ_INS_SETTLE_SUPPLE">"c13814"</definedName>
    <definedName name="IQ_INS_SETTLE_UTI">"c576"</definedName>
    <definedName name="IQ_INSIDER_3MTH_BOUGHT">"c1534"</definedName>
    <definedName name="IQ_INSIDER_3MTH_BOUGHT_PCT">"c1534"</definedName>
    <definedName name="IQ_INSIDER_3MTH_NET">"c1535"</definedName>
    <definedName name="IQ_INSIDER_3MTH_NET_PCT">"c1535"</definedName>
    <definedName name="IQ_INSIDER_3MTH_SOLD">"c1533"</definedName>
    <definedName name="IQ_INSIDER_3MTH_SOLD_PCT">"c1533"</definedName>
    <definedName name="IQ_INSIDER_6MTH_BOUGHT">"c1537"</definedName>
    <definedName name="IQ_INSIDER_6MTH_BOUGHT_PCT">"c1537"</definedName>
    <definedName name="IQ_INSIDER_6MTH_NET">"c1538"</definedName>
    <definedName name="IQ_INSIDER_6MTH_NET_PCT">"c1538"</definedName>
    <definedName name="IQ_INSIDER_6MTH_SOLD">"c1536"</definedName>
    <definedName name="IQ_INSIDER_6MTH_SOLD_PCT">"c1536"</definedName>
    <definedName name="IQ_INSIDER_AMOUNT">"c238"</definedName>
    <definedName name="IQ_INSIDER_CIQID">"c19101"</definedName>
    <definedName name="IQ_INSIDER_DERIVATIVES">"c19102"</definedName>
    <definedName name="IQ_INSIDER_LOANS_FDIC">"c6365"</definedName>
    <definedName name="IQ_INSIDER_NAME">"c19100"</definedName>
    <definedName name="IQ_INSIDER_OVER_TOTAL">"c1581"</definedName>
    <definedName name="IQ_INSIDER_OWNER">"c577"</definedName>
    <definedName name="IQ_INSIDER_PERCENT">"c578"</definedName>
    <definedName name="IQ_INSIDER_POSITION_DATE">"c19104"</definedName>
    <definedName name="IQ_INSIDER_SHARES">"c579"</definedName>
    <definedName name="IQ_INSIDER_VALUE">"c19103"</definedName>
    <definedName name="IQ_INST_DEPOSITS">"c89"</definedName>
    <definedName name="IQ_INSTITUTIONAL_AMOUNT">"c236"</definedName>
    <definedName name="IQ_INSTITUTIONAL_CIQID">"c19106"</definedName>
    <definedName name="IQ_INSTITUTIONAL_DERIVATIVES">"c19107"</definedName>
    <definedName name="IQ_INSTITUTIONAL_NAME">"c19105"</definedName>
    <definedName name="IQ_INSTITUTIONAL_OVER_TOTAL">"c1580"</definedName>
    <definedName name="IQ_INSTITUTIONAL_OWNER">"c580"</definedName>
    <definedName name="IQ_INSTITUTIONAL_PERCENT">"c581"</definedName>
    <definedName name="IQ_INSTITUTIONAL_POSITION_DATE">"c19109"</definedName>
    <definedName name="IQ_INSTITUTIONAL_SHARES">"c582"</definedName>
    <definedName name="IQ_INSTITUTIONAL_VALUE">"c19108"</definedName>
    <definedName name="IQ_INSTITUTIONS_EARNINGS_GAINS_FDIC">"c6723"</definedName>
    <definedName name="IQ_INSUR_RECEIV">"c1600"</definedName>
    <definedName name="IQ_INSURANCE_COMMISSION_FEES_FDIC">"c6670"</definedName>
    <definedName name="IQ_INSURANCE_REINSURANCE_UNDERWRITING_INCOME_FFIEC">"c13008"</definedName>
    <definedName name="IQ_INSURANCE_REV_OPERATING_INC_FFIEC">"c13387"</definedName>
    <definedName name="IQ_INSURANCE_UNDERWRITING_INCOME_FDIC">"c6671"</definedName>
    <definedName name="IQ_INT_BEARING_DEPOSITS">"c1166"</definedName>
    <definedName name="IQ_INT_BEARING_FUNDS_AVG_ASSETS_FFIEC">"c13355"</definedName>
    <definedName name="IQ_INT_BEARING_LIABILITIES_REPRICE_ASSETS_TOT_FFIEC">"c13452"</definedName>
    <definedName name="IQ_INT_BORROW">"c583"</definedName>
    <definedName name="IQ_INT_DEMAND_NOTES_FDIC">"c6567"</definedName>
    <definedName name="IQ_INT_DEPOSITS">"c584"</definedName>
    <definedName name="IQ_INT_DEPOSITS_DOM_FFIEC">"c12852"</definedName>
    <definedName name="IQ_INT_DEPOSITS_DOM_QUARTERLY_AVG_FFIEC">"c13088"</definedName>
    <definedName name="IQ_INT_DEPOSITS_FOREIGN_FFIEC">"c12855"</definedName>
    <definedName name="IQ_INT_DEPOSITS_FOREIGN_QUARTERLY_AVG_FFIEC">"c13089"</definedName>
    <definedName name="IQ_INT_DIV_INC">"c585"</definedName>
    <definedName name="IQ_INT_DIV_INC_MBS_FFIEC">"c12984"</definedName>
    <definedName name="IQ_INT_DIV_INC_SECURITIES_FFIEC">"c12982"</definedName>
    <definedName name="IQ_INT_DIV_INC_SECURITIES_OTHER_FFIEC">"c12985"</definedName>
    <definedName name="IQ_INT_DIV_INC_TREASURY_SECURITIES_FFIEC">"c12983"</definedName>
    <definedName name="IQ_INT_DOMESTIC_DEPOSITS_FDIC">"c6564"</definedName>
    <definedName name="IQ_INT_EXP_AVG_ASSETS_FFIEC">"c13357"</definedName>
    <definedName name="IQ_INT_EXP_BR">"c586"</definedName>
    <definedName name="IQ_INT_EXP_COVERAGE">"c587"</definedName>
    <definedName name="IQ_INT_EXP_EARNING_ASSETS_FFIEC">"c13376"</definedName>
    <definedName name="IQ_INT_EXP_FED_FUNDS_PURCHASED_FFIEC">"c12996"</definedName>
    <definedName name="IQ_INT_EXP_FIN">"c588"</definedName>
    <definedName name="IQ_INT_EXP_INCL_CAP">"c2988"</definedName>
    <definedName name="IQ_INT_EXP_INS">"c589"</definedName>
    <definedName name="IQ_INT_EXP_LTD">"c2086"</definedName>
    <definedName name="IQ_INT_EXP_RE">"c6224"</definedName>
    <definedName name="IQ_INT_EXP_REIT">"c590"</definedName>
    <definedName name="IQ_INT_EXP_TOTAL">"c591"</definedName>
    <definedName name="IQ_INT_EXP_TOTAL_BNK_SUBTOTAL_AP">"c8977"</definedName>
    <definedName name="IQ_INT_EXP_TOTAL_FDIC">"c6569"</definedName>
    <definedName name="IQ_INT_EXP_UTI">"c592"</definedName>
    <definedName name="IQ_INT_EXPENSE_AVG_ASSET">"c15705"</definedName>
    <definedName name="IQ_INT_FED_FUNDS_FDIC">"c6566"</definedName>
    <definedName name="IQ_INT_FEE_INC_ACCEPTANCE_OTHER_BANKS_DOM_FFIEC">"c15357"</definedName>
    <definedName name="IQ_INT_FEE_INC_AGRICULTURE_LOANS_FARMERS_DOM_FFIEC">"c15355"</definedName>
    <definedName name="IQ_INT_FEE_INC_COMM_IND_LOANS_DOM_FFIEC">"c15356"</definedName>
    <definedName name="IQ_INT_FEE_INC_CREDIT_CARDS_DOM_FFIEC">"c15358"</definedName>
    <definedName name="IQ_INT_FEE_INC_DEPOSITORY_LOANS_DOM_FFIEC">"c15354"</definedName>
    <definedName name="IQ_INT_FEE_INC_FOREIGN_GOVT_LOANS_DOM_FFIEC">"c15360"</definedName>
    <definedName name="IQ_INT_FEE_INC_INDIVIDUAL_LOANS_DOM_FFIEC">"c15359"</definedName>
    <definedName name="IQ_INT_FEE_INC_LOANS_1_4_DOM_FFIEC">"c12976"</definedName>
    <definedName name="IQ_INT_FEE_INC_LOANS_DOM_FFIEC">"c13335"</definedName>
    <definedName name="IQ_INT_FEE_INC_LOANS_FOREIGN_FFIEC">"c12979"</definedName>
    <definedName name="IQ_INT_FEE_INC_LOANS_OTHER_DOM_FFIEC">"c12978"</definedName>
    <definedName name="IQ_INT_FEE_INC_RE_LOANS_DOM_FFIEC">"c15353"</definedName>
    <definedName name="IQ_INT_FEE_INC_SECURED_RE_DOM_FFIEC">"c12977"</definedName>
    <definedName name="IQ_INT_FEE_INC_TAX_EXEMPT_OBLIGATIONS_DOM_FFIEC">"c15362"</definedName>
    <definedName name="IQ_INT_FEE_INC_TAXABLE_OBLIGATIONS_DOM_FFIEC">"c15361"</definedName>
    <definedName name="IQ_INT_FEE_INCOME_FFIEC">"c12974"</definedName>
    <definedName name="IQ_INT_FOREIGN_DEPOSITS_FDIC">"c6565"</definedName>
    <definedName name="IQ_INT_INC_AVG_ASSETS_FFIEC">"c13356"</definedName>
    <definedName name="IQ_INT_INC_BR">"c593"</definedName>
    <definedName name="IQ_INT_INC_DEPOSITORY_INST_FDIC">"c6558"</definedName>
    <definedName name="IQ_INT_INC_DOM_LOANS_FDIC">"c6555"</definedName>
    <definedName name="IQ_INT_INC_DUE_DEPOSITORY_INSTITUTIONS_FFIEC">"c12981"</definedName>
    <definedName name="IQ_INT_INC_EARNING_ASSETS_FFIEC">"c13375"</definedName>
    <definedName name="IQ_INT_INC_FED_FUNDS_FDIC">"c6561"</definedName>
    <definedName name="IQ_INT_INC_FED_FUNDS_SOLD_FFIEC">"c12987"</definedName>
    <definedName name="IQ_INT_INC_FIN">"c594"</definedName>
    <definedName name="IQ_INT_INC_FOREIGN_LOANS_FDIC">"c6556"</definedName>
    <definedName name="IQ_INT_INC_INVEST">"c595"</definedName>
    <definedName name="IQ_INT_INC_LEASE_RECEIVABLES_FDIC">"c6557"</definedName>
    <definedName name="IQ_INT_INC_LOANS">"c596"</definedName>
    <definedName name="IQ_INT_INC_OTHER_FDIC">"c6562"</definedName>
    <definedName name="IQ_INT_INC_RE">"c6225"</definedName>
    <definedName name="IQ_INT_INC_REIT">"c597"</definedName>
    <definedName name="IQ_INT_INC_SECURITIES_FDIC">"c6559"</definedName>
    <definedName name="IQ_INT_INC_TE_AVG_ASSETS_FFIEC">"c13358"</definedName>
    <definedName name="IQ_INT_INC_TE_EARNING_ASSETS_FFIEC">"c13377"</definedName>
    <definedName name="IQ_INT_INC_TOTAL">"c598"</definedName>
    <definedName name="IQ_INT_INC_TOTAL_BNK_SUBTOTAL_AP">"c8976"</definedName>
    <definedName name="IQ_INT_INC_TOTAL_FDIC">"c6563"</definedName>
    <definedName name="IQ_INT_INC_TRADING_ACCOUNTS_FDIC">"c6560"</definedName>
    <definedName name="IQ_INT_INC_TRADING_ASSETS_FFIEC">"c12986"</definedName>
    <definedName name="IQ_INT_INC_UTI">"c599"</definedName>
    <definedName name="IQ_INT_INCOME_AVG_ASSET">"c15704"</definedName>
    <definedName name="IQ_INT_INCOME_FTE_AVG_ASSETS_FFIEC">"c13856"</definedName>
    <definedName name="IQ_INT_INCOME_FTE_AVG_EARNING_ASSETS_FFIEC">"c13857"</definedName>
    <definedName name="IQ_INT_INCOME_FTE_FFIEC">"c13852"</definedName>
    <definedName name="IQ_INT_INV_INC">"c600"</definedName>
    <definedName name="IQ_INT_INV_INC_RE">"c6226"</definedName>
    <definedName name="IQ_INT_INV_INC_REIT">"c601"</definedName>
    <definedName name="IQ_INT_INV_INC_UTI">"c602"</definedName>
    <definedName name="IQ_INT_ON_BORROWING_COVERAGE">"c603"</definedName>
    <definedName name="IQ_INT_ON_DEPOSITS_DOM_FFIEC">"c12991"</definedName>
    <definedName name="IQ_INT_ON_DEPOSITS_FFIEC">"c12990"</definedName>
    <definedName name="IQ_INT_ON_DEPOSITS_FOREIGN_FFIEC">"c12995"</definedName>
    <definedName name="IQ_INT_RATE_EXPOSURE_FFIEC">"c13058"</definedName>
    <definedName name="IQ_INT_RATE_SPREAD">"c604"</definedName>
    <definedName name="IQ_INT_SAVINGS_DEPOSITS_MMDA_DOM_FFIEC">"c15364"</definedName>
    <definedName name="IQ_INT_SUB_NOTES_FDIC">"c6568"</definedName>
    <definedName name="IQ_INT_SUB_NOTES_FFIEC">"c12998"</definedName>
    <definedName name="IQ_INT_TIME_DEPOSITS_LESS_THAN_100K_DOM_FFIEC">"c12993"</definedName>
    <definedName name="IQ_INT_TIME_DEPOSITS_MORE_THAN_100K_DOM_FFIEC">"c12992"</definedName>
    <definedName name="IQ_INT_TRADING_LIABILITIES_FFIEC">"c12997"</definedName>
    <definedName name="IQ_INT_TRANSACTION_ACCOUNTS_DOM_FFIEC">"c15363"</definedName>
    <definedName name="IQ_INTAN_AMORT">"c605"</definedName>
    <definedName name="IQ_INTAN_AMORT_BR">"c606"</definedName>
    <definedName name="IQ_INTAN_AMORT_CF">"c607"</definedName>
    <definedName name="IQ_INTAN_AMORT_CF_BNK">"c608"</definedName>
    <definedName name="IQ_INTAN_AMORT_CF_BR">"c609"</definedName>
    <definedName name="IQ_INTAN_AMORT_CF_FIN">"c610"</definedName>
    <definedName name="IQ_INTAN_AMORT_CF_INS">"c611"</definedName>
    <definedName name="IQ_INTAN_AMORT_CF_REIT">"c612"</definedName>
    <definedName name="IQ_INTAN_AMORT_CF_UTI">"c613"</definedName>
    <definedName name="IQ_INTAN_AMORT_FIN">"c614"</definedName>
    <definedName name="IQ_INTAN_AMORT_INS">"c615"</definedName>
    <definedName name="IQ_INTAN_AMORT_REIT">"c616"</definedName>
    <definedName name="IQ_INTAN_AMORT_UTI">"c617"</definedName>
    <definedName name="IQ_INTANGIBLES_NET">"c1407"</definedName>
    <definedName name="IQ_INTEL_EPS_EST">"c24729"</definedName>
    <definedName name="IQ_INTERBANK_RATIO">"c19134"</definedName>
    <definedName name="IQ_INTEREST_ACCRUED_ON_DEPOSITS_DOM_FFIEC">"c15277"</definedName>
    <definedName name="IQ_INTEREST_BEARING_BALANCES_FDIC">"c6371"</definedName>
    <definedName name="IQ_INTEREST_BEARING_BALANCES_QUARTERLY_AVG_FFIEC">"c15467"</definedName>
    <definedName name="IQ_INTEREST_BEARING_CASH_FFIEC">"c15259"</definedName>
    <definedName name="IQ_INTEREST_BEARING_CASH_FOREIGN_FFIEC">"c12776"</definedName>
    <definedName name="IQ_INTEREST_BEARING_CASH_US_FFIEC">"c12775"</definedName>
    <definedName name="IQ_INTEREST_BEARING_DEPOSITS_DOMESTIC_FDIC">"c6478"</definedName>
    <definedName name="IQ_INTEREST_BEARING_DEPOSITS_FDIC">"c6373"</definedName>
    <definedName name="IQ_INTEREST_BEARING_DEPOSITS_FOREIGN_FDIC">"c6485"</definedName>
    <definedName name="IQ_INTEREST_BEARING_TRANS_DOM_QUARTERLY_AVG_FFIEC">"c15484"</definedName>
    <definedName name="IQ_INTEREST_CASH_DEPOSITS">"c2255"</definedName>
    <definedName name="IQ_INTEREST_EXP">"c618"</definedName>
    <definedName name="IQ_INTEREST_EXP_NET">"c1450"</definedName>
    <definedName name="IQ_INTEREST_EXP_NON">"c1383"</definedName>
    <definedName name="IQ_INTEREST_EXP_REV_DATE_TIME_REUT">"c28567"</definedName>
    <definedName name="IQ_INTEREST_EXP_REVISIONS_REUT">"c28528"</definedName>
    <definedName name="IQ_INTEREST_EXP_SUPPL">"c1460"</definedName>
    <definedName name="IQ_INTEREST_INC">"c1393"</definedName>
    <definedName name="IQ_INTEREST_INC_10K">"IQ_INTEREST_INC_10K"</definedName>
    <definedName name="IQ_INTEREST_INC_10Q">"IQ_INTEREST_INC_10Q"</definedName>
    <definedName name="IQ_INTEREST_INC_10Q1">"IQ_INTEREST_INC_10Q1"</definedName>
    <definedName name="IQ_INTEREST_INC_NON">"c1384"</definedName>
    <definedName name="IQ_INTEREST_INVEST_INC">"c619"</definedName>
    <definedName name="IQ_INTEREST_LT_DEBT">"c2086"</definedName>
    <definedName name="IQ_INTEREST_PENALTIES_RECOG_BS_AFTER_TAX">"c15745"</definedName>
    <definedName name="IQ_INTEREST_PENALTIES_RECOG_BS_PRE_TAX">"c15744"</definedName>
    <definedName name="IQ_INTEREST_PENALTIES_RECOG_IS_AFTER_TAX">"c15743"</definedName>
    <definedName name="IQ_INTEREST_PENALTIES_RECOG_IS_PRE_TAX">"c15742"</definedName>
    <definedName name="IQ_INTEREST_RATE_CONTRACTS_FDIC">"c6512"</definedName>
    <definedName name="IQ_INTEREST_RATE_EXPOSURES_FDIC">"c6662"</definedName>
    <definedName name="IQ_INTERNAL_ALLOCATIONS_INC_EXP_FOREIGN_FFIEC">"c15394"</definedName>
    <definedName name="IQ_INV_10YR_ANN_CAGR">"c6164"</definedName>
    <definedName name="IQ_INV_10YR_ANN_GROWTH">"c1930"</definedName>
    <definedName name="IQ_INV_1YR_ANN_GROWTH">"c1925"</definedName>
    <definedName name="IQ_INV_2YR_ANN_CAGR">"c6160"</definedName>
    <definedName name="IQ_INV_2YR_ANN_GROWTH">"c1926"</definedName>
    <definedName name="IQ_INV_3YR_ANN_CAGR">"c6161"</definedName>
    <definedName name="IQ_INV_3YR_ANN_GROWTH">"c1927"</definedName>
    <definedName name="IQ_INV_5YR_ANN_CAGR">"c6162"</definedName>
    <definedName name="IQ_INV_5YR_ANN_GROWTH">"c1928"</definedName>
    <definedName name="IQ_INV_7YR_ANN_CAGR">"c6163"</definedName>
    <definedName name="IQ_INV_7YR_ANN_GROWTH">"c1929"</definedName>
    <definedName name="IQ_INV_BANKING_FEE">"c620"</definedName>
    <definedName name="IQ_INV_METHOD">"c621"</definedName>
    <definedName name="IQ_INV_REL_ID">"c15220"</definedName>
    <definedName name="IQ_INV_REL_NAME">"c15219"</definedName>
    <definedName name="IQ_INVENTORIES">"c6901"</definedName>
    <definedName name="IQ_INVENTORIES_APR">"c7561"</definedName>
    <definedName name="IQ_INVENTORIES_APR_FC">"c8441"</definedName>
    <definedName name="IQ_INVENTORIES_FC">"c7781"</definedName>
    <definedName name="IQ_INVENTORIES_POP">"c7121"</definedName>
    <definedName name="IQ_INVENTORIES_POP_FC">"c8001"</definedName>
    <definedName name="IQ_INVENTORIES_YOY">"c7341"</definedName>
    <definedName name="IQ_INVENTORIES_YOY_FC">"c8221"</definedName>
    <definedName name="IQ_INVENTORY">"c622"</definedName>
    <definedName name="IQ_INVENTORY_TURNS">"c623"</definedName>
    <definedName name="IQ_INVENTORY_UTI">"c624"</definedName>
    <definedName name="IQ_INVEST_BREAKUP_ASSET_MBS">"c17796"</definedName>
    <definedName name="IQ_INVEST_BREAKUP_COMMON">"c17687"</definedName>
    <definedName name="IQ_INVEST_BREAKUP_CORP_DEBT">"c17684"</definedName>
    <definedName name="IQ_INVEST_BREAKUP_CORP_EQUITY">"c17689"</definedName>
    <definedName name="IQ_INVEST_BREAKUP_NON_US_GOVT">"c17794"</definedName>
    <definedName name="IQ_INVEST_BREAKUP_NOT_CLASSIFIED">"c17690"</definedName>
    <definedName name="IQ_INVEST_BREAKUP_OTHER_FIXED">"c17685"</definedName>
    <definedName name="IQ_INVEST_BREAKUP_PREFERRED">"c17688"</definedName>
    <definedName name="IQ_INVEST_BREAKUP_PUBLIC_UTIL_DEBT">"c17683"</definedName>
    <definedName name="IQ_INVEST_BREAKUP_STATE_MUNI">"c17795"</definedName>
    <definedName name="IQ_INVEST_BREAKUP_TOTAL_FIXED">"c17686"</definedName>
    <definedName name="IQ_INVEST_BREAKUP_TOTAL_INVEST">"c17691"</definedName>
    <definedName name="IQ_INVEST_BREAKUP_US_GOVT">"c17793"</definedName>
    <definedName name="IQ_INVEST_CREDIT_QUAL_AMORT_TYPE_1">"c17785"</definedName>
    <definedName name="IQ_INVEST_CREDIT_QUAL_AMORT_TYPE_1_PCT">"c17844"</definedName>
    <definedName name="IQ_INVEST_CREDIT_QUAL_AMORT_TYPE_2">"c17786"</definedName>
    <definedName name="IQ_INVEST_CREDIT_QUAL_AMORT_TYPE_2_PCT">"c17845"</definedName>
    <definedName name="IQ_INVEST_CREDIT_QUAL_AMORT_TYPE_3">"c17787"</definedName>
    <definedName name="IQ_INVEST_CREDIT_QUAL_AMORT_TYPE_3_PCT">"c17846"</definedName>
    <definedName name="IQ_INVEST_CREDIT_QUAL_AMORT_TYPE_4">"c17788"</definedName>
    <definedName name="IQ_INVEST_CREDIT_QUAL_AMORT_TYPE_4_PCT">"c17847"</definedName>
    <definedName name="IQ_INVEST_CREDIT_QUAL_AMORT_TYPE_5">"c17789"</definedName>
    <definedName name="IQ_INVEST_CREDIT_QUAL_AMORT_TYPE_5_PCT">"c17848"</definedName>
    <definedName name="IQ_INVEST_CREDIT_QUAL_AMORT_TYPE_6">"c17790"</definedName>
    <definedName name="IQ_INVEST_CREDIT_QUAL_AMORT_TYPE_6_PCT">"c17849"</definedName>
    <definedName name="IQ_INVEST_CREDIT_QUAL_AMORT_TYPE_OTHER">"c17791"</definedName>
    <definedName name="IQ_INVEST_CREDIT_QUAL_AMORT_TYPE_OTHER_PCT">"c17850"</definedName>
    <definedName name="IQ_INVEST_CREDIT_QUAL_AMORT_TYPE_TOTAL_FIXED">"c17792"</definedName>
    <definedName name="IQ_INVEST_CREDIT_QUAL_CV_TYPE_1">"c17769"</definedName>
    <definedName name="IQ_INVEST_CREDIT_QUAL_CV_TYPE_1_PCT">"c17830"</definedName>
    <definedName name="IQ_INVEST_CREDIT_QUAL_CV_TYPE_2">"c17770"</definedName>
    <definedName name="IQ_INVEST_CREDIT_QUAL_CV_TYPE_2_PCT">"c17831"</definedName>
    <definedName name="IQ_INVEST_CREDIT_QUAL_CV_TYPE_3">"c17771"</definedName>
    <definedName name="IQ_INVEST_CREDIT_QUAL_CV_TYPE_3_PCT">"c17832"</definedName>
    <definedName name="IQ_INVEST_CREDIT_QUAL_CV_TYPE_4">"c17772"</definedName>
    <definedName name="IQ_INVEST_CREDIT_QUAL_CV_TYPE_4_PCT">"c17833"</definedName>
    <definedName name="IQ_INVEST_CREDIT_QUAL_CV_TYPE_5">"c17773"</definedName>
    <definedName name="IQ_INVEST_CREDIT_QUAL_CV_TYPE_5_PCT">"c17834"</definedName>
    <definedName name="IQ_INVEST_CREDIT_QUAL_CV_TYPE_6">"c17774"</definedName>
    <definedName name="IQ_INVEST_CREDIT_QUAL_CV_TYPE_6_PCT">"c17835"</definedName>
    <definedName name="IQ_INVEST_CREDIT_QUAL_CV_TYPE_OTHER">"c17775"</definedName>
    <definedName name="IQ_INVEST_CREDIT_QUAL_CV_TYPE_OTHER_PCT">"c17836"</definedName>
    <definedName name="IQ_INVEST_CREDIT_QUAL_CV_TYPE_TOTAL_FIXED">"c17776"</definedName>
    <definedName name="IQ_INVEST_CREDIT_QUAL_FV_TYPE_1">"c17777"</definedName>
    <definedName name="IQ_INVEST_CREDIT_QUAL_FV_TYPE_1_PCT">"c17837"</definedName>
    <definedName name="IQ_INVEST_CREDIT_QUAL_FV_TYPE_2">"c17778"</definedName>
    <definedName name="IQ_INVEST_CREDIT_QUAL_FV_TYPE_2_PCT">"c17838"</definedName>
    <definedName name="IQ_INVEST_CREDIT_QUAL_FV_TYPE_3">"c17779"</definedName>
    <definedName name="IQ_INVEST_CREDIT_QUAL_FV_TYPE_3_PCT">"c17839"</definedName>
    <definedName name="IQ_INVEST_CREDIT_QUAL_FV_TYPE_4">"c17780"</definedName>
    <definedName name="IQ_INVEST_CREDIT_QUAL_FV_TYPE_4_PCT">"c17840"</definedName>
    <definedName name="IQ_INVEST_CREDIT_QUAL_FV_TYPE_5">"c17781"</definedName>
    <definedName name="IQ_INVEST_CREDIT_QUAL_FV_TYPE_5_PCT">"c17841"</definedName>
    <definedName name="IQ_INVEST_CREDIT_QUAL_FV_TYPE_6">"c17782"</definedName>
    <definedName name="IQ_INVEST_CREDIT_QUAL_FV_TYPE_6_PCT">"c17842"</definedName>
    <definedName name="IQ_INVEST_CREDIT_QUAL_FV_TYPE_OTHER">"c17783"</definedName>
    <definedName name="IQ_INVEST_CREDIT_QUAL_FV_TYPE_OTHER_PCT">"c17843"</definedName>
    <definedName name="IQ_INVEST_CREDIT_QUAL_FV_TYPE_TOTAL_FIXED">"c17784"</definedName>
    <definedName name="IQ_INVEST_CRITERIA_EBITDA_MAX">"c18907"</definedName>
    <definedName name="IQ_INVEST_CRITERIA_EBITDA_MIN">"c18906"</definedName>
    <definedName name="IQ_INVEST_CRITERIA_EQUITY_MAX">"c18901"</definedName>
    <definedName name="IQ_INVEST_CRITERIA_EQUITY_MIN">"c18900"</definedName>
    <definedName name="IQ_INVEST_CRITERIA_EV_MAX">"c18903"</definedName>
    <definedName name="IQ_INVEST_CRITERIA_EV_MIN">"c18902"</definedName>
    <definedName name="IQ_INVEST_CRITERIA_GEOGRAPHY">"c18898"</definedName>
    <definedName name="IQ_INVEST_CRITERIA_INDUSTRY">"c18897"</definedName>
    <definedName name="IQ_INVEST_CRITERIA_STAGES">"c18899"</definedName>
    <definedName name="IQ_INVEST_CRITERIA_TOT_REV_MAX">"c18905"</definedName>
    <definedName name="IQ_INVEST_CRITERIA_TOT_REV_MIN">"c18904"</definedName>
    <definedName name="IQ_INVEST_DEBT">"c625"</definedName>
    <definedName name="IQ_INVEST_DETAIL_AVAIL_SALE">"c17692"</definedName>
    <definedName name="IQ_INVEST_DETAIL_AVAIL_SALE_AMORT">"c17810"</definedName>
    <definedName name="IQ_INVEST_DETAIL_HELD_MATURITY">"c17807"</definedName>
    <definedName name="IQ_INVEST_DETAIL_OTHER">"c17809"</definedName>
    <definedName name="IQ_INVEST_DETAIL_TRADING">"c17808"</definedName>
    <definedName name="IQ_INVEST_DETAIL_TRADING_AMORT">"c17811"</definedName>
    <definedName name="IQ_INVEST_EQUITY_PREF">"c626"</definedName>
    <definedName name="IQ_INVEST_FHLB">"c627"</definedName>
    <definedName name="IQ_INVEST_GOV_SECURITY">"c5510"</definedName>
    <definedName name="IQ_INVEST_LOANS_CF">"c628"</definedName>
    <definedName name="IQ_INVEST_LOANS_CF_BNK">"c629"</definedName>
    <definedName name="IQ_INVEST_LOANS_CF_BR">"c630"</definedName>
    <definedName name="IQ_INVEST_LOANS_CF_FIN">"c631"</definedName>
    <definedName name="IQ_INVEST_LOANS_CF_INS">"c632"</definedName>
    <definedName name="IQ_INVEST_LOANS_CF_RE">"c6227"</definedName>
    <definedName name="IQ_INVEST_LOANS_CF_REIT">"c633"</definedName>
    <definedName name="IQ_INVEST_LOANS_CF_UTI">"c634"</definedName>
    <definedName name="IQ_INVEST_MAT_AMORT_1_5_YR">"c17764"</definedName>
    <definedName name="IQ_INVEST_MAT_AMORT_1_5_YR_PCT">"c17825"</definedName>
    <definedName name="IQ_INVEST_MAT_AMORT_1_YR">"c17763"</definedName>
    <definedName name="IQ_INVEST_MAT_AMORT_1_YR_PCT">"c17824"</definedName>
    <definedName name="IQ_INVEST_MAT_AMORT_5_10_YR">"c17765"</definedName>
    <definedName name="IQ_INVEST_MAT_AMORT_5_10_YR_PCT">"c17826"</definedName>
    <definedName name="IQ_INVEST_MAT_AMORT_AFTER_10_YR">"c17766"</definedName>
    <definedName name="IQ_INVEST_MAT_AMORT_AFTER_10_YR_PCT">"c17827"</definedName>
    <definedName name="IQ_INVEST_MAT_AMORT_ASSET_MBS">"c17767"</definedName>
    <definedName name="IQ_INVEST_MAT_AMORT_ASSET_MBS_PCT">"c17828"</definedName>
    <definedName name="IQ_INVEST_MAT_AMORT_OTHER_FIXED">"c17768"</definedName>
    <definedName name="IQ_INVEST_MAT_AMORT_OTHER_FIXED_PCT">"c17829"</definedName>
    <definedName name="IQ_INVEST_MAT_CV_1_5_YR">"c17752"</definedName>
    <definedName name="IQ_INVEST_MAT_CV_1_5_YR_PCT">"c17813"</definedName>
    <definedName name="IQ_INVEST_MAT_CV_1_YR">"c17751"</definedName>
    <definedName name="IQ_INVEST_MAT_CV_1_YR_PCT">"c17812"</definedName>
    <definedName name="IQ_INVEST_MAT_CV_5_10_YR">"c17753"</definedName>
    <definedName name="IQ_INVEST_MAT_CV_5_10_YR_PCT">"c17814"</definedName>
    <definedName name="IQ_INVEST_MAT_CV_AFTER_10_YR">"c17754"</definedName>
    <definedName name="IQ_INVEST_MAT_CV_AFTER_10_YR_PCT">"c17815"</definedName>
    <definedName name="IQ_INVEST_MAT_CV_ASSET_MBS">"c17755"</definedName>
    <definedName name="IQ_INVEST_MAT_CV_ASSET_MBS_PCT">"c17816"</definedName>
    <definedName name="IQ_INVEST_MAT_CV_OTHER_FIXED">"c17756"</definedName>
    <definedName name="IQ_INVEST_MAT_CV_OTHER_FIXED_PCT">"c17817"</definedName>
    <definedName name="IQ_INVEST_MAT_FV_1_5_YR">"c17758"</definedName>
    <definedName name="IQ_INVEST_MAT_FV_1_5_YR_PCT">"c17819"</definedName>
    <definedName name="IQ_INVEST_MAT_FV_1_YR">"c17757"</definedName>
    <definedName name="IQ_INVEST_MAT_FV_1_YR_PCT">"c17818"</definedName>
    <definedName name="IQ_INVEST_MAT_FV_5_10_YR">"c17759"</definedName>
    <definedName name="IQ_INVEST_MAT_FV_5_10_YR_PCT">"c17820"</definedName>
    <definedName name="IQ_INVEST_MAT_FV_AFTER_10_YR">"c17760"</definedName>
    <definedName name="IQ_INVEST_MAT_FV_AFTER_10_YR_PCT">"c17821"</definedName>
    <definedName name="IQ_INVEST_MAT_FV_ASSET_MBS">"c17761"</definedName>
    <definedName name="IQ_INVEST_MAT_FV_ASSET_MBS_PCT">"c17822"</definedName>
    <definedName name="IQ_INVEST_MAT_FV_OTHER_FIXED">"c17762"</definedName>
    <definedName name="IQ_INVEST_MAT_FV_OTHER_FIXED_PCT">"c17823"</definedName>
    <definedName name="IQ_INVEST_MUNI_SECURITY">"c5512"</definedName>
    <definedName name="IQ_INVEST_REAL_ESTATE">"c635"</definedName>
    <definedName name="IQ_INVEST_SECURITIES_ASSETS_TOT_FFIEC">"c13440"</definedName>
    <definedName name="IQ_INVEST_SECURITY">"c636"</definedName>
    <definedName name="IQ_INVEST_SECURITY_CF">"c637"</definedName>
    <definedName name="IQ_INVEST_SECURITY_CF_BNK">"c638"</definedName>
    <definedName name="IQ_INVEST_SECURITY_CF_BR">"c639"</definedName>
    <definedName name="IQ_INVEST_SECURITY_CF_FIN">"c640"</definedName>
    <definedName name="IQ_INVEST_SECURITY_CF_INS">"c641"</definedName>
    <definedName name="IQ_INVEST_SECURITY_CF_RE">"c6228"</definedName>
    <definedName name="IQ_INVEST_SECURITY_CF_REIT">"c642"</definedName>
    <definedName name="IQ_INVEST_SECURITY_CF_UTI">"c643"</definedName>
    <definedName name="IQ_INVEST_SECURITY_SUPPL">"c5511"</definedName>
    <definedName name="IQ_INVEST_UNCONSOLIDATED_SUBS_FFIEC">"c12834"</definedName>
    <definedName name="IQ_INVESTMENT_ADVISOR">"c19236"</definedName>
    <definedName name="IQ_INVESTMENT_ADVISOR_ID">"c19237"</definedName>
    <definedName name="IQ_INVESTMENT_ADVISOR_PRIMARY">"c19239"</definedName>
    <definedName name="IQ_INVESTMENT_ADVISOR_PRIMARY_ID">"c19240"</definedName>
    <definedName name="IQ_INVESTMENT_ADVISOR_REL">"c19238"</definedName>
    <definedName name="IQ_INVESTMENT_BANKING_BROKERAGE_FEES_FFIEC">"c13627"</definedName>
    <definedName name="IQ_INVESTMENT_BANKING_FEES_COMMISSIONS_FFIEC">"c13006"</definedName>
    <definedName name="IQ_INVESTMENT_BANKING_OTHER_FEES_FDIC">"c6666"</definedName>
    <definedName name="IQ_INVESTMENT_PARTNERSHIP">"c16072"</definedName>
    <definedName name="IQ_INVESTMENTS_ALL">"c18891"</definedName>
    <definedName name="IQ_INVESTMENTS_ALL_COVER">"c19112"</definedName>
    <definedName name="IQ_INVESTMENTS_ALL_ID">"c18892"</definedName>
    <definedName name="IQ_INVESTMENTS_ALL_REL">"c18894"</definedName>
    <definedName name="IQ_INVESTMENTS_ALL_STAKE">"c18893"</definedName>
    <definedName name="IQ_INVESTMENTS_CURR">"c18881"</definedName>
    <definedName name="IQ_INVESTMENTS_CURR_COVER">"c19110"</definedName>
    <definedName name="IQ_INVESTMENTS_CURR_ID">"c18882"</definedName>
    <definedName name="IQ_INVESTMENTS_CURR_REL">"c18884"</definedName>
    <definedName name="IQ_INVESTMENTS_CURR_STAKE">"c18883"</definedName>
    <definedName name="IQ_INVESTMENTS_LP">"c18912"</definedName>
    <definedName name="IQ_INVESTMENTS_LP_ID">"c18913"</definedName>
    <definedName name="IQ_INVESTMENTS_LP_REL">"c18914"</definedName>
    <definedName name="IQ_INVESTMENTS_PENDING">"c18887"</definedName>
    <definedName name="IQ_INVESTMENTS_PENDING_COVER">"c19111"</definedName>
    <definedName name="IQ_INVESTMENTS_PENDING_ID">"c18888"</definedName>
    <definedName name="IQ_INVESTMENTS_PENDING_REL">"c18890"</definedName>
    <definedName name="IQ_INVESTMENTS_PENDING_STAKE">"c18889"</definedName>
    <definedName name="IQ_INVESTMENTS_PRIOR">"c18895"</definedName>
    <definedName name="IQ_INVESTMENTS_PRIOR_ID">"c18896"</definedName>
    <definedName name="IQ_INVESTORS_ALL">"c20509"</definedName>
    <definedName name="IQ_INVESTORS_ALL_COVER">"c20510"</definedName>
    <definedName name="IQ_INVESTORS_ALL_ID">"C20508"</definedName>
    <definedName name="IQ_INVESTORS_ALL_REL">"c20511"</definedName>
    <definedName name="IQ_INVESTORS_ALL_STAKE">"c20512"</definedName>
    <definedName name="IQ_INVESTORS_CURR">"c20514"</definedName>
    <definedName name="IQ_INVESTORS_CURR_COVER">"c20515"</definedName>
    <definedName name="IQ_INVESTORS_CURR_ID">"c20513"</definedName>
    <definedName name="IQ_INVESTORS_CURR_RECENT_AMOUNT">"c20516"</definedName>
    <definedName name="IQ_INVESTORS_CURR_REL">"c20517"</definedName>
    <definedName name="IQ_INVESTORS_CURR_STAKE">"c20518"</definedName>
    <definedName name="IQ_INVESTORS_CURR_TRANSACTION_DATE">"c20519"</definedName>
    <definedName name="IQ_INVESTORS_CURR_TRANSACTION_ID">"c20520"</definedName>
    <definedName name="IQ_INVESTORS_PENDING">"c20522"</definedName>
    <definedName name="IQ_INVESTORS_PENDING_COVER">"c20523"</definedName>
    <definedName name="IQ_INVESTORS_PENDING_ID">"c20521"</definedName>
    <definedName name="IQ_INVESTORS_PENDING_REL">"c20524"</definedName>
    <definedName name="IQ_INVESTORS_PENDING_STAKE">"c20525"</definedName>
    <definedName name="IQ_INVESTORS_PRIOR">"c20526"</definedName>
    <definedName name="IQ_INVESTORS_PRIOR_ID">"c20527"</definedName>
    <definedName name="IQ_IPRD">"c644"</definedName>
    <definedName name="IQ_IPRD_SUPPLE">"c13813"</definedName>
    <definedName name="IQ_IRA_KEOGH_ACCOUNTS_FDIC">"c6496"</definedName>
    <definedName name="IQ_ISIN">"c12041"</definedName>
    <definedName name="IQ_ISM_INDEX">"c6902"</definedName>
    <definedName name="IQ_ISM_INDEX_APR">"c7562"</definedName>
    <definedName name="IQ_ISM_INDEX_APR_FC">"c8442"</definedName>
    <definedName name="IQ_ISM_INDEX_FC">"c7782"</definedName>
    <definedName name="IQ_ISM_INDEX_POP">"c7122"</definedName>
    <definedName name="IQ_ISM_INDEX_POP_FC">"c8002"</definedName>
    <definedName name="IQ_ISM_INDEX_YOY">"c7342"</definedName>
    <definedName name="IQ_ISM_INDEX_YOY_FC">"c8222"</definedName>
    <definedName name="IQ_ISM_SERVICES_APR_FC_UNUSED">"c8443"</definedName>
    <definedName name="IQ_ISM_SERVICES_APR_FC_UNUSED_UNUSED_UNUSED">"c8443"</definedName>
    <definedName name="IQ_ISM_SERVICES_APR_UNUSED">"c7563"</definedName>
    <definedName name="IQ_ISM_SERVICES_APR_UNUSED_UNUSED_UNUSED">"c7563"</definedName>
    <definedName name="IQ_ISM_SERVICES_FC_UNUSED">"c7783"</definedName>
    <definedName name="IQ_ISM_SERVICES_FC_UNUSED_UNUSED_UNUSED">"c7783"</definedName>
    <definedName name="IQ_ISM_SERVICES_INDEX">"c11862"</definedName>
    <definedName name="IQ_ISM_SERVICES_INDEX_APR">"c11865"</definedName>
    <definedName name="IQ_ISM_SERVICES_INDEX_POP">"c11863"</definedName>
    <definedName name="IQ_ISM_SERVICES_INDEX_YOY">"c11864"</definedName>
    <definedName name="IQ_ISM_SERVICES_POP_FC_UNUSED">"c8003"</definedName>
    <definedName name="IQ_ISM_SERVICES_POP_FC_UNUSED_UNUSED_UNUSED">"c8003"</definedName>
    <definedName name="IQ_ISM_SERVICES_POP_UNUSED">"c7123"</definedName>
    <definedName name="IQ_ISM_SERVICES_POP_UNUSED_UNUSED_UNUSED">"c7123"</definedName>
    <definedName name="IQ_ISM_SERVICES_UNUSED">"c6903"</definedName>
    <definedName name="IQ_ISM_SERVICES_UNUSED_UNUSED_UNUSED">"c6903"</definedName>
    <definedName name="IQ_ISM_SERVICES_YOY_FC_UNUSED">"c8223"</definedName>
    <definedName name="IQ_ISM_SERVICES_YOY_FC_UNUSED_UNUSED_UNUSED">"c8223"</definedName>
    <definedName name="IQ_ISM_SERVICES_YOY_UNUSED">"c7343"</definedName>
    <definedName name="IQ_ISM_SERVICES_YOY_UNUSED_UNUSED_UNUSED">"c7343"</definedName>
    <definedName name="IQ_ISS_DEBT_NET">"c1391"</definedName>
    <definedName name="IQ_ISS_STOCK_NET">"c1601"</definedName>
    <definedName name="IQ_ISSUE_CURRENCY">"c2156"</definedName>
    <definedName name="IQ_ISSUE_NAME">"c2142"</definedName>
    <definedName name="IQ_ISSUED_GUARANTEED_US_FDIC">"c6404"</definedName>
    <definedName name="IQ_ISSUER">"c2143"</definedName>
    <definedName name="IQ_ISSUER_CIQID">"c2258"</definedName>
    <definedName name="IQ_ISSUER_PARENT">"c2144"</definedName>
    <definedName name="IQ_ISSUER_PARENT_CIQID">"c2260"</definedName>
    <definedName name="IQ_ISSUER_PARENT_TICKER">"c2259"</definedName>
    <definedName name="IQ_ISSUER_TICKER">"c2252"</definedName>
    <definedName name="IQ_JR_SUB_DEBT">"c2534"</definedName>
    <definedName name="IQ_JR_SUB_DEBT_EBITDA">"c2560"</definedName>
    <definedName name="IQ_JR_SUB_DEBT_EBITDA_CAPEX">"c2561"</definedName>
    <definedName name="IQ_JR_SUB_DEBT_PCT">"c2535"</definedName>
    <definedName name="IQ_KEY_DEV_COMPANY_ID">"c13830"</definedName>
    <definedName name="IQ_KEY_DEV_COMPANY_NAME">"c13829"</definedName>
    <definedName name="IQ_KEY_DEV_DATE">"c13763"</definedName>
    <definedName name="IQ_KEY_DEV_HEADLINE">"c13761"</definedName>
    <definedName name="IQ_KEY_DEV_ID">"c13760"</definedName>
    <definedName name="IQ_KEY_DEV_ID_INCL_SUBS">"c13832"</definedName>
    <definedName name="IQ_KEY_DEV_SITUATION">"c13762"</definedName>
    <definedName name="IQ_KEY_DEV_SOURCE">"c13765"</definedName>
    <definedName name="IQ_KEY_DEV_TIME">"c13833"</definedName>
    <definedName name="IQ_KEY_DEV_TRANSACTION_ID">"c13766"</definedName>
    <definedName name="IQ_KEY_DEV_TYPE">"c13764"</definedName>
    <definedName name="IQ_LAND">"c645"</definedName>
    <definedName name="IQ_LAND_MINERAL_RIGHTS_TO_PPE_GROSS_COAL">"c15949"</definedName>
    <definedName name="IQ_LAND_MINERAL_RIGHTS_TO_PPE_NET_COAL">"c15950"</definedName>
    <definedName name="IQ_LANDS_MINERAL_RIGHTS_GROSS_COAL">"c15938"</definedName>
    <definedName name="IQ_LANDS_MINERAL_RIGHTS_NET_COAL">"c15939"</definedName>
    <definedName name="IQ_LAPSE_STATUTE_LIMITATIONS">"c15738"</definedName>
    <definedName name="IQ_LARGE_CAP_LABOR_COST_INDEX">"c6904"</definedName>
    <definedName name="IQ_LARGE_CAP_LABOR_COST_INDEX_APR">"c7564"</definedName>
    <definedName name="IQ_LARGE_CAP_LABOR_COST_INDEX_APR_FC">"c8444"</definedName>
    <definedName name="IQ_LARGE_CAP_LABOR_COST_INDEX_FC">"c7784"</definedName>
    <definedName name="IQ_LARGE_CAP_LABOR_COST_INDEX_POP">"c7124"</definedName>
    <definedName name="IQ_LARGE_CAP_LABOR_COST_INDEX_POP_FC">"c8004"</definedName>
    <definedName name="IQ_LARGE_CAP_LABOR_COST_INDEX_YOY">"c7344"</definedName>
    <definedName name="IQ_LARGE_CAP_LABOR_COST_INDEX_YOY_FC">"c8224"</definedName>
    <definedName name="IQ_LAST_EBIT_MARGIN">"IQ_LAST_EBIT_MARGIN"</definedName>
    <definedName name="IQ_LAST_EBITDA_MARGIN">"IQ_LAST_EBITDA_MARGIN"</definedName>
    <definedName name="IQ_LAST_GROSS_MARGIN">"IQ_LAST_GROSS_MARGIN"</definedName>
    <definedName name="IQ_LAST_NET_INC_MARGIN">"IQ_LAST_NET_INC_MARGIN"</definedName>
    <definedName name="IQ_LAST_PMT_DATE">"c2188"</definedName>
    <definedName name="IQ_LAST_SPLIT_DATE">"c2095"</definedName>
    <definedName name="IQ_LAST_SPLIT_FACTOR">"c2093"</definedName>
    <definedName name="IQ_LASTPRICINGDATE">"c3051"</definedName>
    <definedName name="IQ_LASTSALEPRICE">"c646"</definedName>
    <definedName name="IQ_LASTSALEPRICE_DATE">"c2109"</definedName>
    <definedName name="IQ_LATEST">"1"</definedName>
    <definedName name="IQ_LATEST_MONTHLY_FACTOR">"c8971"</definedName>
    <definedName name="IQ_LATEST_MONTHLY_FACTOR_DATE">"c8972"</definedName>
    <definedName name="IQ_LATEST_TRANSACTION">"c18886"</definedName>
    <definedName name="IQ_LATESTK">1000</definedName>
    <definedName name="IQ_LATESTKFR">"100"</definedName>
    <definedName name="IQ_LATESTQ">500</definedName>
    <definedName name="IQ_LATESTQFR">"50"</definedName>
    <definedName name="IQ_LEAD_UNDERWRITER">"c8957"</definedName>
    <definedName name="IQ_LEASE_EXPENSE">"c16039"</definedName>
    <definedName name="IQ_LEASE_FIN_RECEIVABLES_NON_US_CHARGE_OFFS_FFIEC">"c13631"</definedName>
    <definedName name="IQ_LEASE_FIN_RECEIVABLES_NON_US_RECOV_FFIEC">"c13635"</definedName>
    <definedName name="IQ_LEASE_FIN_RECEIVABLES_US_CHARGE_OFFS_FFIEC">"c13630"</definedName>
    <definedName name="IQ_LEASE_FIN_RECEIVABLES_US_RECOV_FFIEC">"c13634"</definedName>
    <definedName name="IQ_LEASE_FINANCE">"c5654"</definedName>
    <definedName name="IQ_LEASE_FINANCING_REC_DUE_30_89_FFIEC">"c13276"</definedName>
    <definedName name="IQ_LEASE_FINANCING_REC_DUE_90_FFIEC">"c13302"</definedName>
    <definedName name="IQ_LEASE_FINANCING_REC_NON_ACCRUAL_FFIEC">"c13328"</definedName>
    <definedName name="IQ_LEASE_FINANCING_RECEIVABLES_CHARGE_OFFS_FDIC">"c6602"</definedName>
    <definedName name="IQ_LEASE_FINANCING_RECEIVABLES_DOM_FFIEC">"c12915"</definedName>
    <definedName name="IQ_LEASE_FINANCING_RECEIVABLES_FDIC">"c6433"</definedName>
    <definedName name="IQ_LEASE_FINANCING_RECEIVABLES_NET_CHARGE_OFFS_FDIC">"c6640"</definedName>
    <definedName name="IQ_LEASE_FINANCING_RECEIVABLES_QUARTERLY_AVG_FFIEC">"c15483"</definedName>
    <definedName name="IQ_LEASE_FINANCING_RECEIVABLES_RECOVERIES_FDIC">"c6621"</definedName>
    <definedName name="IQ_LEASE_FINANCING_RECEIVABLES_TOTAL_LOANS_FOREIGN_FDIC">"c6449"</definedName>
    <definedName name="IQ_LEASE_PMT_REC_AFTER_FIVE">"c16099"</definedName>
    <definedName name="IQ_LEASE_PMT_REC_CY">"c16093"</definedName>
    <definedName name="IQ_LEASE_PMT_REC_CY1">"c16094"</definedName>
    <definedName name="IQ_LEASE_PMT_REC_CY2">"c16095"</definedName>
    <definedName name="IQ_LEASE_PMT_REC_CY3">"c16096"</definedName>
    <definedName name="IQ_LEASE_PMT_REC_CY4">"c16097"</definedName>
    <definedName name="IQ_LEASE_PMT_REC_NEXT_FIVE">"c16098"</definedName>
    <definedName name="IQ_LEASE_PMT_REC_TOTAL">"c16100"</definedName>
    <definedName name="IQ_LEASE_RECEIVABLES_FOREIGN_FFIEC">"c13483"</definedName>
    <definedName name="IQ_LEASE_REVENUE">"c16023"</definedName>
    <definedName name="IQ_LEASE_TERMINATION_FEES">"c16182"</definedName>
    <definedName name="IQ_LEASED_RESERVES_COAL">"c15918"</definedName>
    <definedName name="IQ_LEASED_RESERVES_TO_TOTAL_RESERVES_COAL">"c15958"</definedName>
    <definedName name="IQ_LEASES_INDIVIDUALS_CHARGE_OFFS_FFIEC">"c13184"</definedName>
    <definedName name="IQ_LEASES_INDIVIDUALS_RECOV_FFIEC">"c13206"</definedName>
    <definedName name="IQ_LEASES_PERSONAL_EXP_DUE_30_89_FFIEC">"c13277"</definedName>
    <definedName name="IQ_LEASES_PERSONAL_EXP_DUE_90_FFIEC">"c13303"</definedName>
    <definedName name="IQ_LEASES_PERSONAL_EXP_NON_ACCRUAL_FFIEC">"c13329"</definedName>
    <definedName name="IQ_LEGAL_FEES_FFIEC">"c13052"</definedName>
    <definedName name="IQ_LEGAL_SETTLE">"c647"</definedName>
    <definedName name="IQ_LEGAL_SETTLE_BNK">"c648"</definedName>
    <definedName name="IQ_LEGAL_SETTLE_BR">"c649"</definedName>
    <definedName name="IQ_LEGAL_SETTLE_FIN">"c650"</definedName>
    <definedName name="IQ_LEGAL_SETTLE_INS">"c651"</definedName>
    <definedName name="IQ_LEGAL_SETTLE_RE">"c6229"</definedName>
    <definedName name="IQ_LEGAL_SETTLE_REIT">"c652"</definedName>
    <definedName name="IQ_LEGAL_SETTLE_SUPPLE">"c13815"</definedName>
    <definedName name="IQ_LEGAL_SETTLE_UTI">"c653"</definedName>
    <definedName name="IQ_LEVERAGE_RATIO">"c654"</definedName>
    <definedName name="IQ_LEVERED_FCF">"c1907"</definedName>
    <definedName name="IQ_LFCF_10YR_ANN_CAGR">"c6174"</definedName>
    <definedName name="IQ_LFCF_10YR_ANN_GROWTH">"c1942"</definedName>
    <definedName name="IQ_LFCF_1YR_ANN_GROWTH">"c1937"</definedName>
    <definedName name="IQ_LFCF_2YR_ANN_CAGR">"c6170"</definedName>
    <definedName name="IQ_LFCF_2YR_ANN_GROWTH">"c1938"</definedName>
    <definedName name="IQ_LFCF_3YR_ANN_CAGR">"c6171"</definedName>
    <definedName name="IQ_LFCF_3YR_ANN_GROWTH">"c1939"</definedName>
    <definedName name="IQ_LFCF_5YR_ANN_CAGR">"c6172"</definedName>
    <definedName name="IQ_LFCF_5YR_ANN_GROWTH">"c1940"</definedName>
    <definedName name="IQ_LFCF_7YR_ANN_CAGR">"c6173"</definedName>
    <definedName name="IQ_LFCF_7YR_ANN_GROWTH">"c1941"</definedName>
    <definedName name="IQ_LFCF_MARGIN">"c1961"</definedName>
    <definedName name="IQ_LH_STATUTORY_SURPLUS">"c2771"</definedName>
    <definedName name="IQ_LIAB_AP">"c8886"</definedName>
    <definedName name="IQ_LIAB_AP_ABS">"c8905"</definedName>
    <definedName name="IQ_LIAB_NAME_AP">"c8924"</definedName>
    <definedName name="IQ_LIAB_NAME_AP_ABS">"c8943"</definedName>
    <definedName name="IQ_LIABILITIES_FAIR_VALUE">"c13848"</definedName>
    <definedName name="IQ_LIABILITIES_LEVEL_1">"c13844"</definedName>
    <definedName name="IQ_LIABILITIES_LEVEL_2">"c13845"</definedName>
    <definedName name="IQ_LIABILITIES_LEVEL_3">"c13846"</definedName>
    <definedName name="IQ_LIABILITIES_NETTING_OTHER_ADJUSTMENTS">"c13847"</definedName>
    <definedName name="IQ_LIABILITY_ACCEPTANCES_OUT_FFIEC">"c12866"</definedName>
    <definedName name="IQ_LIABILITY_SHORT_POSITIONS_DOM_FFIEC">"c12941"</definedName>
    <definedName name="IQ_LICENSED_POPS">"c2123"</definedName>
    <definedName name="IQ_LICENSED_WIRELESS_POPS">"c2123"</definedName>
    <definedName name="IQ_LIFE_EARNED">"c2739"</definedName>
    <definedName name="IQ_LIFE_INSURANCE_ASSETS_FDIC">"c6372"</definedName>
    <definedName name="IQ_LIFE_INSURANCE_ASSETS_FFIEC">"c12847"</definedName>
    <definedName name="IQ_LIFOR">"c655"</definedName>
    <definedName name="IQ_LIMITED_PARTNERS">"c18915"</definedName>
    <definedName name="IQ_LIMITED_PARTNERS_ID">"c18916"</definedName>
    <definedName name="IQ_LIMITED_PARTNERS_REL">"c19114"</definedName>
    <definedName name="IQ_LINE_EXTENSIONS_CABLE_INVEST">"c15803"</definedName>
    <definedName name="IQ_LIQUID_ASSETS_ASSETS_TOT_FFIEC">"c13439"</definedName>
    <definedName name="IQ_LIQUID_ASSETS_NONCORE_FUNDING_FFIEC">"c13339"</definedName>
    <definedName name="IQ_LIQUIDATION_VALUE_PREFERRED_CONVERT">"c13835"</definedName>
    <definedName name="IQ_LIQUIDATION_VALUE_PREFERRED_NON_REDEEM">"c13836"</definedName>
    <definedName name="IQ_LIQUIDATION_VALUE_PREFERRED_REDEEM">"c13837"</definedName>
    <definedName name="IQ_LISTING_CURRENCY">"c2127"</definedName>
    <definedName name="IQ_LL">"c656"</definedName>
    <definedName name="IQ_LOAN_ALLOW_GROSS_LOANS_FFIEC">"c13415"</definedName>
    <definedName name="IQ_LOAN_ALLOWANCE_GROSS_LOSSES_FFIEC">"c13352"</definedName>
    <definedName name="IQ_LOAN_ALLOWANCE_NET_LOANS_FFIEC">"c13472"</definedName>
    <definedName name="IQ_LOAN_ALLOWANCE_NONACCRUAL_ASSETS_FFIEC">"c13473"</definedName>
    <definedName name="IQ_LOAN_ALLOWANCE_PAST_DUE_NONACCRUAL_FFIEC">"c13474"</definedName>
    <definedName name="IQ_LOAN_COMMITMENTS_FAIR_VALUE_TOT_FFIEC">"c13216"</definedName>
    <definedName name="IQ_LOAN_COMMITMENTS_LEVEL_1_FFIEC">"c13224"</definedName>
    <definedName name="IQ_LOAN_COMMITMENTS_LEVEL_2_FFIEC">"c13232"</definedName>
    <definedName name="IQ_LOAN_COMMITMENTS_LEVEL_3_FFIEC">"c13240"</definedName>
    <definedName name="IQ_LOAN_COMMITMENTS_REVOLVING_FDIC">"c6524"</definedName>
    <definedName name="IQ_LOAN_LEASE_RECEIV">"c657"</definedName>
    <definedName name="IQ_LOAN_LOSS">"c1386"</definedName>
    <definedName name="IQ_LOAN_LOSS_ALLOW_FDIC">"c6326"</definedName>
    <definedName name="IQ_LOAN_LOSS_ALLOWANCE_NON_PERF_ASSETS_FFIEC">"c13912"</definedName>
    <definedName name="IQ_LOAN_LOSS_ALLOWANCE_NONCURRENT_LOANS_FDIC">"c6740"</definedName>
    <definedName name="IQ_LOAN_LOSS_PROVISION_FOREIGN_FFIEC">"c15382"</definedName>
    <definedName name="IQ_LOAN_LOSSES_AVERAGE_LOANS_FFIEC">"c13350"</definedName>
    <definedName name="IQ_LOAN_LOSSES_FDIC">"c6580"</definedName>
    <definedName name="IQ_LOAN_SERVICE_REV">"c658"</definedName>
    <definedName name="IQ_LOANS_AGRICULTURAL_PROD_LL_REC_FFIEC">"c12886"</definedName>
    <definedName name="IQ_LOANS_AND_LEASES_HELD_FDIC">"c6367"</definedName>
    <definedName name="IQ_LOANS_CF">"c659"</definedName>
    <definedName name="IQ_LOANS_CF_BNK">"c660"</definedName>
    <definedName name="IQ_LOANS_CF_BR">"c661"</definedName>
    <definedName name="IQ_LOANS_CF_FIN">"c662"</definedName>
    <definedName name="IQ_LOANS_CF_INS">"c663"</definedName>
    <definedName name="IQ_LOANS_CF_RE">"c6230"</definedName>
    <definedName name="IQ_LOANS_CF_REIT">"c664"</definedName>
    <definedName name="IQ_LOANS_CF_UTI">"c665"</definedName>
    <definedName name="IQ_LOANS_DEPOSITORY_INST_US_LL_REC_FFIEC">"c12884"</definedName>
    <definedName name="IQ_LOANS_DEPOSITORY_INSTITUTIONS_FDIC">"c6382"</definedName>
    <definedName name="IQ_LOANS_DOM_QUARTERLY_AVG_FFIEC">"c13084"</definedName>
    <definedName name="IQ_LOANS_FARMERS_CHARGE_OFFS_FFIEC">"c13177"</definedName>
    <definedName name="IQ_LOANS_FARMERS_RECOV_FFIEC">"c13199"</definedName>
    <definedName name="IQ_LOANS_FINANCE_AGRICULTURAL_DUE_30_89_FFIEC">"c13270"</definedName>
    <definedName name="IQ_LOANS_FINANCE_AGRICULTURAL_DUE_90_FFIEC">"c13296"</definedName>
    <definedName name="IQ_LOANS_FINANCE_AGRICULTURAL_NON_ACCRUAL_FFIEC">"c13322"</definedName>
    <definedName name="IQ_LOANS_FINANCE_AGRICULTURAL_PROD_LL_REC_DOM_FFIEC">"c12909"</definedName>
    <definedName name="IQ_LOANS_FOR_SALE">"c666"</definedName>
    <definedName name="IQ_LOANS_FOREIGN_GOV_CHARGE_OFFS_FFIEC">"c13182"</definedName>
    <definedName name="IQ_LOANS_FOREIGN_GOV_DUE_30_89_FFIEC">"c13274"</definedName>
    <definedName name="IQ_LOANS_FOREIGN_GOV_DUE_90_FFIEC">"c13300"</definedName>
    <definedName name="IQ_LOANS_FOREIGN_GOV_LL_REC_DOM_FFIEC">"c12912"</definedName>
    <definedName name="IQ_LOANS_FOREIGN_GOV_NON_ACCRUAL_FFIEC">"c13326"</definedName>
    <definedName name="IQ_LOANS_FOREIGN_GOV_RECOV_FFIEC">"c13204"</definedName>
    <definedName name="IQ_LOANS_FOREIGN_INST_CHARGE_OFFS_FFIEC">"c13176"</definedName>
    <definedName name="IQ_LOANS_FOREIGN_INST_RECOV_FFIEC">"c13198"</definedName>
    <definedName name="IQ_LOANS_FOREIGN_LL_REC_FFIEC">"c12885"</definedName>
    <definedName name="IQ_LOANS_GOV_GUARANTEED_DUE_30_89_FFIEC">"c13281"</definedName>
    <definedName name="IQ_LOANS_GOV_GUARANTEED_DUE_90_FFIEC">"c13307"</definedName>
    <definedName name="IQ_LOANS_GOV_GUARANTEED_EXCL_GNMA_DUE_30_89_FFIEC">"c13282"</definedName>
    <definedName name="IQ_LOANS_GOV_GUARANTEED_EXCL_GNMA_DUE_90_FFIEC">"c13308"</definedName>
    <definedName name="IQ_LOANS_GOV_GUARANTEED_EXCL_GNMA_NON_ACCRUAL_FFIEC">"c13333"</definedName>
    <definedName name="IQ_LOANS_GOV_GUARANTEED_NON_ACCRUAL_FFIEC">"c13332"</definedName>
    <definedName name="IQ_LOANS_HELD_FOREIGN_FDIC">"c6315"</definedName>
    <definedName name="IQ_LOANS_INDIVIDUALS_FOREIGN_FFIEC">"c13480"</definedName>
    <definedName name="IQ_LOANS_LEASES_ASSETS_TOT_FFIEC">"c13437"</definedName>
    <definedName name="IQ_LOANS_LEASES_FAIR_VALUE_TOT_FFIEC">"c13209"</definedName>
    <definedName name="IQ_LOANS_LEASES_FOREIGN_FDIC">"c6383"</definedName>
    <definedName name="IQ_LOANS_LEASES_GROSS_FDIC">"c6323"</definedName>
    <definedName name="IQ_LOANS_LEASES_GROSS_FOREIGN_FDIC">"c6384"</definedName>
    <definedName name="IQ_LOANS_LEASES_HELD_SALE_FFIEC">"c12808"</definedName>
    <definedName name="IQ_LOANS_LEASES_HFI_FAIR_VALUE_TOT_FFIEC">"c15401"</definedName>
    <definedName name="IQ_LOANS_LEASES_HFI_LEVEL_1_FFIEC">"c15423"</definedName>
    <definedName name="IQ_LOANS_LEASES_HFI_LEVEL_2_FFIEC">"c15436"</definedName>
    <definedName name="IQ_LOANS_LEASES_HFI_LEVEL_3_FFIEC">"c15449"</definedName>
    <definedName name="IQ_LOANS_LEASES_HFS_FAIR_VALUE_TOT_FFIEC">"c15400"</definedName>
    <definedName name="IQ_LOANS_LEASES_HFS_LEVEL_1_FFIEC">"c15422"</definedName>
    <definedName name="IQ_LOANS_LEASES_HFS_LEVEL_2_FFIEC">"c15435"</definedName>
    <definedName name="IQ_LOANS_LEASES_HFS_LEVEL_3_FFIEC">"c15448"</definedName>
    <definedName name="IQ_LOANS_LEASES_LEVEL_1_FFIEC">"c13217"</definedName>
    <definedName name="IQ_LOANS_LEASES_LEVEL_2_FFIEC">"c13225"</definedName>
    <definedName name="IQ_LOANS_LEASES_LEVEL_3_FFIEC">"c13233"</definedName>
    <definedName name="IQ_LOANS_LEASES_NET_FDIC">"c6327"</definedName>
    <definedName name="IQ_LOANS_LEASES_NET_UNEARNED_FDIC">"c6325"</definedName>
    <definedName name="IQ_LOANS_LEASES_NET_UNEARNED_INC_ALLOWANCE_FFIEC">"c12811"</definedName>
    <definedName name="IQ_LOANS_LEASES_NET_UNEARNED_INCOME_FFIEC">"c12809"</definedName>
    <definedName name="IQ_LOANS_LEASES_QUARTERLY_AVG_FFIEC">"c13081"</definedName>
    <definedName name="IQ_LOANS_LOC_ASSETS_TOT_FFIEC">"c13441"</definedName>
    <definedName name="IQ_LOANS_NOT_SECURED_RE_FDIC">"c6381"</definedName>
    <definedName name="IQ_LOANS_PAST_DUE">"c667"</definedName>
    <definedName name="IQ_LOANS_PURCHASING_CARRYING_SECURITIES_LL_REC_DOM_FFIEC">"c12913"</definedName>
    <definedName name="IQ_LOANS_RECEIV_CURRENT">"c668"</definedName>
    <definedName name="IQ_LOANS_RECEIV_LT">"c669"</definedName>
    <definedName name="IQ_LOANS_RECEIV_LT_UTI">"c670"</definedName>
    <definedName name="IQ_LOANS_SEC_RE_FOREIGN_CHARGE_OFFS_FFIEC">"c13174"</definedName>
    <definedName name="IQ_LOANS_SEC_RE_FOREIGN_RECOV_FFIEC">"c13196"</definedName>
    <definedName name="IQ_LOANS_SECURED_1_4_DOM_QUARTERLY_AVG_FFIEC">"c13082"</definedName>
    <definedName name="IQ_LOANS_SECURED_BY_RE_CHARGE_OFFS_FDIC">"c6588"</definedName>
    <definedName name="IQ_LOANS_SECURED_BY_RE_RECOVERIES_FDIC">"c6607"</definedName>
    <definedName name="IQ_LOANS_SECURED_CONSTRUCTION_TRADING_DOM_FFIEC">"c12925"</definedName>
    <definedName name="IQ_LOANS_SECURED_FARMLAND_TRADING_DOM_FFIEC">"c12926"</definedName>
    <definedName name="IQ_LOANS_SECURED_NON_US_FDIC">"c6380"</definedName>
    <definedName name="IQ_LOANS_SECURED_RE_DOM_QUARTERLY_AVG_FFIEC">"c13083"</definedName>
    <definedName name="IQ_LOANS_SECURED_RE_FFIEC">"c12820"</definedName>
    <definedName name="IQ_LOANS_SECURED_RE_LL_REC_FFIEC">"c12883"</definedName>
    <definedName name="IQ_LOANS_SECURED_RE_NET_CHARGE_OFFS_FDIC">"c6626"</definedName>
    <definedName name="IQ_LOANS_TO_DEPOSITORY_INSTITUTIONS_FOREIGN_FDIC">"c6453"</definedName>
    <definedName name="IQ_LOANS_TO_FOREIGN_GOVERNMENTS_FDIC">"c6448"</definedName>
    <definedName name="IQ_LOANS_TO_INDIVIDUALS_FOREIGN_FDIC">"c6452"</definedName>
    <definedName name="IQ_LOANS_US_INST_CHARGE_OFFS_FFIEC">"c13175"</definedName>
    <definedName name="IQ_LOANS_US_INST_RECOV_FFIEC">"c13197"</definedName>
    <definedName name="IQ_LONG_TERM_ASSETS_FDIC">"c6361"</definedName>
    <definedName name="IQ_LONG_TERM_DEBT">"c1387"</definedName>
    <definedName name="IQ_LONG_TERM_DEBT_OVER_TOTAL_CAP">"c1388"</definedName>
    <definedName name="IQ_LONG_TERM_GROWTH">"c671"</definedName>
    <definedName name="IQ_LONG_TERM_INV">"c1389"</definedName>
    <definedName name="IQ_LOSS_ALLOWANCE_LOANS_FDIC">"c6739"</definedName>
    <definedName name="IQ_LOSS_AVAIL_SALE_EQUITY_SEC_T1_FFIEC">"c13132"</definedName>
    <definedName name="IQ_LOSS_LOSS_EXP">"c672"</definedName>
    <definedName name="IQ_LOSS_TO_NET_EARNED">"c2751"</definedName>
    <definedName name="IQ_LOW_SULFUR_CONTENT_RESERVES_COAL">"c15924"</definedName>
    <definedName name="IQ_LOW_SULFURE_RESERVES_TO_TOTAL_RESERVES_COAL">"c15961"</definedName>
    <definedName name="IQ_LOW_TARGET_PRICE">"c1652"</definedName>
    <definedName name="IQ_LOW_TARGET_PRICE_CIQ">"c4660"</definedName>
    <definedName name="IQ_LOW_TARGET_PRICE_REUT">"c5318"</definedName>
    <definedName name="IQ_LOW_TARGET_PRICE_THOM">"c5097"</definedName>
    <definedName name="IQ_LOWPRICE">"c673"</definedName>
    <definedName name="IQ_LT_ASSETS_AP">"c8882"</definedName>
    <definedName name="IQ_LT_ASSETS_AP_ABS">"c8901"</definedName>
    <definedName name="IQ_LT_ASSETS_NAME_AP">"c8920"</definedName>
    <definedName name="IQ_LT_ASSETS_NAME_AP_ABS">"c8939"</definedName>
    <definedName name="IQ_LT_DEBT">"c674"</definedName>
    <definedName name="IQ_LT_DEBT_BNK">"c675"</definedName>
    <definedName name="IQ_LT_DEBT_BR">"c676"</definedName>
    <definedName name="IQ_LT_DEBT_CAPITAL">"c677"</definedName>
    <definedName name="IQ_LT_DEBT_CAPITAL_LEASES">"c2542"</definedName>
    <definedName name="IQ_LT_DEBT_CAPITAL_LEASES_PCT">"c2543"</definedName>
    <definedName name="IQ_LT_DEBT_DERIVATIVES">"c17743"</definedName>
    <definedName name="IQ_LT_DEBT_EQUITY">"c678"</definedName>
    <definedName name="IQ_LT_DEBT_FIN">"c679"</definedName>
    <definedName name="IQ_LT_DEBT_INS">"c680"</definedName>
    <definedName name="IQ_LT_DEBT_ISSUED">"c681"</definedName>
    <definedName name="IQ_LT_DEBT_ISSUED_BNK">"c682"</definedName>
    <definedName name="IQ_LT_DEBT_ISSUED_BR">"c683"</definedName>
    <definedName name="IQ_LT_DEBT_ISSUED_FIN">"c684"</definedName>
    <definedName name="IQ_LT_DEBT_ISSUED_INS">"c685"</definedName>
    <definedName name="IQ_LT_DEBT_ISSUED_RE">"c6231"</definedName>
    <definedName name="IQ_LT_DEBT_ISSUED_REIT">"c686"</definedName>
    <definedName name="IQ_LT_DEBT_ISSUED_UTI">"c687"</definedName>
    <definedName name="IQ_LT_DEBT_MATURING_1YR_INT_SENSITIVITY_FFIEC">"c13097"</definedName>
    <definedName name="IQ_LT_DEBT_RE">"c6232"</definedName>
    <definedName name="IQ_LT_DEBT_REIT">"c688"</definedName>
    <definedName name="IQ_LT_DEBT_REPAID">"c689"</definedName>
    <definedName name="IQ_LT_DEBT_REPAID_BNK">"c690"</definedName>
    <definedName name="IQ_LT_DEBT_REPAID_BR">"c691"</definedName>
    <definedName name="IQ_LT_DEBT_REPAID_FIN">"c692"</definedName>
    <definedName name="IQ_LT_DEBT_REPAID_INS">"c693"</definedName>
    <definedName name="IQ_LT_DEBT_REPAID_RE">"c6233"</definedName>
    <definedName name="IQ_LT_DEBT_REPAID_REIT">"c694"</definedName>
    <definedName name="IQ_LT_DEBT_REPAID_UTI">"c695"</definedName>
    <definedName name="IQ_LT_DEBT_REPRICE_ASSETS_TOT_FFIEC">"c13453"</definedName>
    <definedName name="IQ_LT_DEBT_REPRICING_WITHIN_1_YR_INT_SENSITIVITY_FFIEC">"c13095"</definedName>
    <definedName name="IQ_LT_DEBT_UTI">"c696"</definedName>
    <definedName name="IQ_LT_INVEST">"c697"</definedName>
    <definedName name="IQ_LT_INVEST_BR">"c698"</definedName>
    <definedName name="IQ_LT_INVEST_FIN">"c699"</definedName>
    <definedName name="IQ_LT_INVEST_RE">"c6234"</definedName>
    <definedName name="IQ_LT_INVEST_REIT">"c700"</definedName>
    <definedName name="IQ_LT_INVEST_UTI">"c701"</definedName>
    <definedName name="IQ_LT_LIAB_AP">"c8885"</definedName>
    <definedName name="IQ_LT_LIAB_AP_ABS">"c8904"</definedName>
    <definedName name="IQ_LT_LIAB_NAME_AP">"c8923"</definedName>
    <definedName name="IQ_LT_LIAB_NAME_AP_ABS">"c8942"</definedName>
    <definedName name="IQ_LT_NOTE_RECEIV">"c1602"</definedName>
    <definedName name="IQ_LT_SENIOR_DEBT">"c702"</definedName>
    <definedName name="IQ_LT_SUB_DEBT">"c703"</definedName>
    <definedName name="IQ_LTD_DUE_AFTER_FIVE">"c704"</definedName>
    <definedName name="IQ_LTD_DUE_CY">"c705"</definedName>
    <definedName name="IQ_LTD_DUE_CY1">"c706"</definedName>
    <definedName name="IQ_LTD_DUE_CY2">"c707"</definedName>
    <definedName name="IQ_LTD_DUE_CY3">"c708"</definedName>
    <definedName name="IQ_LTD_DUE_CY4">"c709"</definedName>
    <definedName name="IQ_LTD_DUE_NEXT_FIVE">"c710"</definedName>
    <definedName name="IQ_LTM">2000</definedName>
    <definedName name="IQ_LTM_DATE">"IQ_LTM_DATE"</definedName>
    <definedName name="IQ_LTM_REVENUE_OVER_EMPLOYEES">"c1437"</definedName>
    <definedName name="IQ_LTMMONTH">120000</definedName>
    <definedName name="IQ_M1">"c6906"</definedName>
    <definedName name="IQ_M1_APR">"c7566"</definedName>
    <definedName name="IQ_M1_APR_FC">"c8446"</definedName>
    <definedName name="IQ_M1_FC">"c7786"</definedName>
    <definedName name="IQ_M1_POP">"c7126"</definedName>
    <definedName name="IQ_M1_POP_FC">"c8006"</definedName>
    <definedName name="IQ_M1_YOY">"c7346"</definedName>
    <definedName name="IQ_M1_YOY_FC">"c8226"</definedName>
    <definedName name="IQ_M2">"c6907"</definedName>
    <definedName name="IQ_M2_APR">"c7567"</definedName>
    <definedName name="IQ_M2_APR_FC">"c8447"</definedName>
    <definedName name="IQ_M2_FC">"c7787"</definedName>
    <definedName name="IQ_M2_POP">"c7127"</definedName>
    <definedName name="IQ_M2_POP_FC">"c8007"</definedName>
    <definedName name="IQ_M2_YOY">"c7347"</definedName>
    <definedName name="IQ_M2_YOY_FC">"c8227"</definedName>
    <definedName name="IQ_M3">"c6908"</definedName>
    <definedName name="IQ_M3_APR">"c7568"</definedName>
    <definedName name="IQ_M3_APR_FC">"c8448"</definedName>
    <definedName name="IQ_M3_FC">"c7788"</definedName>
    <definedName name="IQ_M3_POP">"c7128"</definedName>
    <definedName name="IQ_M3_POP_FC">"c8008"</definedName>
    <definedName name="IQ_M3_YOY">"c7348"</definedName>
    <definedName name="IQ_M3_YOY_FC">"c8228"</definedName>
    <definedName name="IQ_MACHINERY">"c711"</definedName>
    <definedName name="IQ_MACRO_SURVEY_CONSUMER_SENTIMENT">"c20808"</definedName>
    <definedName name="IQ_MAINT_CAPEX">"c2947"</definedName>
    <definedName name="IQ_MAINT_CAPEX_ACT_OR_EST">"c4458"</definedName>
    <definedName name="IQ_MAINT_CAPEX_ACT_OR_EST_CIQ">"c4987"</definedName>
    <definedName name="IQ_MAINT_CAPEX_ACT_OR_EST_CIQ_COL">"c11634"</definedName>
    <definedName name="IQ_MAINT_CAPEX_EST">"c4457"</definedName>
    <definedName name="IQ_MAINT_CAPEX_EST_CIQ">"c4986"</definedName>
    <definedName name="IQ_MAINT_CAPEX_EST_REV_DATE_TIME_REUT">"c28556"</definedName>
    <definedName name="IQ_MAINT_CAPEX_EST_REVISIONS_REUT">"c28517"</definedName>
    <definedName name="IQ_MAINT_CAPEX_GUIDANCE">"c4459"</definedName>
    <definedName name="IQ_MAINT_CAPEX_GUIDANCE_CIQ">"c4988"</definedName>
    <definedName name="IQ_MAINT_CAPEX_GUIDANCE_CIQ_COL">"c11635"</definedName>
    <definedName name="IQ_MAINT_CAPEX_HIGH_EST">"c4460"</definedName>
    <definedName name="IQ_MAINT_CAPEX_HIGH_EST_CIQ">"c4989"</definedName>
    <definedName name="IQ_MAINT_CAPEX_HIGH_GUIDANCE">"c4197"</definedName>
    <definedName name="IQ_MAINT_CAPEX_HIGH_GUIDANCE_CIQ">"c4609"</definedName>
    <definedName name="IQ_MAINT_CAPEX_HIGH_GUIDANCE_CIQ_COL">"c11258"</definedName>
    <definedName name="IQ_MAINT_CAPEX_LOW_EST">"c4461"</definedName>
    <definedName name="IQ_MAINT_CAPEX_LOW_EST_CIQ">"c4990"</definedName>
    <definedName name="IQ_MAINT_CAPEX_LOW_GUIDANCE">"c4237"</definedName>
    <definedName name="IQ_MAINT_CAPEX_LOW_GUIDANCE_CIQ">"c4649"</definedName>
    <definedName name="IQ_MAINT_CAPEX_LOW_GUIDANCE_CIQ_COL">"c11298"</definedName>
    <definedName name="IQ_MAINT_CAPEX_MEDIAN_EST">"c4462"</definedName>
    <definedName name="IQ_MAINT_CAPEX_MEDIAN_EST_CIQ">"c4991"</definedName>
    <definedName name="IQ_MAINT_CAPEX_NUM_EST">"c4463"</definedName>
    <definedName name="IQ_MAINT_CAPEX_NUM_EST_CIQ">"c5001"</definedName>
    <definedName name="IQ_MAINT_CAPEX_STDDEV_EST">"c4464"</definedName>
    <definedName name="IQ_MAINT_CAPEX_STDDEV_EST_CIQ">"c5002"</definedName>
    <definedName name="IQ_MAINT_REPAIR">"c2087"</definedName>
    <definedName name="IQ_MAKE_WHOLE_END_DATE">"c2493"</definedName>
    <definedName name="IQ_MAKE_WHOLE_SPREAD">"c2494"</definedName>
    <definedName name="IQ_MAKE_WHOLE_START_DATE">"c2492"</definedName>
    <definedName name="IQ_MAN_INVENTORIES">"c6913"</definedName>
    <definedName name="IQ_MAN_INVENTORIES_APR">"c7573"</definedName>
    <definedName name="IQ_MAN_INVENTORIES_APR_FC">"c8453"</definedName>
    <definedName name="IQ_MAN_INVENTORIES_FC">"c7793"</definedName>
    <definedName name="IQ_MAN_INVENTORIES_POP">"c7133"</definedName>
    <definedName name="IQ_MAN_INVENTORIES_POP_FC">"c8013"</definedName>
    <definedName name="IQ_MAN_INVENTORIES_YOY">"c7353"</definedName>
    <definedName name="IQ_MAN_INVENTORIES_YOY_FC">"c8233"</definedName>
    <definedName name="IQ_MAN_IS_RATIO">"c6912"</definedName>
    <definedName name="IQ_MAN_IS_RATIO_APR">"c7572"</definedName>
    <definedName name="IQ_MAN_IS_RATIO_APR_FC">"c8452"</definedName>
    <definedName name="IQ_MAN_IS_RATIO_FC">"c7792"</definedName>
    <definedName name="IQ_MAN_IS_RATIO_POP">"c7132"</definedName>
    <definedName name="IQ_MAN_IS_RATIO_POP_FC">"c8012"</definedName>
    <definedName name="IQ_MAN_IS_RATIO_YOY">"c7352"</definedName>
    <definedName name="IQ_MAN_IS_RATIO_YOY_FC">"c8232"</definedName>
    <definedName name="IQ_MAN_ORDERS">"c6914"</definedName>
    <definedName name="IQ_MAN_ORDERS_APR">"c7574"</definedName>
    <definedName name="IQ_MAN_ORDERS_APR_FC">"c8454"</definedName>
    <definedName name="IQ_MAN_ORDERS_FC">"c7794"</definedName>
    <definedName name="IQ_MAN_ORDERS_POP">"c7134"</definedName>
    <definedName name="IQ_MAN_ORDERS_POP_FC">"c8014"</definedName>
    <definedName name="IQ_MAN_ORDERS_YOY">"c7354"</definedName>
    <definedName name="IQ_MAN_ORDERS_YOY_FC">"c8234"</definedName>
    <definedName name="IQ_MAN_OUTPUT_HR">"c6915"</definedName>
    <definedName name="IQ_MAN_OUTPUT_HR_APR">"c7575"</definedName>
    <definedName name="IQ_MAN_OUTPUT_HR_APR_FC">"c8455"</definedName>
    <definedName name="IQ_MAN_OUTPUT_HR_FC">"c7795"</definedName>
    <definedName name="IQ_MAN_OUTPUT_HR_POP">"c7135"</definedName>
    <definedName name="IQ_MAN_OUTPUT_HR_POP_FC">"c8015"</definedName>
    <definedName name="IQ_MAN_OUTPUT_HR_YOY">"c7355"</definedName>
    <definedName name="IQ_MAN_OUTPUT_HR_YOY_FC">"c8235"</definedName>
    <definedName name="IQ_MAN_PAYROLLS">"c6916"</definedName>
    <definedName name="IQ_MAN_PAYROLLS_APR">"c7576"</definedName>
    <definedName name="IQ_MAN_PAYROLLS_APR_FC">"c8456"</definedName>
    <definedName name="IQ_MAN_PAYROLLS_FC">"c7796"</definedName>
    <definedName name="IQ_MAN_PAYROLLS_POP">"c7136"</definedName>
    <definedName name="IQ_MAN_PAYROLLS_POP_FC">"c8016"</definedName>
    <definedName name="IQ_MAN_PAYROLLS_YOY">"c7356"</definedName>
    <definedName name="IQ_MAN_PAYROLLS_YOY_FC">"c8236"</definedName>
    <definedName name="IQ_MAN_SHIPMENTS">"c6917"</definedName>
    <definedName name="IQ_MAN_SHIPMENTS_APR">"c7577"</definedName>
    <definedName name="IQ_MAN_SHIPMENTS_APR_FC">"c8457"</definedName>
    <definedName name="IQ_MAN_SHIPMENTS_FC">"c7797"</definedName>
    <definedName name="IQ_MAN_SHIPMENTS_POP">"c7137"</definedName>
    <definedName name="IQ_MAN_SHIPMENTS_POP_FC">"c8017"</definedName>
    <definedName name="IQ_MAN_SHIPMENTS_YOY">"c7357"</definedName>
    <definedName name="IQ_MAN_SHIPMENTS_YOY_FC">"c8237"</definedName>
    <definedName name="IQ_MAN_TOTAL_HR">"c6918"</definedName>
    <definedName name="IQ_MAN_TOTAL_HR_APR">"c7578"</definedName>
    <definedName name="IQ_MAN_TOTAL_HR_APR_FC">"c8458"</definedName>
    <definedName name="IQ_MAN_TOTAL_HR_FC">"c7798"</definedName>
    <definedName name="IQ_MAN_TOTAL_HR_POP">"c7138"</definedName>
    <definedName name="IQ_MAN_TOTAL_HR_POP_FC">"c8018"</definedName>
    <definedName name="IQ_MAN_TOTAL_HR_YOY">"c7358"</definedName>
    <definedName name="IQ_MAN_TOTAL_HR_YOY_FC">"c8238"</definedName>
    <definedName name="IQ_MAN_TRADE_INVENTORIES">"c6910"</definedName>
    <definedName name="IQ_MAN_TRADE_INVENTORIES_APR">"c7570"</definedName>
    <definedName name="IQ_MAN_TRADE_INVENTORIES_APR_FC">"c8450"</definedName>
    <definedName name="IQ_MAN_TRADE_INVENTORIES_FC">"c7790"</definedName>
    <definedName name="IQ_MAN_TRADE_INVENTORIES_POP">"c7130"</definedName>
    <definedName name="IQ_MAN_TRADE_INVENTORIES_POP_FC">"c8010"</definedName>
    <definedName name="IQ_MAN_TRADE_INVENTORIES_YOY">"c7350"</definedName>
    <definedName name="IQ_MAN_TRADE_INVENTORIES_YOY_FC">"c8230"</definedName>
    <definedName name="IQ_MAN_TRADE_IS_RATIO">"c6909"</definedName>
    <definedName name="IQ_MAN_TRADE_IS_RATIO_FC">"c7789"</definedName>
    <definedName name="IQ_MAN_TRADE_IS_RATIO_POP">"c7129"</definedName>
    <definedName name="IQ_MAN_TRADE_IS_RATIO_POP_FC">"c8009"</definedName>
    <definedName name="IQ_MAN_TRADE_IS_RATIO_YOY">"c7349"</definedName>
    <definedName name="IQ_MAN_TRADE_IS_RATIO_YOY_FC">"c8229"</definedName>
    <definedName name="IQ_MAN_TRADE_SALES">"c6911"</definedName>
    <definedName name="IQ_MAN_TRADE_SALES_APR">"c7571"</definedName>
    <definedName name="IQ_MAN_TRADE_SALES_APR_FC">"c8451"</definedName>
    <definedName name="IQ_MAN_TRADE_SALES_FC">"c7791"</definedName>
    <definedName name="IQ_MAN_TRADE_SALES_POP">"c7131"</definedName>
    <definedName name="IQ_MAN_TRADE_SALES_POP_FC">"c8011"</definedName>
    <definedName name="IQ_MAN_TRADE_SALES_YOY">"c7351"</definedName>
    <definedName name="IQ_MAN_TRADE_SALES_YOY_FC">"c8231"</definedName>
    <definedName name="IQ_MAN_WAGES">"c6919"</definedName>
    <definedName name="IQ_MAN_WAGES_APR">"c7579"</definedName>
    <definedName name="IQ_MAN_WAGES_APR_FC">"c8459"</definedName>
    <definedName name="IQ_MAN_WAGES_FC">"c7799"</definedName>
    <definedName name="IQ_MAN_WAGES_POP">"c7139"</definedName>
    <definedName name="IQ_MAN_WAGES_POP_FC">"c8019"</definedName>
    <definedName name="IQ_MAN_WAGES_YOY">"c7359"</definedName>
    <definedName name="IQ_MAN_WAGES_YOY_FC">"c8239"</definedName>
    <definedName name="IQ_MANAGED_PROP">"c8763"</definedName>
    <definedName name="IQ_MANAGED_SQ_FT">"c8779"</definedName>
    <definedName name="IQ_MANAGED_UNITS">"c8771"</definedName>
    <definedName name="IQ_MARGIN_ANNUAL_PREMIUM_EQUIVALENT_NEW_BUSINESS">"c9970"</definedName>
    <definedName name="IQ_MARGIN_PV_PREMIUMS_NEW_BUSINESS">"c9971"</definedName>
    <definedName name="IQ_MARKET_CAP_LFCF">"c2209"</definedName>
    <definedName name="IQ_MARKETCAP">"c712"</definedName>
    <definedName name="IQ_MARKETING">"c2239"</definedName>
    <definedName name="IQ_MARKETING_PROMOTION_EXPENSE">"c16035"</definedName>
    <definedName name="IQ_MARKTCAP">"c258"</definedName>
    <definedName name="IQ_MATERIALS_SUPPLES_INVENTORY_COAL">"c15942"</definedName>
    <definedName name="IQ_MATURITY_DATE">"c2146"</definedName>
    <definedName name="IQ_MATURITY_ONE_YEAR_LESS_FDIC">"c6425"</definedName>
    <definedName name="IQ_MBS_INVEST_SECURITIES_FFIEC">"c13460"</definedName>
    <definedName name="IQ_MBS_OTHER_ISSUED_FNMA_OTHERS_AVAIL_SALE_FFIEC">"c12799"</definedName>
    <definedName name="IQ_MBS_OTHER_ISSUED_FNMA_OTHERS_FFIEC">"c12785"</definedName>
    <definedName name="IQ_MBS_PASS_THROUGH_FNMA_AVAIL_SALE_FFIEC">"c12797"</definedName>
    <definedName name="IQ_MBS_PASS_THROUGH_FNMA_FFIEC">"c12783"</definedName>
    <definedName name="IQ_MBS_PASS_THROUGH_GNMA_AVAIL_SALE_FFIEC">"c12796"</definedName>
    <definedName name="IQ_MBS_PASS_THROUGH_GNMA_FFIEC">"c12782"</definedName>
    <definedName name="IQ_MBS_PASS_THROUGH_ISSUED_FNMA_GNMA_TRADING_DOM_FFIEC">"c12921"</definedName>
    <definedName name="IQ_MBS_PASS_THROUGH_OTHER_AVAIL_SALE_FFIEC">"c12798"</definedName>
    <definedName name="IQ_MBS_PASS_THROUGH_OTHER_FFIEC">"c12784"</definedName>
    <definedName name="IQ_MBS_QUARTERLY_AVG_FFIEC">"c15471"</definedName>
    <definedName name="IQ_MC_ASO_COVERED_LIVES">"c9918"</definedName>
    <definedName name="IQ_MC_ASO_MEMBERSHIP">"c9921"</definedName>
    <definedName name="IQ_MC_CLAIMS_RESERVES">"c9941"</definedName>
    <definedName name="IQ_MC_COMBINED_RATIO">"c9933"</definedName>
    <definedName name="IQ_MC_COMMERCIAL_ASO_FEES">"c15862"</definedName>
    <definedName name="IQ_MC_COMMERCIAL_NON_RISK_MEMBERS">"c15835"</definedName>
    <definedName name="IQ_MC_COMMERCIAL_PREMIUMS">"c15852"</definedName>
    <definedName name="IQ_MC_DAYS_CLAIMS_PAYABLE">"c9937"</definedName>
    <definedName name="IQ_MC_DAYS_CLAIMS_PAYABLE_EXCL_CAPITATION">"c9938"</definedName>
    <definedName name="IQ_MC_DENTAL_MEMBERS">"c15832"</definedName>
    <definedName name="IQ_MC_DENTAL_PREMIUMS">"c15858"</definedName>
    <definedName name="IQ_MC_GA_MARGIN">"c9930"</definedName>
    <definedName name="IQ_MC_GA_OPERATING_REV">"c9929"</definedName>
    <definedName name="IQ_MC_HMO_MEMBERS">"c15824"</definedName>
    <definedName name="IQ_MC_HMO_PREMIUMS">"c15850"</definedName>
    <definedName name="IQ_MC_INDEMNITY_MEMBERS">"c15825"</definedName>
    <definedName name="IQ_MC_INDEMNITY_PREMIUMS">"c15851"</definedName>
    <definedName name="IQ_MC_MEDICAID_ASO_FEES">"c15865"</definedName>
    <definedName name="IQ_MC_MEDICAID_MEMBERS">"c15830"</definedName>
    <definedName name="IQ_MC_MEDICAID_NON_RISK_MEMBERS">"c15838"</definedName>
    <definedName name="IQ_MC_MEDICAID_PREMIUMS">"c15856"</definedName>
    <definedName name="IQ_MC_MEDICAL_COST">"c15847"</definedName>
    <definedName name="IQ_MC_MEDICAL_COSTS_PMPM">"c9925"</definedName>
    <definedName name="IQ_MC_MEDICAL_EXPENSE_RATIO">"c9927"</definedName>
    <definedName name="IQ_MC_MEDICARE_ASO_FEES">"c15864"</definedName>
    <definedName name="IQ_MC_MEDICARE_MEMBERS">"c15828"</definedName>
    <definedName name="IQ_MC_MEDICARE_NON_RISK_MEMBERS">"c15837"</definedName>
    <definedName name="IQ_MC_MEDICARE_PART_D_MEMBERS">"c15829"</definedName>
    <definedName name="IQ_MC_MEDICARE_PART_D_PREMIUMS">"c15855"</definedName>
    <definedName name="IQ_MC_MEDICARE_PREMIUMS">"c15854"</definedName>
    <definedName name="IQ_MC_MILITARY_ASO_FEES">"c15863"</definedName>
    <definedName name="IQ_MC_MILITARY_MEMBERS">"c15827"</definedName>
    <definedName name="IQ_MC_MILITARY_NON_RISK_MEMBERS">"c15836"</definedName>
    <definedName name="IQ_MC_MILITARY_PREMIUMS">"c15853"</definedName>
    <definedName name="IQ_MC_NET_INVESTMENT_INCOME">"c15845"</definedName>
    <definedName name="IQ_MC_OTHER_REV">"c15846"</definedName>
    <definedName name="IQ_MC_PARENT_CASH">"c9942"</definedName>
    <definedName name="IQ_MC_PPO_POS_MEMBERS">"c15823"</definedName>
    <definedName name="IQ_MC_PPO_POS_PREMIUMS">"c15849"</definedName>
    <definedName name="IQ_MC_PREMIUMS">"c15861"</definedName>
    <definedName name="IQ_MC_PREMIUMS_PMPM">"c9924"</definedName>
    <definedName name="IQ_MC_RATIO">"c2783"</definedName>
    <definedName name="IQ_MC_RECEIPT_CYCLE_TIME_DAYS">"c9939"</definedName>
    <definedName name="IQ_MC_RECEIPT_CYCLE_TIME_MONTHS">"c9940"</definedName>
    <definedName name="IQ_MC_RISK_COVERED_LIVES">"c9917"</definedName>
    <definedName name="IQ_MC_RISK_MEMBERSHIP">"c9920"</definedName>
    <definedName name="IQ_MC_SELLILNG_COSTS_RATIO">"c9928"</definedName>
    <definedName name="IQ_MC_SGA_MARGIN">"c9932"</definedName>
    <definedName name="IQ_MC_SGA_OPERATING_REV">"c9931"</definedName>
    <definedName name="IQ_MC_SGA_PMPM">"c9926"</definedName>
    <definedName name="IQ_MC_SPECIALTY_ASO_FEES">"c15867"</definedName>
    <definedName name="IQ_MC_SPECIALTY_NON_RISK_MEMBERS">"c15840"</definedName>
    <definedName name="IQ_MC_STATUTORY_SURPLUS">"c2772"</definedName>
    <definedName name="IQ_MC_TANGIBLE_EQUITY_MEDICAL_COST">"c15848"</definedName>
    <definedName name="IQ_MC_TANGIBLE_EQUITY_PER_MEMBER">"c15843"</definedName>
    <definedName name="IQ_MC_TOTAL_ASO_FEES">"c15868"</definedName>
    <definedName name="IQ_MC_TOTAL_COMMERCIAL_MEMBERS">"c15826"</definedName>
    <definedName name="IQ_MC_TOTAL_COVERED_LIVES">"c9919"</definedName>
    <definedName name="IQ_MC_TOTAL_EQUITY_PER_MEMBER">"c15842"</definedName>
    <definedName name="IQ_MC_TOTAL_GOVT_ASO_FEES">"c15866"</definedName>
    <definedName name="IQ_MC_TOTAL_GOVT_MEMBERS">"c15831"</definedName>
    <definedName name="IQ_MC_TOTAL_GOVT_NON_RISK_MEMBERS">"c15839"</definedName>
    <definedName name="IQ_MC_TOTAL_GOVT_PREMIUMS">"c15857"</definedName>
    <definedName name="IQ_MC_TOTAL_MEMBERSHIP">"c9922"</definedName>
    <definedName name="IQ_MC_TOTAL_MEMBERSHIP_CAPITATION">"c9923"</definedName>
    <definedName name="IQ_MC_TOTAL_OTHER_MEMBERS">"c15833"</definedName>
    <definedName name="IQ_MC_TOTAL_OTHER_PREMIUMS">"c15859"</definedName>
    <definedName name="IQ_MC_TOTAL_RESERVES_PER_MEMBER">"c15844"</definedName>
    <definedName name="IQ_MC_TOTAL_SEPCIALTY_MEMBERS">"c15834"</definedName>
    <definedName name="IQ_MC_TOTAL_SEPCIALTY_PREMIUMS">"c15860"</definedName>
    <definedName name="IQ_MC_TOTAL_STATUTORY_CAPITAL_SURPLUS_PER_MEMBER">"c15841"</definedName>
    <definedName name="IQ_MC_UNPROCESSED_CLAIMS_INVENTORY_DAYS">"c9936"</definedName>
    <definedName name="IQ_MC_UNPROCESSED_CLAIMS_INVENTORY_NUMBER">"c9934"</definedName>
    <definedName name="IQ_MC_UNPROCESSED_CLAIMS_INVENTORY_VALUE">"c9935"</definedName>
    <definedName name="IQ_MEASURED_ATTRIB_ORE_RESOURCES_ALUM">"c9237"</definedName>
    <definedName name="IQ_MEASURED_ATTRIB_ORE_RESOURCES_COP">"c9181"</definedName>
    <definedName name="IQ_MEASURED_ATTRIB_ORE_RESOURCES_DIAM">"c9661"</definedName>
    <definedName name="IQ_MEASURED_ATTRIB_ORE_RESOURCES_GOLD">"c9022"</definedName>
    <definedName name="IQ_MEASURED_ATTRIB_ORE_RESOURCES_IRON">"c9396"</definedName>
    <definedName name="IQ_MEASURED_ATTRIB_ORE_RESOURCES_LEAD">"c9449"</definedName>
    <definedName name="IQ_MEASURED_ATTRIB_ORE_RESOURCES_MANG">"c9502"</definedName>
    <definedName name="IQ_MEASURED_ATTRIB_ORE_RESOURCES_MOLYB">"c9714"</definedName>
    <definedName name="IQ_MEASURED_ATTRIB_ORE_RESOURCES_NICK">"c9290"</definedName>
    <definedName name="IQ_MEASURED_ATTRIB_ORE_RESOURCES_PLAT">"c9128"</definedName>
    <definedName name="IQ_MEASURED_ATTRIB_ORE_RESOURCES_SILVER">"c9075"</definedName>
    <definedName name="IQ_MEASURED_ATTRIB_ORE_RESOURCES_TITAN">"c9555"</definedName>
    <definedName name="IQ_MEASURED_ATTRIB_ORE_RESOURCES_URAN">"c9608"</definedName>
    <definedName name="IQ_MEASURED_ATTRIB_ORE_RESOURCES_ZINC">"c9343"</definedName>
    <definedName name="IQ_MEASURED_INDICATED_ATTRIB_ORE_RESOURCES_ALUM">"c9239"</definedName>
    <definedName name="IQ_MEASURED_INDICATED_ATTRIB_ORE_RESOURCES_COP">"c9183"</definedName>
    <definedName name="IQ_MEASURED_INDICATED_ATTRIB_ORE_RESOURCES_DIAM">"c9663"</definedName>
    <definedName name="IQ_MEASURED_INDICATED_ATTRIB_ORE_RESOURCES_GOLD">"c9024"</definedName>
    <definedName name="IQ_MEASURED_INDICATED_ATTRIB_ORE_RESOURCES_IRON">"c9398"</definedName>
    <definedName name="IQ_MEASURED_INDICATED_ATTRIB_ORE_RESOURCES_LEAD">"c9451"</definedName>
    <definedName name="IQ_MEASURED_INDICATED_ATTRIB_ORE_RESOURCES_MANG">"c9504"</definedName>
    <definedName name="IQ_MEASURED_INDICATED_ATTRIB_ORE_RESOURCES_MOLYB">"c9716"</definedName>
    <definedName name="IQ_MEASURED_INDICATED_ATTRIB_ORE_RESOURCES_NICK">"c9292"</definedName>
    <definedName name="IQ_MEASURED_INDICATED_ATTRIB_ORE_RESOURCES_PLAT">"c9130"</definedName>
    <definedName name="IQ_MEASURED_INDICATED_ATTRIB_ORE_RESOURCES_SILVER">"c9077"</definedName>
    <definedName name="IQ_MEASURED_INDICATED_ATTRIB_ORE_RESOURCES_TITAN">"c9557"</definedName>
    <definedName name="IQ_MEASURED_INDICATED_ATTRIB_ORE_RESOURCES_URAN">"c9610"</definedName>
    <definedName name="IQ_MEASURED_INDICATED_ATTRIB_ORE_RESOURCES_ZINC">"c9345"</definedName>
    <definedName name="IQ_MEASURED_INDICATED_ORE_RESOURCES_ALUM">"c9226"</definedName>
    <definedName name="IQ_MEASURED_INDICATED_ORE_RESOURCES_COP">"c9170"</definedName>
    <definedName name="IQ_MEASURED_INDICATED_ORE_RESOURCES_DIAM">"c9650"</definedName>
    <definedName name="IQ_MEASURED_INDICATED_ORE_RESOURCES_GOLD">"c9011"</definedName>
    <definedName name="IQ_MEASURED_INDICATED_ORE_RESOURCES_IRON">"c9385"</definedName>
    <definedName name="IQ_MEASURED_INDICATED_ORE_RESOURCES_LEAD">"c9438"</definedName>
    <definedName name="IQ_MEASURED_INDICATED_ORE_RESOURCES_MANG">"c9491"</definedName>
    <definedName name="IQ_MEASURED_INDICATED_ORE_RESOURCES_MOLYB">"c9703"</definedName>
    <definedName name="IQ_MEASURED_INDICATED_ORE_RESOURCES_NICK">"c9279"</definedName>
    <definedName name="IQ_MEASURED_INDICATED_ORE_RESOURCES_PLAT">"c9117"</definedName>
    <definedName name="IQ_MEASURED_INDICATED_ORE_RESOURCES_SILVER">"c9064"</definedName>
    <definedName name="IQ_MEASURED_INDICATED_ORE_RESOURCES_TITAN">"c9544"</definedName>
    <definedName name="IQ_MEASURED_INDICATED_ORE_RESOURCES_URAN">"c9597"</definedName>
    <definedName name="IQ_MEASURED_INDICATED_ORE_RESOURCES_ZINC">"c9332"</definedName>
    <definedName name="IQ_MEASURED_INDICATED_RECOV_RESOURCES_ALUM">"c9234"</definedName>
    <definedName name="IQ_MEASURED_INDICATED_RECOV_RESOURCES_COAL">"c9813"</definedName>
    <definedName name="IQ_MEASURED_INDICATED_RECOV_RESOURCES_COP">"c9178"</definedName>
    <definedName name="IQ_MEASURED_INDICATED_RECOV_RESOURCES_DIAM">"c9658"</definedName>
    <definedName name="IQ_MEASURED_INDICATED_RECOV_RESOURCES_GOLD">"c9019"</definedName>
    <definedName name="IQ_MEASURED_INDICATED_RECOV_RESOURCES_IRON">"c9393"</definedName>
    <definedName name="IQ_MEASURED_INDICATED_RECOV_RESOURCES_LEAD">"c9446"</definedName>
    <definedName name="IQ_MEASURED_INDICATED_RECOV_RESOURCES_MANG">"c9499"</definedName>
    <definedName name="IQ_MEASURED_INDICATED_RECOV_RESOURCES_MET_COAL">"c9753"</definedName>
    <definedName name="IQ_MEASURED_INDICATED_RECOV_RESOURCES_MOLYB">"c9711"</definedName>
    <definedName name="IQ_MEASURED_INDICATED_RECOV_RESOURCES_NICK">"c9287"</definedName>
    <definedName name="IQ_MEASURED_INDICATED_RECOV_RESOURCES_PLAT">"c9125"</definedName>
    <definedName name="IQ_MEASURED_INDICATED_RECOV_RESOURCES_SILVER">"c9072"</definedName>
    <definedName name="IQ_MEASURED_INDICATED_RECOV_RESOURCES_STEAM">"c9783"</definedName>
    <definedName name="IQ_MEASURED_INDICATED_RECOV_RESOURCES_TITAN">"c9552"</definedName>
    <definedName name="IQ_MEASURED_INDICATED_RECOV_RESOURCES_URAN">"c9605"</definedName>
    <definedName name="IQ_MEASURED_INDICATED_RECOV_RESOURCES_ZINC">"c9340"</definedName>
    <definedName name="IQ_MEASURED_INDICATED_RESOURCES_GRADE_ALUM">"c9227"</definedName>
    <definedName name="IQ_MEASURED_INDICATED_RESOURCES_GRADE_COP">"c9171"</definedName>
    <definedName name="IQ_MEASURED_INDICATED_RESOURCES_GRADE_DIAM">"c9651"</definedName>
    <definedName name="IQ_MEASURED_INDICATED_RESOURCES_GRADE_GOLD">"c9012"</definedName>
    <definedName name="IQ_MEASURED_INDICATED_RESOURCES_GRADE_IRON">"c9386"</definedName>
    <definedName name="IQ_MEASURED_INDICATED_RESOURCES_GRADE_LEAD">"c9439"</definedName>
    <definedName name="IQ_MEASURED_INDICATED_RESOURCES_GRADE_MANG">"c9492"</definedName>
    <definedName name="IQ_MEASURED_INDICATED_RESOURCES_GRADE_MOLYB">"c9704"</definedName>
    <definedName name="IQ_MEASURED_INDICATED_RESOURCES_GRADE_NICK">"c9280"</definedName>
    <definedName name="IQ_MEASURED_INDICATED_RESOURCES_GRADE_PLAT">"c9118"</definedName>
    <definedName name="IQ_MEASURED_INDICATED_RESOURCES_GRADE_SILVER">"c9065"</definedName>
    <definedName name="IQ_MEASURED_INDICATED_RESOURCES_GRADE_TITAN">"c9545"</definedName>
    <definedName name="IQ_MEASURED_INDICATED_RESOURCES_GRADE_URAN">"c9598"</definedName>
    <definedName name="IQ_MEASURED_INDICATED_RESOURCES_GRADE_ZINC">"c9333"</definedName>
    <definedName name="IQ_MEASURED_ORE_RESOURCES_ALUM">"c9222"</definedName>
    <definedName name="IQ_MEASURED_ORE_RESOURCES_COP">"c9166"</definedName>
    <definedName name="IQ_MEASURED_ORE_RESOURCES_DIAM">"c9646"</definedName>
    <definedName name="IQ_MEASURED_ORE_RESOURCES_GOLD">"c9007"</definedName>
    <definedName name="IQ_MEASURED_ORE_RESOURCES_IRON">"c9381"</definedName>
    <definedName name="IQ_MEASURED_ORE_RESOURCES_LEAD">"c9434"</definedName>
    <definedName name="IQ_MEASURED_ORE_RESOURCES_MANG">"c9487"</definedName>
    <definedName name="IQ_MEASURED_ORE_RESOURCES_MOLYB">"c9699"</definedName>
    <definedName name="IQ_MEASURED_ORE_RESOURCES_NICK">"c9275"</definedName>
    <definedName name="IQ_MEASURED_ORE_RESOURCES_PLAT">"c9113"</definedName>
    <definedName name="IQ_MEASURED_ORE_RESOURCES_SILVER">"c9060"</definedName>
    <definedName name="IQ_MEASURED_ORE_RESOURCES_TITAN">"c9540"</definedName>
    <definedName name="IQ_MEASURED_ORE_RESOURCES_URAN">"c9593"</definedName>
    <definedName name="IQ_MEASURED_ORE_RESOURCES_ZINC">"c9328"</definedName>
    <definedName name="IQ_MEASURED_RECOV_ATTRIB_RESOURCES_ALUM">"c9242"</definedName>
    <definedName name="IQ_MEASURED_RECOV_ATTRIB_RESOURCES_COAL">"c9816"</definedName>
    <definedName name="IQ_MEASURED_RECOV_ATTRIB_RESOURCES_COP">"c9186"</definedName>
    <definedName name="IQ_MEASURED_RECOV_ATTRIB_RESOURCES_DIAM">"c9666"</definedName>
    <definedName name="IQ_MEASURED_RECOV_ATTRIB_RESOURCES_GOLD">"c9027"</definedName>
    <definedName name="IQ_MEASURED_RECOV_ATTRIB_RESOURCES_IRON">"c9401"</definedName>
    <definedName name="IQ_MEASURED_RECOV_ATTRIB_RESOURCES_LEAD">"c9454"</definedName>
    <definedName name="IQ_MEASURED_RECOV_ATTRIB_RESOURCES_MANG">"c9507"</definedName>
    <definedName name="IQ_MEASURED_RECOV_ATTRIB_RESOURCES_MET_COAL">"c9756"</definedName>
    <definedName name="IQ_MEASURED_RECOV_ATTRIB_RESOURCES_MOLYB">"c9719"</definedName>
    <definedName name="IQ_MEASURED_RECOV_ATTRIB_RESOURCES_NICK">"c9295"</definedName>
    <definedName name="IQ_MEASURED_RECOV_ATTRIB_RESOURCES_PLAT">"c9133"</definedName>
    <definedName name="IQ_MEASURED_RECOV_ATTRIB_RESOURCES_SILVER">"c9080"</definedName>
    <definedName name="IQ_MEASURED_RECOV_ATTRIB_RESOURCES_STEAM">"c9786"</definedName>
    <definedName name="IQ_MEASURED_RECOV_ATTRIB_RESOURCES_TITAN">"c9560"</definedName>
    <definedName name="IQ_MEASURED_RECOV_ATTRIB_RESOURCES_URAN">"c9613"</definedName>
    <definedName name="IQ_MEASURED_RECOV_ATTRIB_RESOURCES_ZINC">"c9348"</definedName>
    <definedName name="IQ_MEASURED_RECOV_RESOURCES_ALUM">"c9232"</definedName>
    <definedName name="IQ_MEASURED_RECOV_RESOURCES_COAL">"c9811"</definedName>
    <definedName name="IQ_MEASURED_RECOV_RESOURCES_COP">"c9176"</definedName>
    <definedName name="IQ_MEASURED_RECOV_RESOURCES_DIAM">"c9656"</definedName>
    <definedName name="IQ_MEASURED_RECOV_RESOURCES_GOLD">"c9017"</definedName>
    <definedName name="IQ_MEASURED_RECOV_RESOURCES_IRON">"c9391"</definedName>
    <definedName name="IQ_MEASURED_RECOV_RESOURCES_LEAD">"c9444"</definedName>
    <definedName name="IQ_MEASURED_RECOV_RESOURCES_MANG">"c9497"</definedName>
    <definedName name="IQ_MEASURED_RECOV_RESOURCES_MET_COAL">"c9751"</definedName>
    <definedName name="IQ_MEASURED_RECOV_RESOURCES_MOLYB">"c9709"</definedName>
    <definedName name="IQ_MEASURED_RECOV_RESOURCES_NICK">"c9285"</definedName>
    <definedName name="IQ_MEASURED_RECOV_RESOURCES_PLAT">"c9123"</definedName>
    <definedName name="IQ_MEASURED_RECOV_RESOURCES_SILVER">"c9070"</definedName>
    <definedName name="IQ_MEASURED_RECOV_RESOURCES_STEAM">"c9781"</definedName>
    <definedName name="IQ_MEASURED_RECOV_RESOURCES_TITAN">"c9550"</definedName>
    <definedName name="IQ_MEASURED_RECOV_RESOURCES_URAN">"c9603"</definedName>
    <definedName name="IQ_MEASURED_RECOV_RESOURCES_ZINC">"c9338"</definedName>
    <definedName name="IQ_MEASURED_RESOURCES_CALORIFIC_VALUE_COAL">"c9806"</definedName>
    <definedName name="IQ_MEASURED_RESOURCES_CALORIFIC_VALUE_MET_COAL">"c9746"</definedName>
    <definedName name="IQ_MEASURED_RESOURCES_CALORIFIC_VALUE_STEAM">"c9776"</definedName>
    <definedName name="IQ_MEASURED_RESOURCES_GRADE_ALUM">"c9223"</definedName>
    <definedName name="IQ_MEASURED_RESOURCES_GRADE_COP">"c9167"</definedName>
    <definedName name="IQ_MEASURED_RESOURCES_GRADE_DIAM">"c9647"</definedName>
    <definedName name="IQ_MEASURED_RESOURCES_GRADE_GOLD">"c9008"</definedName>
    <definedName name="IQ_MEASURED_RESOURCES_GRADE_IRON">"c9382"</definedName>
    <definedName name="IQ_MEASURED_RESOURCES_GRADE_LEAD">"c9435"</definedName>
    <definedName name="IQ_MEASURED_RESOURCES_GRADE_MANG">"c9488"</definedName>
    <definedName name="IQ_MEASURED_RESOURCES_GRADE_MOLYB">"c9700"</definedName>
    <definedName name="IQ_MEASURED_RESOURCES_GRADE_NICK">"c9276"</definedName>
    <definedName name="IQ_MEASURED_RESOURCES_GRADE_PLAT">"c9114"</definedName>
    <definedName name="IQ_MEASURED_RESOURCES_GRADE_SILVER">"c9061"</definedName>
    <definedName name="IQ_MEASURED_RESOURCES_GRADE_TITAN">"c9541"</definedName>
    <definedName name="IQ_MEASURED_RESOURCES_GRADE_URAN">"c9594"</definedName>
    <definedName name="IQ_MEASURED_RESOURCES_GRADE_ZINC">"c9329"</definedName>
    <definedName name="IQ_MEDIAN_NEW_HOME_SALES_APR_FC_UNUSED">"c8460"</definedName>
    <definedName name="IQ_MEDIAN_NEW_HOME_SALES_APR_FC_UNUSED_UNUSED_UNUSED">"c8460"</definedName>
    <definedName name="IQ_MEDIAN_NEW_HOME_SALES_APR_UNUSED">"c7580"</definedName>
    <definedName name="IQ_MEDIAN_NEW_HOME_SALES_APR_UNUSED_UNUSED_UNUSED">"c7580"</definedName>
    <definedName name="IQ_MEDIAN_NEW_HOME_SALES_FC_UNUSED">"c7800"</definedName>
    <definedName name="IQ_MEDIAN_NEW_HOME_SALES_FC_UNUSED_UNUSED_UNUSED">"c7800"</definedName>
    <definedName name="IQ_MEDIAN_NEW_HOME_SALES_POP_FC_UNUSED">"c8020"</definedName>
    <definedName name="IQ_MEDIAN_NEW_HOME_SALES_POP_FC_UNUSED_UNUSED_UNUSED">"c8020"</definedName>
    <definedName name="IQ_MEDIAN_NEW_HOME_SALES_POP_UNUSED">"c7140"</definedName>
    <definedName name="IQ_MEDIAN_NEW_HOME_SALES_POP_UNUSED_UNUSED_UNUSED">"c7140"</definedName>
    <definedName name="IQ_MEDIAN_NEW_HOME_SALES_UNUSED">"c6920"</definedName>
    <definedName name="IQ_MEDIAN_NEW_HOME_SALES_UNUSED_UNUSED_UNUSED">"c6920"</definedName>
    <definedName name="IQ_MEDIAN_NEW_HOME_SALES_YOY_FC_UNUSED">"c8240"</definedName>
    <definedName name="IQ_MEDIAN_NEW_HOME_SALES_YOY_FC_UNUSED_UNUSED_UNUSED">"c8240"</definedName>
    <definedName name="IQ_MEDIAN_NEW_HOME_SALES_YOY_UNUSED">"c7360"</definedName>
    <definedName name="IQ_MEDIAN_NEW_HOME_SALES_YOY_UNUSED_UNUSED_UNUSED">"c7360"</definedName>
    <definedName name="IQ_MEDIAN_TARGET_PRICE">"c1650"</definedName>
    <definedName name="IQ_MEDIAN_TARGET_PRICE_CIQ">"c4658"</definedName>
    <definedName name="IQ_MEDIAN_TARGET_PRICE_REUT">"c5316"</definedName>
    <definedName name="IQ_MEDIAN_TARGET_PRICE_THOM">"c5095"</definedName>
    <definedName name="IQ_MEDIUM_SULFUR_CONTENT_RESERVES_COAL">"c15926"</definedName>
    <definedName name="IQ_MEDIUM_SULFURE_RESERVES_TO_TOTAL_RESERVES_COAL">"c15962"</definedName>
    <definedName name="IQ_MERGER">"c713"</definedName>
    <definedName name="IQ_MERGER_BNK">"c714"</definedName>
    <definedName name="IQ_MERGER_BR">"c715"</definedName>
    <definedName name="IQ_MERGER_FIN">"c716"</definedName>
    <definedName name="IQ_MERGER_INS">"c717"</definedName>
    <definedName name="IQ_MERGER_RE">"c6235"</definedName>
    <definedName name="IQ_MERGER_REIT">"c718"</definedName>
    <definedName name="IQ_MERGER_RESTRUCTURE">"c719"</definedName>
    <definedName name="IQ_MERGER_RESTRUCTURE_BNK">"c720"</definedName>
    <definedName name="IQ_MERGER_RESTRUCTURE_BR">"c721"</definedName>
    <definedName name="IQ_MERGER_RESTRUCTURE_FIN">"c722"</definedName>
    <definedName name="IQ_MERGER_RESTRUCTURE_INS">"c723"</definedName>
    <definedName name="IQ_MERGER_RESTRUCTURE_RE">"c6236"</definedName>
    <definedName name="IQ_MERGER_RESTRUCTURE_REIT">"c724"</definedName>
    <definedName name="IQ_MERGER_RESTRUCTURE_UTI">"c725"</definedName>
    <definedName name="IQ_MERGER_SUPPLE">"c13810"</definedName>
    <definedName name="IQ_MERGER_UTI">"c726"</definedName>
    <definedName name="IQ_MI_RECOV_ATTRIB_RESOURCES_ALUM">"c9244"</definedName>
    <definedName name="IQ_MI_RECOV_ATTRIB_RESOURCES_COAL">"c9818"</definedName>
    <definedName name="IQ_MI_RECOV_ATTRIB_RESOURCES_COP">"c9188"</definedName>
    <definedName name="IQ_MI_RECOV_ATTRIB_RESOURCES_DIAM">"c9668"</definedName>
    <definedName name="IQ_MI_RECOV_ATTRIB_RESOURCES_GOLD">"c9029"</definedName>
    <definedName name="IQ_MI_RECOV_ATTRIB_RESOURCES_IRON">"c9403"</definedName>
    <definedName name="IQ_MI_RECOV_ATTRIB_RESOURCES_LEAD">"c9456"</definedName>
    <definedName name="IQ_MI_RECOV_ATTRIB_RESOURCES_MANG">"c9509"</definedName>
    <definedName name="IQ_MI_RECOV_ATTRIB_RESOURCES_MET_COAL">"c9758"</definedName>
    <definedName name="IQ_MI_RECOV_ATTRIB_RESOURCES_MOLYB">"c9721"</definedName>
    <definedName name="IQ_MI_RECOV_ATTRIB_RESOURCES_NICK">"c9297"</definedName>
    <definedName name="IQ_MI_RECOV_ATTRIB_RESOURCES_PLAT">"c9135"</definedName>
    <definedName name="IQ_MI_RECOV_ATTRIB_RESOURCES_SILVER">"c9082"</definedName>
    <definedName name="IQ_MI_RECOV_ATTRIB_RESOURCES_STEAM">"c9788"</definedName>
    <definedName name="IQ_MI_RECOV_ATTRIB_RESOURCES_TITAN">"c9562"</definedName>
    <definedName name="IQ_MI_RECOV_ATTRIB_RESOURCES_URAN">"c9615"</definedName>
    <definedName name="IQ_MI_RECOV_ATTRIB_RESOURCES_ZINC">"c9350"</definedName>
    <definedName name="IQ_MI_RESOURCES_CALORIFIC_VALUE_COAL">"c9808"</definedName>
    <definedName name="IQ_MI_RESOURCES_CALORIFIC_VALUE_MET_COAL">"c9748"</definedName>
    <definedName name="IQ_MI_RESOURCES_CALORIFIC_VALUE_STEAM">"c9778"</definedName>
    <definedName name="IQ_MILES_PASSED">"c2848"</definedName>
    <definedName name="IQ_MIN_USE_PER_SUB">"c15764"</definedName>
    <definedName name="IQ_MINE_DEVELOPMENT_GROSS_COAL">"c15940"</definedName>
    <definedName name="IQ_MINORITY_INT_AVG_ASSETS_FFIEC">"c13367"</definedName>
    <definedName name="IQ_MINORITY_INT_BS_FFIEC">"c12874"</definedName>
    <definedName name="IQ_MINORITY_INT_FFIEC">"c13031"</definedName>
    <definedName name="IQ_MINORITY_INTEREST">"c727"</definedName>
    <definedName name="IQ_MINORITY_INTEREST_BNK">"c728"</definedName>
    <definedName name="IQ_MINORITY_INTEREST_BR">"c729"</definedName>
    <definedName name="IQ_MINORITY_INTEREST_CF">"c730"</definedName>
    <definedName name="IQ_MINORITY_INTEREST_FIN">"c731"</definedName>
    <definedName name="IQ_MINORITY_INTEREST_INS">"c732"</definedName>
    <definedName name="IQ_MINORITY_INTEREST_IS">"c733"</definedName>
    <definedName name="IQ_MINORITY_INTEREST_RE">"c6237"</definedName>
    <definedName name="IQ_MINORITY_INTEREST_REIT">"c734"</definedName>
    <definedName name="IQ_MINORITY_INTEREST_TOTAL">"c1905"</definedName>
    <definedName name="IQ_MINORITY_INTEREST_UTI">"c735"</definedName>
    <definedName name="IQ_MINTUTES_USED_LOCAL">"c15808"</definedName>
    <definedName name="IQ_MINTUTES_USED_LONG_DIST">"c15809"</definedName>
    <definedName name="IQ_MISC_ADJUST_CF">"c736"</definedName>
    <definedName name="IQ_MISC_EARN_ADJ">"c1603"</definedName>
    <definedName name="IQ_MKTCAP_EBT_EXCL">"c737"</definedName>
    <definedName name="IQ_MKTCAP_EBT_EXCL_AVG">"c738"</definedName>
    <definedName name="IQ_MKTCAP_EBT_INCL_AVG">"c739"</definedName>
    <definedName name="IQ_MKTCAP_TOTAL_REV">"c740"</definedName>
    <definedName name="IQ_MKTCAP_TOTAL_REV_AVG">"c741"</definedName>
    <definedName name="IQ_MKTCAP_TOTAL_REV_FWD">"c742"</definedName>
    <definedName name="IQ_MKTCAP_TOTAL_REV_FWD_CIQ">"c4041"</definedName>
    <definedName name="IQ_MKTCAP_TOTAL_REV_FWD_REUT">"c4048"</definedName>
    <definedName name="IQ_MKTCAP_TOTAL_REV_FWD_THOM">"c4055"</definedName>
    <definedName name="IQ_MM_ACCOUNT">"c743"</definedName>
    <definedName name="IQ_MM_ACCRETION_EXPENSE">"c9845"</definedName>
    <definedName name="IQ_MM_ARO_BEG">"c9842"</definedName>
    <definedName name="IQ_MM_ARO_TOTAL">"c9850"</definedName>
    <definedName name="IQ_MM_CURRENT_PORT_ARO">"c9851"</definedName>
    <definedName name="IQ_MM_DEVELOPED_ACREAGE">"c9832"</definedName>
    <definedName name="IQ_MM_DEVELOPED_SQ_KMS">"c9831"</definedName>
    <definedName name="IQ_MM_DEVELOPED_SQ_MILES">"c9833"</definedName>
    <definedName name="IQ_MM_EXPLORATION_EXPENDITURE_TOT">"c9840"</definedName>
    <definedName name="IQ_MM_FX_ADJUSTMENT">"c9847"</definedName>
    <definedName name="IQ_MM_LIABILITIES_INCURRED_ACQUIRED">"c9843"</definedName>
    <definedName name="IQ_MM_LIABILITIES_REL_SPIN_OFFS">"c9848"</definedName>
    <definedName name="IQ_MM_LIABILITIES_SETTLED_DISPOSED">"c9844"</definedName>
    <definedName name="IQ_MM_NON_CURRENT_PORT_ARO">"c9852"</definedName>
    <definedName name="IQ_MM_NUMBER_MINES">"c9839"</definedName>
    <definedName name="IQ_MM_OTHER_ADJUSTMENTS_ARO">"c9849"</definedName>
    <definedName name="IQ_MM_REMAINING_MINE_LIFE">"c9838"</definedName>
    <definedName name="IQ_MM_RESOURCES_INCL_EXCL_RESERVES">"c9841"</definedName>
    <definedName name="IQ_MM_REVISIONS_ESTIMATE">"c9846"</definedName>
    <definedName name="IQ_MM_STRIPPING_RATIO">"c9837"</definedName>
    <definedName name="IQ_MM_UNDEVELOPED_ACREAGE">"c9835"</definedName>
    <definedName name="IQ_MM_UNDEVELOPED_SQ_KMS">"c9834"</definedName>
    <definedName name="IQ_MM_UNDEVELOPED_SQ_MILES">"c9836"</definedName>
    <definedName name="IQ_MMDA_NON_TRANS_ACCTS_FFIEC">"c15330"</definedName>
    <definedName name="IQ_MMDA_SAVINGS_TOT_DEPOSITS_FFIEC">"c13905"</definedName>
    <definedName name="IQ_MONEY_MARKET_ACCOUNTS_COMMERCIAL_BANK_SUBS_FFIEC">"c12947"</definedName>
    <definedName name="IQ_MONEY_MARKET_ACCOUNTS_OTHER_INSTITUTIONS_FFIEC">"c12952"</definedName>
    <definedName name="IQ_MONEY_MARKET_DEPOSIT_ACCOUNTS_FDIC">"c6553"</definedName>
    <definedName name="IQ_MONEY_MKT_DEPOSITS_TOTAL_DEPOSITS">"c15720"</definedName>
    <definedName name="IQ_MONEY_MKT_SAVINGS_ACCT_DEPOSITS_TOTAL_DEPOSITS">"c15722"</definedName>
    <definedName name="IQ_MONTH">15000</definedName>
    <definedName name="IQ_MOODYS_ACTION_LT">"c5660"</definedName>
    <definedName name="IQ_MOODYS_ACTION_ST">"c5663"</definedName>
    <definedName name="IQ_MOODYS_BANK_FIN_STRENGTH_ACTION_LT">"c5669"</definedName>
    <definedName name="IQ_MOODYS_BANK_FIN_STRENGTH_DATE_LT">"c5668"</definedName>
    <definedName name="IQ_MOODYS_BANK_FIN_STRENGTH_LT">"c5670"</definedName>
    <definedName name="IQ_MOODYS_CORP_FAMILY_ACTION_LT">"c5666"</definedName>
    <definedName name="IQ_MOODYS_CORP_FAMILY_DATE_LT">"c5665"</definedName>
    <definedName name="IQ_MOODYS_CORP_FAMILY_LT">"c5667"</definedName>
    <definedName name="IQ_MOODYS_DATE_LT">"c5659"</definedName>
    <definedName name="IQ_MOODYS_DATE_ST">"c5662"</definedName>
    <definedName name="IQ_MOODYS_INS_FIN_STRENGTH_ACTION_LT">"c5672"</definedName>
    <definedName name="IQ_MOODYS_INS_FIN_STRENGTH_ACTION_ST">"c5675"</definedName>
    <definedName name="IQ_MOODYS_INS_FIN_STRENGTH_DATE_LT">"c5671"</definedName>
    <definedName name="IQ_MOODYS_INS_FIN_STRENGTH_DATE_ST">"c5674"</definedName>
    <definedName name="IQ_MOODYS_INS_FIN_STRENGTH_LT">"c5673"</definedName>
    <definedName name="IQ_MOODYS_INS_FIN_STRENGTH_ST">"c5676"</definedName>
    <definedName name="IQ_MOODYS_ISSUE_ACTION_LT">"c5683"</definedName>
    <definedName name="IQ_MOODYS_ISSUE_ACTION_ST">"c6784"</definedName>
    <definedName name="IQ_MOODYS_ISSUE_DATE_LT">"c5682"</definedName>
    <definedName name="IQ_MOODYS_ISSUE_DATE_ST">"c6783"</definedName>
    <definedName name="IQ_MOODYS_ISSUE_LT">"c5684"</definedName>
    <definedName name="IQ_MOODYS_ISSUE_ST">"c6785"</definedName>
    <definedName name="IQ_MOODYS_ISSUE_WATCHLIST_DATE">"c5685"</definedName>
    <definedName name="IQ_MOODYS_ISSUE_WATCHLIST_INDICATOR">"c5687"</definedName>
    <definedName name="IQ_MOODYS_ISSUE_WATCHLIST_REASON">"c5686"</definedName>
    <definedName name="IQ_MOODYS_LT">"c5661"</definedName>
    <definedName name="IQ_MOODYS_OUTLOOK">"c5678"</definedName>
    <definedName name="IQ_MOODYS_OUTLOOK_DATE">"c5677"</definedName>
    <definedName name="IQ_MOODYS_ST">"c5664"</definedName>
    <definedName name="IQ_MOODYS_WATCHLIST_DATE">"c5679"</definedName>
    <definedName name="IQ_MOODYS_WATCHLIST_INDICATOR">"c5681"</definedName>
    <definedName name="IQ_MOODYS_WATCHLIST_REASON">"c5680"</definedName>
    <definedName name="IQ_MORT_BANK_ACT">"c744"</definedName>
    <definedName name="IQ_MORT_BANKING_FEE">"c745"</definedName>
    <definedName name="IQ_MORT_INT_INC">"c746"</definedName>
    <definedName name="IQ_MORT_LOANS">"c747"</definedName>
    <definedName name="IQ_MORT_SECURITY">"c748"</definedName>
    <definedName name="IQ_MORTGAGE_BACKED_SECURITIES_FDIC">"c6402"</definedName>
    <definedName name="IQ_MORTGAGE_DEBT_UNDER_CAPITAL_LEASES_FFIEC">"c15276"</definedName>
    <definedName name="IQ_MORTGAGE_SERV_RIGHTS">"c2242"</definedName>
    <definedName name="IQ_MORTGAGE_SERVICING_ASSETS_FFIEC">"c12838"</definedName>
    <definedName name="IQ_MORTGAGE_SERVICING_FDIC">"c6335"</definedName>
    <definedName name="IQ_MTD">800000</definedName>
    <definedName name="IQ_MTM_ADJ">"c16000"</definedName>
    <definedName name="IQ_MULTI_RES_PROPERTIES_TRADING_DOM_FFIEC">"c12930"</definedName>
    <definedName name="IQ_MULTIFAM_5_LOANS_TOT_LOANS_FFIEC">"c13869"</definedName>
    <definedName name="IQ_MULTIFAMILY_LOANS_GROSS_LOANS_FFIEC">"c13404"</definedName>
    <definedName name="IQ_MULTIFAMILY_LOANS_RISK_BASED_FFIEC">"c13425"</definedName>
    <definedName name="IQ_MULTIFAMILY_RES_DOM_FFIEC">"c15270"</definedName>
    <definedName name="IQ_MULTIFAMILY_RESIDENTIAL_LOANS_FDIC">"c6311"</definedName>
    <definedName name="IQ_MUNI_ADVALOREM_TAX">"c15144"</definedName>
    <definedName name="IQ_MUNI_AMT_TAX">"c15146"</definedName>
    <definedName name="IQ_MUNI_BANK_QUALIFIED">"c15148"</definedName>
    <definedName name="IQ_MUNI_DEP_TRUST_ELIGIBLE">"c15149"</definedName>
    <definedName name="IQ_MUNI_ECONOMIC_DEFEASANCE">"c15151"</definedName>
    <definedName name="IQ_MUNI_ESCROW">"c15228"</definedName>
    <definedName name="IQ_MUNI_FED_TAX">"c15147"</definedName>
    <definedName name="IQ_MUNI_LEGAL_DEFEASANCE">"c15150"</definedName>
    <definedName name="IQ_MUNI_OFFERING_TYPE">"c15143"</definedName>
    <definedName name="IQ_MUNI_OPTIONAL_REDEMPTION_DEFEASANCE">"c15152"</definedName>
    <definedName name="IQ_MUNI_PRE_REFUNDED_DATE">"c15154"</definedName>
    <definedName name="IQ_MUNI_PRE_REFUNDED_DATED_DATE">"c15156"</definedName>
    <definedName name="IQ_MUNI_PRE_REFUNDED_PRICE">"c15155"</definedName>
    <definedName name="IQ_MUNI_PRE_REFUNDED_TYPE">"c15153"</definedName>
    <definedName name="IQ_MUNI_PURPOSE">"c15226"</definedName>
    <definedName name="IQ_MUNI_STATE_TAX">"c15145"</definedName>
    <definedName name="IQ_MUNI_TERRITORY">"c15142"</definedName>
    <definedName name="IQ_MUNI_TYPE">"c15227"</definedName>
    <definedName name="IQ_MUNICIPAL_INVEST_SECURITIES_FFIEC">"c13459"</definedName>
    <definedName name="IQ_MUTUAL_FUND_LIST">"c19092"</definedName>
    <definedName name="IQ_NAMES_REVISION">42157.9112731482</definedName>
    <definedName name="IQ_Names_Revision_date">40666.8593055556</definedName>
    <definedName name="IQ_NAMES_REVISION_DATE_">40288.4744907407</definedName>
    <definedName name="IQ_NAMES_REVISION_DATE__1">42249.5248263889</definedName>
    <definedName name="IQ_NAMES_REVISION_DATE__1_1">41449.4017592593</definedName>
    <definedName name="IQ_NAMES_REVISION_DATE__2">41892.6104976852</definedName>
    <definedName name="IQ_NAMES_REVISION_DATE_2">40721.916875</definedName>
    <definedName name="IQ_NAMES_REVISION_DATE_3">40721.916875</definedName>
    <definedName name="IQ_NAPM_BUS_CONDITIONS">"c6921"</definedName>
    <definedName name="IQ_NAPM_BUS_CONDITIONS_APR">"c7581"</definedName>
    <definedName name="IQ_NAPM_BUS_CONDITIONS_APR_FC">"c8461"</definedName>
    <definedName name="IQ_NAPM_BUS_CONDITIONS_FC">"c7801"</definedName>
    <definedName name="IQ_NAPM_BUS_CONDITIONS_POP">"c7141"</definedName>
    <definedName name="IQ_NAPM_BUS_CONDITIONS_POP_FC">"c8021"</definedName>
    <definedName name="IQ_NAPM_BUS_CONDITIONS_YOY">"c7361"</definedName>
    <definedName name="IQ_NAPM_BUS_CONDITIONS_YOY_FC">"c8241"</definedName>
    <definedName name="IQ_NATIVE_COMPANY_NAME">"c13822"</definedName>
    <definedName name="IQ_NAV_ACT_OR_EST">"c2225"</definedName>
    <definedName name="IQ_NAV_ACT_OR_EST_THOM">"c5607"</definedName>
    <definedName name="IQ_NAV_EST">"c1751"</definedName>
    <definedName name="IQ_NAV_EST_THOM">"c5601"</definedName>
    <definedName name="IQ_NAV_HIGH_EST">"c1753"</definedName>
    <definedName name="IQ_NAV_HIGH_EST_THOM">"c5604"</definedName>
    <definedName name="IQ_NAV_LOW_EST">"c1754"</definedName>
    <definedName name="IQ_NAV_LOW_EST_THOM">"c5605"</definedName>
    <definedName name="IQ_NAV_MEDIAN_EST">"c1752"</definedName>
    <definedName name="IQ_NAV_MEDIAN_EST_THOM">"c5602"</definedName>
    <definedName name="IQ_NAV_NUM_EST">"c1755"</definedName>
    <definedName name="IQ_NAV_NUM_EST_THOM">"c5606"</definedName>
    <definedName name="IQ_NAV_RE">"c15996"</definedName>
    <definedName name="IQ_NAV_REV_DATE_TIME_REUT">"c28562"</definedName>
    <definedName name="IQ_NAV_REVISIONS_REUT">"c28523"</definedName>
    <definedName name="IQ_NAV_SHARE_ACT_OR_EST">"c2225"</definedName>
    <definedName name="IQ_NAV_SHARE_ACT_OR_EST_CIQ">"c12038"</definedName>
    <definedName name="IQ_NAV_SHARE_ACT_OR_EST_REUT">"c5623"</definedName>
    <definedName name="IQ_NAV_SHARE_EST">"c5609"</definedName>
    <definedName name="IQ_NAV_SHARE_EST_CIQ">"c12032"</definedName>
    <definedName name="IQ_NAV_SHARE_EST_REUT">"c5617"</definedName>
    <definedName name="IQ_NAV_SHARE_HIGH_EST">"c5612"</definedName>
    <definedName name="IQ_NAV_SHARE_HIGH_EST_CIQ">"c12035"</definedName>
    <definedName name="IQ_NAV_SHARE_HIGH_EST_REUT">"c5620"</definedName>
    <definedName name="IQ_NAV_SHARE_LOW_EST">"c5613"</definedName>
    <definedName name="IQ_NAV_SHARE_LOW_EST_CIQ">"c12036"</definedName>
    <definedName name="IQ_NAV_SHARE_LOW_EST_REUT">"c5621"</definedName>
    <definedName name="IQ_NAV_SHARE_MEDIAN_EST">"c5610"</definedName>
    <definedName name="IQ_NAV_SHARE_MEDIAN_EST_CIQ">"c12033"</definedName>
    <definedName name="IQ_NAV_SHARE_MEDIAN_EST_REUT">"c5618"</definedName>
    <definedName name="IQ_NAV_SHARE_NUM_EST">"c5614"</definedName>
    <definedName name="IQ_NAV_SHARE_NUM_EST_CIQ">"c12037"</definedName>
    <definedName name="IQ_NAV_SHARE_NUM_EST_REUT">"c5622"</definedName>
    <definedName name="IQ_NAV_SHARE_RE">"c16011"</definedName>
    <definedName name="IQ_NAV_SHARE_STDDEV_EST">"c5611"</definedName>
    <definedName name="IQ_NAV_SHARE_STDDEV_EST_CIQ">"c12034"</definedName>
    <definedName name="IQ_NAV_SHARE_STDDEV_EST_REUT">"c5619"</definedName>
    <definedName name="IQ_NAV_STDDEV_EST">"c1756"</definedName>
    <definedName name="IQ_NAV_STDDEV_EST_THOM">"c5603"</definedName>
    <definedName name="IQ_NCLS_CLOSED_END_1_4_FAM_LOANS_TOT_LOANS_FFIEC">"c13891"</definedName>
    <definedName name="IQ_NCLS_COMM_IND_LOANS_TOT_LOANS_FFIEC">"c13898"</definedName>
    <definedName name="IQ_NCLS_COMM_RE_FARM_LOANS_TOT_LOANS_FFIEC">"c13897"</definedName>
    <definedName name="IQ_NCLS_COMM_RE_NONFARM_NONRES_TOT_LOANS_FFIEC">"c13896"</definedName>
    <definedName name="IQ_NCLS_CONST_LAND_DEV_LOANS_TOT_LOANS_FFIEC">"c13890"</definedName>
    <definedName name="IQ_NCLS_CONSUMER_LOANS_TOT_LOANS_FFIEC">"c13899"</definedName>
    <definedName name="IQ_NCLS_FARM_LOANS_TOT_LOANS_FFIEC">"c13895"</definedName>
    <definedName name="IQ_NCLS_HOME_EQUITY_LOANS_TOT_LOANS_FFIEC">"c13892"</definedName>
    <definedName name="IQ_NCLS_MULTIFAM_5_LOANS_TOT_LOANS_FFIEC">"c13894"</definedName>
    <definedName name="IQ_NCLS_TOT_1_4_FAM_LOANS_TOT_LOANS_FFIEC">"c13893"</definedName>
    <definedName name="IQ_NCLS_TOT_LEASES_TOT_LOANS_FFIEC">"c13900"</definedName>
    <definedName name="IQ_NCLS_TOT_LOANS_TOT_LOANS_FFIEC">"c13901"</definedName>
    <definedName name="IQ_NCOS_CLOSED_END_1_4_FAM_LOANS_TOT_LOANS_FFIEC">"c13879"</definedName>
    <definedName name="IQ_NCOS_COMM_IND_LOANS_TOT_LOANS_FFIEC">"c13886"</definedName>
    <definedName name="IQ_NCOS_COMM_RE_FARM_LOANS_TOT_LOANS_FFIEC">"c13885"</definedName>
    <definedName name="IQ_NCOS_COMM_RE_NONFARM_NONRES_TOT_LOANS_FFIEC">"c13884"</definedName>
    <definedName name="IQ_NCOS_CONST_LAND_DEV_LOANS_TOT_LOANS_FFIEC">"c13878"</definedName>
    <definedName name="IQ_NCOS_CONSUMER_LOANS_TOT_LOANS_FFIEC">"c13887"</definedName>
    <definedName name="IQ_NCOS_FARM_LOANS_TOT_LOANS_FFIEC">"c13883"</definedName>
    <definedName name="IQ_NCOS_HOME_EQUITY_LOANS_TOT_LOANS_FFIEC">"c13880"</definedName>
    <definedName name="IQ_NCOS_MULTIFAM_5_LOANS_TOT_LOANS_FFIEC">"c13882"</definedName>
    <definedName name="IQ_NCOS_TOT_1_4_FAM_LOANS_TOT_LOANS_FFIEC">"c13881"</definedName>
    <definedName name="IQ_NCOS_TOT_LEASES_TOT_LOANS_FFIEC">"c13888"</definedName>
    <definedName name="IQ_NCOS_TOT_LOANS_TOT_LOANS_FFIEC">"c13889"</definedName>
    <definedName name="IQ_NEGATIVE_FAIR_VALUE_DERIVATIVES_BENEFICIARY_FFIEC">"c13124"</definedName>
    <definedName name="IQ_NEGATIVE_FAIR_VALUE_DERIVATIVES_GUARANTOR_FFIEC">"c13117"</definedName>
    <definedName name="IQ_NET_ADD_BASIC">"c15782"</definedName>
    <definedName name="IQ_NET_ADD_BBAND">"c15785"</definedName>
    <definedName name="IQ_NET_ADD_DIG">"c15783"</definedName>
    <definedName name="IQ_NET_ADD_PHONE">"c15786"</definedName>
    <definedName name="IQ_NET_ADD_POSTPAID_WIRELESS">"c15754"</definedName>
    <definedName name="IQ_NET_ADD_PREPAID_WIRELESS">"c15755"</definedName>
    <definedName name="IQ_NET_ADD_RESELL_WHOLESALE_WIRELESS">"c15756"</definedName>
    <definedName name="IQ_NET_ADD_RGU">"c15787"</definedName>
    <definedName name="IQ_NET_ADD_SATELLITE">"c15784"</definedName>
    <definedName name="IQ_NET_ADD_TOTAL_WIRELESS">"c15757"</definedName>
    <definedName name="IQ_NET_BOOKING_LOCATION_ADJUSTMENT_FOREIGN_FFIEC">"c15385"</definedName>
    <definedName name="IQ_NET_CHANGE">"c749"</definedName>
    <definedName name="IQ_NET_CHARGE_OFFS_FDIC">"c6641"</definedName>
    <definedName name="IQ_NET_CHARGE_OFFS_LOANS_FDIC">"c6751"</definedName>
    <definedName name="IQ_NET_CLAIM_ADJ_EXP_RESERVE_BOP">"c15877"</definedName>
    <definedName name="IQ_NET_CLAIM_EXP_INCUR">"c2757"</definedName>
    <definedName name="IQ_NET_CLAIM_EXP_INCUR_CY">"c2761"</definedName>
    <definedName name="IQ_NET_CLAIM_EXP_INCUR_PY">"c2762"</definedName>
    <definedName name="IQ_NET_CLAIM_EXP_PAID">"c2760"</definedName>
    <definedName name="IQ_NET_CLAIM_EXP_PAID_CY">"c2763"</definedName>
    <definedName name="IQ_NET_CLAIM_EXP_PAID_PY">"c2764"</definedName>
    <definedName name="IQ_NET_CLAIM_EXP_RES">"c2754"</definedName>
    <definedName name="IQ_NET_DEBT">"c1584"</definedName>
    <definedName name="IQ_NET_DEBT_ACT_OR_EST">"c3583"</definedName>
    <definedName name="IQ_NET_DEBT_ACT_OR_EST_CIQ">"c5070"</definedName>
    <definedName name="IQ_NET_DEBT_ACT_OR_EST_CIQ_COL">"c11717"</definedName>
    <definedName name="IQ_NET_DEBT_ACT_OR_EST_REUT">"c5473"</definedName>
    <definedName name="IQ_NET_DEBT_ACT_OR_EST_THOM">"c5309"</definedName>
    <definedName name="IQ_NET_DEBT_EBITDA">"c750"</definedName>
    <definedName name="IQ_NET_DEBT_EBITDA_CAPEX">"c2949"</definedName>
    <definedName name="IQ_NET_DEBT_EST">"c3517"</definedName>
    <definedName name="IQ_NET_DEBT_EST_CIQ">"c3814"</definedName>
    <definedName name="IQ_NET_DEBT_EST_REUT">"c3976"</definedName>
    <definedName name="IQ_NET_DEBT_EST_THOM">"c4027"</definedName>
    <definedName name="IQ_NET_DEBT_GUIDANCE">"c4467"</definedName>
    <definedName name="IQ_NET_DEBT_GUIDANCE_CIQ">"c5005"</definedName>
    <definedName name="IQ_NET_DEBT_GUIDANCE_CIQ_COL">"c11652"</definedName>
    <definedName name="IQ_NET_DEBT_HIGH_EST">"c3518"</definedName>
    <definedName name="IQ_NET_DEBT_HIGH_EST_CIQ">"c3816"</definedName>
    <definedName name="IQ_NET_DEBT_HIGH_EST_REUT">"c3978"</definedName>
    <definedName name="IQ_NET_DEBT_HIGH_EST_THOM">"c4029"</definedName>
    <definedName name="IQ_NET_DEBT_HIGH_GUIDANCE">"c4181"</definedName>
    <definedName name="IQ_NET_DEBT_HIGH_GUIDANCE_CIQ">"c4593"</definedName>
    <definedName name="IQ_NET_DEBT_HIGH_GUIDANCE_CIQ_COL">"c11242"</definedName>
    <definedName name="IQ_NET_DEBT_ISSUED">"c751"</definedName>
    <definedName name="IQ_NET_DEBT_ISSUED_BNK">"c752"</definedName>
    <definedName name="IQ_NET_DEBT_ISSUED_BR">"c753"</definedName>
    <definedName name="IQ_NET_DEBT_ISSUED_FIN">"c754"</definedName>
    <definedName name="IQ_NET_DEBT_ISSUED_INS">"c755"</definedName>
    <definedName name="IQ_NET_DEBT_ISSUED_RE">"c6238"</definedName>
    <definedName name="IQ_NET_DEBT_ISSUED_REIT">"c756"</definedName>
    <definedName name="IQ_NET_DEBT_ISSUED_UTI">"c757"</definedName>
    <definedName name="IQ_NET_DEBT_LOW_EST">"c3519"</definedName>
    <definedName name="IQ_NET_DEBT_LOW_EST_CIQ">"c3817"</definedName>
    <definedName name="IQ_NET_DEBT_LOW_EST_REUT">"c3979"</definedName>
    <definedName name="IQ_NET_DEBT_LOW_EST_THOM">"c4030"</definedName>
    <definedName name="IQ_NET_DEBT_LOW_GUIDANCE">"c4221"</definedName>
    <definedName name="IQ_NET_DEBT_LOW_GUIDANCE_CIQ">"c4633"</definedName>
    <definedName name="IQ_NET_DEBT_LOW_GUIDANCE_CIQ_COL">"c11282"</definedName>
    <definedName name="IQ_NET_DEBT_MEDIAN_EST">"c3520"</definedName>
    <definedName name="IQ_NET_DEBT_MEDIAN_EST_CIQ">"c3815"</definedName>
    <definedName name="IQ_NET_DEBT_MEDIAN_EST_REUT">"c3977"</definedName>
    <definedName name="IQ_NET_DEBT_MEDIAN_EST_THOM">"c4028"</definedName>
    <definedName name="IQ_NET_DEBT_NUM_EST">"c3515"</definedName>
    <definedName name="IQ_NET_DEBT_NUM_EST_CIQ">"c3818"</definedName>
    <definedName name="IQ_NET_DEBT_NUM_EST_REUT">"c3980"</definedName>
    <definedName name="IQ_NET_DEBT_NUM_EST_THOM">"c4031"</definedName>
    <definedName name="IQ_NET_DEBT_STDDEV_EST">"c3516"</definedName>
    <definedName name="IQ_NET_DEBT_STDDEV_EST_CIQ">"c3819"</definedName>
    <definedName name="IQ_NET_DEBT_STDDEV_EST_REUT">"c3981"</definedName>
    <definedName name="IQ_NET_DEBT_STDDEV_EST_THOM">"c4032"</definedName>
    <definedName name="IQ_NET_EARNED">"c2734"</definedName>
    <definedName name="IQ_NET_FUNDS_PURCHASED_ASSETS_TOT_FFIEC">"c13448"</definedName>
    <definedName name="IQ_NET_GAIN_LOSS_OREO_EXP_FFIEC">"c15370"</definedName>
    <definedName name="IQ_NET_GAIN_LOSS_OREO_INC_FFIEC">"c15367"</definedName>
    <definedName name="IQ_NET_GAIN_LOSS_SALES_LOANS_EXP_FFIEC">"c15371"</definedName>
    <definedName name="IQ_NET_GAIN_LOSS_SALES_LOANS_INC_FFIEC">"c15368"</definedName>
    <definedName name="IQ_NET_GAIN_SALE_PREMISES_FIXED_ASSETS_EXP_FFIEC">"c15372"</definedName>
    <definedName name="IQ_NET_GAIN_SALE_PREMISES_FIXED_ASSETS_INC_FFIEC">"c15369"</definedName>
    <definedName name="IQ_NET_INC">"c1394"</definedName>
    <definedName name="IQ_NET_INC_10K">"IQ_NET_INC_10K"</definedName>
    <definedName name="IQ_NET_INC_10Q">"IQ_NET_INC_10Q"</definedName>
    <definedName name="IQ_NET_INC_10Q1">"IQ_NET_INC_10Q1"</definedName>
    <definedName name="IQ_NET_INC_BEFORE">"c1368"</definedName>
    <definedName name="IQ_NET_INC_CF">"c1397"</definedName>
    <definedName name="IQ_NET_INC_GROWTH_1">"IQ_NET_INC_GROWTH_1"</definedName>
    <definedName name="IQ_NET_INC_GROWTH_2">"IQ_NET_INC_GROWTH_2"</definedName>
    <definedName name="IQ_NET_INC_MARGIN">"c1398"</definedName>
    <definedName name="IQ_NET_INCOME_FDIC">"c6587"</definedName>
    <definedName name="IQ_NET_INCOME_HOMEBUILDING_SALES">"c15818"</definedName>
    <definedName name="IQ_NET_INCOME_LH_FFIEC">"c13110"</definedName>
    <definedName name="IQ_NET_INCOME_PC_FFIEC">"c13103"</definedName>
    <definedName name="IQ_NET_INCOME_SHE_FFIEC">"c12960"</definedName>
    <definedName name="IQ_NET_INT_INC_10YR_ANN_CAGR">"c6100"</definedName>
    <definedName name="IQ_NET_INT_INC_10YR_ANN_GROWTH">"c758"</definedName>
    <definedName name="IQ_NET_INT_INC_1YR_ANN_GROWTH">"c759"</definedName>
    <definedName name="IQ_NET_INT_INC_2YR_ANN_CAGR">"c6101"</definedName>
    <definedName name="IQ_NET_INT_INC_2YR_ANN_GROWTH">"c760"</definedName>
    <definedName name="IQ_NET_INT_INC_3YR_ANN_CAGR">"c6102"</definedName>
    <definedName name="IQ_NET_INT_INC_3YR_ANN_GROWTH">"c761"</definedName>
    <definedName name="IQ_NET_INT_INC_5YR_ANN_CAGR">"c6103"</definedName>
    <definedName name="IQ_NET_INT_INC_5YR_ANN_GROWTH">"c762"</definedName>
    <definedName name="IQ_NET_INT_INC_7YR_ANN_CAGR">"c6104"</definedName>
    <definedName name="IQ_NET_INT_INC_7YR_ANN_GROWTH">"c763"</definedName>
    <definedName name="IQ_NET_INT_INC_AFTER_LL_BNK_SUBTOTAL_AP">"c8979"</definedName>
    <definedName name="IQ_NET_INT_INC_BNK">"c764"</definedName>
    <definedName name="IQ_NET_INT_INC_BNK_AP">"c8874"</definedName>
    <definedName name="IQ_NET_INT_INC_BNK_AP_ABS">"c8893"</definedName>
    <definedName name="IQ_NET_INT_INC_BNK_FDIC">"c6570"</definedName>
    <definedName name="IQ_NET_INT_INC_BNK_NAME_AP">"c8912"</definedName>
    <definedName name="IQ_NET_INT_INC_BNK_NAME_AP_ABS">"c8931"</definedName>
    <definedName name="IQ_NET_INT_INC_BNK_SUBTOTAL_AP">"c8978"</definedName>
    <definedName name="IQ_NET_INT_INC_BR">"c765"</definedName>
    <definedName name="IQ_NET_INT_INC_FIN">"c766"</definedName>
    <definedName name="IQ_NET_INT_INC_TOTAL_REV">"c767"</definedName>
    <definedName name="IQ_NET_INT_INCOME_AVG_ASSET">"c15706"</definedName>
    <definedName name="IQ_NET_INT_INCOME_FFIEC">"c13001"</definedName>
    <definedName name="IQ_NET_INT_INCOME_FTE_FFIEC">"c13036"</definedName>
    <definedName name="IQ_NET_INT_MARGIN">"c768"</definedName>
    <definedName name="IQ_NET_INTEREST_EXP">"c769"</definedName>
    <definedName name="IQ_NET_INTEREST_EXP_RE">"c6239"</definedName>
    <definedName name="IQ_NET_INTEREST_EXP_REIT">"c770"</definedName>
    <definedName name="IQ_NET_INTEREST_EXP_UTI">"c771"</definedName>
    <definedName name="IQ_NET_INTEREST_INC">"c1392"</definedName>
    <definedName name="IQ_NET_INTEREST_INC_AFTER_LL">"c1604"</definedName>
    <definedName name="IQ_NET_INTEREST_INC_INTERNATIONAL_OPS_FFIEC">"c15375"</definedName>
    <definedName name="IQ_NET_INTEREST_MARGIN_FDIC">"c6726"</definedName>
    <definedName name="IQ_NET_LIFE_INS_IN_FORCE">"c2769"</definedName>
    <definedName name="IQ_NET_LOANS">"c772"</definedName>
    <definedName name="IQ_NET_LOANS_10YR_ANN_CAGR">"c6105"</definedName>
    <definedName name="IQ_NET_LOANS_10YR_ANN_GROWTH">"c773"</definedName>
    <definedName name="IQ_NET_LOANS_1YR_ANN_GROWTH">"c774"</definedName>
    <definedName name="IQ_NET_LOANS_2YR_ANN_CAGR">"c6106"</definedName>
    <definedName name="IQ_NET_LOANS_2YR_ANN_GROWTH">"c775"</definedName>
    <definedName name="IQ_NET_LOANS_3YR_ANN_CAGR">"c6107"</definedName>
    <definedName name="IQ_NET_LOANS_3YR_ANN_GROWTH">"c776"</definedName>
    <definedName name="IQ_NET_LOANS_5YR_ANN_CAGR">"c6108"</definedName>
    <definedName name="IQ_NET_LOANS_5YR_ANN_GROWTH">"c777"</definedName>
    <definedName name="IQ_NET_LOANS_7YR_ANN_CAGR">"c6109"</definedName>
    <definedName name="IQ_NET_LOANS_7YR_ANN_GROWTH">"c778"</definedName>
    <definedName name="IQ_NET_LOANS_CORE_DEPOSITS_FFIEC">"c13341"</definedName>
    <definedName name="IQ_NET_LOANS_DEPOSITS_FFIEC">"c13340"</definedName>
    <definedName name="IQ_NET_LOANS_EQUITY_FFIEC">"c13347"</definedName>
    <definedName name="IQ_NET_LOANS_LEASES_CORE_DEPOSITS_FDIC">"c6743"</definedName>
    <definedName name="IQ_NET_LOANS_LEASES_DEPOSITS_FDIC">"c6742"</definedName>
    <definedName name="IQ_NET_LOANS_TOTAL_DEPOSITS">"c779"</definedName>
    <definedName name="IQ_NET_LOSSES">"c15873"</definedName>
    <definedName name="IQ_NET_NONINTEREST_INC_EXP_INTERNATIONAL_OPS_FFIEC">"c15387"</definedName>
    <definedName name="IQ_NET_OPERATING_INCOME_ASSETS_FDIC">"c6729"</definedName>
    <definedName name="IQ_NET_PREMIUM_WRITTEN_STATUTORY_SURPLUS">"c15880"</definedName>
    <definedName name="IQ_NET_PREMIUMS_WRITTEN_AVG_ASSETS">"c15888"</definedName>
    <definedName name="IQ_NET_PREMIUMS_WRITTEN_AVG_EQUITY">"c15891"</definedName>
    <definedName name="IQ_NET_PREMIUMS_WRITTEN_AVG_STATUTORY_SURPLUS">"c15890"</definedName>
    <definedName name="IQ_NET_PREMIUMS_WRITTEN_GROSS_PREMIUMS_WRITTEN">"c15889"</definedName>
    <definedName name="IQ_NET_RENTAL_EXP_FN">"c780"</definedName>
    <definedName name="IQ_NET_SECURITIZATION_INC_FOREIGN_FFIEC">"c15379"</definedName>
    <definedName name="IQ_NET_SECURITIZATION_INCOME_FDIC">"c6669"</definedName>
    <definedName name="IQ_NET_SERVICING_FEES_FDIC">"c6668"</definedName>
    <definedName name="IQ_NET_TO_GROSS_EARNED">"c2750"</definedName>
    <definedName name="IQ_NET_TO_GROSS_WRITTEN">"c2729"</definedName>
    <definedName name="IQ_NET_WORKING_CAP">"c3493"</definedName>
    <definedName name="IQ_NET_WRITTEN">"c2728"</definedName>
    <definedName name="IQ_NEW_PREM">"c2785"</definedName>
    <definedName name="IQ_NEWS">"c13743"</definedName>
    <definedName name="IQ_NEWS_DATE">"c13746"</definedName>
    <definedName name="IQ_NEWS_SOURCE">"c13745"</definedName>
    <definedName name="IQ_NEWS_TIME">"c13759"</definedName>
    <definedName name="IQ_NEWS_URL">"c13744"</definedName>
    <definedName name="IQ_NEXT_CALL_DATE">"c2198"</definedName>
    <definedName name="IQ_NEXT_CALL_PRICE">"c2199"</definedName>
    <definedName name="IQ_NEXT_EARNINGS_DATE">"c13592"</definedName>
    <definedName name="IQ_NEXT_INT_DATE">"c2187"</definedName>
    <definedName name="IQ_NEXT_PUT_DATE">"c2200"</definedName>
    <definedName name="IQ_NEXT_PUT_PRICE">"c2201"</definedName>
    <definedName name="IQ_NEXT_SINK_FUND_AMOUNT">"c2490"</definedName>
    <definedName name="IQ_NEXT_SINK_FUND_DATE">"c2489"</definedName>
    <definedName name="IQ_NEXT_SINK_FUND_PRICE">"c2491"</definedName>
    <definedName name="IQ_NEXT_YR_PROD_EST_MAX_ALUM">"c9251"</definedName>
    <definedName name="IQ_NEXT_YR_PROD_EST_MAX_CATHODE_COP">"c9198"</definedName>
    <definedName name="IQ_NEXT_YR_PROD_EST_MAX_COP">"c9196"</definedName>
    <definedName name="IQ_NEXT_YR_PROD_EST_MAX_DIAM">"c9675"</definedName>
    <definedName name="IQ_NEXT_YR_PROD_EST_MAX_GOLD">"c9036"</definedName>
    <definedName name="IQ_NEXT_YR_PROD_EST_MAX_IRON">"c9410"</definedName>
    <definedName name="IQ_NEXT_YR_PROD_EST_MAX_LEAD">"c9463"</definedName>
    <definedName name="IQ_NEXT_YR_PROD_EST_MAX_MANG">"c9516"</definedName>
    <definedName name="IQ_NEXT_YR_PROD_EST_MAX_MOLYB">"c9728"</definedName>
    <definedName name="IQ_NEXT_YR_PROD_EST_MAX_NICK">"c9304"</definedName>
    <definedName name="IQ_NEXT_YR_PROD_EST_MAX_PLAT">"c9142"</definedName>
    <definedName name="IQ_NEXT_YR_PROD_EST_MAX_SILVER">"c9089"</definedName>
    <definedName name="IQ_NEXT_YR_PROD_EST_MAX_TITAN">"c9569"</definedName>
    <definedName name="IQ_NEXT_YR_PROD_EST_MAX_URAN">"c9622"</definedName>
    <definedName name="IQ_NEXT_YR_PROD_EST_MAX_ZINC">"c9357"</definedName>
    <definedName name="IQ_NEXT_YR_PROD_EST_MIN_ALUM">"c9250"</definedName>
    <definedName name="IQ_NEXT_YR_PROD_EST_MIN_CATHODE_COP">"c9197"</definedName>
    <definedName name="IQ_NEXT_YR_PROD_EST_MIN_COP">"c9195"</definedName>
    <definedName name="IQ_NEXT_YR_PROD_EST_MIN_DIAM">"c9674"</definedName>
    <definedName name="IQ_NEXT_YR_PROD_EST_MIN_GOLD">"c9035"</definedName>
    <definedName name="IQ_NEXT_YR_PROD_EST_MIN_IRON">"c9409"</definedName>
    <definedName name="IQ_NEXT_YR_PROD_EST_MIN_LEAD">"c9462"</definedName>
    <definedName name="IQ_NEXT_YR_PROD_EST_MIN_MANG">"c9515"</definedName>
    <definedName name="IQ_NEXT_YR_PROD_EST_MIN_MOLYB">"c9727"</definedName>
    <definedName name="IQ_NEXT_YR_PROD_EST_MIN_NICK">"c9303"</definedName>
    <definedName name="IQ_NEXT_YR_PROD_EST_MIN_PLAT">"c9141"</definedName>
    <definedName name="IQ_NEXT_YR_PROD_EST_MIN_SILVER">"c9088"</definedName>
    <definedName name="IQ_NEXT_YR_PROD_EST_MIN_TITAN">"c9568"</definedName>
    <definedName name="IQ_NEXT_YR_PROD_EST_MIN_URAN">"c9621"</definedName>
    <definedName name="IQ_NEXT_YR_PROD_EST_MIN_ZINC">"c9356"</definedName>
    <definedName name="IQ_NI">"c781"</definedName>
    <definedName name="IQ_NI_10YR_ANN_CAGR">"c6110"</definedName>
    <definedName name="IQ_NI_10YR_ANN_GROWTH">"c782"</definedName>
    <definedName name="IQ_NI_1YR_ANN_GROWTH">"c783"</definedName>
    <definedName name="IQ_NI_2YR_ANN_CAGR">"c6111"</definedName>
    <definedName name="IQ_NI_2YR_ANN_GROWTH">"c784"</definedName>
    <definedName name="IQ_NI_3YR_ANN_CAGR">"c6112"</definedName>
    <definedName name="IQ_NI_3YR_ANN_GROWTH">"c785"</definedName>
    <definedName name="IQ_NI_5YR_ANN_CAGR">"c6113"</definedName>
    <definedName name="IQ_NI_5YR_ANN_GROWTH">"c786"</definedName>
    <definedName name="IQ_NI_7YR_ANN_CAGR">"c6114"</definedName>
    <definedName name="IQ_NI_7YR_ANN_GROWTH">"c787"</definedName>
    <definedName name="IQ_NI_ACT_OR_EST">"c2222"</definedName>
    <definedName name="IQ_NI_ACT_OR_EST_CIQ">"c5065"</definedName>
    <definedName name="IQ_NI_ACT_OR_EST_CIQ_COL">"c11712"</definedName>
    <definedName name="IQ_NI_ACT_OR_EST_REUT">"c5468"</definedName>
    <definedName name="IQ_NI_ACT_OR_EST_THOM">"c5306"</definedName>
    <definedName name="IQ_NI_AFTER_CAPITALIZED">"c788"</definedName>
    <definedName name="IQ_NI_AVAIL_EXCL">"c789"</definedName>
    <definedName name="IQ_NI_AVAIL_EXCL_MARGIN">"c790"</definedName>
    <definedName name="IQ_NI_AVAIL_INCL">"c791"</definedName>
    <definedName name="IQ_NI_AVAIL_SUBTOTAL_AP">"c8984"</definedName>
    <definedName name="IQ_NI_AVG_ASSETS_FFIEC">"c13370"</definedName>
    <definedName name="IQ_NI_BANK_AND_NONCONTROLLING_INTEREST_FFIEC">"c15365"</definedName>
    <definedName name="IQ_NI_BEFORE_CAPITALIZED">"c792"</definedName>
    <definedName name="IQ_NI_BEFORE_INTERNAL_ALLOCATIONS_FOREIGN_FFIEC">"c15393"</definedName>
    <definedName name="IQ_NI_CF">"c793"</definedName>
    <definedName name="IQ_NI_CHARGES_AP">"c8879"</definedName>
    <definedName name="IQ_NI_CHARGES_AP_ABS">"c8898"</definedName>
    <definedName name="IQ_NI_CHARGES_NAME_AP">"c8917"</definedName>
    <definedName name="IQ_NI_CHARGES_NAME_AP_ABS">"c8936"</definedName>
    <definedName name="IQ_NI_EST">"c1716"</definedName>
    <definedName name="IQ_NI_EST_CIQ">"c4702"</definedName>
    <definedName name="IQ_NI_EST_REUT">"c5368"</definedName>
    <definedName name="IQ_NI_EST_THOM">"c5126"</definedName>
    <definedName name="IQ_NI_FFIEC">"c13034"</definedName>
    <definedName name="IQ_NI_GAAP_GUIDANCE">"c4470"</definedName>
    <definedName name="IQ_NI_GAAP_GUIDANCE_CIQ">"c5008"</definedName>
    <definedName name="IQ_NI_GAAP_GUIDANCE_CIQ_COL">"c11655"</definedName>
    <definedName name="IQ_NI_GAAP_HIGH_GUIDANCE">"c4177"</definedName>
    <definedName name="IQ_NI_GAAP_HIGH_GUIDANCE_CIQ">"c4589"</definedName>
    <definedName name="IQ_NI_GAAP_HIGH_GUIDANCE_CIQ_COL">"c11238"</definedName>
    <definedName name="IQ_NI_GAAP_LOW_GUIDANCE">"c4217"</definedName>
    <definedName name="IQ_NI_GAAP_LOW_GUIDANCE_CIQ">"c4629"</definedName>
    <definedName name="IQ_NI_GAAP_LOW_GUIDANCE_CIQ_COL">"c11278"</definedName>
    <definedName name="IQ_NI_GUIDANCE">"c4469"</definedName>
    <definedName name="IQ_NI_GUIDANCE_CIQ">"c5007"</definedName>
    <definedName name="IQ_NI_GUIDANCE_CIQ_COL">"c11654"</definedName>
    <definedName name="IQ_NI_GW_EST">"c1723"</definedName>
    <definedName name="IQ_NI_GW_EST_CIQ">"c4709"</definedName>
    <definedName name="IQ_NI_GW_EST_REUT">"c5375"</definedName>
    <definedName name="IQ_NI_GW_EST_THOM">"c5133"</definedName>
    <definedName name="IQ_NI_GW_GUIDANCE">"c4471"</definedName>
    <definedName name="IQ_NI_GW_GUIDANCE_CIQ">"c5009"</definedName>
    <definedName name="IQ_NI_GW_GUIDANCE_CIQ_COL">"c11656"</definedName>
    <definedName name="IQ_NI_GW_HIGH_EST">"c1725"</definedName>
    <definedName name="IQ_NI_GW_HIGH_EST_CIQ">"c4711"</definedName>
    <definedName name="IQ_NI_GW_HIGH_EST_REUT">"c5377"</definedName>
    <definedName name="IQ_NI_GW_HIGH_EST_THOM">"c5135"</definedName>
    <definedName name="IQ_NI_GW_HIGH_GUIDANCE">"c4178"</definedName>
    <definedName name="IQ_NI_GW_HIGH_GUIDANCE_CIQ">"c4590"</definedName>
    <definedName name="IQ_NI_GW_HIGH_GUIDANCE_CIQ_COL">"c11239"</definedName>
    <definedName name="IQ_NI_GW_LOW_EST">"c1726"</definedName>
    <definedName name="IQ_NI_GW_LOW_EST_CIQ">"c4712"</definedName>
    <definedName name="IQ_NI_GW_LOW_EST_REUT">"c5378"</definedName>
    <definedName name="IQ_NI_GW_LOW_EST_THOM">"c5136"</definedName>
    <definedName name="IQ_NI_GW_LOW_GUIDANCE">"c4218"</definedName>
    <definedName name="IQ_NI_GW_LOW_GUIDANCE_CIQ">"c4630"</definedName>
    <definedName name="IQ_NI_GW_LOW_GUIDANCE_CIQ_COL">"c11279"</definedName>
    <definedName name="IQ_NI_GW_MEDIAN_EST">"c1724"</definedName>
    <definedName name="IQ_NI_GW_MEDIAN_EST_CIQ">"c4710"</definedName>
    <definedName name="IQ_NI_GW_MEDIAN_EST_REUT">"c5376"</definedName>
    <definedName name="IQ_NI_GW_MEDIAN_EST_THOM">"c5134"</definedName>
    <definedName name="IQ_NI_GW_NUM_EST">"c1727"</definedName>
    <definedName name="IQ_NI_GW_NUM_EST_CIQ">"c4713"</definedName>
    <definedName name="IQ_NI_GW_NUM_EST_REUT">"c5379"</definedName>
    <definedName name="IQ_NI_GW_NUM_EST_THOM">"c5137"</definedName>
    <definedName name="IQ_NI_GW_STDDEV_EST">"c1728"</definedName>
    <definedName name="IQ_NI_GW_STDDEV_EST_CIQ">"c4714"</definedName>
    <definedName name="IQ_NI_GW_STDDEV_EST_REUT">"c5380"</definedName>
    <definedName name="IQ_NI_GW_STDDEV_EST_THOM">"c5138"</definedName>
    <definedName name="IQ_NI_HIGH_EST">"c1718"</definedName>
    <definedName name="IQ_NI_HIGH_EST_CIQ">"c4704"</definedName>
    <definedName name="IQ_NI_HIGH_EST_REUT">"c5370"</definedName>
    <definedName name="IQ_NI_HIGH_EST_THOM">"c5128"</definedName>
    <definedName name="IQ_NI_HIGH_GUIDANCE">"c4176"</definedName>
    <definedName name="IQ_NI_HIGH_GUIDANCE_CIQ">"c4588"</definedName>
    <definedName name="IQ_NI_HIGH_GUIDANCE_CIQ_COL">"c11237"</definedName>
    <definedName name="IQ_NI_LOW_EST">"c1719"</definedName>
    <definedName name="IQ_NI_LOW_EST_CIQ">"c4705"</definedName>
    <definedName name="IQ_NI_LOW_EST_REUT">"c5371"</definedName>
    <definedName name="IQ_NI_LOW_EST_THOM">"c5129"</definedName>
    <definedName name="IQ_NI_LOW_GUIDANCE">"c4216"</definedName>
    <definedName name="IQ_NI_LOW_GUIDANCE_CIQ">"c4628"</definedName>
    <definedName name="IQ_NI_LOW_GUIDANCE_CIQ_COL">"c11277"</definedName>
    <definedName name="IQ_NI_MARGIN">"c794"</definedName>
    <definedName name="IQ_NI_MEDIAN_EST">"c1717"</definedName>
    <definedName name="IQ_NI_MEDIAN_EST_CIQ">"c4703"</definedName>
    <definedName name="IQ_NI_MEDIAN_EST_REUT">"c5369"</definedName>
    <definedName name="IQ_NI_MEDIAN_EST_THOM">"c5127"</definedName>
    <definedName name="IQ_NI_NON_CONTROLLING_INTERESTS_FFIEC">"c15366"</definedName>
    <definedName name="IQ_NI_NORM">"c1901"</definedName>
    <definedName name="IQ_NI_NORM_10YR_ANN_CAGR">"c6189"</definedName>
    <definedName name="IQ_NI_NORM_10YR_ANN_GROWTH">"c1960"</definedName>
    <definedName name="IQ_NI_NORM_1YR_ANN_GROWTH">"c1955"</definedName>
    <definedName name="IQ_NI_NORM_2YR_ANN_CAGR">"c6185"</definedName>
    <definedName name="IQ_NI_NORM_2YR_ANN_GROWTH">"c1956"</definedName>
    <definedName name="IQ_NI_NORM_3YR_ANN_CAGR">"c6186"</definedName>
    <definedName name="IQ_NI_NORM_3YR_ANN_GROWTH">"c1957"</definedName>
    <definedName name="IQ_NI_NORM_5YR_ANN_CAGR">"c6187"</definedName>
    <definedName name="IQ_NI_NORM_5YR_ANN_GROWTH">"c1958"</definedName>
    <definedName name="IQ_NI_NORM_7YR_ANN_CAGR">"c6188"</definedName>
    <definedName name="IQ_NI_NORM_7YR_ANN_GROWTH">"c1959"</definedName>
    <definedName name="IQ_NI_NORM_MARGIN">"c1964"</definedName>
    <definedName name="IQ_NI_NUM_EST">"c1720"</definedName>
    <definedName name="IQ_NI_NUM_EST_CIQ">"c4706"</definedName>
    <definedName name="IQ_NI_NUM_EST_REUT">"c5372"</definedName>
    <definedName name="IQ_NI_NUM_EST_THOM">"c5130"</definedName>
    <definedName name="IQ_NI_REPORTED_EST">"c1730"</definedName>
    <definedName name="IQ_NI_REPORTED_EST_CIQ">"c4716"</definedName>
    <definedName name="IQ_NI_REPORTED_EST_REUT">"c5382"</definedName>
    <definedName name="IQ_NI_REPORTED_HIGH_EST">"c1732"</definedName>
    <definedName name="IQ_NI_REPORTED_HIGH_EST_CIQ">"c4718"</definedName>
    <definedName name="IQ_NI_REPORTED_HIGH_EST_REUT">"c5384"</definedName>
    <definedName name="IQ_NI_REPORTED_LOW_EST">"c1733"</definedName>
    <definedName name="IQ_NI_REPORTED_LOW_EST_CIQ">"c4719"</definedName>
    <definedName name="IQ_NI_REPORTED_LOW_EST_REUT">"c5385"</definedName>
    <definedName name="IQ_NI_REPORTED_MEDIAN_EST">"c1731"</definedName>
    <definedName name="IQ_NI_REPORTED_MEDIAN_EST_CIQ">"c4717"</definedName>
    <definedName name="IQ_NI_REPORTED_MEDIAN_EST_REUT">"c5383"</definedName>
    <definedName name="IQ_NI_REPORTED_NUM_EST">"c1734"</definedName>
    <definedName name="IQ_NI_REPORTED_NUM_EST_CIQ">"c4720"</definedName>
    <definedName name="IQ_NI_REPORTED_NUM_EST_REUT">"c5386"</definedName>
    <definedName name="IQ_NI_REPORTED_STDDEV_EST">"c1735"</definedName>
    <definedName name="IQ_NI_REPORTED_STDDEV_EST_CIQ">"c4721"</definedName>
    <definedName name="IQ_NI_REPORTED_STDDEV_EST_REUT">"c5387"</definedName>
    <definedName name="IQ_NI_SBC_ACT_OR_EST">"c4474"</definedName>
    <definedName name="IQ_NI_SBC_ACT_OR_EST_CIQ">"c5012"</definedName>
    <definedName name="IQ_NI_SBC_ACT_OR_EST_CIQ_COL">"c11659"</definedName>
    <definedName name="IQ_NI_SBC_EST">"c4473"</definedName>
    <definedName name="IQ_NI_SBC_EST_CIQ">"c5011"</definedName>
    <definedName name="IQ_NI_SBC_GUIDANCE">"c4475"</definedName>
    <definedName name="IQ_NI_SBC_GUIDANCE_CIQ">"c5013"</definedName>
    <definedName name="IQ_NI_SBC_GUIDANCE_CIQ_COL">"c11660"</definedName>
    <definedName name="IQ_NI_SBC_GW_ACT_OR_EST">"c4478"</definedName>
    <definedName name="IQ_NI_SBC_GW_ACT_OR_EST_CIQ">"c5016"</definedName>
    <definedName name="IQ_NI_SBC_GW_ACT_OR_EST_CIQ_COL">"c11663"</definedName>
    <definedName name="IQ_NI_SBC_GW_EST">"c4477"</definedName>
    <definedName name="IQ_NI_SBC_GW_EST_CIQ">"c5015"</definedName>
    <definedName name="IQ_NI_SBC_GW_GUIDANCE">"c4479"</definedName>
    <definedName name="IQ_NI_SBC_GW_GUIDANCE_CIQ">"c5017"</definedName>
    <definedName name="IQ_NI_SBC_GW_GUIDANCE_CIQ_COL">"c11664"</definedName>
    <definedName name="IQ_NI_SBC_GW_HIGH_EST">"c4480"</definedName>
    <definedName name="IQ_NI_SBC_GW_HIGH_EST_CIQ">"c5018"</definedName>
    <definedName name="IQ_NI_SBC_GW_HIGH_GUIDANCE">"c4187"</definedName>
    <definedName name="IQ_NI_SBC_GW_HIGH_GUIDANCE_CIQ">"c4599"</definedName>
    <definedName name="IQ_NI_SBC_GW_HIGH_GUIDANCE_CIQ_COL">"c11248"</definedName>
    <definedName name="IQ_NI_SBC_GW_LOW_EST">"c4481"</definedName>
    <definedName name="IQ_NI_SBC_GW_LOW_EST_CIQ">"c5019"</definedName>
    <definedName name="IQ_NI_SBC_GW_LOW_GUIDANCE">"c4227"</definedName>
    <definedName name="IQ_NI_SBC_GW_LOW_GUIDANCE_CIQ">"c4639"</definedName>
    <definedName name="IQ_NI_SBC_GW_LOW_GUIDANCE_CIQ_COL">"c11288"</definedName>
    <definedName name="IQ_NI_SBC_GW_MEDIAN_EST">"c4482"</definedName>
    <definedName name="IQ_NI_SBC_GW_MEDIAN_EST_CIQ">"c5020"</definedName>
    <definedName name="IQ_NI_SBC_GW_NUM_EST">"c4483"</definedName>
    <definedName name="IQ_NI_SBC_GW_NUM_EST_CIQ">"c5021"</definedName>
    <definedName name="IQ_NI_SBC_GW_STDDEV_EST">"c4484"</definedName>
    <definedName name="IQ_NI_SBC_GW_STDDEV_EST_CIQ">"c5022"</definedName>
    <definedName name="IQ_NI_SBC_HIGH_EST">"c4486"</definedName>
    <definedName name="IQ_NI_SBC_HIGH_EST_CIQ">"c5024"</definedName>
    <definedName name="IQ_NI_SBC_HIGH_GUIDANCE">"c4186"</definedName>
    <definedName name="IQ_NI_SBC_HIGH_GUIDANCE_CIQ">"c4598"</definedName>
    <definedName name="IQ_NI_SBC_HIGH_GUIDANCE_CIQ_COL">"c11247"</definedName>
    <definedName name="IQ_NI_SBC_LOW_EST">"c4487"</definedName>
    <definedName name="IQ_NI_SBC_LOW_EST_CIQ">"c5025"</definedName>
    <definedName name="IQ_NI_SBC_LOW_GUIDANCE">"c4226"</definedName>
    <definedName name="IQ_NI_SBC_LOW_GUIDANCE_CIQ">"c4638"</definedName>
    <definedName name="IQ_NI_SBC_LOW_GUIDANCE_CIQ_COL">"c11287"</definedName>
    <definedName name="IQ_NI_SBC_MEDIAN_EST">"c4488"</definedName>
    <definedName name="IQ_NI_SBC_MEDIAN_EST_CIQ">"c5026"</definedName>
    <definedName name="IQ_NI_SBC_NUM_EST">"c4489"</definedName>
    <definedName name="IQ_NI_SBC_NUM_EST_CIQ">"c5027"</definedName>
    <definedName name="IQ_NI_SBC_STDDEV_EST">"c4490"</definedName>
    <definedName name="IQ_NI_SBC_STDDEV_EST_CIQ">"c5028"</definedName>
    <definedName name="IQ_NI_SFAS">"c795"</definedName>
    <definedName name="IQ_NI_STDDEV_EST">"c1721"</definedName>
    <definedName name="IQ_NI_STDDEV_EST_CIQ">"c4707"</definedName>
    <definedName name="IQ_NI_STDDEV_EST_REUT">"c5373"</definedName>
    <definedName name="IQ_NI_STDDEV_EST_THOM">"c5131"</definedName>
    <definedName name="IQ_NI_SUBTOTAL_AP">"c8983"</definedName>
    <definedName name="IQ_NLA_PCT_LEASED_CONSOL">"c8815"</definedName>
    <definedName name="IQ_NLA_PCT_LEASED_MANAGED">"c8817"</definedName>
    <definedName name="IQ_NLA_PCT_LEASED_OTHER">"c8818"</definedName>
    <definedName name="IQ_NLA_PCT_LEASED_TOTAL">"c8819"</definedName>
    <definedName name="IQ_NLA_PCT_LEASED_UNCONSOL">"c8816"</definedName>
    <definedName name="IQ_NLA_SQ_FT_CONSOL">"c8800"</definedName>
    <definedName name="IQ_NLA_SQ_FT_MANAGED">"c8802"</definedName>
    <definedName name="IQ_NLA_SQ_FT_OTHER">"c8803"</definedName>
    <definedName name="IQ_NLA_SQ_FT_TOTAL">"c8804"</definedName>
    <definedName name="IQ_NLA_SQ_FT_UNCONSOL">"c8801"</definedName>
    <definedName name="IQ_NLA_SQ_METER_CONSOL">"c8805"</definedName>
    <definedName name="IQ_NLA_SQ_METER_MANAGED">"c8807"</definedName>
    <definedName name="IQ_NLA_SQ_METER_OTHER">"c8808"</definedName>
    <definedName name="IQ_NLA_SQ_METER_TOTAL">"c8809"</definedName>
    <definedName name="IQ_NLA_SQ_METER_UNCONSOL">"c8806"</definedName>
    <definedName name="IQ_NOI_INCL_UNCONSOL">"c16068"</definedName>
    <definedName name="IQ_NOL_CF_1YR">"c3465"</definedName>
    <definedName name="IQ_NOL_CF_2YR">"c3466"</definedName>
    <definedName name="IQ_NOL_CF_3YR">"c3467"</definedName>
    <definedName name="IQ_NOL_CF_4YR">"c3468"</definedName>
    <definedName name="IQ_NOL_CF_5YR">"c3469"</definedName>
    <definedName name="IQ_NOL_CF_AFTER_FIVE">"c3470"</definedName>
    <definedName name="IQ_NOL_CF_MAX_YEAR">"c3473"</definedName>
    <definedName name="IQ_NOL_CF_NO_EXP">"c3471"</definedName>
    <definedName name="IQ_NOL_CF_TOTAL">"c3472"</definedName>
    <definedName name="IQ_NON_ACCRU_ALLOW_RECEIVABLES_FFIEC">"c13353"</definedName>
    <definedName name="IQ_NON_ACCRUAL_ASSET_SOLD_DURING_QTR_FFIEC">"c15350"</definedName>
    <definedName name="IQ_NON_ACCRUAL_LOANS">"c796"</definedName>
    <definedName name="IQ_NON_CASH">"c1399"</definedName>
    <definedName name="IQ_NON_CASH_ITEMS">"c797"</definedName>
    <definedName name="IQ_NON_CD_DEPOSITS">"c15718"</definedName>
    <definedName name="IQ_NON_CD_DEPOSITS_TOTAL_DEPOSITS">"c15725"</definedName>
    <definedName name="IQ_NON_CURRENT_LOANS_FFIEC">"c13860"</definedName>
    <definedName name="IQ_NON_FARM_NONRES_PROPERTIES_TRADING_DOM_FFIEC">"c12931"</definedName>
    <definedName name="IQ_NON_INS_EXP">"c798"</definedName>
    <definedName name="IQ_NON_INS_REV">"c799"</definedName>
    <definedName name="IQ_NON_INT_BAL_OTHER_INSTITUTIONS_FFIEC">"c12950"</definedName>
    <definedName name="IQ_NON_INT_BEAR_CD">"c800"</definedName>
    <definedName name="IQ_NON_INT_BEAR_CD_1">"c11750"</definedName>
    <definedName name="IQ_NON_INT_BEARING_DEPOSITS">"c800"</definedName>
    <definedName name="IQ_NON_INT_DEPOSITS_DOM_FFIEC">"c12851"</definedName>
    <definedName name="IQ_NON_INT_DEPOSITS_FOREIGN_FFIEC">"c12854"</definedName>
    <definedName name="IQ_NON_INT_EXP">"c801"</definedName>
    <definedName name="IQ_NON_INT_EXP_AVG_ASSETS_FFIEC">"c18878"</definedName>
    <definedName name="IQ_NON_INT_EXP_BNK_AP">"c8877"</definedName>
    <definedName name="IQ_NON_INT_EXP_BNK_AP_ABS">"c8896"</definedName>
    <definedName name="IQ_NON_INT_EXP_BNK_NAME_AP">"c8915"</definedName>
    <definedName name="IQ_NON_INT_EXP_BNK_NAME_AP_ABS">"c8934"</definedName>
    <definedName name="IQ_NON_INT_EXP_BNK_SUBTOTAL_AP">"c8981"</definedName>
    <definedName name="IQ_NON_INT_EXP_FDIC">"c6579"</definedName>
    <definedName name="IQ_NON_INT_EXPENSE_AVG_ASSET">"c15708"</definedName>
    <definedName name="IQ_NON_INT_EXPENSE_FFIEC">"c13028"</definedName>
    <definedName name="IQ_NON_INT_INC">"c802"</definedName>
    <definedName name="IQ_NON_INT_INC_10YR_ANN_CAGR">"c6115"</definedName>
    <definedName name="IQ_NON_INT_INC_10YR_ANN_GROWTH">"c803"</definedName>
    <definedName name="IQ_NON_INT_INC_1YR_ANN_GROWTH">"c804"</definedName>
    <definedName name="IQ_NON_INT_INC_2YR_ANN_CAGR">"c6116"</definedName>
    <definedName name="IQ_NON_INT_INC_2YR_ANN_GROWTH">"c805"</definedName>
    <definedName name="IQ_NON_INT_INC_3YR_ANN_CAGR">"c6117"</definedName>
    <definedName name="IQ_NON_INT_INC_3YR_ANN_GROWTH">"c806"</definedName>
    <definedName name="IQ_NON_INT_INC_5YR_ANN_CAGR">"c6118"</definedName>
    <definedName name="IQ_NON_INT_INC_5YR_ANN_GROWTH">"c807"</definedName>
    <definedName name="IQ_NON_INT_INC_7YR_ANN_CAGR">"c6119"</definedName>
    <definedName name="IQ_NON_INT_INC_7YR_ANN_GROWTH">"c808"</definedName>
    <definedName name="IQ_NON_INT_INC_AVG_ASSETS_FFIEC">"c13359"</definedName>
    <definedName name="IQ_NON_INT_INC_BNK_AP">"c8876"</definedName>
    <definedName name="IQ_NON_INT_INC_BNK_AP_ABS">"c8895"</definedName>
    <definedName name="IQ_NON_INT_INC_BNK_NAME_AP">"c8914"</definedName>
    <definedName name="IQ_NON_INT_INC_BNK_NAME_AP_ABS">"c8933"</definedName>
    <definedName name="IQ_NON_INT_INC_BNK_SUBTOTAL_AP">"c8980"</definedName>
    <definedName name="IQ_NON_INT_INC_FDIC">"c6575"</definedName>
    <definedName name="IQ_NON_INT_INC_OPERATING_INC_FFIEC">"c13382"</definedName>
    <definedName name="IQ_NON_INT_INCOME_AVG_ASSET">"c15707"</definedName>
    <definedName name="IQ_NON_INT_INCOME_FFIEC">"c13017"</definedName>
    <definedName name="IQ_NON_INTEREST_EXP">"c1400"</definedName>
    <definedName name="IQ_NON_INTEREST_INC">"c1401"</definedName>
    <definedName name="IQ_NON_OPER_EXP">"c809"</definedName>
    <definedName name="IQ_NON_OPER_INC">"c810"</definedName>
    <definedName name="IQ_NON_PERF_ASSETS_10YR_ANN_CAGR">"c6120"</definedName>
    <definedName name="IQ_NON_PERF_ASSETS_10YR_ANN_GROWTH">"c811"</definedName>
    <definedName name="IQ_NON_PERF_ASSETS_1YR_ANN_GROWTH">"c812"</definedName>
    <definedName name="IQ_NON_PERF_ASSETS_2YR_ANN_CAGR">"c6121"</definedName>
    <definedName name="IQ_NON_PERF_ASSETS_2YR_ANN_GROWTH">"c813"</definedName>
    <definedName name="IQ_NON_PERF_ASSETS_3YR_ANN_CAGR">"c6122"</definedName>
    <definedName name="IQ_NON_PERF_ASSETS_3YR_ANN_GROWTH">"c814"</definedName>
    <definedName name="IQ_NON_PERF_ASSETS_5YR_ANN_CAGR">"c6123"</definedName>
    <definedName name="IQ_NON_PERF_ASSETS_5YR_ANN_GROWTH">"c815"</definedName>
    <definedName name="IQ_NON_PERF_ASSETS_7YR_ANN_CAGR">"c6124"</definedName>
    <definedName name="IQ_NON_PERF_ASSETS_7YR_ANN_GROWTH">"c816"</definedName>
    <definedName name="IQ_NON_PERF_ASSETS_EQUITY">"c15702"</definedName>
    <definedName name="IQ_NON_PERF_ASSETS_LOANS_OREO">"c15701"</definedName>
    <definedName name="IQ_NON_PERF_ASSETS_TOTAL_ASSETS">"c817"</definedName>
    <definedName name="IQ_NON_PERF_LOANS_10YR_ANN_CAGR">"c6125"</definedName>
    <definedName name="IQ_NON_PERF_LOANS_10YR_ANN_GROWTH">"c818"</definedName>
    <definedName name="IQ_NON_PERF_LOANS_1YR_ANN_GROWTH">"c819"</definedName>
    <definedName name="IQ_NON_PERF_LOANS_2YR_ANN_CAGR">"c6126"</definedName>
    <definedName name="IQ_NON_PERF_LOANS_2YR_ANN_GROWTH">"c820"</definedName>
    <definedName name="IQ_NON_PERF_LOANS_3YR_ANN_CAGR">"c6127"</definedName>
    <definedName name="IQ_NON_PERF_LOANS_3YR_ANN_GROWTH">"c821"</definedName>
    <definedName name="IQ_NON_PERF_LOANS_5YR_ANN_CAGR">"c6128"</definedName>
    <definedName name="IQ_NON_PERF_LOANS_5YR_ANN_GROWTH">"c822"</definedName>
    <definedName name="IQ_NON_PERF_LOANS_7YR_ANN_CAGR">"c6129"</definedName>
    <definedName name="IQ_NON_PERF_LOANS_7YR_ANN_GROWTH">"c823"</definedName>
    <definedName name="IQ_NON_PERF_LOANS_TOTAL_ASSETS">"c824"</definedName>
    <definedName name="IQ_NON_PERF_LOANS_TOTAL_LOANS">"c825"</definedName>
    <definedName name="IQ_NON_PERFORMING_ASSETS">"c826"</definedName>
    <definedName name="IQ_NON_PERFORMING_ASSETS_FFIEC">"c13859"</definedName>
    <definedName name="IQ_NON_PERFORMING_LOANS">"c827"</definedName>
    <definedName name="IQ_NON_PERFORMING_LOANS_FFIEC">"c13861"</definedName>
    <definedName name="IQ_NON_RE_DA">"c16179"</definedName>
    <definedName name="IQ_NON_RENTAL_NOI">"c16066"</definedName>
    <definedName name="IQ_NON_RENTAL_OPERATING_EXPENSE">"c16046"</definedName>
    <definedName name="IQ_NON_US_ADDRESS_LEASE_FIN_REC_FFIEC">"c13625"</definedName>
    <definedName name="IQ_NON_US_ADDRESSEES_TOTAL_LOANS_FOREIGN_FDIC">"c6443"</definedName>
    <definedName name="IQ_NON_US_CHARGE_OFFS_AND_RECOVERIES_FDIC">"c6650"</definedName>
    <definedName name="IQ_NON_US_CHARGE_OFFS_FDIC">"c6648"</definedName>
    <definedName name="IQ_NON_US_COMMERCIAL_INDUSTRIAL_CHARGE_OFFS_FDIC">"c6651"</definedName>
    <definedName name="IQ_NON_US_NET_LOANS_FDIC">"c6376"</definedName>
    <definedName name="IQ_NON_US_RECOVERIES_FDIC">"c6649"</definedName>
    <definedName name="IQ_NONCASH_INCOME_AMORT_CLOSED_END_LOANS_FFIEC">"c13078"</definedName>
    <definedName name="IQ_NONCASH_PENSION_EXP">"c3000"</definedName>
    <definedName name="IQ_NONCORE_ASSETS_TOT_FFIEC">"c13443"</definedName>
    <definedName name="IQ_NONCURRENT_LOANS_1_4_FAMILY_FDIC">"c6770"</definedName>
    <definedName name="IQ_NONCURRENT_LOANS_COMMERCIAL_INDUSTRIAL_FDIC">"c6773"</definedName>
    <definedName name="IQ_NONCURRENT_LOANS_COMMERCIAL_RE_FDIC">"c6768"</definedName>
    <definedName name="IQ_NONCURRENT_LOANS_COMMERCIAL_RE_NOT_SECURED_FDIC">"c6778"</definedName>
    <definedName name="IQ_NONCURRENT_LOANS_CONSTRUCTION_LAND_DEV_FDIC">"c6767"</definedName>
    <definedName name="IQ_NONCURRENT_LOANS_CREDIT_CARD_FDIC">"c6775"</definedName>
    <definedName name="IQ_NONCURRENT_LOANS_GUARANTEED_FDIC">"c6358"</definedName>
    <definedName name="IQ_NONCURRENT_LOANS_HOME_EQUITY_FDIC">"c6771"</definedName>
    <definedName name="IQ_NONCURRENT_LOANS_INDIVIDUALS_FDIC">"c6774"</definedName>
    <definedName name="IQ_NONCURRENT_LOANS_LEASES_FDIC">"c6357"</definedName>
    <definedName name="IQ_NONCURRENT_LOANS_MULTIFAMILY_FDIC">"c6769"</definedName>
    <definedName name="IQ_NONCURRENT_LOANS_OTHER_FAMILY_FDIC">"c6772"</definedName>
    <definedName name="IQ_NONCURRENT_LOANS_OTHER_INDIVIDUAL_FDIC">"c6776"</definedName>
    <definedName name="IQ_NONCURRENT_LOANS_OTHER_LOANS_FDIC">"c6777"</definedName>
    <definedName name="IQ_NONCURRENT_LOANS_RE_FDIC">"c6766"</definedName>
    <definedName name="IQ_NONCURRENT_LOANS_TOTAL_LOANS_FDIC">"c6765"</definedName>
    <definedName name="IQ_NONCURRENT_OREO_ASSETS_FDIC">"c6741"</definedName>
    <definedName name="IQ_NONDEF_CAPITAL_GOODS_ORDERS">"c6932"</definedName>
    <definedName name="IQ_NONDEF_CAPITAL_GOODS_ORDERS_APR">"c7592"</definedName>
    <definedName name="IQ_NONDEF_CAPITAL_GOODS_ORDERS_APR_FC">"c8472"</definedName>
    <definedName name="IQ_NONDEF_CAPITAL_GOODS_ORDERS_FC">"c7812"</definedName>
    <definedName name="IQ_NONDEF_CAPITAL_GOODS_ORDERS_POP">"c7152"</definedName>
    <definedName name="IQ_NONDEF_CAPITAL_GOODS_ORDERS_POP_FC">"c8032"</definedName>
    <definedName name="IQ_NONDEF_CAPITAL_GOODS_ORDERS_YOY">"c7372"</definedName>
    <definedName name="IQ_NONDEF_CAPITAL_GOODS_ORDERS_YOY_FC">"c8252"</definedName>
    <definedName name="IQ_NONDEF_CAPITAL_GOODS_SHIPMENTS">"c6933"</definedName>
    <definedName name="IQ_NONDEF_CAPITAL_GOODS_SHIPMENTS_APR">"c7593"</definedName>
    <definedName name="IQ_NONDEF_CAPITAL_GOODS_SHIPMENTS_APR_FC">"c8473"</definedName>
    <definedName name="IQ_NONDEF_CAPITAL_GOODS_SHIPMENTS_FC">"c7813"</definedName>
    <definedName name="IQ_NONDEF_CAPITAL_GOODS_SHIPMENTS_POP">"c7153"</definedName>
    <definedName name="IQ_NONDEF_CAPITAL_GOODS_SHIPMENTS_POP_FC">"c8033"</definedName>
    <definedName name="IQ_NONDEF_CAPITAL_GOODS_SHIPMENTS_YOY">"c7373"</definedName>
    <definedName name="IQ_NONDEF_CAPITAL_GOODS_SHIPMENTS_YOY_FC">"c8253"</definedName>
    <definedName name="IQ_NONDEF_SPENDING_SAAR">"c6934"</definedName>
    <definedName name="IQ_NONDEF_SPENDING_SAAR_APR">"c7594"</definedName>
    <definedName name="IQ_NONDEF_SPENDING_SAAR_APR_FC">"c8474"</definedName>
    <definedName name="IQ_NONDEF_SPENDING_SAAR_FC">"c7814"</definedName>
    <definedName name="IQ_NONDEF_SPENDING_SAAR_POP">"c7154"</definedName>
    <definedName name="IQ_NONDEF_SPENDING_SAAR_POP_FC">"c8034"</definedName>
    <definedName name="IQ_NONDEF_SPENDING_SAAR_YOY">"c7374"</definedName>
    <definedName name="IQ_NONDEF_SPENDING_SAAR_YOY_FC">"c8254"</definedName>
    <definedName name="IQ_NONFARM_EMP_HRS_PCT_CHANGE">"c6935"</definedName>
    <definedName name="IQ_NONFARM_EMP_HRS_PCT_CHANGE_FC">"c7815"</definedName>
    <definedName name="IQ_NONFARM_EMP_HRS_PCT_CHANGE_POP">"c7155"</definedName>
    <definedName name="IQ_NONFARM_EMP_HRS_PCT_CHANGE_POP_FC">"c8035"</definedName>
    <definedName name="IQ_NONFARM_EMP_HRS_PCT_CHANGE_YOY">"c7375"</definedName>
    <definedName name="IQ_NONFARM_EMP_HRS_PCT_CHANGE_YOY_FC">"c8255"</definedName>
    <definedName name="IQ_NONFARM_NONRES_DOM_FFIEC">"c15271"</definedName>
    <definedName name="IQ_NONFARM_NONRES_GROSS_LOANS_FFIEC">"c13405"</definedName>
    <definedName name="IQ_NONFARM_NONRES_LL_REC_DOM_FFIEC">"c13626"</definedName>
    <definedName name="IQ_NONFARM_NONRES_RISK_BASED_FFIEC">"c13426"</definedName>
    <definedName name="IQ_NONFARM_OUTPUT_PER_HR">"c6936"</definedName>
    <definedName name="IQ_NONFARM_OUTPUT_PER_HR_APR">"c7596"</definedName>
    <definedName name="IQ_NONFARM_OUTPUT_PER_HR_APR_FC">"c8476"</definedName>
    <definedName name="IQ_NONFARM_OUTPUT_PER_HR_FC">"c7816"</definedName>
    <definedName name="IQ_NONFARM_OUTPUT_PER_HR_POP">"c7156"</definedName>
    <definedName name="IQ_NONFARM_OUTPUT_PER_HR_POP_FC">"c8036"</definedName>
    <definedName name="IQ_NONFARM_OUTPUT_PER_HR_YOY">"c7376"</definedName>
    <definedName name="IQ_NONFARM_OUTPUT_PER_HR_YOY_FC">"c8256"</definedName>
    <definedName name="IQ_NONFARM_PAYROLLS">"c6926"</definedName>
    <definedName name="IQ_NONFARM_PAYROLLS_APR">"c7586"</definedName>
    <definedName name="IQ_NONFARM_PAYROLLS_APR_FC">"c8466"</definedName>
    <definedName name="IQ_NONFARM_PAYROLLS_FC">"c7806"</definedName>
    <definedName name="IQ_NONFARM_PAYROLLS_POP">"c7146"</definedName>
    <definedName name="IQ_NONFARM_PAYROLLS_POP_FC">"c8026"</definedName>
    <definedName name="IQ_NONFARM_PAYROLLS_YOY">"c7366"</definedName>
    <definedName name="IQ_NONFARM_PAYROLLS_YOY_FC">"c8246"</definedName>
    <definedName name="IQ_NONFARM_TOTAL_HR_INDEX">"c6937"</definedName>
    <definedName name="IQ_NONFARM_TOTAL_HR_INDEX_APR">"c7597"</definedName>
    <definedName name="IQ_NONFARM_TOTAL_HR_INDEX_APR_FC">"c8477"</definedName>
    <definedName name="IQ_NONFARM_TOTAL_HR_INDEX_FC">"c7817"</definedName>
    <definedName name="IQ_NONFARM_TOTAL_HR_INDEX_POP">"c7157"</definedName>
    <definedName name="IQ_NONFARM_TOTAL_HR_INDEX_POP_FC">"c8037"</definedName>
    <definedName name="IQ_NONFARM_TOTAL_HR_INDEX_YOY">"c7377"</definedName>
    <definedName name="IQ_NONFARM_TOTAL_HR_INDEX_YOY_FC">"c8257"</definedName>
    <definedName name="IQ_NONFARM_WAGES">"c6938"</definedName>
    <definedName name="IQ_NONFARM_WAGES_APR">"c7598"</definedName>
    <definedName name="IQ_NONFARM_WAGES_APR_FC">"c8478"</definedName>
    <definedName name="IQ_NONFARM_WAGES_FC">"c7818"</definedName>
    <definedName name="IQ_NONFARM_WAGES_INDEX">"c6939"</definedName>
    <definedName name="IQ_NONFARM_WAGES_INDEX_APR">"c7599"</definedName>
    <definedName name="IQ_NONFARM_WAGES_INDEX_APR_FC">"c8479"</definedName>
    <definedName name="IQ_NONFARM_WAGES_INDEX_FC">"c7819"</definedName>
    <definedName name="IQ_NONFARM_WAGES_INDEX_POP">"c7159"</definedName>
    <definedName name="IQ_NONFARM_WAGES_INDEX_POP_FC">"c8039"</definedName>
    <definedName name="IQ_NONFARM_WAGES_INDEX_YOY">"c7379"</definedName>
    <definedName name="IQ_NONFARM_WAGES_INDEX_YOY_FC">"c8259"</definedName>
    <definedName name="IQ_NONFARM_WAGES_POP">"c7158"</definedName>
    <definedName name="IQ_NONFARM_WAGES_POP_FC">"c8038"</definedName>
    <definedName name="IQ_NONFARM_WAGES_YOY">"c7378"</definedName>
    <definedName name="IQ_NONFARM_WAGES_YOY_FC">"c8258"</definedName>
    <definedName name="IQ_NONINTEREST_BEARING_BALANCES_FDIC">"c6394"</definedName>
    <definedName name="IQ_NONINTEREST_BEARING_CASH_FFIEC">"c12774"</definedName>
    <definedName name="IQ_NONINTEREST_BEARING_DEPOSITS_DOMESTIC_FDIC">"c6477"</definedName>
    <definedName name="IQ_NONINTEREST_BEARING_DEPOSITS_FOREIGN_FDIC">"c6484"</definedName>
    <definedName name="IQ_NONINTEREST_EXPENSE_EARNING_ASSETS_FDIC">"c6728"</definedName>
    <definedName name="IQ_NONINTEREST_INC_FOREIGN_FFIEC">"c15376"</definedName>
    <definedName name="IQ_NONINTEREST_INCOME_EARNING_ASSETS_FDIC">"c6727"</definedName>
    <definedName name="IQ_NONMORTGAGE_SERVICING_FDIC">"c6336"</definedName>
    <definedName name="IQ_NONQUALIFYING_PREFERRED_T1_FFIEC">"c13134"</definedName>
    <definedName name="IQ_NONRECOURSE_DEBT">"c2550"</definedName>
    <definedName name="IQ_NONRECOURSE_DEBT_PCT">"c2551"</definedName>
    <definedName name="IQ_NONRES_FIXED_INVEST">"c6931"</definedName>
    <definedName name="IQ_NONRES_FIXED_INVEST_APR">"c7591"</definedName>
    <definedName name="IQ_NONRES_FIXED_INVEST_POP">"c7151"</definedName>
    <definedName name="IQ_NONRES_FIXED_INVEST_PRIV_APR_FC_UNUSED">"c8468"</definedName>
    <definedName name="IQ_NONRES_FIXED_INVEST_PRIV_APR_FC_UNUSED_UNUSED_UNUSED">"c8468"</definedName>
    <definedName name="IQ_NONRES_FIXED_INVEST_PRIV_APR_UNUSED">"c7588"</definedName>
    <definedName name="IQ_NONRES_FIXED_INVEST_PRIV_APR_UNUSED_UNUSED_UNUSED">"c7588"</definedName>
    <definedName name="IQ_NONRES_FIXED_INVEST_PRIV_FC_UNUSED">"c7808"</definedName>
    <definedName name="IQ_NONRES_FIXED_INVEST_PRIV_FC_UNUSED_UNUSED_UNUSED">"c7808"</definedName>
    <definedName name="IQ_NONRES_FIXED_INVEST_PRIV_POP_FC_UNUSED">"c8028"</definedName>
    <definedName name="IQ_NONRES_FIXED_INVEST_PRIV_POP_FC_UNUSED_UNUSED_UNUSED">"c8028"</definedName>
    <definedName name="IQ_NONRES_FIXED_INVEST_PRIV_POP_UNUSED">"c7148"</definedName>
    <definedName name="IQ_NONRES_FIXED_INVEST_PRIV_POP_UNUSED_UNUSED_UNUSED">"c7148"</definedName>
    <definedName name="IQ_NONRES_FIXED_INVEST_PRIV_REAL">"c6989"</definedName>
    <definedName name="IQ_NONRES_FIXED_INVEST_PRIV_REAL_APR">"c7649"</definedName>
    <definedName name="IQ_NONRES_FIXED_INVEST_PRIV_REAL_APR_FC">"c8529"</definedName>
    <definedName name="IQ_NONRES_FIXED_INVEST_PRIV_REAL_FC">"c7869"</definedName>
    <definedName name="IQ_NONRES_FIXED_INVEST_PRIV_REAL_POP">"c7209"</definedName>
    <definedName name="IQ_NONRES_FIXED_INVEST_PRIV_REAL_POP_FC">"c8089"</definedName>
    <definedName name="IQ_NONRES_FIXED_INVEST_PRIV_REAL_SAAR">"c6990"</definedName>
    <definedName name="IQ_NONRES_FIXED_INVEST_PRIV_REAL_SAAR_APR">"c7650"</definedName>
    <definedName name="IQ_NONRES_FIXED_INVEST_PRIV_REAL_SAAR_APR_FC">"c8530"</definedName>
    <definedName name="IQ_NONRES_FIXED_INVEST_PRIV_REAL_SAAR_FC">"c7870"</definedName>
    <definedName name="IQ_NONRES_FIXED_INVEST_PRIV_REAL_SAAR_POP">"c7210"</definedName>
    <definedName name="IQ_NONRES_FIXED_INVEST_PRIV_REAL_SAAR_POP_FC">"c8090"</definedName>
    <definedName name="IQ_NONRES_FIXED_INVEST_PRIV_REAL_SAAR_USD_APR_FC">"c11981"</definedName>
    <definedName name="IQ_NONRES_FIXED_INVEST_PRIV_REAL_SAAR_USD_FC">"c11978"</definedName>
    <definedName name="IQ_NONRES_FIXED_INVEST_PRIV_REAL_SAAR_USD_POP_FC">"c11979"</definedName>
    <definedName name="IQ_NONRES_FIXED_INVEST_PRIV_REAL_SAAR_USD_YOY_FC">"c11980"</definedName>
    <definedName name="IQ_NONRES_FIXED_INVEST_PRIV_REAL_SAAR_YOY">"c7430"</definedName>
    <definedName name="IQ_NONRES_FIXED_INVEST_PRIV_REAL_SAAR_YOY_FC">"c8310"</definedName>
    <definedName name="IQ_NONRES_FIXED_INVEST_PRIV_REAL_USD_APR_FC">"c11977"</definedName>
    <definedName name="IQ_NONRES_FIXED_INVEST_PRIV_REAL_USD_FC">"c11974"</definedName>
    <definedName name="IQ_NONRES_FIXED_INVEST_PRIV_REAL_USD_POP_FC">"c11975"</definedName>
    <definedName name="IQ_NONRES_FIXED_INVEST_PRIV_REAL_USD_YOY_FC">"c11976"</definedName>
    <definedName name="IQ_NONRES_FIXED_INVEST_PRIV_REAL_YOY">"c7429"</definedName>
    <definedName name="IQ_NONRES_FIXED_INVEST_PRIV_REAL_YOY_FC">"c8309"</definedName>
    <definedName name="IQ_NONRES_FIXED_INVEST_PRIV_SAAR">"c6929"</definedName>
    <definedName name="IQ_NONRES_FIXED_INVEST_PRIV_SAAR_APR">"c7589"</definedName>
    <definedName name="IQ_NONRES_FIXED_INVEST_PRIV_SAAR_APR_FC">"c8469"</definedName>
    <definedName name="IQ_NONRES_FIXED_INVEST_PRIV_SAAR_FC">"c7809"</definedName>
    <definedName name="IQ_NONRES_FIXED_INVEST_PRIV_SAAR_POP">"c7149"</definedName>
    <definedName name="IQ_NONRES_FIXED_INVEST_PRIV_SAAR_POP_FC">"c8029"</definedName>
    <definedName name="IQ_NONRES_FIXED_INVEST_PRIV_SAAR_USD_APR_FC">"c11877"</definedName>
    <definedName name="IQ_NONRES_FIXED_INVEST_PRIV_SAAR_USD_FC">"c11874"</definedName>
    <definedName name="IQ_NONRES_FIXED_INVEST_PRIV_SAAR_USD_POP_FC">"c11875"</definedName>
    <definedName name="IQ_NONRES_FIXED_INVEST_PRIV_SAAR_USD_YOY_FC">"c11876"</definedName>
    <definedName name="IQ_NONRES_FIXED_INVEST_PRIV_SAAR_YOY">"c7369"</definedName>
    <definedName name="IQ_NONRES_FIXED_INVEST_PRIV_SAAR_YOY_FC">"c8249"</definedName>
    <definedName name="IQ_NONRES_FIXED_INVEST_PRIV_UNUSED">"c6928"</definedName>
    <definedName name="IQ_NONRES_FIXED_INVEST_PRIV_UNUSED_UNUSED_UNUSED">"c6928"</definedName>
    <definedName name="IQ_NONRES_FIXED_INVEST_PRIV_USD_APR_FC">"c11873"</definedName>
    <definedName name="IQ_NONRES_FIXED_INVEST_PRIV_USD_FC">"c11870"</definedName>
    <definedName name="IQ_NONRES_FIXED_INVEST_PRIV_USD_POP_FC">"c11871"</definedName>
    <definedName name="IQ_NONRES_FIXED_INVEST_PRIV_USD_YOY_FC">"c11872"</definedName>
    <definedName name="IQ_NONRES_FIXED_INVEST_PRIV_YOY_FC_UNUSED">"c8248"</definedName>
    <definedName name="IQ_NONRES_FIXED_INVEST_PRIV_YOY_FC_UNUSED_UNUSED_UNUSED">"c8248"</definedName>
    <definedName name="IQ_NONRES_FIXED_INVEST_PRIV_YOY_UNUSED">"c7368"</definedName>
    <definedName name="IQ_NONRES_FIXED_INVEST_PRIV_YOY_UNUSED_UNUSED_UNUSED">"c7368"</definedName>
    <definedName name="IQ_NONRES_FIXED_INVEST_REAL">"c6993"</definedName>
    <definedName name="IQ_NONRES_FIXED_INVEST_REAL_APR">"c7653"</definedName>
    <definedName name="IQ_NONRES_FIXED_INVEST_REAL_POP">"c7213"</definedName>
    <definedName name="IQ_NONRES_FIXED_INVEST_REAL_SAAR">"c6987"</definedName>
    <definedName name="IQ_NONRES_FIXED_INVEST_REAL_SAAR_APR">"c7647"</definedName>
    <definedName name="IQ_NONRES_FIXED_INVEST_REAL_SAAR_APR_FC">"c8527"</definedName>
    <definedName name="IQ_NONRES_FIXED_INVEST_REAL_SAAR_FC">"c7867"</definedName>
    <definedName name="IQ_NONRES_FIXED_INVEST_REAL_SAAR_POP">"c7207"</definedName>
    <definedName name="IQ_NONRES_FIXED_INVEST_REAL_SAAR_POP_FC">"c8087"</definedName>
    <definedName name="IQ_NONRES_FIXED_INVEST_REAL_SAAR_YOY">"c7427"</definedName>
    <definedName name="IQ_NONRES_FIXED_INVEST_REAL_SAAR_YOY_FC">"c8307"</definedName>
    <definedName name="IQ_NONRES_FIXED_INVEST_REAL_USD_APR_FC">"c11973"</definedName>
    <definedName name="IQ_NONRES_FIXED_INVEST_REAL_USD_FC">"c11970"</definedName>
    <definedName name="IQ_NONRES_FIXED_INVEST_REAL_USD_POP_FC">"c11971"</definedName>
    <definedName name="IQ_NONRES_FIXED_INVEST_REAL_USD_YOY_FC">"c11972"</definedName>
    <definedName name="IQ_NONRES_FIXED_INVEST_REAL_YOY">"c7433"</definedName>
    <definedName name="IQ_NONRES_FIXED_INVEST_STRUCT">"c6930"</definedName>
    <definedName name="IQ_NONRES_FIXED_INVEST_STRUCT_APR">"c7590"</definedName>
    <definedName name="IQ_NONRES_FIXED_INVEST_STRUCT_APR_FC">"c8470"</definedName>
    <definedName name="IQ_NONRES_FIXED_INVEST_STRUCT_FC">"c7810"</definedName>
    <definedName name="IQ_NONRES_FIXED_INVEST_STRUCT_POP">"c7150"</definedName>
    <definedName name="IQ_NONRES_FIXED_INVEST_STRUCT_POP_FC">"c8030"</definedName>
    <definedName name="IQ_NONRES_FIXED_INVEST_STRUCT_REAL">"c6992"</definedName>
    <definedName name="IQ_NONRES_FIXED_INVEST_STRUCT_REAL_APR">"c7652"</definedName>
    <definedName name="IQ_NONRES_FIXED_INVEST_STRUCT_REAL_APR_FC">"c8532"</definedName>
    <definedName name="IQ_NONRES_FIXED_INVEST_STRUCT_REAL_FC">"c7872"</definedName>
    <definedName name="IQ_NONRES_FIXED_INVEST_STRUCT_REAL_POP">"c7212"</definedName>
    <definedName name="IQ_NONRES_FIXED_INVEST_STRUCT_REAL_POP_FC">"c8092"</definedName>
    <definedName name="IQ_NONRES_FIXED_INVEST_STRUCT_REAL_SAAR">"c6991"</definedName>
    <definedName name="IQ_NONRES_FIXED_INVEST_STRUCT_REAL_SAAR_APR">"c7651"</definedName>
    <definedName name="IQ_NONRES_FIXED_INVEST_STRUCT_REAL_SAAR_APR_FC">"c8531"</definedName>
    <definedName name="IQ_NONRES_FIXED_INVEST_STRUCT_REAL_SAAR_FC">"c7871"</definedName>
    <definedName name="IQ_NONRES_FIXED_INVEST_STRUCT_REAL_SAAR_POP">"c7211"</definedName>
    <definedName name="IQ_NONRES_FIXED_INVEST_STRUCT_REAL_SAAR_POP_FC">"c8091"</definedName>
    <definedName name="IQ_NONRES_FIXED_INVEST_STRUCT_REAL_SAAR_YOY">"c7431"</definedName>
    <definedName name="IQ_NONRES_FIXED_INVEST_STRUCT_REAL_SAAR_YOY_FC">"c8311"</definedName>
    <definedName name="IQ_NONRES_FIXED_INVEST_STRUCT_REAL_USD_APR_FC">"c11985"</definedName>
    <definedName name="IQ_NONRES_FIXED_INVEST_STRUCT_REAL_USD_FC">"c11982"</definedName>
    <definedName name="IQ_NONRES_FIXED_INVEST_STRUCT_REAL_USD_POP_FC">"c11983"</definedName>
    <definedName name="IQ_NONRES_FIXED_INVEST_STRUCT_REAL_USD_YOY_FC">"c11984"</definedName>
    <definedName name="IQ_NONRES_FIXED_INVEST_STRUCT_REAL_YOY">"c7432"</definedName>
    <definedName name="IQ_NONRES_FIXED_INVEST_STRUCT_REAL_YOY_FC">"c8312"</definedName>
    <definedName name="IQ_NONRES_FIXED_INVEST_STRUCT_USD_APR_FC">"c11881"</definedName>
    <definedName name="IQ_NONRES_FIXED_INVEST_STRUCT_USD_FC">"c11878"</definedName>
    <definedName name="IQ_NONRES_FIXED_INVEST_STRUCT_USD_POP_FC">"c11879"</definedName>
    <definedName name="IQ_NONRES_FIXED_INVEST_STRUCT_USD_YOY_FC">"c11880"</definedName>
    <definedName name="IQ_NONRES_FIXED_INVEST_STRUCT_YOY">"c7370"</definedName>
    <definedName name="IQ_NONRES_FIXED_INVEST_STRUCT_YOY_FC">"c8250"</definedName>
    <definedName name="IQ_NONRES_FIXED_INVEST_USD_APR_FC">"c11869"</definedName>
    <definedName name="IQ_NONRES_FIXED_INVEST_USD_FC">"c11866"</definedName>
    <definedName name="IQ_NONRES_FIXED_INVEST_USD_POP_FC">"c11867"</definedName>
    <definedName name="IQ_NONRES_FIXED_INVEST_USD_YOY_FC">"c11868"</definedName>
    <definedName name="IQ_NONRES_FIXED_INVEST_YOY">"c7371"</definedName>
    <definedName name="IQ_NONTRADING_SECURITIES_FAIR_VALUE_TOT_FFIEC">"c13211"</definedName>
    <definedName name="IQ_NONTRADING_SECURITIES_LEVEL_1_FFIEC">"c13219"</definedName>
    <definedName name="IQ_NONTRADING_SECURITIES_LEVEL_2_FFIEC">"c13227"</definedName>
    <definedName name="IQ_NONTRADING_SECURITIES_LEVEL_3_FFIEC">"c13235"</definedName>
    <definedName name="IQ_NONTRANSACTION_ACCOUNTS_FDIC">"c6552"</definedName>
    <definedName name="IQ_NONUTIL_REV">"c2089"</definedName>
    <definedName name="IQ_NORM_EPS_ACT_OR_EST">"c2249"</definedName>
    <definedName name="IQ_NORM_EPS_ACT_OR_EST_CIQ">"c5069"</definedName>
    <definedName name="IQ_NORM_EPS_ACT_OR_EST_REUT">"c5472"</definedName>
    <definedName name="IQ_NORMAL_INC_AFTER">"c1605"</definedName>
    <definedName name="IQ_NORMAL_INC_AVAIL">"c1606"</definedName>
    <definedName name="IQ_NORMAL_INC_BEFORE">"c1607"</definedName>
    <definedName name="IQ_NOTES_PAY">"c1423"</definedName>
    <definedName name="IQ_NOTIONAL_AMOUNT_CREDIT_DERIVATIVES_FDIC">"c6507"</definedName>
    <definedName name="IQ_NOTIONAL_AMT_DERIVATIVES_BENEFICIARY_FFIEC">"c13118"</definedName>
    <definedName name="IQ_NOTIONAL_AMT_DERIVATIVES_GUARANTOR_FFIEC">"c13111"</definedName>
    <definedName name="IQ_NOTIONAL_VALUE_EXCHANGE_SWAPS_FDIC">"c6516"</definedName>
    <definedName name="IQ_NOTIONAL_VALUE_OTHER_SWAPS_FDIC">"c6521"</definedName>
    <definedName name="IQ_NOTIONAL_VALUE_RATE_SWAPS_FDIC">"c6511"</definedName>
    <definedName name="IQ_NOW_ACCOUNT">"c828"</definedName>
    <definedName name="IQ_NOW_ATS_ACCOUNTS_COMMERCIAL_BANK_SUBS_FFIEC">"c12946"</definedName>
    <definedName name="IQ_NOW_ATS_ACCOUNTS_OTHER_INSTITUTIONS_FFIEC">"c12951"</definedName>
    <definedName name="IQ_NOW_OTHER_TRANS_ACCTS_TOT_DEPOSITS_FFIEC">"c13903"</definedName>
    <definedName name="IQ_NPPE">"c829"</definedName>
    <definedName name="IQ_NPPE_10YR_ANN_CAGR">"c6130"</definedName>
    <definedName name="IQ_NPPE_10YR_ANN_GROWTH">"c830"</definedName>
    <definedName name="IQ_NPPE_1YR_ANN_GROWTH">"c831"</definedName>
    <definedName name="IQ_NPPE_2YR_ANN_CAGR">"c6131"</definedName>
    <definedName name="IQ_NPPE_2YR_ANN_GROWTH">"c832"</definedName>
    <definedName name="IQ_NPPE_3YR_ANN_CAGR">"c6132"</definedName>
    <definedName name="IQ_NPPE_3YR_ANN_GROWTH">"c833"</definedName>
    <definedName name="IQ_NPPE_5YR_ANN_CAGR">"c6133"</definedName>
    <definedName name="IQ_NPPE_5YR_ANN_GROWTH">"c834"</definedName>
    <definedName name="IQ_NPPE_7YR_ANN_CAGR">"c6134"</definedName>
    <definedName name="IQ_NPPE_7YR_ANN_GROWTH">"c835"</definedName>
    <definedName name="IQ_NTM">6000</definedName>
    <definedName name="IQ_NUKE">"c836"</definedName>
    <definedName name="IQ_NUKE_CF">"c837"</definedName>
    <definedName name="IQ_NUKE_CONTR">"c838"</definedName>
    <definedName name="IQ_NUM_BRANCHES">"c2088"</definedName>
    <definedName name="IQ_NUM_CONTRIBUTORS">"c13739"</definedName>
    <definedName name="IQ_NUM_OFFICES">"c2088"</definedName>
    <definedName name="IQ_NUMBER_ADRHOLDERS">"c1970"</definedName>
    <definedName name="IQ_NUMBER_CELL_SITES">"c15762"</definedName>
    <definedName name="IQ_NUMBER_DAYS">"c1904"</definedName>
    <definedName name="IQ_NUMBER_DEPOSITS_LESS_THAN_100K_FDIC">"c6495"</definedName>
    <definedName name="IQ_NUMBER_DEPOSITS_MORE_THAN_100K_FDIC">"c6493"</definedName>
    <definedName name="IQ_NUMBER_MINES_ALUM">"c9248"</definedName>
    <definedName name="IQ_NUMBER_MINES_COAL">"c9822"</definedName>
    <definedName name="IQ_NUMBER_MINES_COP">"c9193"</definedName>
    <definedName name="IQ_NUMBER_MINES_DIAM">"c9672"</definedName>
    <definedName name="IQ_NUMBER_MINES_GOLD">"c9033"</definedName>
    <definedName name="IQ_NUMBER_MINES_IRON">"c9407"</definedName>
    <definedName name="IQ_NUMBER_MINES_LEAD">"c9460"</definedName>
    <definedName name="IQ_NUMBER_MINES_MANG">"c9513"</definedName>
    <definedName name="IQ_NUMBER_MINES_MOLYB">"c9725"</definedName>
    <definedName name="IQ_NUMBER_MINES_NICK">"c9301"</definedName>
    <definedName name="IQ_NUMBER_MINES_PLAT">"c9139"</definedName>
    <definedName name="IQ_NUMBER_MINES_SILVER">"c9086"</definedName>
    <definedName name="IQ_NUMBER_MINES_TITAN">"c9566"</definedName>
    <definedName name="IQ_NUMBER_MINES_URAN">"c9619"</definedName>
    <definedName name="IQ_NUMBER_MINES_ZINC">"c9354"</definedName>
    <definedName name="IQ_NUMBER_SHAREHOLDERS">"c1967"</definedName>
    <definedName name="IQ_NUMBER_SHAREHOLDERS_CLASSA">"c1968"</definedName>
    <definedName name="IQ_NUMBER_SHAREHOLDERS_CLASSB">"c1969"</definedName>
    <definedName name="IQ_NUMBER_SHAREHOLDERS_OTHER">"c1969"</definedName>
    <definedName name="IQ_NUMBER_WIRELESS_TOWERS">"c15766"</definedName>
    <definedName name="IQ_OBLIGATION_STATES_POLI_SUBD_US_LL_REC_DOM_FFIEC">"c15295"</definedName>
    <definedName name="IQ_OBLIGATION_STATES_POLI_SUBD_US_LL_REC_FFIEC">"c15294"</definedName>
    <definedName name="IQ_OBLIGATIONS_OF_STATES_TOTAL_LOANS_FOREIGN_FDIC">"c6447"</definedName>
    <definedName name="IQ_OBLIGATIONS_STATES_FDIC">"c6431"</definedName>
    <definedName name="IQ_OCCUPANCY_CONSOL">"c8840"</definedName>
    <definedName name="IQ_OCCUPANCY_EXP_AVG_ASSETS_FFIEC">"c13372"</definedName>
    <definedName name="IQ_OCCUPANCY_EXP_OPERATING_INC_FFIEC">"c13380"</definedName>
    <definedName name="IQ_OCCUPANCY_MANAGED">"c8842"</definedName>
    <definedName name="IQ_OCCUPANCY_OTHER">"c8843"</definedName>
    <definedName name="IQ_OCCUPANCY_SAME_PROP">"c8845"</definedName>
    <definedName name="IQ_OCCUPANCY_TOTAL">"c8844"</definedName>
    <definedName name="IQ_OCCUPANCY_UNCONSOL">"c8841"</definedName>
    <definedName name="IQ_OCCUPY_EXP">"c839"</definedName>
    <definedName name="IQ_OFFER_AMOUNT">"c2152"</definedName>
    <definedName name="IQ_OFFER_COUPON">"c2147"</definedName>
    <definedName name="IQ_OFFER_COUPON_TYPE">"c2148"</definedName>
    <definedName name="IQ_OFFER_DATE">"c2149"</definedName>
    <definedName name="IQ_OFFER_PRICE">"c2150"</definedName>
    <definedName name="IQ_OFFER_YIELD">"c2151"</definedName>
    <definedName name="IQ_OG_10DISC">"c1998"</definedName>
    <definedName name="IQ_OG_10DISC_GAS">"c2018"</definedName>
    <definedName name="IQ_OG_10DISC_OIL">"c2008"</definedName>
    <definedName name="IQ_OG_ACQ_COST_PROVED">"c1975"</definedName>
    <definedName name="IQ_OG_ACQ_COST_PROVED_GAS">"c1987"</definedName>
    <definedName name="IQ_OG_ACQ_COST_PROVED_OIL">"c1981"</definedName>
    <definedName name="IQ_OG_ACQ_COST_UNPROVED">"c1976"</definedName>
    <definedName name="IQ_OG_ACQ_COST_UNPROVED_GAS">"c1988"</definedName>
    <definedName name="IQ_OG_ACQ_COST_UNPROVED_OIL">"c1982"</definedName>
    <definedName name="IQ_OG_AVG_DAILY_GAS_EQUIV_PRODUCTION_MMCFE">"c10061"</definedName>
    <definedName name="IQ_OG_AVG_DAILY_OIL_EQUIV_PRODUCTION_KBOE">"c10060"</definedName>
    <definedName name="IQ_OG_AVG_DAILY_PROD_GAS">"c2910"</definedName>
    <definedName name="IQ_OG_AVG_DAILY_PROD_NGL">"c2911"</definedName>
    <definedName name="IQ_OG_AVG_DAILY_PROD_OIL">"c2909"</definedName>
    <definedName name="IQ_OG_AVG_DAILY_PRODUCTION_GAS_MMCM">"c10059"</definedName>
    <definedName name="IQ_OG_AVG_DAILY_SALES_VOL_EQ_INC_GAS">"c5797"</definedName>
    <definedName name="IQ_OG_AVG_DAILY_SALES_VOL_EQ_INC_NGL">"c5798"</definedName>
    <definedName name="IQ_OG_AVG_DAILY_SALES_VOL_EQ_INC_OIL">"c5796"</definedName>
    <definedName name="IQ_OG_AVG_GAS_PRICE_CBM_HEDGED">"c10054"</definedName>
    <definedName name="IQ_OG_AVG_GAS_PRICE_CBM_UNHEDGED">"c10055"</definedName>
    <definedName name="IQ_OG_AVG_PRODUCTION_COST_BBL">"c10062"</definedName>
    <definedName name="IQ_OG_AVG_PRODUCTION_COST_BOE">"c10064"</definedName>
    <definedName name="IQ_OG_AVG_PRODUCTION_COST_MCF">"c10063"</definedName>
    <definedName name="IQ_OG_AVG_PRODUCTION_COST_MCFE">"c10065"</definedName>
    <definedName name="IQ_OG_CLOSE_BALANCE_GAS">"c2049"</definedName>
    <definedName name="IQ_OG_CLOSE_BALANCE_NGL">"c2920"</definedName>
    <definedName name="IQ_OG_CLOSE_BALANCE_OIL">"c2037"</definedName>
    <definedName name="IQ_OG_DAILY_PRDUCTION_GROWTH_GAS">"c12732"</definedName>
    <definedName name="IQ_OG_DAILY_PRDUCTION_GROWTH_GAS_EQUIVALENT">"c12733"</definedName>
    <definedName name="IQ_OG_DAILY_PRDUCTION_GROWTH_NGL">"c12734"</definedName>
    <definedName name="IQ_OG_DAILY_PRDUCTION_GROWTH_OIL">"c12735"</definedName>
    <definedName name="IQ_OG_DAILY_PRDUCTION_GROWTH_OIL_EQUIVALENT">"c12736"</definedName>
    <definedName name="IQ_OG_DAILY_PRODUCTION_GROWTH_GAS">"c10073"</definedName>
    <definedName name="IQ_OG_DAILY_PRODUCTION_GROWTH_GAS_EQUIVALENT">"c10076"</definedName>
    <definedName name="IQ_OG_DAILY_PRODUCTION_GROWTH_NGL">"c10074"</definedName>
    <definedName name="IQ_OG_DAILY_PRODUCTION_GROWTH_OIL">"c10072"</definedName>
    <definedName name="IQ_OG_DAILY_PRODUCTION_GROWTH_OIL_EQUIVALENT">"c10075"</definedName>
    <definedName name="IQ_OG_DCF_BEFORE_TAXES">"c2023"</definedName>
    <definedName name="IQ_OG_DCF_BEFORE_TAXES_GAS">"c2025"</definedName>
    <definedName name="IQ_OG_DCF_BEFORE_TAXES_OIL">"c2024"</definedName>
    <definedName name="IQ_OG_DEVELOPED_ACRE_GROSS_EQ_INC">"c5802"</definedName>
    <definedName name="IQ_OG_DEVELOPED_ACRE_NET_EQ_INC">"c5803"</definedName>
    <definedName name="IQ_OG_DEVELOPED_RESERVES_GAS">"c2053"</definedName>
    <definedName name="IQ_OG_DEVELOPED_RESERVES_GAS_BCM">"c10045"</definedName>
    <definedName name="IQ_OG_DEVELOPED_RESERVES_NGL">"c2922"</definedName>
    <definedName name="IQ_OG_DEVELOPED_RESERVES_OIL">"c2054"</definedName>
    <definedName name="IQ_OG_DEVELOPMENT_COSTS">"c1978"</definedName>
    <definedName name="IQ_OG_DEVELOPMENT_COSTS_GAS">"c1990"</definedName>
    <definedName name="IQ_OG_DEVELOPMENT_COSTS_OIL">"c1984"</definedName>
    <definedName name="IQ_OG_EQUITY_AFFILIATES_RESERVES_GAS_BCM">"c10047"</definedName>
    <definedName name="IQ_OG_EQUITY_DCF">"c2002"</definedName>
    <definedName name="IQ_OG_EQUITY_DCF_GAS">"c2022"</definedName>
    <definedName name="IQ_OG_EQUITY_DCF_OIL">"c2012"</definedName>
    <definedName name="IQ_OG_EQUTY_RESERVES_GAS">"c2050"</definedName>
    <definedName name="IQ_OG_EQUTY_RESERVES_NGL">"c2921"</definedName>
    <definedName name="IQ_OG_EQUTY_RESERVES_OIL">"c2038"</definedName>
    <definedName name="IQ_OG_EXPLORATION_COSTS">"c1977"</definedName>
    <definedName name="IQ_OG_EXPLORATION_COSTS_GAS">"c1989"</definedName>
    <definedName name="IQ_OG_EXPLORATION_COSTS_OIL">"c1983"</definedName>
    <definedName name="IQ_OG_EXPLORATION_DEVELOPMENT_COST">"c10081"</definedName>
    <definedName name="IQ_OG_EXT_DISC_GAS">"c2043"</definedName>
    <definedName name="IQ_OG_EXT_DISC_NGL">"c2914"</definedName>
    <definedName name="IQ_OG_EXT_DISC_OIL">"c2031"</definedName>
    <definedName name="IQ_OG_FUTURE_CASH_INFLOWS">"c1993"</definedName>
    <definedName name="IQ_OG_FUTURE_CASH_INFLOWS_GAS">"c2013"</definedName>
    <definedName name="IQ_OG_FUTURE_CASH_INFLOWS_OIL">"c2003"</definedName>
    <definedName name="IQ_OG_FUTURE_DEVELOPMENT_COSTS">"c1995"</definedName>
    <definedName name="IQ_OG_FUTURE_DEVELOPMENT_COSTS_GAS">"c2015"</definedName>
    <definedName name="IQ_OG_FUTURE_DEVELOPMENT_COSTS_OIL">"c2005"</definedName>
    <definedName name="IQ_OG_FUTURE_INC_TAXES">"c1997"</definedName>
    <definedName name="IQ_OG_FUTURE_INC_TAXES_GAS">"c2017"</definedName>
    <definedName name="IQ_OG_FUTURE_INC_TAXES_OIL">"c2007"</definedName>
    <definedName name="IQ_OG_FUTURE_PRODUCTION_COSTS">"c1994"</definedName>
    <definedName name="IQ_OG_FUTURE_PRODUCTION_COSTS_GAS">"c2014"</definedName>
    <definedName name="IQ_OG_FUTURE_PRODUCTION_COSTS_OIL">"c2004"</definedName>
    <definedName name="IQ_OG_GAS_PRICE_HEDGED">"c2056"</definedName>
    <definedName name="IQ_OG_GAS_PRICE_UNHEDGED">"c2058"</definedName>
    <definedName name="IQ_OG_GROSS_DEVELOPED_AREA_SQ_KM">"c10079"</definedName>
    <definedName name="IQ_OG_GROSS_DEVELOPMENT_DRY_WELLS_DRILLED">"c10098"</definedName>
    <definedName name="IQ_OG_GROSS_DEVELOPMENT_PRODUCTIVE_WELLS_DRILLED">"c10097"</definedName>
    <definedName name="IQ_OG_GROSS_DEVELOPMENT_PRODUCTIVE_WELLS_DRILLED_GAS">"c15907"</definedName>
    <definedName name="IQ_OG_GROSS_DEVELOPMENT_PRODUCTIVE_WELLS_DRILLED_OIL">"c15906"</definedName>
    <definedName name="IQ_OG_GROSS_DEVELOPMENT_TOTAL_WELLS_DRILLED">"c10099"</definedName>
    <definedName name="IQ_OG_GROSS_EXPLORATORY_DRY_WELLS_DRILLED">"c10095"</definedName>
    <definedName name="IQ_OG_GROSS_EXPLORATORY_PRODUCTIVE_WELLS_DRILLED">"c10094"</definedName>
    <definedName name="IQ_OG_GROSS_EXPLORATORY_PRODUCTIVE_WELLS_DRILLED_GAS">"c15905"</definedName>
    <definedName name="IQ_OG_GROSS_EXPLORATORY_PRODUCTIVE_WELLS_DRILLED_OIL">"c15904"</definedName>
    <definedName name="IQ_OG_GROSS_EXPLORATORY_TOTAL_WELLS_DRILLED">"c10096"</definedName>
    <definedName name="IQ_OG_GROSS_OPERATED_WELLS">"c10092"</definedName>
    <definedName name="IQ_OG_GROSS_PRODUCING_WELLS_GAS">"c15897"</definedName>
    <definedName name="IQ_OG_GROSS_PRODUCING_WELLS_OIL">"c15896"</definedName>
    <definedName name="IQ_OG_GROSS_PRODUCTIVE_WELLS_DRILLED_GAS">"c15901"</definedName>
    <definedName name="IQ_OG_GROSS_PRODUCTIVE_WELLS_DRILLED_OIL">"c15900"</definedName>
    <definedName name="IQ_OG_GROSS_PRODUCTIVE_WELLS_GAS">"c10087"</definedName>
    <definedName name="IQ_OG_GROSS_PRODUCTIVE_WELLS_OIL">"c10086"</definedName>
    <definedName name="IQ_OG_GROSS_PRODUCTIVE_WELLS_TOTAL">"c10088"</definedName>
    <definedName name="IQ_OG_GROSS_TOTAL_WELLS_DRILLED">"c10100"</definedName>
    <definedName name="IQ_OG_GROSS_UNDEVELOPED_AREA_SQ_KM">"c10077"</definedName>
    <definedName name="IQ_OG_GROSS_WELLS_DRILLING">"c10108"</definedName>
    <definedName name="IQ_OG_IMPROVED_RECOVERY_GAS">"c2044"</definedName>
    <definedName name="IQ_OG_IMPROVED_RECOVERY_NGL">"c2915"</definedName>
    <definedName name="IQ_OG_IMPROVED_RECOVERY_OIL">"c2032"</definedName>
    <definedName name="IQ_OG_LIQUID_GAS_PRICE_HEDGED">"c2233"</definedName>
    <definedName name="IQ_OG_LIQUID_GAS_PRICE_UNHEDGED">"c2234"</definedName>
    <definedName name="IQ_OG_NET_DEVELOPED_AREA_SQ_KM">"c10080"</definedName>
    <definedName name="IQ_OG_NET_DEVELOPMENT_DRY_WELLS_DRILLED">"c10105"</definedName>
    <definedName name="IQ_OG_NET_DEVELOPMENT_PRODUCTIVE_WELLS_DRILLED">"c10104"</definedName>
    <definedName name="IQ_OG_NET_DEVELOPMENT_PRODUCTIVE_WELLS_DRILLED_GAS">"c15911"</definedName>
    <definedName name="IQ_OG_NET_DEVELOPMENT_PRODUCTIVE_WELLS_DRILLED_OIL">"c15910"</definedName>
    <definedName name="IQ_OG_NET_DEVELOPMENT_TOTAL_WELLS_DRILLED">"c10106"</definedName>
    <definedName name="IQ_OG_NET_EXPLORATORY_DRY_WELLS_DRILLED">"c10102"</definedName>
    <definedName name="IQ_OG_NET_EXPLORATORY_PRODUCTIVE_WELLS_DRILLED">"c10101"</definedName>
    <definedName name="IQ_OG_NET_EXPLORATORY_PRODUCTIVE_WELLS_DRILLED_GAS">"c15909"</definedName>
    <definedName name="IQ_OG_NET_EXPLORATORY_PRODUCTIVE_WELLS_DRILLED_OIL">"c15908"</definedName>
    <definedName name="IQ_OG_NET_EXPLORATORY_TOTAL_WELLS_DRILLED">"c10103"</definedName>
    <definedName name="IQ_OG_NET_FUTURE_CASH_FLOWS">"c1996"</definedName>
    <definedName name="IQ_OG_NET_FUTURE_CASH_FLOWS_GAS">"c2016"</definedName>
    <definedName name="IQ_OG_NET_FUTURE_CASH_FLOWS_OIL">"c2006"</definedName>
    <definedName name="IQ_OG_NET_OPERATED_WELLS">"c10093"</definedName>
    <definedName name="IQ_OG_NET_PRODUCING_WELLS_GAS">"c15899"</definedName>
    <definedName name="IQ_OG_NET_PRODUCING_WELLS_OIL">"c15898"</definedName>
    <definedName name="IQ_OG_NET_PRODUCTIVE_WELLS_DRILLED_GAS">"c15903"</definedName>
    <definedName name="IQ_OG_NET_PRODUCTIVE_WELLS_DRILLED_OIL">"c15902"</definedName>
    <definedName name="IQ_OG_NET_PRODUCTIVE_WELLS_GAS">"c10090"</definedName>
    <definedName name="IQ_OG_NET_PRODUCTIVE_WELLS_OIL">"c10089"</definedName>
    <definedName name="IQ_OG_NET_PRODUCTIVE_WELLS_TOTAL">"c10091"</definedName>
    <definedName name="IQ_OG_NET_TOTAL_WELLS_DRILLED">"c10107"</definedName>
    <definedName name="IQ_OG_NET_UNDEVELOPED_AREA_SQ_KM">"c10078"</definedName>
    <definedName name="IQ_OG_NET_WELLS_DRILLING">"c10109"</definedName>
    <definedName name="IQ_OG_NUMBER_WELLS_NEW">"c10085"</definedName>
    <definedName name="IQ_OG_OIL_PRICE_HEDGED">"c2055"</definedName>
    <definedName name="IQ_OG_OIL_PRICE_UNHEDGED">"c2057"</definedName>
    <definedName name="IQ_OG_OPEN_BALANCE_GAS">"c2041"</definedName>
    <definedName name="IQ_OG_OPEN_BALANCE_NGL">"c2912"</definedName>
    <definedName name="IQ_OG_OPEN_BALANCE_OIL">"c2029"</definedName>
    <definedName name="IQ_OG_OTHER_ADJ">"c1999"</definedName>
    <definedName name="IQ_OG_OTHER_ADJ_FCF">"c1999"</definedName>
    <definedName name="IQ_OG_OTHER_ADJ_FCF_GAS">"c2019"</definedName>
    <definedName name="IQ_OG_OTHER_ADJ_FCF_OIL">"c2009"</definedName>
    <definedName name="IQ_OG_OTHER_ADJ_GAS">"c2048"</definedName>
    <definedName name="IQ_OG_OTHER_ADJ_NGL">"c2919"</definedName>
    <definedName name="IQ_OG_OTHER_ADJ_OIL">"c2036"</definedName>
    <definedName name="IQ_OG_OTHER_COSTS">"c1979"</definedName>
    <definedName name="IQ_OG_OTHER_COSTS_GAS">"c1991"</definedName>
    <definedName name="IQ_OG_OTHER_COSTS_OIL">"c1985"</definedName>
    <definedName name="IQ_OG_PRDUCTION_GROWTH_GAS">"c12737"</definedName>
    <definedName name="IQ_OG_PRDUCTION_GROWTH_GAS_EQUIVALENT">"c12738"</definedName>
    <definedName name="IQ_OG_PRDUCTION_GROWTH_NGL">"c12739"</definedName>
    <definedName name="IQ_OG_PRDUCTION_GROWTH_OIL">"c12740"</definedName>
    <definedName name="IQ_OG_PRDUCTION_GROWTH_OIL_EQUIVALENT">"c12741"</definedName>
    <definedName name="IQ_OG_PRDUCTION_GROWTH_TOAL">"c12742"</definedName>
    <definedName name="IQ_OG_PRODUCTION_GAS">"c2047"</definedName>
    <definedName name="IQ_OG_PRODUCTION_GROWTH_GAS">"c10067"</definedName>
    <definedName name="IQ_OG_PRODUCTION_GROWTH_GAS_EQUIVALENT">"c10070"</definedName>
    <definedName name="IQ_OG_PRODUCTION_GROWTH_NGL">"c10068"</definedName>
    <definedName name="IQ_OG_PRODUCTION_GROWTH_OIL">"c10066"</definedName>
    <definedName name="IQ_OG_PRODUCTION_GROWTH_OIL_EQUIVALENT">"c10069"</definedName>
    <definedName name="IQ_OG_PRODUCTION_GROWTH_TOTAL">"c10071"</definedName>
    <definedName name="IQ_OG_PRODUCTION_NGL">"c2918"</definedName>
    <definedName name="IQ_OG_PRODUCTION_OIL">"c2035"</definedName>
    <definedName name="IQ_OG_PURCHASES_GAS">"c2045"</definedName>
    <definedName name="IQ_OG_PURCHASES_NGL">"c2916"</definedName>
    <definedName name="IQ_OG_PURCHASES_OIL">"c2033"</definedName>
    <definedName name="IQ_OG_RESERVE_REPLACEMENT_RATIO">"c5799"</definedName>
    <definedName name="IQ_OG_REVISIONS_GAS">"c2042"</definedName>
    <definedName name="IQ_OG_REVISIONS_NGL">"c2913"</definedName>
    <definedName name="IQ_OG_REVISIONS_OIL">"c2030"</definedName>
    <definedName name="IQ_OG_RIGS_NON_OPERATED">"c10083"</definedName>
    <definedName name="IQ_OG_RIGS_OPERATED">"c10082"</definedName>
    <definedName name="IQ_OG_RIGS_TOTAL">"c10084"</definedName>
    <definedName name="IQ_OG_SALES_IN_PLACE_GAS">"c2046"</definedName>
    <definedName name="IQ_OG_SALES_IN_PLACE_NGL">"c2917"</definedName>
    <definedName name="IQ_OG_SALES_IN_PLACE_OIL">"c2034"</definedName>
    <definedName name="IQ_OG_SALES_VOL_EQ_INC_GAS">"c5794"</definedName>
    <definedName name="IQ_OG_SALES_VOL_EQ_INC_NGL">"c5795"</definedName>
    <definedName name="IQ_OG_SALES_VOL_EQ_INC_OIL">"c5793"</definedName>
    <definedName name="IQ_OG_STANDARDIZED_DCF">"c2000"</definedName>
    <definedName name="IQ_OG_STANDARDIZED_DCF_GAS">"c2020"</definedName>
    <definedName name="IQ_OG_STANDARDIZED_DCF_HEDGED">"c2001"</definedName>
    <definedName name="IQ_OG_STANDARDIZED_DCF_HEDGED_GAS">"c2021"</definedName>
    <definedName name="IQ_OG_STANDARDIZED_DCF_HEDGED_OIL">"c2011"</definedName>
    <definedName name="IQ_OG_STANDARDIZED_DCF_OIL">"c2010"</definedName>
    <definedName name="IQ_OG_TAXES">"c2026"</definedName>
    <definedName name="IQ_OG_TAXES_GAS">"c2028"</definedName>
    <definedName name="IQ_OG_TAXES_OIL">"c2027"</definedName>
    <definedName name="IQ_OG_TOTAL_COSTS">"c1980"</definedName>
    <definedName name="IQ_OG_TOTAL_COSTS_GAS">"c1992"</definedName>
    <definedName name="IQ_OG_TOTAL_COSTS_OIL">"c1986"</definedName>
    <definedName name="IQ_OG_TOTAL_EST_PROVED_RESERVES_GAS">"c2052"</definedName>
    <definedName name="IQ_OG_TOTAL_GAS_EQUIV_PRODUCTION_BCFE">"c10058"</definedName>
    <definedName name="IQ_OG_TOTAL_GAS_PRODUCTION">"c2060"</definedName>
    <definedName name="IQ_OG_TOTAL_LIQUID_GAS_PRODUCTION">"c2235"</definedName>
    <definedName name="IQ_OG_TOTAL_OIL_EQUIV_PRODUCTION_MMBOE">"c10057"</definedName>
    <definedName name="IQ_OG_TOTAL_OIL_PRODUCTION">"c2059"</definedName>
    <definedName name="IQ_OG_TOTAL_OIL_PRODUCTON">"c2059"</definedName>
    <definedName name="IQ_OG_TOTAL_POSSIBLE_RESERVES_GAS_BCF">"c10050"</definedName>
    <definedName name="IQ_OG_TOTAL_POSSIBLE_RESERVES_GAS_BCM">"c10051"</definedName>
    <definedName name="IQ_OG_TOTAL_POSSIBLE_RESERVES_OIL_MMBBLS">"c10053"</definedName>
    <definedName name="IQ_OG_TOTAL_PROBABLE_RESERVES_GAS_BCF">"c10048"</definedName>
    <definedName name="IQ_OG_TOTAL_PROBABLE_RESERVES_GAS_BCM">"c10049"</definedName>
    <definedName name="IQ_OG_TOTAL_PROBABLE_RESERVES_OIL_MMBBLS">"c10052"</definedName>
    <definedName name="IQ_OG_TOTAL_PRODUCTION_GAS_BCM">"c10056"</definedName>
    <definedName name="IQ_OG_TOTAL_PROVED_RESERVES_GAS_BCM">"c10046"</definedName>
    <definedName name="IQ_OG_UNDEVELOPED_ACRE_GROSS_EQ_INC">"c5800"</definedName>
    <definedName name="IQ_OG_UNDEVELOPED_ACRE_NET_EQ_INC">"c5801"</definedName>
    <definedName name="IQ_OG_UNDEVELOPED_RESERVES_GAS">"c2051"</definedName>
    <definedName name="IQ_OG_UNDEVELOPED_RESERVES_GAS_BCM">"c10044"</definedName>
    <definedName name="IQ_OG_UNDEVELOPED_RESERVES_NGL">"c2923"</definedName>
    <definedName name="IQ_OG_UNDEVELOPED_RESERVES_OIL">"c2039"</definedName>
    <definedName name="IQ_OIL_IMPAIR">"c840"</definedName>
    <definedName name="IQ_OL_COMM_AFTER_FIVE">"c841"</definedName>
    <definedName name="IQ_OL_COMM_CY">"c842"</definedName>
    <definedName name="IQ_OL_COMM_CY1">"c843"</definedName>
    <definedName name="IQ_OL_COMM_CY2">"c844"</definedName>
    <definedName name="IQ_OL_COMM_CY3">"c845"</definedName>
    <definedName name="IQ_OL_COMM_CY4">"c846"</definedName>
    <definedName name="IQ_OL_COMM_NEXT_FIVE">"c847"</definedName>
    <definedName name="IQ_OPEB_ACCRUED_LIAB">"c3308"</definedName>
    <definedName name="IQ_OPEB_ACCRUED_LIAB_DOM">"c3306"</definedName>
    <definedName name="IQ_OPEB_ACCRUED_LIAB_FOREIGN">"c3307"</definedName>
    <definedName name="IQ_OPEB_ACCUM_OTHER_CI">"c3314"</definedName>
    <definedName name="IQ_OPEB_ACCUM_OTHER_CI_DOM">"c3312"</definedName>
    <definedName name="IQ_OPEB_ACCUM_OTHER_CI_FOREIGN">"c3313"</definedName>
    <definedName name="IQ_OPEB_ACT_NEXT">"c5774"</definedName>
    <definedName name="IQ_OPEB_ACT_NEXT_DOM">"c5772"</definedName>
    <definedName name="IQ_OPEB_ACT_NEXT_FOREIGN">"c5773"</definedName>
    <definedName name="IQ_OPEB_AMT_RECOG_NEXT">"c5783"</definedName>
    <definedName name="IQ_OPEB_AMT_RECOG_NEXT_DOM">"c5781"</definedName>
    <definedName name="IQ_OPEB_AMT_RECOG_NEXT_FOREIGN">"c5782"</definedName>
    <definedName name="IQ_OPEB_ASSETS">"c3356"</definedName>
    <definedName name="IQ_OPEB_ASSETS_ACQ">"c3347"</definedName>
    <definedName name="IQ_OPEB_ASSETS_ACQ_DOM">"c3345"</definedName>
    <definedName name="IQ_OPEB_ASSETS_ACQ_FOREIGN">"c3346"</definedName>
    <definedName name="IQ_OPEB_ASSETS_ACTUAL_RETURN">"c3332"</definedName>
    <definedName name="IQ_OPEB_ASSETS_ACTUAL_RETURN_DOM">"c3330"</definedName>
    <definedName name="IQ_OPEB_ASSETS_ACTUAL_RETURN_FOREIGN">"c3331"</definedName>
    <definedName name="IQ_OPEB_ASSETS_BEG">"c3329"</definedName>
    <definedName name="IQ_OPEB_ASSETS_BEG_DOM">"c3327"</definedName>
    <definedName name="IQ_OPEB_ASSETS_BEG_FOREIGN">"c3328"</definedName>
    <definedName name="IQ_OPEB_ASSETS_BENEFITS_PAID">"c3341"</definedName>
    <definedName name="IQ_OPEB_ASSETS_BENEFITS_PAID_DOM">"c3339"</definedName>
    <definedName name="IQ_OPEB_ASSETS_BENEFITS_PAID_FOREIGN">"c3340"</definedName>
    <definedName name="IQ_OPEB_ASSETS_CURTAIL">"c3350"</definedName>
    <definedName name="IQ_OPEB_ASSETS_CURTAIL_DOM">"c3348"</definedName>
    <definedName name="IQ_OPEB_ASSETS_CURTAIL_FOREIGN">"c3349"</definedName>
    <definedName name="IQ_OPEB_ASSETS_DOM">"c3354"</definedName>
    <definedName name="IQ_OPEB_ASSETS_EMPLOYER_CONTRIBUTIONS">"c3335"</definedName>
    <definedName name="IQ_OPEB_ASSETS_EMPLOYER_CONTRIBUTIONS_DOM">"c3333"</definedName>
    <definedName name="IQ_OPEB_ASSETS_EMPLOYER_CONTRIBUTIONS_FOREIGN">"c3334"</definedName>
    <definedName name="IQ_OPEB_ASSETS_FOREIGN">"c3355"</definedName>
    <definedName name="IQ_OPEB_ASSETS_FX_ADJ">"c3344"</definedName>
    <definedName name="IQ_OPEB_ASSETS_FX_ADJ_DOM">"c3342"</definedName>
    <definedName name="IQ_OPEB_ASSETS_FX_ADJ_FOREIGN">"c3343"</definedName>
    <definedName name="IQ_OPEB_ASSETS_OTHER_PLAN_ADJ">"c3353"</definedName>
    <definedName name="IQ_OPEB_ASSETS_OTHER_PLAN_ADJ_DOM">"c3351"</definedName>
    <definedName name="IQ_OPEB_ASSETS_OTHER_PLAN_ADJ_FOREIGN">"c3352"</definedName>
    <definedName name="IQ_OPEB_ASSETS_PARTICIP_CONTRIBUTIONS">"c3338"</definedName>
    <definedName name="IQ_OPEB_ASSETS_PARTICIP_CONTRIBUTIONS_DOM">"c3336"</definedName>
    <definedName name="IQ_OPEB_ASSETS_PARTICIP_CONTRIBUTIONS_FOREIGN">"c3337"</definedName>
    <definedName name="IQ_OPEB_BENEFIT_INFO_DATE">"c3410"</definedName>
    <definedName name="IQ_OPEB_BENEFIT_INFO_DATE_DOM">"c3408"</definedName>
    <definedName name="IQ_OPEB_BENEFIT_INFO_DATE_FOREIGN">"c3409"</definedName>
    <definedName name="IQ_OPEB_BREAKDOWN_EQ">"c3275"</definedName>
    <definedName name="IQ_OPEB_BREAKDOWN_EQ_DOM">"c3273"</definedName>
    <definedName name="IQ_OPEB_BREAKDOWN_EQ_FOREIGN">"c3274"</definedName>
    <definedName name="IQ_OPEB_BREAKDOWN_FI">"c3278"</definedName>
    <definedName name="IQ_OPEB_BREAKDOWN_FI_DOM">"c3276"</definedName>
    <definedName name="IQ_OPEB_BREAKDOWN_FI_FOREIGN">"c3277"</definedName>
    <definedName name="IQ_OPEB_BREAKDOWN_OTHER">"c3284"</definedName>
    <definedName name="IQ_OPEB_BREAKDOWN_OTHER_DOM">"c3282"</definedName>
    <definedName name="IQ_OPEB_BREAKDOWN_OTHER_FOREIGN">"c3283"</definedName>
    <definedName name="IQ_OPEB_BREAKDOWN_PCT_EQ">"c3263"</definedName>
    <definedName name="IQ_OPEB_BREAKDOWN_PCT_EQ_DOM">"c3261"</definedName>
    <definedName name="IQ_OPEB_BREAKDOWN_PCT_EQ_FOREIGN">"c3262"</definedName>
    <definedName name="IQ_OPEB_BREAKDOWN_PCT_FI">"c3266"</definedName>
    <definedName name="IQ_OPEB_BREAKDOWN_PCT_FI_DOM">"c3264"</definedName>
    <definedName name="IQ_OPEB_BREAKDOWN_PCT_FI_FOREIGN">"c3265"</definedName>
    <definedName name="IQ_OPEB_BREAKDOWN_PCT_OTHER">"c3272"</definedName>
    <definedName name="IQ_OPEB_BREAKDOWN_PCT_OTHER_DOM">"c3270"</definedName>
    <definedName name="IQ_OPEB_BREAKDOWN_PCT_OTHER_FOREIGN">"c3271"</definedName>
    <definedName name="IQ_OPEB_BREAKDOWN_PCT_RE">"c3269"</definedName>
    <definedName name="IQ_OPEB_BREAKDOWN_PCT_RE_DOM">"c3267"</definedName>
    <definedName name="IQ_OPEB_BREAKDOWN_PCT_RE_FOREIGN">"c3268"</definedName>
    <definedName name="IQ_OPEB_BREAKDOWN_RE">"c3281"</definedName>
    <definedName name="IQ_OPEB_BREAKDOWN_RE_DOM">"c3279"</definedName>
    <definedName name="IQ_OPEB_BREAKDOWN_RE_FOREIGN">"c3280"</definedName>
    <definedName name="IQ_OPEB_CI_ACT">"c5759"</definedName>
    <definedName name="IQ_OPEB_CI_ACT_DOM">"c5757"</definedName>
    <definedName name="IQ_OPEB_CI_ACT_FOREIGN">"c5758"</definedName>
    <definedName name="IQ_OPEB_CI_NET_AMT_RECOG">"c5771"</definedName>
    <definedName name="IQ_OPEB_CI_NET_AMT_RECOG_DOM">"c5769"</definedName>
    <definedName name="IQ_OPEB_CI_NET_AMT_RECOG_FOREIGN">"c5770"</definedName>
    <definedName name="IQ_OPEB_CI_OTHER_MISC_ADJ">"c5768"</definedName>
    <definedName name="IQ_OPEB_CI_OTHER_MISC_ADJ_DOM">"c5766"</definedName>
    <definedName name="IQ_OPEB_CI_OTHER_MISC_ADJ_FOREIGN">"c5767"</definedName>
    <definedName name="IQ_OPEB_CI_PRIOR_SERVICE">"c5762"</definedName>
    <definedName name="IQ_OPEB_CI_PRIOR_SERVICE_DOM">"c5760"</definedName>
    <definedName name="IQ_OPEB_CI_PRIOR_SERVICE_FOREIGN">"c5761"</definedName>
    <definedName name="IQ_OPEB_CI_TRANSITION">"c5765"</definedName>
    <definedName name="IQ_OPEB_CI_TRANSITION_DOM">"c5763"</definedName>
    <definedName name="IQ_OPEB_CI_TRANSITION_FOREIGN">"c5764"</definedName>
    <definedName name="IQ_OPEB_CL">"c5789"</definedName>
    <definedName name="IQ_OPEB_CL_DOM">"c5787"</definedName>
    <definedName name="IQ_OPEB_CL_FOREIGN">"c5788"</definedName>
    <definedName name="IQ_OPEB_DECREASE_EFFECT_PBO">"c3458"</definedName>
    <definedName name="IQ_OPEB_DECREASE_EFFECT_PBO_DOM">"c3456"</definedName>
    <definedName name="IQ_OPEB_DECREASE_EFFECT_PBO_FOREIGN">"c3457"</definedName>
    <definedName name="IQ_OPEB_DECREASE_EFFECT_SERVICE_INT_COST">"c3455"</definedName>
    <definedName name="IQ_OPEB_DECREASE_EFFECT_SERVICE_INT_COST_DOM">"c3453"</definedName>
    <definedName name="IQ_OPEB_DECREASE_EFFECT_SERVICE_INT_COST_FOREIGN">"c3454"</definedName>
    <definedName name="IQ_OPEB_DISC_RATE_MAX">"c3422"</definedName>
    <definedName name="IQ_OPEB_DISC_RATE_MAX_DOM">"c3420"</definedName>
    <definedName name="IQ_OPEB_DISC_RATE_MAX_FOREIGN">"c3421"</definedName>
    <definedName name="IQ_OPEB_DISC_RATE_MIN">"c3419"</definedName>
    <definedName name="IQ_OPEB_DISC_RATE_MIN_DOM">"c3417"</definedName>
    <definedName name="IQ_OPEB_DISC_RATE_MIN_FOREIGN">"c3418"</definedName>
    <definedName name="IQ_OPEB_EST_BENEFIT_1YR">"c3287"</definedName>
    <definedName name="IQ_OPEB_EST_BENEFIT_1YR_DOM">"c3285"</definedName>
    <definedName name="IQ_OPEB_EST_BENEFIT_1YR_FOREIGN">"c3286"</definedName>
    <definedName name="IQ_OPEB_EST_BENEFIT_2YR">"c3290"</definedName>
    <definedName name="IQ_OPEB_EST_BENEFIT_2YR_DOM">"c3288"</definedName>
    <definedName name="IQ_OPEB_EST_BENEFIT_2YR_FOREIGN">"c3289"</definedName>
    <definedName name="IQ_OPEB_EST_BENEFIT_3YR">"c3293"</definedName>
    <definedName name="IQ_OPEB_EST_BENEFIT_3YR_DOM">"c3291"</definedName>
    <definedName name="IQ_OPEB_EST_BENEFIT_3YR_FOREIGN">"c3292"</definedName>
    <definedName name="IQ_OPEB_EST_BENEFIT_4YR">"c3296"</definedName>
    <definedName name="IQ_OPEB_EST_BENEFIT_4YR_DOM">"c3294"</definedName>
    <definedName name="IQ_OPEB_EST_BENEFIT_4YR_FOREIGN">"c3295"</definedName>
    <definedName name="IQ_OPEB_EST_BENEFIT_5YR">"c3299"</definedName>
    <definedName name="IQ_OPEB_EST_BENEFIT_5YR_DOM">"c3297"</definedName>
    <definedName name="IQ_OPEB_EST_BENEFIT_5YR_FOREIGN">"c3298"</definedName>
    <definedName name="IQ_OPEB_EST_BENEFIT_AFTER5">"c3302"</definedName>
    <definedName name="IQ_OPEB_EST_BENEFIT_AFTER5_DOM">"c3300"</definedName>
    <definedName name="IQ_OPEB_EST_BENEFIT_AFTER5_FOREIGN">"c3301"</definedName>
    <definedName name="IQ_OPEB_EXP_RATE_RETURN_MAX">"c3434"</definedName>
    <definedName name="IQ_OPEB_EXP_RATE_RETURN_MAX_DOM">"c3432"</definedName>
    <definedName name="IQ_OPEB_EXP_RATE_RETURN_MAX_FOREIGN">"c3433"</definedName>
    <definedName name="IQ_OPEB_EXP_RATE_RETURN_MIN">"c3431"</definedName>
    <definedName name="IQ_OPEB_EXP_RATE_RETURN_MIN_DOM">"c3429"</definedName>
    <definedName name="IQ_OPEB_EXP_RATE_RETURN_MIN_FOREIGN">"c3430"</definedName>
    <definedName name="IQ_OPEB_EXP_RETURN">"c3398"</definedName>
    <definedName name="IQ_OPEB_EXP_RETURN_DOM">"c3396"</definedName>
    <definedName name="IQ_OPEB_EXP_RETURN_FOREIGN">"c3397"</definedName>
    <definedName name="IQ_OPEB_HEALTH_COST_TREND_INITIAL">"c3413"</definedName>
    <definedName name="IQ_OPEB_HEALTH_COST_TREND_INITIAL_DOM">"c3411"</definedName>
    <definedName name="IQ_OPEB_HEALTH_COST_TREND_INITIAL_FOREIGN">"c3412"</definedName>
    <definedName name="IQ_OPEB_HEALTH_COST_TREND_ULTIMATE">"c3416"</definedName>
    <definedName name="IQ_OPEB_HEALTH_COST_TREND_ULTIMATE_DOM">"c3414"</definedName>
    <definedName name="IQ_OPEB_HEALTH_COST_TREND_ULTIMATE_FOREIGN">"c3415"</definedName>
    <definedName name="IQ_OPEB_INCREASE_EFFECT_PBO">"c3452"</definedName>
    <definedName name="IQ_OPEB_INCREASE_EFFECT_PBO_DOM">"c3450"</definedName>
    <definedName name="IQ_OPEB_INCREASE_EFFECT_PBO_FOREIGN">"c3451"</definedName>
    <definedName name="IQ_OPEB_INCREASE_EFFECT_SERVICE_INT_COST">"c3449"</definedName>
    <definedName name="IQ_OPEB_INCREASE_EFFECT_SERVICE_INT_COST_DOM">"c3447"</definedName>
    <definedName name="IQ_OPEB_INCREASE_EFFECT_SERVICE_INT_COST_FOREIGN">"c3448"</definedName>
    <definedName name="IQ_OPEB_INTAN_ASSETS">"c3311"</definedName>
    <definedName name="IQ_OPEB_INTAN_ASSETS_DOM">"c3309"</definedName>
    <definedName name="IQ_OPEB_INTAN_ASSETS_FOREIGN">"c3310"</definedName>
    <definedName name="IQ_OPEB_INTEREST_COST">"c3395"</definedName>
    <definedName name="IQ_OPEB_INTEREST_COST_DOM">"c3393"</definedName>
    <definedName name="IQ_OPEB_INTEREST_COST_FOREIGN">"c3394"</definedName>
    <definedName name="IQ_OPEB_LT_ASSETS">"c5786"</definedName>
    <definedName name="IQ_OPEB_LT_ASSETS_DOM">"c5784"</definedName>
    <definedName name="IQ_OPEB_LT_ASSETS_FOREIGN">"c5785"</definedName>
    <definedName name="IQ_OPEB_LT_LIAB">"c5792"</definedName>
    <definedName name="IQ_OPEB_LT_LIAB_DOM">"c5790"</definedName>
    <definedName name="IQ_OPEB_LT_LIAB_FOREIGN">"c5791"</definedName>
    <definedName name="IQ_OPEB_NET_ASSET_RECOG">"c3326"</definedName>
    <definedName name="IQ_OPEB_NET_ASSET_RECOG_DOM">"c3324"</definedName>
    <definedName name="IQ_OPEB_NET_ASSET_RECOG_FOREIGN">"c3325"</definedName>
    <definedName name="IQ_OPEB_OBLIGATION_ACCUMULATED">"c3407"</definedName>
    <definedName name="IQ_OPEB_OBLIGATION_ACCUMULATED_DOM">"c3405"</definedName>
    <definedName name="IQ_OPEB_OBLIGATION_ACCUMULATED_FOREIGN">"c3406"</definedName>
    <definedName name="IQ_OPEB_OBLIGATION_ACQ">"c3380"</definedName>
    <definedName name="IQ_OPEB_OBLIGATION_ACQ_DOM">"c3378"</definedName>
    <definedName name="IQ_OPEB_OBLIGATION_ACQ_FOREIGN">"c3379"</definedName>
    <definedName name="IQ_OPEB_OBLIGATION_ACTUARIAL_GAIN_LOSS">"c3371"</definedName>
    <definedName name="IQ_OPEB_OBLIGATION_ACTUARIAL_GAIN_LOSS_DOM">"c3369"</definedName>
    <definedName name="IQ_OPEB_OBLIGATION_ACTUARIAL_GAIN_LOSS_FOREIGN">"c3370"</definedName>
    <definedName name="IQ_OPEB_OBLIGATION_BEG">"c3359"</definedName>
    <definedName name="IQ_OPEB_OBLIGATION_BEG_DOM">"c3357"</definedName>
    <definedName name="IQ_OPEB_OBLIGATION_BEG_FOREIGN">"c3358"</definedName>
    <definedName name="IQ_OPEB_OBLIGATION_CURTAIL">"c3383"</definedName>
    <definedName name="IQ_OPEB_OBLIGATION_CURTAIL_DOM">"c3381"</definedName>
    <definedName name="IQ_OPEB_OBLIGATION_CURTAIL_FOREIGN">"c3382"</definedName>
    <definedName name="IQ_OPEB_OBLIGATION_EMPLOYEE_CONTRIBUTIONS">"c3368"</definedName>
    <definedName name="IQ_OPEB_OBLIGATION_EMPLOYEE_CONTRIBUTIONS_DOM">"c3366"</definedName>
    <definedName name="IQ_OPEB_OBLIGATION_EMPLOYEE_CONTRIBUTIONS_FOREIGN">"c3367"</definedName>
    <definedName name="IQ_OPEB_OBLIGATION_FX_ADJ">"c3377"</definedName>
    <definedName name="IQ_OPEB_OBLIGATION_FX_ADJ_DOM">"c3375"</definedName>
    <definedName name="IQ_OPEB_OBLIGATION_FX_ADJ_FOREIGN">"c3376"</definedName>
    <definedName name="IQ_OPEB_OBLIGATION_INTEREST_COST">"c3365"</definedName>
    <definedName name="IQ_OPEB_OBLIGATION_INTEREST_COST_DOM">"c3363"</definedName>
    <definedName name="IQ_OPEB_OBLIGATION_INTEREST_COST_FOREIGN">"c3364"</definedName>
    <definedName name="IQ_OPEB_OBLIGATION_OTHER_PLAN_ADJ">"c3386"</definedName>
    <definedName name="IQ_OPEB_OBLIGATION_OTHER_PLAN_ADJ_DOM">"c3384"</definedName>
    <definedName name="IQ_OPEB_OBLIGATION_OTHER_PLAN_ADJ_FOREIGN">"c3385"</definedName>
    <definedName name="IQ_OPEB_OBLIGATION_PAID">"c3374"</definedName>
    <definedName name="IQ_OPEB_OBLIGATION_PAID_DOM">"c3372"</definedName>
    <definedName name="IQ_OPEB_OBLIGATION_PAID_FOREIGN">"c3373"</definedName>
    <definedName name="IQ_OPEB_OBLIGATION_PROJECTED">"c3389"</definedName>
    <definedName name="IQ_OPEB_OBLIGATION_PROJECTED_DOM">"c3387"</definedName>
    <definedName name="IQ_OPEB_OBLIGATION_PROJECTED_FOREIGN">"c3388"</definedName>
    <definedName name="IQ_OPEB_OBLIGATION_SERVICE_COST">"c3362"</definedName>
    <definedName name="IQ_OPEB_OBLIGATION_SERVICE_COST_DOM">"c3360"</definedName>
    <definedName name="IQ_OPEB_OBLIGATION_SERVICE_COST_FOREIGN">"c3361"</definedName>
    <definedName name="IQ_OPEB_OTHER">"c3317"</definedName>
    <definedName name="IQ_OPEB_OTHER_ADJ">"c3323"</definedName>
    <definedName name="IQ_OPEB_OTHER_ADJ_DOM">"c3321"</definedName>
    <definedName name="IQ_OPEB_OTHER_ADJ_FOREIGN">"c3322"</definedName>
    <definedName name="IQ_OPEB_OTHER_COST">"c3401"</definedName>
    <definedName name="IQ_OPEB_OTHER_COST_DOM">"c3399"</definedName>
    <definedName name="IQ_OPEB_OTHER_COST_FOREIGN">"c3400"</definedName>
    <definedName name="IQ_OPEB_OTHER_DOM">"c3315"</definedName>
    <definedName name="IQ_OPEB_OTHER_FOREIGN">"c3316"</definedName>
    <definedName name="IQ_OPEB_PBO_ASSUMED_RATE_RET_MAX">"c3440"</definedName>
    <definedName name="IQ_OPEB_PBO_ASSUMED_RATE_RET_MAX_DOM">"c3438"</definedName>
    <definedName name="IQ_OPEB_PBO_ASSUMED_RATE_RET_MAX_FOREIGN">"c3439"</definedName>
    <definedName name="IQ_OPEB_PBO_ASSUMED_RATE_RET_MIN">"c3437"</definedName>
    <definedName name="IQ_OPEB_PBO_ASSUMED_RATE_RET_MIN_DOM">"c3435"</definedName>
    <definedName name="IQ_OPEB_PBO_ASSUMED_RATE_RET_MIN_FOREIGN">"c3436"</definedName>
    <definedName name="IQ_OPEB_PBO_RATE_COMP_INCREASE_MAX">"c3446"</definedName>
    <definedName name="IQ_OPEB_PBO_RATE_COMP_INCREASE_MAX_DOM">"c3444"</definedName>
    <definedName name="IQ_OPEB_PBO_RATE_COMP_INCREASE_MAX_FOREIGN">"c3445"</definedName>
    <definedName name="IQ_OPEB_PBO_RATE_COMP_INCREASE_MIN">"c3443"</definedName>
    <definedName name="IQ_OPEB_PBO_RATE_COMP_INCREASE_MIN_DOM">"c3441"</definedName>
    <definedName name="IQ_OPEB_PBO_RATE_COMP_INCREASE_MIN_FOREIGN">"c3442"</definedName>
    <definedName name="IQ_OPEB_PREPAID_COST">"c3305"</definedName>
    <definedName name="IQ_OPEB_PREPAID_COST_DOM">"c3303"</definedName>
    <definedName name="IQ_OPEB_PREPAID_COST_FOREIGN">"c3304"</definedName>
    <definedName name="IQ_OPEB_PRIOR_SERVICE_NEXT">"c5777"</definedName>
    <definedName name="IQ_OPEB_PRIOR_SERVICE_NEXT_DOM">"c5775"</definedName>
    <definedName name="IQ_OPEB_PRIOR_SERVICE_NEXT_FOREIGN">"c5776"</definedName>
    <definedName name="IQ_OPEB_RATE_COMP_INCREASE_MAX">"c3428"</definedName>
    <definedName name="IQ_OPEB_RATE_COMP_INCREASE_MAX_DOM">"c3426"</definedName>
    <definedName name="IQ_OPEB_RATE_COMP_INCREASE_MAX_FOREIGN">"c3427"</definedName>
    <definedName name="IQ_OPEB_RATE_COMP_INCREASE_MIN">"c3425"</definedName>
    <definedName name="IQ_OPEB_RATE_COMP_INCREASE_MIN_DOM">"c3423"</definedName>
    <definedName name="IQ_OPEB_RATE_COMP_INCREASE_MIN_FOREIGN">"c3424"</definedName>
    <definedName name="IQ_OPEB_SERVICE_COST">"c3392"</definedName>
    <definedName name="IQ_OPEB_SERVICE_COST_DOM">"c3390"</definedName>
    <definedName name="IQ_OPEB_SERVICE_COST_FOREIGN">"c3391"</definedName>
    <definedName name="IQ_OPEB_TOTAL_COST">"c3404"</definedName>
    <definedName name="IQ_OPEB_TOTAL_COST_DOM">"c3402"</definedName>
    <definedName name="IQ_OPEB_TOTAL_COST_FOREIGN">"c3403"</definedName>
    <definedName name="IQ_OPEB_TRANSITION_NEXT">"c5780"</definedName>
    <definedName name="IQ_OPEB_TRANSITION_NEXT_DOM">"c5778"</definedName>
    <definedName name="IQ_OPEB_TRANSITION_NEXT_FOREIGN">"c5779"</definedName>
    <definedName name="IQ_OPEB_UNRECOG_PRIOR">"c3320"</definedName>
    <definedName name="IQ_OPEB_UNRECOG_PRIOR_DOM">"c3318"</definedName>
    <definedName name="IQ_OPEB_UNRECOG_PRIOR_FOREIGN">"c3319"</definedName>
    <definedName name="IQ_OPENED55">1</definedName>
    <definedName name="IQ_OPENPRICE">"c848"</definedName>
    <definedName name="IQ_OPER_INC">"c849"</definedName>
    <definedName name="IQ_OPER_INC_ACT_OR_EST">"c2220"</definedName>
    <definedName name="IQ_OPER_INC_ACT_OR_EST_CIQ">"c12019"</definedName>
    <definedName name="IQ_OPER_INC_ACT_OR_EST_REUT">"c5466"</definedName>
    <definedName name="IQ_OPER_INC_ACT_OR_EST_THOM">"c5304"</definedName>
    <definedName name="IQ_OPER_INC_BR">"c850"</definedName>
    <definedName name="IQ_OPER_INC_EST">"c1688"</definedName>
    <definedName name="IQ_OPER_INC_EST_CIQ">"c12010"</definedName>
    <definedName name="IQ_OPER_INC_EST_REUT">"c5340"</definedName>
    <definedName name="IQ_OPER_INC_EST_THOM">"c5112"</definedName>
    <definedName name="IQ_OPER_INC_FIN">"c851"</definedName>
    <definedName name="IQ_OPER_INC_HIGH_EST">"c1690"</definedName>
    <definedName name="IQ_OPER_INC_HIGH_EST_CIQ">"c12012"</definedName>
    <definedName name="IQ_OPER_INC_HIGH_EST_REUT">"c5342"</definedName>
    <definedName name="IQ_OPER_INC_HIGH_EST_THOM">"c5114"</definedName>
    <definedName name="IQ_OPER_INC_INS">"c852"</definedName>
    <definedName name="IQ_OPER_INC_LOW_EST">"c1691"</definedName>
    <definedName name="IQ_OPER_INC_LOW_EST_CIQ">"c12013"</definedName>
    <definedName name="IQ_OPER_INC_LOW_EST_REUT">"c5343"</definedName>
    <definedName name="IQ_OPER_INC_LOW_EST_THOM">"c5115"</definedName>
    <definedName name="IQ_OPER_INC_MARGIN">"c1448"</definedName>
    <definedName name="IQ_OPER_INC_MEDIAN_EST">"c1689"</definedName>
    <definedName name="IQ_OPER_INC_MEDIAN_EST_CIQ">"c12011"</definedName>
    <definedName name="IQ_OPER_INC_MEDIAN_EST_REUT">"c5341"</definedName>
    <definedName name="IQ_OPER_INC_MEDIAN_EST_THOM">"c5113"</definedName>
    <definedName name="IQ_OPER_INC_NUM_EST">"c1692"</definedName>
    <definedName name="IQ_OPER_INC_NUM_EST_CIQ">"c12014"</definedName>
    <definedName name="IQ_OPER_INC_NUM_EST_REUT">"c5344"</definedName>
    <definedName name="IQ_OPER_INC_NUM_EST_THOM">"c5116"</definedName>
    <definedName name="IQ_OPER_INC_RE">"c6240"</definedName>
    <definedName name="IQ_OPER_INC_REIT">"c853"</definedName>
    <definedName name="IQ_OPER_INC_STDDEV_EST">"c1693"</definedName>
    <definedName name="IQ_OPER_INC_STDDEV_EST_CIQ">"c12015"</definedName>
    <definedName name="IQ_OPER_INC_STDDEV_EST_REUT">"c5345"</definedName>
    <definedName name="IQ_OPER_INC_STDDEV_EST_THOM">"c5117"</definedName>
    <definedName name="IQ_OPER_INC_UTI">"c854"</definedName>
    <definedName name="IQ_OPERATING_EXP_AVG_ASSETS_FFIEC">"c13373"</definedName>
    <definedName name="IQ_OPERATING_INC_AVG_ASSETS_FFIEC">"c13368"</definedName>
    <definedName name="IQ_OPERATING_INC_TE_AVG_ASSETS_FFIEC">"c13360"</definedName>
    <definedName name="IQ_OPERATING_NOI_AVG_GROSS_PROP">"c16058"</definedName>
    <definedName name="IQ_OPERATIONS_EXP">"c855"</definedName>
    <definedName name="IQ_OPTIONS_BEG_OS">"c1572"</definedName>
    <definedName name="IQ_OPTIONS_CANCELLED">"c856"</definedName>
    <definedName name="IQ_OPTIONS_END_OS">"c1573"</definedName>
    <definedName name="IQ_OPTIONS_EXCERCISED">"c2116"</definedName>
    <definedName name="IQ_OPTIONS_EXERCISABLE_END_OS">"c5804"</definedName>
    <definedName name="IQ_OPTIONS_EXERCISED">"c2116"</definedName>
    <definedName name="IQ_OPTIONS_GRANTED">"c2673"</definedName>
    <definedName name="IQ_OPTIONS_ISSUED">"c857"</definedName>
    <definedName name="IQ_OPTIONS_OS">"c858"</definedName>
    <definedName name="IQ_OPTIONS_STRIKE_PRICE_BEG_OS">"c5805"</definedName>
    <definedName name="IQ_OPTIONS_STRIKE_PRICE_CANCELLED">"c5807"</definedName>
    <definedName name="IQ_OPTIONS_STRIKE_PRICE_EXERCISABLE">"c5808"</definedName>
    <definedName name="IQ_OPTIONS_STRIKE_PRICE_EXERCISED">"c5806"</definedName>
    <definedName name="IQ_OPTIONS_STRIKE_PRICE_GRANTED">"c2678"</definedName>
    <definedName name="IQ_OPTIONS_STRIKE_PRICE_OS">"c2677"</definedName>
    <definedName name="IQ_ORDER_BACKLOG">"c2090"</definedName>
    <definedName name="IQ_OREO_1_4_RESIDENTIAL_FDIC">"c6454"</definedName>
    <definedName name="IQ_OREO_COMMERCIAL_RE_FDIC">"c6456"</definedName>
    <definedName name="IQ_OREO_CONSTRUCTION_DEVELOPMENT_FDIC">"c6457"</definedName>
    <definedName name="IQ_OREO_FARMLAND_FDIC">"c6458"</definedName>
    <definedName name="IQ_OREO_FFIEC">"c12831"</definedName>
    <definedName name="IQ_OREO_FOREIGN_FDIC">"c6460"</definedName>
    <definedName name="IQ_OREO_FOREIGN_FFIEC">"c15273"</definedName>
    <definedName name="IQ_OREO_MULTI_FAMILY_RESIDENTIAL_FDIC">"c6455"</definedName>
    <definedName name="IQ_OREO_OTHER_FFIEC">"c12833"</definedName>
    <definedName name="IQ_OTHER_ADDITIONS_T1_FFIEC">"c13142"</definedName>
    <definedName name="IQ_OTHER_ADDITIONS_T2_FFIEC">"c13148"</definedName>
    <definedName name="IQ_OTHER_ADJ_CLAIM_ADJ_EXP_INCURRED">"c15878"</definedName>
    <definedName name="IQ_OTHER_ADJ_CLAIM_ADJ_EXP_PAID">"c15879"</definedName>
    <definedName name="IQ_OTHER_ADJ_RESERVE_BOP">"c15876"</definedName>
    <definedName name="IQ_OTHER_ADJ_RESERVES">"c15882"</definedName>
    <definedName name="IQ_OTHER_ADJUST_GROSS_LOANS">"c859"</definedName>
    <definedName name="IQ_OTHER_ADJUSTMENTS_COVERED">"c9961"</definedName>
    <definedName name="IQ_OTHER_ADJUSTMENTS_FFIEC">"c12972"</definedName>
    <definedName name="IQ_OTHER_ADJUSTMENTS_GROUP">"c9947"</definedName>
    <definedName name="IQ_OTHER_AFFO">"c16180"</definedName>
    <definedName name="IQ_OTHER_AMORT">"c5563"</definedName>
    <definedName name="IQ_OTHER_AMORT_BNK">"c5565"</definedName>
    <definedName name="IQ_OTHER_AMORT_BR">"c5566"</definedName>
    <definedName name="IQ_OTHER_AMORT_FIN">"c5567"</definedName>
    <definedName name="IQ_OTHER_AMORT_INS">"c5568"</definedName>
    <definedName name="IQ_OTHER_AMORT_RE">"c6287"</definedName>
    <definedName name="IQ_OTHER_AMORT_REIT">"c5569"</definedName>
    <definedName name="IQ_OTHER_AMORT_UTI">"c5570"</definedName>
    <definedName name="IQ_OTHER_ASSETS">"c860"</definedName>
    <definedName name="IQ_OTHER_ASSETS_BNK">"c861"</definedName>
    <definedName name="IQ_OTHER_ASSETS_BR">"c862"</definedName>
    <definedName name="IQ_OTHER_ASSETS_FDIC">"c6338"</definedName>
    <definedName name="IQ_OTHER_ASSETS_FFIEC">"c12848"</definedName>
    <definedName name="IQ_OTHER_ASSETS_FIN">"c863"</definedName>
    <definedName name="IQ_OTHER_ASSETS_INS">"c864"</definedName>
    <definedName name="IQ_OTHER_ASSETS_RE">"c6241"</definedName>
    <definedName name="IQ_OTHER_ASSETS_REIT">"c865"</definedName>
    <definedName name="IQ_OTHER_ASSETS_SERV_RIGHTS">"c2243"</definedName>
    <definedName name="IQ_OTHER_ASSETS_TOTAL_FFIEC">"c12841"</definedName>
    <definedName name="IQ_OTHER_ASSETS_UTI">"c866"</definedName>
    <definedName name="IQ_OTHER_BEARING_LIAB">"c1608"</definedName>
    <definedName name="IQ_OTHER_BEDS">"c8784"</definedName>
    <definedName name="IQ_OTHER_BENEFITS_OBLIGATION">"c867"</definedName>
    <definedName name="IQ_OTHER_BORROWED_FUNDS_FDIC">"c6345"</definedName>
    <definedName name="IQ_OTHER_BORROWED_MONEY_FAIR_VALUE_TOT_FFIEC">"c15409"</definedName>
    <definedName name="IQ_OTHER_BORROWED_MONEY_FFIEC">"c12862"</definedName>
    <definedName name="IQ_OTHER_BORROWED_MONEY_LEVEL_1_FFIEC">"c15431"</definedName>
    <definedName name="IQ_OTHER_BORROWED_MONEY_LEVEL_2_FFIEC">"c15444"</definedName>
    <definedName name="IQ_OTHER_BORROWED_MONEY_LEVEL_3_FFIEC">"c15457"</definedName>
    <definedName name="IQ_OTHER_BORROWED_MONEY_LT_FFIEC">"c12865"</definedName>
    <definedName name="IQ_OTHER_BORROWED_MONEY_ST_FFIEC">"c12864"</definedName>
    <definedName name="IQ_OTHER_CA">"c868"</definedName>
    <definedName name="IQ_OTHER_CA_SUPPL">"c869"</definedName>
    <definedName name="IQ_OTHER_CA_SUPPL_BNK">"c870"</definedName>
    <definedName name="IQ_OTHER_CA_SUPPL_BR">"c871"</definedName>
    <definedName name="IQ_OTHER_CA_SUPPL_FIN">"c872"</definedName>
    <definedName name="IQ_OTHER_CA_SUPPL_INS">"c873"</definedName>
    <definedName name="IQ_OTHER_CA_SUPPL_RE">"c6242"</definedName>
    <definedName name="IQ_OTHER_CA_SUPPL_REIT">"c874"</definedName>
    <definedName name="IQ_OTHER_CA_SUPPL_UTI">"c875"</definedName>
    <definedName name="IQ_OTHER_CA_UTI">"c876"</definedName>
    <definedName name="IQ_OTHER_CL">"c877"</definedName>
    <definedName name="IQ_OTHER_CL_SUPPL">"c878"</definedName>
    <definedName name="IQ_OTHER_CL_SUPPL_BNK">"c879"</definedName>
    <definedName name="IQ_OTHER_CL_SUPPL_BR">"c880"</definedName>
    <definedName name="IQ_OTHER_CL_SUPPL_FIN">"c881"</definedName>
    <definedName name="IQ_OTHER_CL_SUPPL_INS">"C6021"</definedName>
    <definedName name="IQ_OTHER_CL_SUPPL_INS_1">"c6021"</definedName>
    <definedName name="IQ_OTHER_CL_SUPPL_RE">"c6243"</definedName>
    <definedName name="IQ_OTHER_CL_SUPPL_REIT">"c882"</definedName>
    <definedName name="IQ_OTHER_CL_SUPPL_UTI">"c883"</definedName>
    <definedName name="IQ_OTHER_CL_UTI">"c884"</definedName>
    <definedName name="IQ_OTHER_COMPREHENSIVE_INCOME_FDIC">"c6503"</definedName>
    <definedName name="IQ_OTHER_COMPREHENSIVE_INCOME_FFIEC">"c12970"</definedName>
    <definedName name="IQ_OTHER_CONSTRUCTION_GROSS_LOANS_FFIEC">"c13403"</definedName>
    <definedName name="IQ_OTHER_CONSTRUCTION_LOANS_DUE_30_89_FFIEC">"c13258"</definedName>
    <definedName name="IQ_OTHER_CONSTRUCTION_LOANS_DUE_90_FFIEC">"c13286"</definedName>
    <definedName name="IQ_OTHER_CONSTRUCTION_LOANS_NON_ACCRUAL_FFIEC">"c13312"</definedName>
    <definedName name="IQ_OTHER_CONSTRUCTION_LOANS_UNUSED_FFIEC">"c13245"</definedName>
    <definedName name="IQ_OTHER_CONSTRUCTION_RISK_BASED_FFIEC">"c13424"</definedName>
    <definedName name="IQ_OTHER_CONSUMER_LL_REC_FFIEC">"c12891"</definedName>
    <definedName name="IQ_OTHER_CONSUMER_LOANS_FFIEC">"c12824"</definedName>
    <definedName name="IQ_OTHER_CONSUMER_LOANS_TRADING_DOM_FFIEC">"c12935"</definedName>
    <definedName name="IQ_OTHER_CURRENT_ASSETS">"c1403"</definedName>
    <definedName name="IQ_OTHER_CURRENT_LIAB">"c1404"</definedName>
    <definedName name="IQ_OTHER_DEBT">"c2507"</definedName>
    <definedName name="IQ_OTHER_DEBT_PCT">"c2508"</definedName>
    <definedName name="IQ_OTHER_DEBT_SEC_DOM_AVAIL_SALE_FFIEC">"c12803"</definedName>
    <definedName name="IQ_OTHER_DEBT_SEC_FOREIGN_AVAIL_SALE_FFIEC">"c12804"</definedName>
    <definedName name="IQ_OTHER_DEBT_SEC_INVEST_SECURITIES_FFIEC">"c13462"</definedName>
    <definedName name="IQ_OTHER_DEBT_SEC_TRADING_DOM_FFIEC">"c12924"</definedName>
    <definedName name="IQ_OTHER_DEBT_SEC_TRADING_FFIEC">"c12819"</definedName>
    <definedName name="IQ_OTHER_DEBT_SECURITIES_DOM_FFIEC">"c12789"</definedName>
    <definedName name="IQ_OTHER_DEBT_SECURITIES_FOREIGN_FFIEC">"c12790"</definedName>
    <definedName name="IQ_OTHER_DEBT_SECURITIES_QUARTERLY_AVG_FFIEC">"c15473"</definedName>
    <definedName name="IQ_OTHER_DEDUCTIONS_LEVERAGE_RATIO_FFIEC">"c13158"</definedName>
    <definedName name="IQ_OTHER_DEP">"c885"</definedName>
    <definedName name="IQ_OTHER_DEPOSITORY_INSTITUTIONS_LOANS_FDIC">"c6436"</definedName>
    <definedName name="IQ_OTHER_DEPOSITORY_INSTITUTIONS_TOTAL_LOANS_FOREIGN_FDIC">"c6442"</definedName>
    <definedName name="IQ_OTHER_DEPOSITS_FFIEC">"c12994"</definedName>
    <definedName name="IQ_OTHER_DEPOSITS_TOTAL_DEPOSITS">"c15724"</definedName>
    <definedName name="IQ_OTHER_DERIVATIVES_BENEFICIARY_FFIEC">"c13122"</definedName>
    <definedName name="IQ_OTHER_DERIVATIVES_GUARANTOR_FFIEC">"c13115"</definedName>
    <definedName name="IQ_OTHER_DEVELOPMENT_EXPENSE">"c16041"</definedName>
    <definedName name="IQ_OTHER_DEVELOPMENT_REVENUE">"c16025"</definedName>
    <definedName name="IQ_OTHER_DOMESTIC_DEBT_SECURITIES_FDIC">"c6302"</definedName>
    <definedName name="IQ_OTHER_EARNING">"c1609"</definedName>
    <definedName name="IQ_OTHER_EPRA_NAV_ADJ">"c16004"</definedName>
    <definedName name="IQ_OTHER_EPRA_NNAV_ADJ">"c16009"</definedName>
    <definedName name="IQ_OTHER_EQUITY">"c886"</definedName>
    <definedName name="IQ_OTHER_EQUITY_BNK">"c887"</definedName>
    <definedName name="IQ_OTHER_EQUITY_BR">"c888"</definedName>
    <definedName name="IQ_OTHER_EQUITY_CAPITAL_COMPS_FFIEC">"c12880"</definedName>
    <definedName name="IQ_OTHER_EQUITY_FFIEC">"c12879"</definedName>
    <definedName name="IQ_OTHER_EQUITY_FIN">"c889"</definedName>
    <definedName name="IQ_OTHER_EQUITY_INS">"c890"</definedName>
    <definedName name="IQ_OTHER_EQUITY_RE">"c6244"</definedName>
    <definedName name="IQ_OTHER_EQUITY_REIT">"c891"</definedName>
    <definedName name="IQ_OTHER_EQUITY_UTI">"c892"</definedName>
    <definedName name="IQ_OTHER_EXP_OPERATING_INC_FFIEC">"c13381"</definedName>
    <definedName name="IQ_OTHER_FAD">"c16184"</definedName>
    <definedName name="IQ_OTHER_FINANCE_ACT">"c893"</definedName>
    <definedName name="IQ_OTHER_FINANCE_ACT_BNK">"c894"</definedName>
    <definedName name="IQ_OTHER_FINANCE_ACT_BR">"c895"</definedName>
    <definedName name="IQ_OTHER_FINANCE_ACT_FIN">"c896"</definedName>
    <definedName name="IQ_OTHER_FINANCE_ACT_INS">"c897"</definedName>
    <definedName name="IQ_OTHER_FINANCE_ACT_RE">"c6245"</definedName>
    <definedName name="IQ_OTHER_FINANCE_ACT_REIT">"c898"</definedName>
    <definedName name="IQ_OTHER_FINANCE_ACT_SUPPL">"c899"</definedName>
    <definedName name="IQ_OTHER_FINANCE_ACT_SUPPL_BNK">"c900"</definedName>
    <definedName name="IQ_OTHER_FINANCE_ACT_SUPPL_BR">"c901"</definedName>
    <definedName name="IQ_OTHER_FINANCE_ACT_SUPPL_FIN">"c902"</definedName>
    <definedName name="IQ_OTHER_FINANCE_ACT_SUPPL_INS">"c903"</definedName>
    <definedName name="IQ_OTHER_FINANCE_ACT_SUPPL_RE">"c6246"</definedName>
    <definedName name="IQ_OTHER_FINANCE_ACT_SUPPL_REIT">"c904"</definedName>
    <definedName name="IQ_OTHER_FINANCE_ACT_SUPPL_UTI">"c905"</definedName>
    <definedName name="IQ_OTHER_FINANCE_ACT_UTI">"c906"</definedName>
    <definedName name="IQ_OTHER_FOREIGN_LOANS_FOREIGN_FFIEC">"c13482"</definedName>
    <definedName name="IQ_OTHER_IBF_DEPOSIT_LIABILITIES_FFIEC">"c15301"</definedName>
    <definedName name="IQ_OTHER_INDIVIDUAL_FAMILY_DOM_QUARTERLY_AVG_FFIEC">"c15481"</definedName>
    <definedName name="IQ_OTHER_INSURANCE_FEES_FDIC">"c6672"</definedName>
    <definedName name="IQ_OTHER_INSURANCE_PREMIUMS_FFIEC">"c13071"</definedName>
    <definedName name="IQ_OTHER_INT_EXPENSE_FFIEC">"c12999"</definedName>
    <definedName name="IQ_OTHER_INT_INCOME_FFIEC">"c12988"</definedName>
    <definedName name="IQ_OTHER_INTAN">"c907"</definedName>
    <definedName name="IQ_OTHER_INTAN_BNK">"c908"</definedName>
    <definedName name="IQ_OTHER_INTAN_BR">"c909"</definedName>
    <definedName name="IQ_OTHER_INTAN_FIN">"c910"</definedName>
    <definedName name="IQ_OTHER_INTAN_INS">"c911"</definedName>
    <definedName name="IQ_OTHER_INTAN_RE">"c6247"</definedName>
    <definedName name="IQ_OTHER_INTAN_REIT">"c912"</definedName>
    <definedName name="IQ_OTHER_INTAN_UTI">"c913"</definedName>
    <definedName name="IQ_OTHER_INTANGIBLE_ASSETS_FFIEC">"c12837"</definedName>
    <definedName name="IQ_OTHER_INTANGIBLE_ASSETS_TOT_FFIEC">"c12840"</definedName>
    <definedName name="IQ_OTHER_INTANGIBLE_FDIC">"c6337"</definedName>
    <definedName name="IQ_OTHER_INV">"c914"</definedName>
    <definedName name="IQ_OTHER_INVEST">"c915"</definedName>
    <definedName name="IQ_OTHER_INVEST_ACT">"c916"</definedName>
    <definedName name="IQ_OTHER_INVEST_ACT_BNK">"c917"</definedName>
    <definedName name="IQ_OTHER_INVEST_ACT_BR">"c918"</definedName>
    <definedName name="IQ_OTHER_INVEST_ACT_FIN">"c919"</definedName>
    <definedName name="IQ_OTHER_INVEST_ACT_INS">"c920"</definedName>
    <definedName name="IQ_OTHER_INVEST_ACT_RE">"c6248"</definedName>
    <definedName name="IQ_OTHER_INVEST_ACT_REIT">"c921"</definedName>
    <definedName name="IQ_OTHER_INVEST_ACT_SUPPL">"c922"</definedName>
    <definedName name="IQ_OTHER_INVEST_ACT_SUPPL_BNK">"c923"</definedName>
    <definedName name="IQ_OTHER_INVEST_ACT_SUPPL_BR">"c924"</definedName>
    <definedName name="IQ_OTHER_INVEST_ACT_SUPPL_FIN">"c925"</definedName>
    <definedName name="IQ_OTHER_INVEST_ACT_SUPPL_INS">"c926"</definedName>
    <definedName name="IQ_OTHER_INVEST_ACT_SUPPL_RE">"c6249"</definedName>
    <definedName name="IQ_OTHER_INVEST_ACT_SUPPL_REIT">"c927"</definedName>
    <definedName name="IQ_OTHER_INVEST_ACT_SUPPL_UTI">"c928"</definedName>
    <definedName name="IQ_OTHER_INVEST_ACT_UTI">"c929"</definedName>
    <definedName name="IQ_OTHER_INVESTING">"c1408"</definedName>
    <definedName name="IQ_OTHER_LEASES_DUE_30_89_FFIEC">"c13278"</definedName>
    <definedName name="IQ_OTHER_LEASES_DUE_90_FFIEC">"c13304"</definedName>
    <definedName name="IQ_OTHER_LEASES_LL_REC_FFIEC">"c12896"</definedName>
    <definedName name="IQ_OTHER_LEASES_NON_ACCRUAL_FFIEC">"c13330"</definedName>
    <definedName name="IQ_OTHER_LIAB">"c930"</definedName>
    <definedName name="IQ_OTHER_LIAB_BNK">"c931"</definedName>
    <definedName name="IQ_OTHER_LIAB_BR">"c932"</definedName>
    <definedName name="IQ_OTHER_LIAB_FIN">"c933"</definedName>
    <definedName name="IQ_OTHER_LIAB_INS">"c934"</definedName>
    <definedName name="IQ_OTHER_LIAB_LT">"c935"</definedName>
    <definedName name="IQ_OTHER_LIAB_LT_BNK">"c936"</definedName>
    <definedName name="IQ_OTHER_LIAB_LT_BR">"c937"</definedName>
    <definedName name="IQ_OTHER_LIAB_LT_FIN">"c938"</definedName>
    <definedName name="IQ_OTHER_LIAB_LT_INS">"c939"</definedName>
    <definedName name="IQ_OTHER_LIAB_LT_RE">"c6250"</definedName>
    <definedName name="IQ_OTHER_LIAB_LT_REIT">"c940"</definedName>
    <definedName name="IQ_OTHER_LIAB_LT_UTI">"c941"</definedName>
    <definedName name="IQ_OTHER_LIAB_RE">"c6251"</definedName>
    <definedName name="IQ_OTHER_LIAB_REIT">"c942"</definedName>
    <definedName name="IQ_OTHER_LIAB_UTI">"c943"</definedName>
    <definedName name="IQ_OTHER_LIAB_WRITTEN">"c944"</definedName>
    <definedName name="IQ_OTHER_LIABILITIES_FDIC">"c6347"</definedName>
    <definedName name="IQ_OTHER_LIABILITIES_FFIEC">"c12872"</definedName>
    <definedName name="IQ_OTHER_LIABILITIES_TOTAL_FFIEC">"c12869"</definedName>
    <definedName name="IQ_OTHER_LL_REC_FFIEC">"c12894"</definedName>
    <definedName name="IQ_OTHER_LOANS">"c945"</definedName>
    <definedName name="IQ_OTHER_LOANS_CHARGE_OFFS_FDIC">"c6601"</definedName>
    <definedName name="IQ_OTHER_LOANS_DUE_30_89_FFIEC">"c13275"</definedName>
    <definedName name="IQ_OTHER_LOANS_DUE_90_FFIEC">"c13301"</definedName>
    <definedName name="IQ_OTHER_LOANS_FFIEC">"c12825"</definedName>
    <definedName name="IQ_OTHER_LOANS_FOREIGN_FDIC">"c6446"</definedName>
    <definedName name="IQ_OTHER_LOANS_GROSS_LOANS_FFIEC">"c13414"</definedName>
    <definedName name="IQ_OTHER_LOANS_INDIVIDUALS_CHARGE_OFFS_FFIEC">"c13181"</definedName>
    <definedName name="IQ_OTHER_LOANS_INDIVIDUALS_DUE_30_89_FFIEC">"c13273"</definedName>
    <definedName name="IQ_OTHER_LOANS_INDIVIDUALS_DUE_90_FFIEC">"c13299"</definedName>
    <definedName name="IQ_OTHER_LOANS_INDIVIDUALS_NON_ACCRUAL_FFIEC">"c13325"</definedName>
    <definedName name="IQ_OTHER_LOANS_INDIVIDUALS_RECOV_FFIEC">"c13203"</definedName>
    <definedName name="IQ_OTHER_LOANS_LEASES_FDIC">"c6322"</definedName>
    <definedName name="IQ_OTHER_LOANS_LL_REC_DOM_FFIEC">"c12914"</definedName>
    <definedName name="IQ_OTHER_LOANS_NET_CHARGE_OFFS_FDIC">"c6639"</definedName>
    <definedName name="IQ_OTHER_LOANS_NON_ACCRUAL_FFIEC">"c13327"</definedName>
    <definedName name="IQ_OTHER_LOANS_RECOVERIES_FDIC">"c6620"</definedName>
    <definedName name="IQ_OTHER_LOANS_RISK_BASED_FFIEC">"c13435"</definedName>
    <definedName name="IQ_OTHER_LOANS_TOTAL_FDIC">"c6432"</definedName>
    <definedName name="IQ_OTHER_LOANS_TOTAL_LOANS">"c15716"</definedName>
    <definedName name="IQ_OTHER_LOANS_TRADING_DOM_FFIEC">"c12936"</definedName>
    <definedName name="IQ_OTHER_LONG_TERM">"c1409"</definedName>
    <definedName name="IQ_OTHER_LT_ASSETS">"c946"</definedName>
    <definedName name="IQ_OTHER_LT_ASSETS_BNK">"c947"</definedName>
    <definedName name="IQ_OTHER_LT_ASSETS_BR">"c948"</definedName>
    <definedName name="IQ_OTHER_LT_ASSETS_FIN">"c949"</definedName>
    <definedName name="IQ_OTHER_LT_ASSETS_INS">"c950"</definedName>
    <definedName name="IQ_OTHER_LT_ASSETS_RE">"c6252"</definedName>
    <definedName name="IQ_OTHER_LT_ASSETS_REIT">"c951"</definedName>
    <definedName name="IQ_OTHER_LT_ASSETS_UTI">"c952"</definedName>
    <definedName name="IQ_OTHER_MBS_AVAIL_SALE_FFIEC">"c12801"</definedName>
    <definedName name="IQ_OTHER_MBS_FFIEC">"c12787"</definedName>
    <definedName name="IQ_OTHER_MBS_ISSUED_FNMA_GNMA_TRADING_DOM_FFIEC">"c12922"</definedName>
    <definedName name="IQ_OTHER_MBS_ISSUED_FNMA_GNMA_TRADING_FFIEC">"c12817"</definedName>
    <definedName name="IQ_OTHER_MBS_TRADING_DOM_FFIEC">"c12923"</definedName>
    <definedName name="IQ_OTHER_MBS_TRADING_FFIEC">"c12818"</definedName>
    <definedName name="IQ_OTHER_MINING_REVENUE_COAL">"c15931"</definedName>
    <definedName name="IQ_OTHER_NET">"c1453"</definedName>
    <definedName name="IQ_OTHER_NON_INT_ALLOCATIONS_FFIEC">"c13065"</definedName>
    <definedName name="IQ_OTHER_NON_INT_EXP">"c953"</definedName>
    <definedName name="IQ_OTHER_NON_INT_EXP_FDIC">"c6578"</definedName>
    <definedName name="IQ_OTHER_NON_INT_EXP_FFIEC">"c13027"</definedName>
    <definedName name="IQ_OTHER_NON_INT_EXP_TOTA0">"c954"</definedName>
    <definedName name="IQ_OTHER_NON_INT_EXP_TOTAL">"c954"</definedName>
    <definedName name="IQ_OTHER_NON_INT_EXPENSE_FDIC">"c6679"</definedName>
    <definedName name="IQ_OTHER_NON_INT_INC">"c955"</definedName>
    <definedName name="IQ_OTHER_NON_INT_INC_FDIC">"c6676"</definedName>
    <definedName name="IQ_OTHER_NON_INT_INC_OPERATING_INC_FFIEC">"c13392"</definedName>
    <definedName name="IQ_OTHER_NON_INT_INCOME_FFIEC">"c13016"</definedName>
    <definedName name="IQ_OTHER_NON_OPER_EXP">"c956"</definedName>
    <definedName name="IQ_OTHER_NON_OPER_EXP_BR">"c957"</definedName>
    <definedName name="IQ_OTHER_NON_OPER_EXP_FIN">"c958"</definedName>
    <definedName name="IQ_OTHER_NON_OPER_EXP_INS">"c959"</definedName>
    <definedName name="IQ_OTHER_NON_OPER_EXP_RE">"c6253"</definedName>
    <definedName name="IQ_OTHER_NON_OPER_EXP_REIT">"c960"</definedName>
    <definedName name="IQ_OTHER_NON_OPER_EXP_SUPPL">"c961"</definedName>
    <definedName name="IQ_OTHER_NON_OPER_EXP_SUPPL_BR">"c962"</definedName>
    <definedName name="IQ_OTHER_NON_OPER_EXP_SUPPL_FIN">"c963"</definedName>
    <definedName name="IQ_OTHER_NON_OPER_EXP_SUPPL_INS">"c964"</definedName>
    <definedName name="IQ_OTHER_NON_OPER_EXP_SUPPL_RE">"c6254"</definedName>
    <definedName name="IQ_OTHER_NON_OPER_EXP_SUPPL_REIT">"c965"</definedName>
    <definedName name="IQ_OTHER_NON_OPER_EXP_SUPPL_UTI">"c966"</definedName>
    <definedName name="IQ_OTHER_NON_OPER_EXP_UTI">"c967"</definedName>
    <definedName name="IQ_OTHER_NON_REC">"c968"</definedName>
    <definedName name="IQ_OTHER_NON_REC_BNK">"c969"</definedName>
    <definedName name="IQ_OTHER_NON_REC_BR">"c970"</definedName>
    <definedName name="IQ_OTHER_NON_REC_FIN">"c971"</definedName>
    <definedName name="IQ_OTHER_NON_REC_INS">"c972"</definedName>
    <definedName name="IQ_OTHER_NON_REC_REIT">"c973"</definedName>
    <definedName name="IQ_OTHER_NON_REC_SUPPL">"c974"</definedName>
    <definedName name="IQ_OTHER_NON_REC_SUPPL_BNK">"c975"</definedName>
    <definedName name="IQ_OTHER_NON_REC_SUPPL_BR">"c976"</definedName>
    <definedName name="IQ_OTHER_NON_REC_SUPPL_FIN">"c977"</definedName>
    <definedName name="IQ_OTHER_NON_REC_SUPPL_INS">"c978"</definedName>
    <definedName name="IQ_OTHER_NON_REC_SUPPL_REIT">"c979"</definedName>
    <definedName name="IQ_OTHER_NON_REC_SUPPL_UTI">"c980"</definedName>
    <definedName name="IQ_OTHER_NON_REC_UTI">"c981"</definedName>
    <definedName name="IQ_OTHER_NONFARM_NONRES_GROSS_LOANS_FFIEC">"c13407"</definedName>
    <definedName name="IQ_OTHER_NONFARM_NONRES_LL_REC_DOM_FFIEC">"c12907"</definedName>
    <definedName name="IQ_OTHER_NONFARM_NONRES_RISK_BASED_FFIEC">"c13428"</definedName>
    <definedName name="IQ_OTHER_NONINTEREST_INC_FOREIGN_FFIEC">"c15380"</definedName>
    <definedName name="IQ_OTHER_OFF_BS_ITEMS_FFIEC">"c13126"</definedName>
    <definedName name="IQ_OTHER_OFF_BS_LIAB_FDIC">"c6533"</definedName>
    <definedName name="IQ_OTHER_OPER">"c982"</definedName>
    <definedName name="IQ_OTHER_OPER_ACT">"c983"</definedName>
    <definedName name="IQ_OTHER_OPER_ACT_BNK">"c984"</definedName>
    <definedName name="IQ_OTHER_OPER_ACT_BR">"c985"</definedName>
    <definedName name="IQ_OTHER_OPER_ACT_FIN">"c986"</definedName>
    <definedName name="IQ_OTHER_OPER_ACT_INS">"c987"</definedName>
    <definedName name="IQ_OTHER_OPER_ACT_RE">"c6255"</definedName>
    <definedName name="IQ_OTHER_OPER_ACT_REIT">"c988"</definedName>
    <definedName name="IQ_OTHER_OPER_ACT_UTI">"c989"</definedName>
    <definedName name="IQ_OTHER_OPER_BR">"c990"</definedName>
    <definedName name="IQ_OTHER_OPER_FIN">"c991"</definedName>
    <definedName name="IQ_OTHER_OPER_INS">"c992"</definedName>
    <definedName name="IQ_OTHER_OPER_RE">"c6256"</definedName>
    <definedName name="IQ_OTHER_OPER_REIT">"c993"</definedName>
    <definedName name="IQ_OTHER_OPER_SUPPL_BR">"c994"</definedName>
    <definedName name="IQ_OTHER_OPER_SUPPL_FIN">"c995"</definedName>
    <definedName name="IQ_OTHER_OPER_SUPPL_INS">"c996"</definedName>
    <definedName name="IQ_OTHER_OPER_SUPPL_RE">"c6257"</definedName>
    <definedName name="IQ_OTHER_OPER_SUPPL_REIT">"c997"</definedName>
    <definedName name="IQ_OTHER_OPER_SUPPL_UTI">"c998"</definedName>
    <definedName name="IQ_OTHER_OPER_TOT_BNK">"c999"</definedName>
    <definedName name="IQ_OTHER_OPER_TOT_BR">"c1000"</definedName>
    <definedName name="IQ_OTHER_OPER_TOT_FIN">"c1001"</definedName>
    <definedName name="IQ_OTHER_OPER_TOT_INS">"c1002"</definedName>
    <definedName name="IQ_OTHER_OPER_TOT_RE">"c6258"</definedName>
    <definedName name="IQ_OTHER_OPER_TOT_REIT">"c1003"</definedName>
    <definedName name="IQ_OTHER_OPER_TOT_UTI">"c1004"</definedName>
    <definedName name="IQ_OTHER_OPER_UTI">"c1005"</definedName>
    <definedName name="IQ_OTHER_OPTIONS_BEG_OS">"c2686"</definedName>
    <definedName name="IQ_OTHER_OPTIONS_CANCELLED">"c2689"</definedName>
    <definedName name="IQ_OTHER_OPTIONS_END_OS">"c2690"</definedName>
    <definedName name="IQ_OTHER_OPTIONS_EXERCISABLE_END_OS">"c5814"</definedName>
    <definedName name="IQ_OTHER_OPTIONS_EXERCISED">"c2688"</definedName>
    <definedName name="IQ_OTHER_OPTIONS_GRANTED">"c2687"</definedName>
    <definedName name="IQ_OTHER_OPTIONS_STRIKE_PRICE_BEG_OS">"c5815"</definedName>
    <definedName name="IQ_OTHER_OPTIONS_STRIKE_PRICE_CANCELLED">"c5817"</definedName>
    <definedName name="IQ_OTHER_OPTIONS_STRIKE_PRICE_EXERCISABLE">"c5818"</definedName>
    <definedName name="IQ_OTHER_OPTIONS_STRIKE_PRICE_EXERCISED">"c5816"</definedName>
    <definedName name="IQ_OTHER_OPTIONS_STRIKE_PRICE_OS">"c2691"</definedName>
    <definedName name="IQ_OTHER_OUTSTANDING_BS_DATE">"c1972"</definedName>
    <definedName name="IQ_OTHER_OUTSTANDING_FILING_DATE">"c1974"</definedName>
    <definedName name="IQ_OTHER_OVER_TOTAL">"c13770"</definedName>
    <definedName name="IQ_OTHER_PC_WRITTEN">"c1006"</definedName>
    <definedName name="IQ_OTHER_PROP">"c8764"</definedName>
    <definedName name="IQ_OTHER_PROP_OPERATING_EXPENSE">"c16043"</definedName>
    <definedName name="IQ_OTHER_PROP_OPERATING_REVENUE">"c16027"</definedName>
    <definedName name="IQ_OTHER_RE_OWNED_FDIC">"c6330"</definedName>
    <definedName name="IQ_OTHER_REAL_ESTATE">"c1007"</definedName>
    <definedName name="IQ_OTHER_RECEIV">"c1008"</definedName>
    <definedName name="IQ_OTHER_RECEIV_INS">"c1009"</definedName>
    <definedName name="IQ_OTHER_REV">"c1010"</definedName>
    <definedName name="IQ_OTHER_REV_BR">"c1011"</definedName>
    <definedName name="IQ_OTHER_REV_FIN">"c1012"</definedName>
    <definedName name="IQ_OTHER_REV_INS">"c1013"</definedName>
    <definedName name="IQ_OTHER_REV_RE">"c6259"</definedName>
    <definedName name="IQ_OTHER_REV_REIT">"c1014"</definedName>
    <definedName name="IQ_OTHER_REV_SUPPL">"c1015"</definedName>
    <definedName name="IQ_OTHER_REV_SUPPL_BR">"c1016"</definedName>
    <definedName name="IQ_OTHER_REV_SUPPL_FIN">"c1017"</definedName>
    <definedName name="IQ_OTHER_REV_SUPPL_INS">"c1018"</definedName>
    <definedName name="IQ_OTHER_REV_SUPPL_RE">"c6260"</definedName>
    <definedName name="IQ_OTHER_REV_SUPPL_REIT">"c1019"</definedName>
    <definedName name="IQ_OTHER_REV_SUPPL_UTI">"c1020"</definedName>
    <definedName name="IQ_OTHER_REV_UTI">"c1021"</definedName>
    <definedName name="IQ_OTHER_REVENUE">"c1410"</definedName>
    <definedName name="IQ_OTHER_REVOL_CREDIT_CONSUMER_LOANS_FFIEC">"c12823"</definedName>
    <definedName name="IQ_OTHER_REVOLVING_CREDIT_LL_REC_FFIEC">"c12890"</definedName>
    <definedName name="IQ_OTHER_REVOLVING_CREDIT_LOANS_TRADING_DOM_FFIEC">"c12934"</definedName>
    <definedName name="IQ_OTHER_ROOMS">"c8788"</definedName>
    <definedName name="IQ_OTHER_SAVINGS_DEPOSITS_FDIC">"c6554"</definedName>
    <definedName name="IQ_OTHER_SAVINGS_DEPOSITS_NON_TRANS_ACCTS_FFIEC">"c15331"</definedName>
    <definedName name="IQ_OTHER_SECURITIES_QUARTERLY_AVG_FFIEC">"c15472"</definedName>
    <definedName name="IQ_OTHER_SQ_FT">"c8780"</definedName>
    <definedName name="IQ_OTHER_STRIKE_PRICE_GRANTED">"c2692"</definedName>
    <definedName name="IQ_OTHER_TAX_EQUIVALENT_ADJUSTMENTS_FFIEC">"c13855"</definedName>
    <definedName name="IQ_OTHER_TRADING_ASSETS_FAIR_VALUE_TOT_FFIEC">"c15404"</definedName>
    <definedName name="IQ_OTHER_TRADING_ASSETS_FFIEC">"c12826"</definedName>
    <definedName name="IQ_OTHER_TRADING_ASSETS_LEVEL_1_FFIEC">"c15426"</definedName>
    <definedName name="IQ_OTHER_TRADING_ASSETS_LEVEL_2_FFIEC">"c15439"</definedName>
    <definedName name="IQ_OTHER_TRADING_ASSETS_LEVEL_3_FFIEC">"c15452"</definedName>
    <definedName name="IQ_OTHER_TRADING_ASSETS_TOTAL_FFIEC">"c12937"</definedName>
    <definedName name="IQ_OTHER_TRADING_LIABILITIES_FAIR_VALUE_TOT_FFIEC">"c15408"</definedName>
    <definedName name="IQ_OTHER_TRADING_LIABILITIES_FFIEC">"c12860"</definedName>
    <definedName name="IQ_OTHER_TRADING_LIABILITIES_LEVEL_1_FFIEC">"c15430"</definedName>
    <definedName name="IQ_OTHER_TRADING_LIABILITIES_LEVEL_2_FFIEC">"c15443"</definedName>
    <definedName name="IQ_OTHER_TRADING_LIABILITIES_LEVEL_3_FFIEC">"c15456"</definedName>
    <definedName name="IQ_OTHER_TRANSACTIONS_FDIC">"c6504"</definedName>
    <definedName name="IQ_OTHER_UNDRAWN">"c2522"</definedName>
    <definedName name="IQ_OTHER_UNITS">"c8772"</definedName>
    <definedName name="IQ_OTHER_UNUSAL">"c998"</definedName>
    <definedName name="IQ_OTHER_UNUSAL_BNK">"c999"</definedName>
    <definedName name="IQ_OTHER_UNUSAL_BR">"c1000"</definedName>
    <definedName name="IQ_OTHER_UNUSAL_FIN">"c1001"</definedName>
    <definedName name="IQ_OTHER_UNUSAL_INS">"c1002"</definedName>
    <definedName name="IQ_OTHER_UNUSAL_REIT">"c1003"</definedName>
    <definedName name="IQ_OTHER_UNUSAL_SUPPL">"c1004"</definedName>
    <definedName name="IQ_OTHER_UNUSAL_SUPPL_BNK">"c1005"</definedName>
    <definedName name="IQ_OTHER_UNUSAL_SUPPL_BR">"c1006"</definedName>
    <definedName name="IQ_OTHER_UNUSAL_SUPPL_FIN">"c1007"</definedName>
    <definedName name="IQ_OTHER_UNUSAL_SUPPL_INS">"c1008"</definedName>
    <definedName name="IQ_OTHER_UNUSAL_SUPPL_REIT">"c1009"</definedName>
    <definedName name="IQ_OTHER_UNUSAL_SUPPL_UTI">"c1010"</definedName>
    <definedName name="IQ_OTHER_UNUSAL_UTI">"c1011"</definedName>
    <definedName name="IQ_OTHER_UNUSED_COMMITMENTS_FDIC">"c6530"</definedName>
    <definedName name="IQ_OTHER_UNUSED_FFIEC">"c13248"</definedName>
    <definedName name="IQ_OTHER_UNUSUAL">"c1488"</definedName>
    <definedName name="IQ_OTHER_UNUSUAL_BNK">"c1560"</definedName>
    <definedName name="IQ_OTHER_UNUSUAL_BR">"c1561"</definedName>
    <definedName name="IQ_OTHER_UNUSUAL_FIN">"c1562"</definedName>
    <definedName name="IQ_OTHER_UNUSUAL_INS">"c1563"</definedName>
    <definedName name="IQ_OTHER_UNUSUAL_RE">"c6282"</definedName>
    <definedName name="IQ_OTHER_UNUSUAL_REIT">"c1564"</definedName>
    <definedName name="IQ_OTHER_UNUSUAL_SUPPL">"c1494"</definedName>
    <definedName name="IQ_OTHER_UNUSUAL_SUPPL_BNK">"c1495"</definedName>
    <definedName name="IQ_OTHER_UNUSUAL_SUPPL_BR">"c1496"</definedName>
    <definedName name="IQ_OTHER_UNUSUAL_SUPPL_FIN">"c1497"</definedName>
    <definedName name="IQ_OTHER_UNUSUAL_SUPPL_INS">"c1498"</definedName>
    <definedName name="IQ_OTHER_UNUSUAL_SUPPL_RE">"c6281"</definedName>
    <definedName name="IQ_OTHER_UNUSUAL_SUPPL_REIT">"c1499"</definedName>
    <definedName name="IQ_OTHER_UNUSUAL_SUPPL_UTI">"c1500"</definedName>
    <definedName name="IQ_OTHER_UNUSUAL_SUPPLE">"c13816"</definedName>
    <definedName name="IQ_OTHER_UNUSUAL_UTI">"c1565"</definedName>
    <definedName name="IQ_OTHER_WARRANTS_BEG_OS">"c2712"</definedName>
    <definedName name="IQ_OTHER_WARRANTS_CANCELLED">"c2715"</definedName>
    <definedName name="IQ_OTHER_WARRANTS_END_OS">"c2716"</definedName>
    <definedName name="IQ_OTHER_WARRANTS_EXERCISED">"c2714"</definedName>
    <definedName name="IQ_OTHER_WARRANTS_ISSUED">"c2713"</definedName>
    <definedName name="IQ_OTHER_WARRANTS_STRIKE_PRICE_ISSUED">"c2718"</definedName>
    <definedName name="IQ_OTHER_WARRANTS_STRIKE_PRICE_OS">"c2717"</definedName>
    <definedName name="IQ_OUTSTANDING_BS_DATE">"c2128"</definedName>
    <definedName name="IQ_OUTSTANDING_FILING_DATE">"c1023"</definedName>
    <definedName name="IQ_OUTSTANDING_FILING_DATE_TOTAL">"c2107"</definedName>
    <definedName name="IQ_OVER_FIFETEEN_YEAR_MORTGAGE_PASS_THROUGHS_FDIC">"c6416"</definedName>
    <definedName name="IQ_OVER_FIFTEEN_YEAR_FIXED_AND_FLOATING_RATE_FDIC">"c6424"</definedName>
    <definedName name="IQ_OVER_THREE_YEARS_FDIC">"c6418"</definedName>
    <definedName name="IQ_OVERHEAD_EXP_AVG_ASSETS_FFIEC">"c13361"</definedName>
    <definedName name="IQ_OVERHEAD_EXP_REV_FFIEC">"c13494"</definedName>
    <definedName name="IQ_OVERHEAD_NON_INT_INC_AVG_ASSETS_FFIEC">"c13374"</definedName>
    <definedName name="IQ_OVERHEAD_NON_INT_OPERATING_INC_FFIEC">"c13393"</definedName>
    <definedName name="IQ_OVERHEAD_OPERATING_INC_FFIEC">"c13378"</definedName>
    <definedName name="IQ_OWNED_RESERVES_COAL">"c15916"</definedName>
    <definedName name="IQ_OWNED_RESERVES_TO_TOTAL_RESERVES_COAL">"c15957"</definedName>
    <definedName name="IQ_OWNER_OCCUPIED_GROSS_LOANS_FFIEC">"c13406"</definedName>
    <definedName name="IQ_OWNER_OCCUPIED_LOANS_RISK_BASED_FFIEC">"c13427"</definedName>
    <definedName name="IQ_OWNER_OCCUPIED_NONFARM_NONRES_LL_REC_DOM_FFIEC">"c12906"</definedName>
    <definedName name="IQ_OWNERSHIP">"c2160"</definedName>
    <definedName name="IQ_PART_TIME">"c1024"</definedName>
    <definedName name="IQ_PARTICIPATION_POOLS_RESIDENTIAL_MORTGAGES_FDIC">"c6403"</definedName>
    <definedName name="IQ_PARTICIPATIONS_ACCEPTANCES_FFIEC">"c13254"</definedName>
    <definedName name="IQ_PARTNERSHIP_INC_RE">"c12039"</definedName>
    <definedName name="IQ_PASS_THROUGH_FNMA_GNMA_TRADING_FFIEC">"c12816"</definedName>
    <definedName name="IQ_PAST_DUE_30_1_4_FAMILY_LOANS_FDIC">"c6693"</definedName>
    <definedName name="IQ_PAST_DUE_30_AUTO_LOANS_FDIC">"c6687"</definedName>
    <definedName name="IQ_PAST_DUE_30_CL_LOANS_FDIC">"c6688"</definedName>
    <definedName name="IQ_PAST_DUE_30_CREDIT_CARDS_RECEIVABLES_FDIC">"c6690"</definedName>
    <definedName name="IQ_PAST_DUE_30_HOME_EQUITY_LINES_FDIC">"c6691"</definedName>
    <definedName name="IQ_PAST_DUE_30_OTHER_CONSUMER_LOANS_FDIC">"c6689"</definedName>
    <definedName name="IQ_PAST_DUE_30_OTHER_LOANS_FDIC">"c6692"</definedName>
    <definedName name="IQ_PAST_DUE_90_1_4_FAMILY_LOANS_FDIC">"c6700"</definedName>
    <definedName name="IQ_PAST_DUE_90_AUTO_LOANS_FDIC">"c6694"</definedName>
    <definedName name="IQ_PAST_DUE_90_CL_LOANS_FDIC">"c6695"</definedName>
    <definedName name="IQ_PAST_DUE_90_CREDIT_CARDS_RECEIVABLES_FDIC">"c6697"</definedName>
    <definedName name="IQ_PAST_DUE_90_HOME_EQUITY_LINES_FDIC">"c6698"</definedName>
    <definedName name="IQ_PAST_DUE_90_OTHER_CONSUMER_LOANS_FDIC">"c6696"</definedName>
    <definedName name="IQ_PAST_DUE_90_OTHER_LOANS_FDIC">"c6699"</definedName>
    <definedName name="IQ_PAST_DUE_ALLOW_GROSS_LOANS_FFIEC">"c13416"</definedName>
    <definedName name="IQ_PAY_ACCRUED">"c1457"</definedName>
    <definedName name="IQ_PAYOUT_RATIO">"c1900"</definedName>
    <definedName name="IQ_PBV">"c1025"</definedName>
    <definedName name="IQ_PBV_AVG">"c1026"</definedName>
    <definedName name="IQ_PBV_FWD">"c15235"</definedName>
    <definedName name="IQ_PBV_FWD_REUT">"c15238"</definedName>
    <definedName name="IQ_PC_EARNED">"c2749"</definedName>
    <definedName name="IQ_PC_GAAP_COMBINED_RATIO">"c2781"</definedName>
    <definedName name="IQ_PC_GAAP_COMBINED_RATIO_EXCL_CL">"c2782"</definedName>
    <definedName name="IQ_PC_GAAP_EXPENSE_RATIO">"c2780"</definedName>
    <definedName name="IQ_PC_GAAP_LOSS">"c2779"</definedName>
    <definedName name="IQ_PC_POLICY_BENEFITS_EXP">"c2790"</definedName>
    <definedName name="IQ_PC_STAT_COMBINED_RATIO">"c2778"</definedName>
    <definedName name="IQ_PC_STAT_COMBINED_RATIO_EXCL_DIV">"c2777"</definedName>
    <definedName name="IQ_PC_STAT_DIVIDEND_RATIO">"c2776"</definedName>
    <definedName name="IQ_PC_STAT_EXPENSE_RATIO">"c2775"</definedName>
    <definedName name="IQ_PC_STAT_LOSS_RATIO">"c2774"</definedName>
    <definedName name="IQ_PC_STATUTORY_SURPLUS">"c2770"</definedName>
    <definedName name="IQ_PC_WRITTEN">"c1027"</definedName>
    <definedName name="IQ_PE_EXCL">"c1028"</definedName>
    <definedName name="IQ_PE_EXCL_AVG">"c1029"</definedName>
    <definedName name="IQ_PE_EXCL_FWD">"c1030"</definedName>
    <definedName name="IQ_PE_EXCL_FWD_CIQ">"c4042"</definedName>
    <definedName name="IQ_PE_EXCL_FWD_REUT">"c4049"</definedName>
    <definedName name="IQ_PE_EXCL_FWD_THOM">"c4056"</definedName>
    <definedName name="IQ_PE_FUND_DATE_EST">"c19174"</definedName>
    <definedName name="IQ_PE_FUND_DATE_MONTH">"c19172"</definedName>
    <definedName name="IQ_PE_FUND_DATE_YEAR">"c18925"</definedName>
    <definedName name="IQ_PE_FUND_FAMILIES">"c18917"</definedName>
    <definedName name="IQ_PE_FUND_FAMILIES_ID">"c18918"</definedName>
    <definedName name="IQ_PE_FUND_FAMILIES_REL">"c18919"</definedName>
    <definedName name="IQ_PE_FUND_ID">"c18923"</definedName>
    <definedName name="IQ_PE_FUND_INVEST_AMOUNT">"c18933"</definedName>
    <definedName name="IQ_PE_FUND_INVEST_DATE_MONTH">"c19173"</definedName>
    <definedName name="IQ_PE_FUND_INVEST_DATE_YEAR">"c18934"</definedName>
    <definedName name="IQ_PE_FUND_NAME">"c18922"</definedName>
    <definedName name="IQ_PE_FUND_SIZE">"c18924"</definedName>
    <definedName name="IQ_PE_FUND_STAGE">"c18928"</definedName>
    <definedName name="IQ_PE_FUND_TARGET_MAX">"c18927"</definedName>
    <definedName name="IQ_PE_FUND_TARGET_MIN">"c18926"</definedName>
    <definedName name="IQ_PE_FUND_TRANSACTION_COMMENTS">"c18931"</definedName>
    <definedName name="IQ_PE_NORMALIZED">"c2207"</definedName>
    <definedName name="IQ_PE_RATIO">"c1610"</definedName>
    <definedName name="IQ_PEG_FWD">"c1863"</definedName>
    <definedName name="IQ_PEG_FWD_CIQ">"c4045"</definedName>
    <definedName name="IQ_PEG_FWD_REUT">"c4052"</definedName>
    <definedName name="IQ_PEG_FWD_THOM">"c4059"</definedName>
    <definedName name="IQ_PENETRATION_BASIC_CABLE">"c16204"</definedName>
    <definedName name="IQ_PENETRATION_BBAND">"c2852"</definedName>
    <definedName name="IQ_PENETRATION_BBAND_THP">"c2851"</definedName>
    <definedName name="IQ_PENETRATION_PHONE">"c2853"</definedName>
    <definedName name="IQ_PENETRATION_VIDEO">"c2850"</definedName>
    <definedName name="IQ_PENSION">"c1031"</definedName>
    <definedName name="IQ_PENSION_ACCRUED_LIAB">"c3134"</definedName>
    <definedName name="IQ_PENSION_ACCRUED_LIAB_DOM">"c3132"</definedName>
    <definedName name="IQ_PENSION_ACCRUED_LIAB_FOREIGN">"c3133"</definedName>
    <definedName name="IQ_PENSION_ACCUM_OTHER_CI">"c3140"</definedName>
    <definedName name="IQ_PENSION_ACCUM_OTHER_CI_DOM">"c3138"</definedName>
    <definedName name="IQ_PENSION_ACCUM_OTHER_CI_FOREIGN">"c3139"</definedName>
    <definedName name="IQ_PENSION_ACCUMULATED_OBLIGATION">"c3570"</definedName>
    <definedName name="IQ_PENSION_ACCUMULATED_OBLIGATION_DOMESTIC">"c3568"</definedName>
    <definedName name="IQ_PENSION_ACCUMULATED_OBLIGATION_FOREIGN">"c3569"</definedName>
    <definedName name="IQ_PENSION_ACT_NEXT">"c5738"</definedName>
    <definedName name="IQ_PENSION_ACT_NEXT_DOM">"c5736"</definedName>
    <definedName name="IQ_PENSION_ACT_NEXT_FOREIGN">"c5737"</definedName>
    <definedName name="IQ_PENSION_AMT_RECOG_NEXT_DOM">"c5745"</definedName>
    <definedName name="IQ_PENSION_AMT_RECOG_NEXT_FOREIGN">"c5746"</definedName>
    <definedName name="IQ_PENSION_AMT_RECOG_PERIOD">"c5747"</definedName>
    <definedName name="IQ_PENSION_ASSETS">"c3182"</definedName>
    <definedName name="IQ_PENSION_ASSETS_ACQ">"c3173"</definedName>
    <definedName name="IQ_PENSION_ASSETS_ACQ_DOM">"c3171"</definedName>
    <definedName name="IQ_PENSION_ASSETS_ACQ_FOREIGN">"c3172"</definedName>
    <definedName name="IQ_PENSION_ASSETS_ACTUAL_RETURN">"c3158"</definedName>
    <definedName name="IQ_PENSION_ASSETS_ACTUAL_RETURN_DOM">"c3156"</definedName>
    <definedName name="IQ_PENSION_ASSETS_ACTUAL_RETURN_FOREIGN">"c3157"</definedName>
    <definedName name="IQ_PENSION_ASSETS_BEG">"c3155"</definedName>
    <definedName name="IQ_PENSION_ASSETS_BEG_DOM">"c3153"</definedName>
    <definedName name="IQ_PENSION_ASSETS_BEG_FOREIGN">"c3154"</definedName>
    <definedName name="IQ_PENSION_ASSETS_BENEFITS_PAID">"c3167"</definedName>
    <definedName name="IQ_PENSION_ASSETS_BENEFITS_PAID_DOM">"c3165"</definedName>
    <definedName name="IQ_PENSION_ASSETS_BENEFITS_PAID_FOREIGN">"c3166"</definedName>
    <definedName name="IQ_PENSION_ASSETS_CURTAIL">"c3176"</definedName>
    <definedName name="IQ_PENSION_ASSETS_CURTAIL_DOM">"c3174"</definedName>
    <definedName name="IQ_PENSION_ASSETS_CURTAIL_FOREIGN">"c3175"</definedName>
    <definedName name="IQ_PENSION_ASSETS_DOM">"c3180"</definedName>
    <definedName name="IQ_PENSION_ASSETS_EMPLOYER_CONTRIBUTIONS">"c3161"</definedName>
    <definedName name="IQ_PENSION_ASSETS_EMPLOYER_CONTRIBUTIONS_DOM">"c3159"</definedName>
    <definedName name="IQ_PENSION_ASSETS_EMPLOYER_CONTRIBUTIONS_FOREIGN">"c3160"</definedName>
    <definedName name="IQ_PENSION_ASSETS_FOREIGN">"c3181"</definedName>
    <definedName name="IQ_PENSION_ASSETS_FX_ADJ">"c3170"</definedName>
    <definedName name="IQ_PENSION_ASSETS_FX_ADJ_DOM">"c3168"</definedName>
    <definedName name="IQ_PENSION_ASSETS_FX_ADJ_FOREIGN">"c3169"</definedName>
    <definedName name="IQ_PENSION_ASSETS_OTHER_PLAN_ADJ">"c3179"</definedName>
    <definedName name="IQ_PENSION_ASSETS_OTHER_PLAN_ADJ_DOM">"c3177"</definedName>
    <definedName name="IQ_PENSION_ASSETS_OTHER_PLAN_ADJ_FOREIGN">"c3178"</definedName>
    <definedName name="IQ_PENSION_ASSETS_PARTICIP_CONTRIBUTIONS">"c3164"</definedName>
    <definedName name="IQ_PENSION_ASSETS_PARTICIP_CONTRIBUTIONS_DOM">"c3162"</definedName>
    <definedName name="IQ_PENSION_ASSETS_PARTICIP_CONTRIBUTIONS_FOREIGN">"c3163"</definedName>
    <definedName name="IQ_PENSION_BENEFIT_INFO_DATE">"c3230"</definedName>
    <definedName name="IQ_PENSION_BENEFIT_INFO_DATE_DOM">"c3228"</definedName>
    <definedName name="IQ_PENSION_BENEFIT_INFO_DATE_FOREIGN">"c3229"</definedName>
    <definedName name="IQ_PENSION_BREAKDOWN_EQ">"c3101"</definedName>
    <definedName name="IQ_PENSION_BREAKDOWN_EQ_DOM">"c3099"</definedName>
    <definedName name="IQ_PENSION_BREAKDOWN_EQ_FOREIGN">"c3100"</definedName>
    <definedName name="IQ_PENSION_BREAKDOWN_FI">"c3104"</definedName>
    <definedName name="IQ_PENSION_BREAKDOWN_FI_DOM">"c3102"</definedName>
    <definedName name="IQ_PENSION_BREAKDOWN_FI_FOREIGN">"c3103"</definedName>
    <definedName name="IQ_PENSION_BREAKDOWN_OTHER">"c3110"</definedName>
    <definedName name="IQ_PENSION_BREAKDOWN_OTHER_DOM">"c3108"</definedName>
    <definedName name="IQ_PENSION_BREAKDOWN_OTHER_FOREIGN">"c3109"</definedName>
    <definedName name="IQ_PENSION_BREAKDOWN_PCT_EQ">"c3089"</definedName>
    <definedName name="IQ_PENSION_BREAKDOWN_PCT_EQ_DOM">"c3087"</definedName>
    <definedName name="IQ_PENSION_BREAKDOWN_PCT_EQ_FOREIGN">"c3088"</definedName>
    <definedName name="IQ_PENSION_BREAKDOWN_PCT_FI">"c3092"</definedName>
    <definedName name="IQ_PENSION_BREAKDOWN_PCT_FI_DOM">"c3090"</definedName>
    <definedName name="IQ_PENSION_BREAKDOWN_PCT_FI_FOREIGN">"c3091"</definedName>
    <definedName name="IQ_PENSION_BREAKDOWN_PCT_OTHER">"c3098"</definedName>
    <definedName name="IQ_PENSION_BREAKDOWN_PCT_OTHER_DOM">"c3096"</definedName>
    <definedName name="IQ_PENSION_BREAKDOWN_PCT_OTHER_FOREIGN">"c3097"</definedName>
    <definedName name="IQ_PENSION_BREAKDOWN_PCT_RE">"c3095"</definedName>
    <definedName name="IQ_PENSION_BREAKDOWN_PCT_RE_DOM">"c3093"</definedName>
    <definedName name="IQ_PENSION_BREAKDOWN_PCT_RE_FOREIGN">"c3094"</definedName>
    <definedName name="IQ_PENSION_BREAKDOWN_RE">"c3107"</definedName>
    <definedName name="IQ_PENSION_BREAKDOWN_RE_DOM">"c3105"</definedName>
    <definedName name="IQ_PENSION_BREAKDOWN_RE_FOREIGN">"c3106"</definedName>
    <definedName name="IQ_PENSION_CI_ACT">"c5723"</definedName>
    <definedName name="IQ_PENSION_CI_ACT_DOM">"c5721"</definedName>
    <definedName name="IQ_PENSION_CI_ACT_FOREIGN">"c5722"</definedName>
    <definedName name="IQ_PENSION_CI_NET_AMT_RECOG">"c5735"</definedName>
    <definedName name="IQ_PENSION_CI_NET_AMT_RECOG_DOM">"c5733"</definedName>
    <definedName name="IQ_PENSION_CI_NET_AMT_RECOG_FOREIGN">"c5734"</definedName>
    <definedName name="IQ_PENSION_CI_OTHER_MISC_ADJ">"c5732"</definedName>
    <definedName name="IQ_PENSION_CI_OTHER_MISC_ADJ_DOM">"c5730"</definedName>
    <definedName name="IQ_PENSION_CI_OTHER_MISC_ADJ_FOREIGN">"c5731"</definedName>
    <definedName name="IQ_PENSION_CI_PRIOR_SERVICE">"c5726"</definedName>
    <definedName name="IQ_PENSION_CI_PRIOR_SERVICE_DOM">"c5724"</definedName>
    <definedName name="IQ_PENSION_CI_PRIOR_SERVICE_FOREIGN">"c5725"</definedName>
    <definedName name="IQ_PENSION_CI_TRANSITION">"c5729"</definedName>
    <definedName name="IQ_PENSION_CI_TRANSITION_DOM">"c5727"</definedName>
    <definedName name="IQ_PENSION_CI_TRANSITION_FOREIGN">"c5728"</definedName>
    <definedName name="IQ_PENSION_CL">"c5753"</definedName>
    <definedName name="IQ_PENSION_CL_DOM">"c5751"</definedName>
    <definedName name="IQ_PENSION_CL_FOREIGN">"c5752"</definedName>
    <definedName name="IQ_PENSION_CONTRIBUTION_TOTAL_COST">"c3559"</definedName>
    <definedName name="IQ_PENSION_DISC_RATE_MAX">"c3236"</definedName>
    <definedName name="IQ_PENSION_DISC_RATE_MAX_DOM">"c3234"</definedName>
    <definedName name="IQ_PENSION_DISC_RATE_MAX_FOREIGN">"c3235"</definedName>
    <definedName name="IQ_PENSION_DISC_RATE_MIN">"c3233"</definedName>
    <definedName name="IQ_PENSION_DISC_RATE_MIN_DOM">"c3231"</definedName>
    <definedName name="IQ_PENSION_DISC_RATE_MIN_FOREIGN">"c3232"</definedName>
    <definedName name="IQ_PENSION_DISCOUNT_RATE_DOMESTIC">"c3573"</definedName>
    <definedName name="IQ_PENSION_DISCOUNT_RATE_FOREIGN">"c3574"</definedName>
    <definedName name="IQ_PENSION_EST_BENEFIT_1YR">"c3113"</definedName>
    <definedName name="IQ_PENSION_EST_BENEFIT_1YR_DOM">"c3111"</definedName>
    <definedName name="IQ_PENSION_EST_BENEFIT_1YR_FOREIGN">"c3112"</definedName>
    <definedName name="IQ_PENSION_EST_BENEFIT_2YR">"c3116"</definedName>
    <definedName name="IQ_PENSION_EST_BENEFIT_2YR_DOM">"c3114"</definedName>
    <definedName name="IQ_PENSION_EST_BENEFIT_2YR_FOREIGN">"c3115"</definedName>
    <definedName name="IQ_PENSION_EST_BENEFIT_3YR">"c3119"</definedName>
    <definedName name="IQ_PENSION_EST_BENEFIT_3YR_DOM">"c3117"</definedName>
    <definedName name="IQ_PENSION_EST_BENEFIT_3YR_FOREIGN">"c3118"</definedName>
    <definedName name="IQ_PENSION_EST_BENEFIT_4YR">"c3122"</definedName>
    <definedName name="IQ_PENSION_EST_BENEFIT_4YR_DOM">"c3120"</definedName>
    <definedName name="IQ_PENSION_EST_BENEFIT_4YR_FOREIGN">"c3121"</definedName>
    <definedName name="IQ_PENSION_EST_BENEFIT_5YR">"c3125"</definedName>
    <definedName name="IQ_PENSION_EST_BENEFIT_5YR_DOM">"c3123"</definedName>
    <definedName name="IQ_PENSION_EST_BENEFIT_5YR_FOREIGN">"c3124"</definedName>
    <definedName name="IQ_PENSION_EST_BENEFIT_AFTER5">"c3128"</definedName>
    <definedName name="IQ_PENSION_EST_BENEFIT_AFTER5_DOM">"c3126"</definedName>
    <definedName name="IQ_PENSION_EST_BENEFIT_AFTER5_FOREIGN">"c3127"</definedName>
    <definedName name="IQ_PENSION_EST_CONTRIBUTIONS_NEXTYR">"c3218"</definedName>
    <definedName name="IQ_PENSION_EST_CONTRIBUTIONS_NEXTYR_DOM">"c3216"</definedName>
    <definedName name="IQ_PENSION_EST_CONTRIBUTIONS_NEXTYR_FOREIGN">"c3217"</definedName>
    <definedName name="IQ_PENSION_EXP_RATE_RETURN_MAX">"c3248"</definedName>
    <definedName name="IQ_PENSION_EXP_RATE_RETURN_MAX_DOM">"c3246"</definedName>
    <definedName name="IQ_PENSION_EXP_RATE_RETURN_MAX_FOREIGN">"c3247"</definedName>
    <definedName name="IQ_PENSION_EXP_RATE_RETURN_MIN">"c3245"</definedName>
    <definedName name="IQ_PENSION_EXP_RATE_RETURN_MIN_DOM">"c3243"</definedName>
    <definedName name="IQ_PENSION_EXP_RATE_RETURN_MIN_FOREIGN">"c3244"</definedName>
    <definedName name="IQ_PENSION_EXP_RETURN_DOMESTIC">"c3571"</definedName>
    <definedName name="IQ_PENSION_EXP_RETURN_FOREIGN">"c3572"</definedName>
    <definedName name="IQ_PENSION_INTAN_ASSETS">"c3137"</definedName>
    <definedName name="IQ_PENSION_INTAN_ASSETS_DOM">"c3135"</definedName>
    <definedName name="IQ_PENSION_INTAN_ASSETS_FOREIGN">"c3136"</definedName>
    <definedName name="IQ_PENSION_INTEREST_COST">"c3582"</definedName>
    <definedName name="IQ_PENSION_INTEREST_COST_DOM">"c3580"</definedName>
    <definedName name="IQ_PENSION_INTEREST_COST_FOREIGN">"c3581"</definedName>
    <definedName name="IQ_PENSION_LT_ASSETS">"c5750"</definedName>
    <definedName name="IQ_PENSION_LT_ASSETS_DOM">"c5748"</definedName>
    <definedName name="IQ_PENSION_LT_ASSETS_FOREIGN">"c5749"</definedName>
    <definedName name="IQ_PENSION_LT_LIAB">"c5756"</definedName>
    <definedName name="IQ_PENSION_LT_LIAB_DOM">"c5754"</definedName>
    <definedName name="IQ_PENSION_LT_LIAB_FOREIGN">"c5755"</definedName>
    <definedName name="IQ_PENSION_NET_ASSET_RECOG">"c3152"</definedName>
    <definedName name="IQ_PENSION_NET_ASSET_RECOG_DOM">"c3150"</definedName>
    <definedName name="IQ_PENSION_NET_ASSET_RECOG_FOREIGN">"c3151"</definedName>
    <definedName name="IQ_PENSION_OBLIGATION_ACQ">"c3206"</definedName>
    <definedName name="IQ_PENSION_OBLIGATION_ACQ_DOM">"c3204"</definedName>
    <definedName name="IQ_PENSION_OBLIGATION_ACQ_FOREIGN">"c3205"</definedName>
    <definedName name="IQ_PENSION_OBLIGATION_ACTUARIAL_GAIN_LOSS">"c3197"</definedName>
    <definedName name="IQ_PENSION_OBLIGATION_ACTUARIAL_GAIN_LOSS_DOM">"c3195"</definedName>
    <definedName name="IQ_PENSION_OBLIGATION_ACTUARIAL_GAIN_LOSS_FOREIGN">"c3196"</definedName>
    <definedName name="IQ_PENSION_OBLIGATION_BEG">"c3185"</definedName>
    <definedName name="IQ_PENSION_OBLIGATION_BEG_DOM">"c3183"</definedName>
    <definedName name="IQ_PENSION_OBLIGATION_BEG_FOREIGN">"c3184"</definedName>
    <definedName name="IQ_PENSION_OBLIGATION_CURTAIL">"c3209"</definedName>
    <definedName name="IQ_PENSION_OBLIGATION_CURTAIL_DOM">"c3207"</definedName>
    <definedName name="IQ_PENSION_OBLIGATION_CURTAIL_FOREIGN">"c3208"</definedName>
    <definedName name="IQ_PENSION_OBLIGATION_EMPLOYEE_CONTRIBUTIONS">"c3194"</definedName>
    <definedName name="IQ_PENSION_OBLIGATION_EMPLOYEE_CONTRIBUTIONS_DOM">"c3192"</definedName>
    <definedName name="IQ_PENSION_OBLIGATION_EMPLOYEE_CONTRIBUTIONS_FOREIGN">"c3193"</definedName>
    <definedName name="IQ_PENSION_OBLIGATION_FX_ADJ">"c3203"</definedName>
    <definedName name="IQ_PENSION_OBLIGATION_FX_ADJ_DOM">"c3201"</definedName>
    <definedName name="IQ_PENSION_OBLIGATION_FX_ADJ_FOREIGN">"c3202"</definedName>
    <definedName name="IQ_PENSION_OBLIGATION_INTEREST_COST">"c3191"</definedName>
    <definedName name="IQ_PENSION_OBLIGATION_INTEREST_COST_DOM">"c3189"</definedName>
    <definedName name="IQ_PENSION_OBLIGATION_INTEREST_COST_FOREIGN">"c3190"</definedName>
    <definedName name="IQ_PENSION_OBLIGATION_OTHER_COST">"c3555"</definedName>
    <definedName name="IQ_PENSION_OBLIGATION_OTHER_COST_DOM">"c3553"</definedName>
    <definedName name="IQ_PENSION_OBLIGATION_OTHER_COST_FOREIGN">"c3554"</definedName>
    <definedName name="IQ_PENSION_OBLIGATION_OTHER_PLAN_ADJ">"c3212"</definedName>
    <definedName name="IQ_PENSION_OBLIGATION_OTHER_PLAN_ADJ_DOM">"c3210"</definedName>
    <definedName name="IQ_PENSION_OBLIGATION_OTHER_PLAN_ADJ_FOREIGN">"c3211"</definedName>
    <definedName name="IQ_PENSION_OBLIGATION_PAID">"c3200"</definedName>
    <definedName name="IQ_PENSION_OBLIGATION_PAID_DOM">"c3198"</definedName>
    <definedName name="IQ_PENSION_OBLIGATION_PAID_FOREIGN">"c3199"</definedName>
    <definedName name="IQ_PENSION_OBLIGATION_PROJECTED">"c3215"</definedName>
    <definedName name="IQ_PENSION_OBLIGATION_PROJECTED_DOM">"c3213"</definedName>
    <definedName name="IQ_PENSION_OBLIGATION_PROJECTED_FOREIGN">"c3214"</definedName>
    <definedName name="IQ_PENSION_OBLIGATION_ROA">"c3552"</definedName>
    <definedName name="IQ_PENSION_OBLIGATION_ROA_DOM">"c3550"</definedName>
    <definedName name="IQ_PENSION_OBLIGATION_ROA_FOREIGN">"c3551"</definedName>
    <definedName name="IQ_PENSION_OBLIGATION_SERVICE_COST">"c3188"</definedName>
    <definedName name="IQ_PENSION_OBLIGATION_SERVICE_COST_DOM">"c3186"</definedName>
    <definedName name="IQ_PENSION_OBLIGATION_SERVICE_COST_FOREIGN">"c3187"</definedName>
    <definedName name="IQ_PENSION_OBLIGATION_TOTAL_COST">"c3558"</definedName>
    <definedName name="IQ_PENSION_OBLIGATION_TOTAL_COST_DOM">"c3556"</definedName>
    <definedName name="IQ_PENSION_OBLIGATION_TOTAL_COST_FOREIGN">"c3557"</definedName>
    <definedName name="IQ_PENSION_OTHER">"c3143"</definedName>
    <definedName name="IQ_PENSION_OTHER_ADJ">"c3149"</definedName>
    <definedName name="IQ_PENSION_OTHER_ADJ_DOM">"c3147"</definedName>
    <definedName name="IQ_PENSION_OTHER_ADJ_FOREIGN">"c3148"</definedName>
    <definedName name="IQ_PENSION_OTHER_DOM">"c3141"</definedName>
    <definedName name="IQ_PENSION_OTHER_FOREIGN">"c3142"</definedName>
    <definedName name="IQ_PENSION_PBO_ASSUMED_RATE_RET_MAX">"c3254"</definedName>
    <definedName name="IQ_PENSION_PBO_ASSUMED_RATE_RET_MAX_DOM">"c3252"</definedName>
    <definedName name="IQ_PENSION_PBO_ASSUMED_RATE_RET_MAX_FOREIGN">"c3253"</definedName>
    <definedName name="IQ_PENSION_PBO_ASSUMED_RATE_RET_MIN">"c3251"</definedName>
    <definedName name="IQ_PENSION_PBO_ASSUMED_RATE_RET_MIN_DOM">"c3249"</definedName>
    <definedName name="IQ_PENSION_PBO_ASSUMED_RATE_RET_MIN_FOREIGN">"c3250"</definedName>
    <definedName name="IQ_PENSION_PBO_RATE_COMP_INCREASE_MAX">"c3260"</definedName>
    <definedName name="IQ_PENSION_PBO_RATE_COMP_INCREASE_MAX_DOM">"c3258"</definedName>
    <definedName name="IQ_PENSION_PBO_RATE_COMP_INCREASE_MAX_FOREIGN">"c3259"</definedName>
    <definedName name="IQ_PENSION_PBO_RATE_COMP_INCREASE_MIN">"c3257"</definedName>
    <definedName name="IQ_PENSION_PBO_RATE_COMP_INCREASE_MIN_DOM">"c3255"</definedName>
    <definedName name="IQ_PENSION_PBO_RATE_COMP_INCREASE_MIN_FOREIGN">"c3256"</definedName>
    <definedName name="IQ_PENSION_PREPAID_COST">"c3131"</definedName>
    <definedName name="IQ_PENSION_PREPAID_COST_DOM">"c3129"</definedName>
    <definedName name="IQ_PENSION_PREPAID_COST_FOREIGN">"c3130"</definedName>
    <definedName name="IQ_PENSION_PRIOR_SERVICE_NEXT">"c5741"</definedName>
    <definedName name="IQ_PENSION_PRIOR_SERVICE_NEXT_DOM">"c5739"</definedName>
    <definedName name="IQ_PENSION_PRIOR_SERVICE_NEXT_FOREIGN">"c5740"</definedName>
    <definedName name="IQ_PENSION_PROJECTED_OBLIGATION">"c3566"</definedName>
    <definedName name="IQ_PENSION_PROJECTED_OBLIGATION_DOMESTIC">"c3564"</definedName>
    <definedName name="IQ_PENSION_PROJECTED_OBLIGATION_FOREIGN">"c3565"</definedName>
    <definedName name="IQ_PENSION_QUART_ADDL_CONTRIBUTIONS_EXP">"c3224"</definedName>
    <definedName name="IQ_PENSION_QUART_ADDL_CONTRIBUTIONS_EXP_DOM">"c3222"</definedName>
    <definedName name="IQ_PENSION_QUART_ADDL_CONTRIBUTIONS_EXP_FOREIGN">"c3223"</definedName>
    <definedName name="IQ_PENSION_QUART_EMPLOYER_CONTRIBUTIONS">"c3221"</definedName>
    <definedName name="IQ_PENSION_QUART_EMPLOYER_CONTRIBUTIONS_DOM">"c3219"</definedName>
    <definedName name="IQ_PENSION_QUART_EMPLOYER_CONTRIBUTIONS_FOREIGN">"c3220"</definedName>
    <definedName name="IQ_PENSION_RATE_COMP_GROWTH_DOMESTIC">"c3575"</definedName>
    <definedName name="IQ_PENSION_RATE_COMP_GROWTH_FOREIGN">"c3576"</definedName>
    <definedName name="IQ_PENSION_RATE_COMP_INCREASE_MAX">"c3242"</definedName>
    <definedName name="IQ_PENSION_RATE_COMP_INCREASE_MAX_DOM">"c3240"</definedName>
    <definedName name="IQ_PENSION_RATE_COMP_INCREASE_MAX_FOREIGN">"c3241"</definedName>
    <definedName name="IQ_PENSION_RATE_COMP_INCREASE_MIN">"c3239"</definedName>
    <definedName name="IQ_PENSION_RATE_COMP_INCREASE_MIN_DOM">"c3237"</definedName>
    <definedName name="IQ_PENSION_RATE_COMP_INCREASE_MIN_FOREIGN">"c3238"</definedName>
    <definedName name="IQ_PENSION_SERVICE_COST">"c3579"</definedName>
    <definedName name="IQ_PENSION_SERVICE_COST_DOM">"c3577"</definedName>
    <definedName name="IQ_PENSION_SERVICE_COST_FOREIGN">"c3578"</definedName>
    <definedName name="IQ_PENSION_TOTAL_ASSETS">"c3563"</definedName>
    <definedName name="IQ_PENSION_TOTAL_ASSETS_DOMESTIC">"c3561"</definedName>
    <definedName name="IQ_PENSION_TOTAL_ASSETS_FOREIGN">"c3562"</definedName>
    <definedName name="IQ_PENSION_TOTAL_EXP">"c3560"</definedName>
    <definedName name="IQ_PENSION_TRANSITION_NEXT">"c5744"</definedName>
    <definedName name="IQ_PENSION_TRANSITION_NEXT_DOM">"c5742"</definedName>
    <definedName name="IQ_PENSION_TRANSITION_NEXT_FOREIGN">"c5743"</definedName>
    <definedName name="IQ_PENSION_UNFUNDED_ADDL_MIN_LIAB">"c3227"</definedName>
    <definedName name="IQ_PENSION_UNFUNDED_ADDL_MIN_LIAB_DOM">"c3225"</definedName>
    <definedName name="IQ_PENSION_UNFUNDED_ADDL_MIN_LIAB_FOREIGN">"c3226"</definedName>
    <definedName name="IQ_PENSION_UNRECOG_PRIOR">"c3146"</definedName>
    <definedName name="IQ_PENSION_UNRECOG_PRIOR_DOM">"c3144"</definedName>
    <definedName name="IQ_PENSION_UNRECOG_PRIOR_FOREIGN">"c3145"</definedName>
    <definedName name="IQ_PENSION_UV_LIAB">"c3567"</definedName>
    <definedName name="IQ_PERCENT_CHANGE_EST_5YR_GROWTH_RATE_12MONTHS">"c1852"</definedName>
    <definedName name="IQ_PERCENT_CHANGE_EST_5YR_GROWTH_RATE_12MONTHS_CIQ">"c3790"</definedName>
    <definedName name="IQ_PERCENT_CHANGE_EST_5YR_GROWTH_RATE_12MONTHS_REUT">"c3959"</definedName>
    <definedName name="IQ_PERCENT_CHANGE_EST_5YR_GROWTH_RATE_12MONTHS_THOM">"c5269"</definedName>
    <definedName name="IQ_PERCENT_CHANGE_EST_5YR_GROWTH_RATE_18MONTHS">"c1853"</definedName>
    <definedName name="IQ_PERCENT_CHANGE_EST_5YR_GROWTH_RATE_18MONTHS_CIQ">"c3791"</definedName>
    <definedName name="IQ_PERCENT_CHANGE_EST_5YR_GROWTH_RATE_18MONTHS_REUT">"c3960"</definedName>
    <definedName name="IQ_PERCENT_CHANGE_EST_5YR_GROWTH_RATE_18MONTHS_THOM">"c5270"</definedName>
    <definedName name="IQ_PERCENT_CHANGE_EST_5YR_GROWTH_RATE_3MONTHS">"c1849"</definedName>
    <definedName name="IQ_PERCENT_CHANGE_EST_5YR_GROWTH_RATE_3MONTHS_CIQ">"c3787"</definedName>
    <definedName name="IQ_PERCENT_CHANGE_EST_5YR_GROWTH_RATE_3MONTHS_REUT">"c3956"</definedName>
    <definedName name="IQ_PERCENT_CHANGE_EST_5YR_GROWTH_RATE_3MONTHS_THOM">"c5266"</definedName>
    <definedName name="IQ_PERCENT_CHANGE_EST_5YR_GROWTH_RATE_6MONTHS">"c1850"</definedName>
    <definedName name="IQ_PERCENT_CHANGE_EST_5YR_GROWTH_RATE_6MONTHS_CIQ">"c3788"</definedName>
    <definedName name="IQ_PERCENT_CHANGE_EST_5YR_GROWTH_RATE_6MONTHS_REUT">"c3957"</definedName>
    <definedName name="IQ_PERCENT_CHANGE_EST_5YR_GROWTH_RATE_6MONTHS_THOM">"c5267"</definedName>
    <definedName name="IQ_PERCENT_CHANGE_EST_5YR_GROWTH_RATE_9MONTHS">"c1851"</definedName>
    <definedName name="IQ_PERCENT_CHANGE_EST_5YR_GROWTH_RATE_9MONTHS_CIQ">"c3789"</definedName>
    <definedName name="IQ_PERCENT_CHANGE_EST_5YR_GROWTH_RATE_9MONTHS_REUT">"c3958"</definedName>
    <definedName name="IQ_PERCENT_CHANGE_EST_5YR_GROWTH_RATE_9MONTHS_THOM">"c5268"</definedName>
    <definedName name="IQ_PERCENT_CHANGE_EST_5YR_GROWTH_RATE_DAY">"c1846"</definedName>
    <definedName name="IQ_PERCENT_CHANGE_EST_5YR_GROWTH_RATE_DAY_CIQ">"c3785"</definedName>
    <definedName name="IQ_PERCENT_CHANGE_EST_5YR_GROWTH_RATE_DAY_REUT">"c3954"</definedName>
    <definedName name="IQ_PERCENT_CHANGE_EST_5YR_GROWTH_RATE_DAY_THOM">"c5264"</definedName>
    <definedName name="IQ_PERCENT_CHANGE_EST_5YR_GROWTH_RATE_MONTH">"c1848"</definedName>
    <definedName name="IQ_PERCENT_CHANGE_EST_5YR_GROWTH_RATE_MONTH_CIQ">"c3786"</definedName>
    <definedName name="IQ_PERCENT_CHANGE_EST_5YR_GROWTH_RATE_MONTH_REUT">"c3955"</definedName>
    <definedName name="IQ_PERCENT_CHANGE_EST_5YR_GROWTH_RATE_MONTH_THOM">"c5265"</definedName>
    <definedName name="IQ_PERCENT_CHANGE_EST_5YR_GROWTH_RATE_WEEK">"c1847"</definedName>
    <definedName name="IQ_PERCENT_CHANGE_EST_5YR_GROWTH_RATE_WEEK_CIQ">"c3797"</definedName>
    <definedName name="IQ_PERCENT_CHANGE_EST_5YR_GROWTH_RATE_WEEK_REUT">"c5435"</definedName>
    <definedName name="IQ_PERCENT_CHANGE_EST_5YR_GROWTH_RATE_WEEK_THOM">"c5277"</definedName>
    <definedName name="IQ_PERCENT_CHANGE_EST_CFPS_12MONTHS">"c1812"</definedName>
    <definedName name="IQ_PERCENT_CHANGE_EST_CFPS_12MONTHS_CIQ">"c3755"</definedName>
    <definedName name="IQ_PERCENT_CHANGE_EST_CFPS_12MONTHS_REUT">"c3924"</definedName>
    <definedName name="IQ_PERCENT_CHANGE_EST_CFPS_12MONTHS_THOM">"c5234"</definedName>
    <definedName name="IQ_PERCENT_CHANGE_EST_CFPS_18MONTHS">"c1813"</definedName>
    <definedName name="IQ_PERCENT_CHANGE_EST_CFPS_18MONTHS_CIQ">"c3756"</definedName>
    <definedName name="IQ_PERCENT_CHANGE_EST_CFPS_18MONTHS_REUT">"c3925"</definedName>
    <definedName name="IQ_PERCENT_CHANGE_EST_CFPS_18MONTHS_THOM">"c5235"</definedName>
    <definedName name="IQ_PERCENT_CHANGE_EST_CFPS_3MONTHS">"c1809"</definedName>
    <definedName name="IQ_PERCENT_CHANGE_EST_CFPS_3MONTHS_CIQ">"c3752"</definedName>
    <definedName name="IQ_PERCENT_CHANGE_EST_CFPS_3MONTHS_REUT">"c3921"</definedName>
    <definedName name="IQ_PERCENT_CHANGE_EST_CFPS_3MONTHS_THOM">"c5231"</definedName>
    <definedName name="IQ_PERCENT_CHANGE_EST_CFPS_6MONTHS">"c1810"</definedName>
    <definedName name="IQ_PERCENT_CHANGE_EST_CFPS_6MONTHS_CIQ">"c3753"</definedName>
    <definedName name="IQ_PERCENT_CHANGE_EST_CFPS_6MONTHS_REUT">"c3922"</definedName>
    <definedName name="IQ_PERCENT_CHANGE_EST_CFPS_6MONTHS_THOM">"c5232"</definedName>
    <definedName name="IQ_PERCENT_CHANGE_EST_CFPS_9MONTHS">"c1811"</definedName>
    <definedName name="IQ_PERCENT_CHANGE_EST_CFPS_9MONTHS_CIQ">"c3754"</definedName>
    <definedName name="IQ_PERCENT_CHANGE_EST_CFPS_9MONTHS_REUT">"c3923"</definedName>
    <definedName name="IQ_PERCENT_CHANGE_EST_CFPS_9MONTHS_THOM">"c5233"</definedName>
    <definedName name="IQ_PERCENT_CHANGE_EST_CFPS_DAY">"c1806"</definedName>
    <definedName name="IQ_PERCENT_CHANGE_EST_CFPS_DAY_CIQ">"c3750"</definedName>
    <definedName name="IQ_PERCENT_CHANGE_EST_CFPS_DAY_REUT">"c3919"</definedName>
    <definedName name="IQ_PERCENT_CHANGE_EST_CFPS_DAY_THOM">"c5229"</definedName>
    <definedName name="IQ_PERCENT_CHANGE_EST_CFPS_MONTH">"c1808"</definedName>
    <definedName name="IQ_PERCENT_CHANGE_EST_CFPS_MONTH_CIQ">"c3751"</definedName>
    <definedName name="IQ_PERCENT_CHANGE_EST_CFPS_MONTH_REUT">"c3920"</definedName>
    <definedName name="IQ_PERCENT_CHANGE_EST_CFPS_MONTH_THOM">"c5230"</definedName>
    <definedName name="IQ_PERCENT_CHANGE_EST_CFPS_WEEK">"c1807"</definedName>
    <definedName name="IQ_PERCENT_CHANGE_EST_CFPS_WEEK_CIQ">"c3793"</definedName>
    <definedName name="IQ_PERCENT_CHANGE_EST_CFPS_WEEK_REUT">"c3962"</definedName>
    <definedName name="IQ_PERCENT_CHANGE_EST_CFPS_WEEK_THOM">"c5272"</definedName>
    <definedName name="IQ_PERCENT_CHANGE_EST_DPS_12MONTHS">"c1820"</definedName>
    <definedName name="IQ_PERCENT_CHANGE_EST_DPS_12MONTHS_CIQ">"c3762"</definedName>
    <definedName name="IQ_PERCENT_CHANGE_EST_DPS_12MONTHS_REUT">"c3931"</definedName>
    <definedName name="IQ_PERCENT_CHANGE_EST_DPS_12MONTHS_THOM">"c5241"</definedName>
    <definedName name="IQ_PERCENT_CHANGE_EST_DPS_18MONTHS">"c1821"</definedName>
    <definedName name="IQ_PERCENT_CHANGE_EST_DPS_18MONTHS_CIQ">"c3763"</definedName>
    <definedName name="IQ_PERCENT_CHANGE_EST_DPS_18MONTHS_REUT">"c3932"</definedName>
    <definedName name="IQ_PERCENT_CHANGE_EST_DPS_18MONTHS_THOM">"c5242"</definedName>
    <definedName name="IQ_PERCENT_CHANGE_EST_DPS_3MONTHS">"c1817"</definedName>
    <definedName name="IQ_PERCENT_CHANGE_EST_DPS_3MONTHS_CIQ">"c3759"</definedName>
    <definedName name="IQ_PERCENT_CHANGE_EST_DPS_3MONTHS_REUT">"c3928"</definedName>
    <definedName name="IQ_PERCENT_CHANGE_EST_DPS_3MONTHS_THOM">"c5238"</definedName>
    <definedName name="IQ_PERCENT_CHANGE_EST_DPS_6MONTHS">"c1818"</definedName>
    <definedName name="IQ_PERCENT_CHANGE_EST_DPS_6MONTHS_CIQ">"c3760"</definedName>
    <definedName name="IQ_PERCENT_CHANGE_EST_DPS_6MONTHS_REUT">"c3929"</definedName>
    <definedName name="IQ_PERCENT_CHANGE_EST_DPS_6MONTHS_THOM">"c5239"</definedName>
    <definedName name="IQ_PERCENT_CHANGE_EST_DPS_9MONTHS">"c1819"</definedName>
    <definedName name="IQ_PERCENT_CHANGE_EST_DPS_9MONTHS_CIQ">"c3761"</definedName>
    <definedName name="IQ_PERCENT_CHANGE_EST_DPS_9MONTHS_REUT">"c3930"</definedName>
    <definedName name="IQ_PERCENT_CHANGE_EST_DPS_9MONTHS_THOM">"c5240"</definedName>
    <definedName name="IQ_PERCENT_CHANGE_EST_DPS_DAY">"c1814"</definedName>
    <definedName name="IQ_PERCENT_CHANGE_EST_DPS_DAY_CIQ">"c3757"</definedName>
    <definedName name="IQ_PERCENT_CHANGE_EST_DPS_DAY_REUT">"c3926"</definedName>
    <definedName name="IQ_PERCENT_CHANGE_EST_DPS_DAY_THOM">"c5236"</definedName>
    <definedName name="IQ_PERCENT_CHANGE_EST_DPS_MONTH">"c1816"</definedName>
    <definedName name="IQ_PERCENT_CHANGE_EST_DPS_MONTH_CIQ">"c3758"</definedName>
    <definedName name="IQ_PERCENT_CHANGE_EST_DPS_MONTH_REUT">"c3927"</definedName>
    <definedName name="IQ_PERCENT_CHANGE_EST_DPS_MONTH_THOM">"c5237"</definedName>
    <definedName name="IQ_PERCENT_CHANGE_EST_DPS_WEEK">"c1815"</definedName>
    <definedName name="IQ_PERCENT_CHANGE_EST_DPS_WEEK_CIQ">"c3794"</definedName>
    <definedName name="IQ_PERCENT_CHANGE_EST_DPS_WEEK_REUT">"c3963"</definedName>
    <definedName name="IQ_PERCENT_CHANGE_EST_DPS_WEEK_THOM">"c5273"</definedName>
    <definedName name="IQ_PERCENT_CHANGE_EST_EBITDA_12MONTHS">"c1804"</definedName>
    <definedName name="IQ_PERCENT_CHANGE_EST_EBITDA_12MONTHS_CIQ">"c3748"</definedName>
    <definedName name="IQ_PERCENT_CHANGE_EST_EBITDA_12MONTHS_REUT">"c3917"</definedName>
    <definedName name="IQ_PERCENT_CHANGE_EST_EBITDA_12MONTHS_THOM">"c5227"</definedName>
    <definedName name="IQ_PERCENT_CHANGE_EST_EBITDA_18MONTHS">"c1805"</definedName>
    <definedName name="IQ_PERCENT_CHANGE_EST_EBITDA_18MONTHS_CIQ">"c3749"</definedName>
    <definedName name="IQ_PERCENT_CHANGE_EST_EBITDA_18MONTHS_REUT">"c3918"</definedName>
    <definedName name="IQ_PERCENT_CHANGE_EST_EBITDA_18MONTHS_THOM">"c5228"</definedName>
    <definedName name="IQ_PERCENT_CHANGE_EST_EBITDA_3MONTHS">"c1801"</definedName>
    <definedName name="IQ_PERCENT_CHANGE_EST_EBITDA_3MONTHS_CIQ">"c3745"</definedName>
    <definedName name="IQ_PERCENT_CHANGE_EST_EBITDA_3MONTHS_REUT">"c3914"</definedName>
    <definedName name="IQ_PERCENT_CHANGE_EST_EBITDA_3MONTHS_THOM">"c5224"</definedName>
    <definedName name="IQ_PERCENT_CHANGE_EST_EBITDA_6MONTHS">"c1802"</definedName>
    <definedName name="IQ_PERCENT_CHANGE_EST_EBITDA_6MONTHS_CIQ">"c3746"</definedName>
    <definedName name="IQ_PERCENT_CHANGE_EST_EBITDA_6MONTHS_REUT">"c3915"</definedName>
    <definedName name="IQ_PERCENT_CHANGE_EST_EBITDA_6MONTHS_THOM">"c5225"</definedName>
    <definedName name="IQ_PERCENT_CHANGE_EST_EBITDA_9MONTHS">"c1803"</definedName>
    <definedName name="IQ_PERCENT_CHANGE_EST_EBITDA_9MONTHS_CIQ">"c3747"</definedName>
    <definedName name="IQ_PERCENT_CHANGE_EST_EBITDA_9MONTHS_REUT">"c3916"</definedName>
    <definedName name="IQ_PERCENT_CHANGE_EST_EBITDA_9MONTHS_THOM">"c5226"</definedName>
    <definedName name="IQ_PERCENT_CHANGE_EST_EBITDA_DAY">"c1798"</definedName>
    <definedName name="IQ_PERCENT_CHANGE_EST_EBITDA_DAY_CIQ">"c3743"</definedName>
    <definedName name="IQ_PERCENT_CHANGE_EST_EBITDA_DAY_REUT">"c3912"</definedName>
    <definedName name="IQ_PERCENT_CHANGE_EST_EBITDA_DAY_THOM">"c5222"</definedName>
    <definedName name="IQ_PERCENT_CHANGE_EST_EBITDA_MONTH">"c1800"</definedName>
    <definedName name="IQ_PERCENT_CHANGE_EST_EBITDA_MONTH_CIQ">"c3744"</definedName>
    <definedName name="IQ_PERCENT_CHANGE_EST_EBITDA_MONTH_REUT">"c3913"</definedName>
    <definedName name="IQ_PERCENT_CHANGE_EST_EBITDA_MONTH_THOM">"c5223"</definedName>
    <definedName name="IQ_PERCENT_CHANGE_EST_EBITDA_WEEK">"c1799"</definedName>
    <definedName name="IQ_PERCENT_CHANGE_EST_EBITDA_WEEK_CIQ">"c3792"</definedName>
    <definedName name="IQ_PERCENT_CHANGE_EST_EBITDA_WEEK_REUT">"c3961"</definedName>
    <definedName name="IQ_PERCENT_CHANGE_EST_EBITDA_WEEK_THOM">"c5271"</definedName>
    <definedName name="IQ_PERCENT_CHANGE_EST_EPS_12MONTHS">"c1788"</definedName>
    <definedName name="IQ_PERCENT_CHANGE_EST_EPS_12MONTHS_CIQ">"c3733"</definedName>
    <definedName name="IQ_PERCENT_CHANGE_EST_EPS_12MONTHS_REUT">"c3902"</definedName>
    <definedName name="IQ_PERCENT_CHANGE_EST_EPS_12MONTHS_THOM">"c5212"</definedName>
    <definedName name="IQ_PERCENT_CHANGE_EST_EPS_18MONTHS">"c1789"</definedName>
    <definedName name="IQ_PERCENT_CHANGE_EST_EPS_18MONTHS_CIQ">"c3734"</definedName>
    <definedName name="IQ_PERCENT_CHANGE_EST_EPS_18MONTHS_REUT">"c3903"</definedName>
    <definedName name="IQ_PERCENT_CHANGE_EST_EPS_18MONTHS_THOM">"c5213"</definedName>
    <definedName name="IQ_PERCENT_CHANGE_EST_EPS_3MONTHS">"c1785"</definedName>
    <definedName name="IQ_PERCENT_CHANGE_EST_EPS_3MONTHS_CIQ">"c3730"</definedName>
    <definedName name="IQ_PERCENT_CHANGE_EST_EPS_3MONTHS_REUT">"c3899"</definedName>
    <definedName name="IQ_PERCENT_CHANGE_EST_EPS_3MONTHS_THOM">"c5209"</definedName>
    <definedName name="IQ_PERCENT_CHANGE_EST_EPS_6MONTHS">"c1786"</definedName>
    <definedName name="IQ_PERCENT_CHANGE_EST_EPS_6MONTHS_CIQ">"c3731"</definedName>
    <definedName name="IQ_PERCENT_CHANGE_EST_EPS_6MONTHS_REUT">"c3900"</definedName>
    <definedName name="IQ_PERCENT_CHANGE_EST_EPS_6MONTHS_THOM">"c5210"</definedName>
    <definedName name="IQ_PERCENT_CHANGE_EST_EPS_9MONTHS">"c1787"</definedName>
    <definedName name="IQ_PERCENT_CHANGE_EST_EPS_9MONTHS_CIQ">"c3732"</definedName>
    <definedName name="IQ_PERCENT_CHANGE_EST_EPS_9MONTHS_REUT">"c3901"</definedName>
    <definedName name="IQ_PERCENT_CHANGE_EST_EPS_9MONTHS_THOM">"c5211"</definedName>
    <definedName name="IQ_PERCENT_CHANGE_EST_EPS_DAY">"c1782"</definedName>
    <definedName name="IQ_PERCENT_CHANGE_EST_EPS_DAY_CIQ">"c3727"</definedName>
    <definedName name="IQ_PERCENT_CHANGE_EST_EPS_DAY_REUT">"c3896"</definedName>
    <definedName name="IQ_PERCENT_CHANGE_EST_EPS_DAY_THOM">"c5206"</definedName>
    <definedName name="IQ_PERCENT_CHANGE_EST_EPS_MONTH">"c1784"</definedName>
    <definedName name="IQ_PERCENT_CHANGE_EST_EPS_MONTH_CIQ">"c3729"</definedName>
    <definedName name="IQ_PERCENT_CHANGE_EST_EPS_MONTH_REUT">"c3898"</definedName>
    <definedName name="IQ_PERCENT_CHANGE_EST_EPS_MONTH_THOM">"c5208"</definedName>
    <definedName name="IQ_PERCENT_CHANGE_EST_EPS_WEEK">"c1783"</definedName>
    <definedName name="IQ_PERCENT_CHANGE_EST_EPS_WEEK_CIQ">"c3728"</definedName>
    <definedName name="IQ_PERCENT_CHANGE_EST_EPS_WEEK_REUT">"c3897"</definedName>
    <definedName name="IQ_PERCENT_CHANGE_EST_EPS_WEEK_THOM">"c5207"</definedName>
    <definedName name="IQ_PERCENT_CHANGE_EST_FFO_12MONTHS">"c1828"</definedName>
    <definedName name="IQ_PERCENT_CHANGE_EST_FFO_12MONTHS_CIQ">"c3769"</definedName>
    <definedName name="IQ_PERCENT_CHANGE_EST_FFO_12MONTHS_REUT">"c3938"</definedName>
    <definedName name="IQ_PERCENT_CHANGE_EST_FFO_12MONTHS_THOM">"c5248"</definedName>
    <definedName name="IQ_PERCENT_CHANGE_EST_FFO_18MONTHS">"c1829"</definedName>
    <definedName name="IQ_PERCENT_CHANGE_EST_FFO_18MONTHS_CIQ">"c3770"</definedName>
    <definedName name="IQ_PERCENT_CHANGE_EST_FFO_18MONTHS_REUT">"c3939"</definedName>
    <definedName name="IQ_PERCENT_CHANGE_EST_FFO_18MONTHS_THOM">"c5249"</definedName>
    <definedName name="IQ_PERCENT_CHANGE_EST_FFO_3MONTHS">"c1825"</definedName>
    <definedName name="IQ_PERCENT_CHANGE_EST_FFO_3MONTHS_CIQ">"c3766"</definedName>
    <definedName name="IQ_PERCENT_CHANGE_EST_FFO_3MONTHS_REUT">"c3935"</definedName>
    <definedName name="IQ_PERCENT_CHANGE_EST_FFO_3MONTHS_THOM">"c5245"</definedName>
    <definedName name="IQ_PERCENT_CHANGE_EST_FFO_6MONTHS">"c1826"</definedName>
    <definedName name="IQ_PERCENT_CHANGE_EST_FFO_6MONTHS_CIQ">"c3767"</definedName>
    <definedName name="IQ_PERCENT_CHANGE_EST_FFO_6MONTHS_REUT">"c3936"</definedName>
    <definedName name="IQ_PERCENT_CHANGE_EST_FFO_6MONTHS_THOM">"c5246"</definedName>
    <definedName name="IQ_PERCENT_CHANGE_EST_FFO_9MONTHS">"c1827"</definedName>
    <definedName name="IQ_PERCENT_CHANGE_EST_FFO_9MONTHS_CIQ">"c3768"</definedName>
    <definedName name="IQ_PERCENT_CHANGE_EST_FFO_9MONTHS_REUT">"c3937"</definedName>
    <definedName name="IQ_PERCENT_CHANGE_EST_FFO_9MONTHS_THOM">"c5247"</definedName>
    <definedName name="IQ_PERCENT_CHANGE_EST_FFO_DAY">"c1822"</definedName>
    <definedName name="IQ_PERCENT_CHANGE_EST_FFO_DAY_CIQ">"c3764"</definedName>
    <definedName name="IQ_PERCENT_CHANGE_EST_FFO_DAY_REUT">"c3933"</definedName>
    <definedName name="IQ_PERCENT_CHANGE_EST_FFO_DAY_THOM">"c5243"</definedName>
    <definedName name="IQ_PERCENT_CHANGE_EST_FFO_MONTH">"c1824"</definedName>
    <definedName name="IQ_PERCENT_CHANGE_EST_FFO_MONTH_CIQ">"c3765"</definedName>
    <definedName name="IQ_PERCENT_CHANGE_EST_FFO_MONTH_REUT">"c3934"</definedName>
    <definedName name="IQ_PERCENT_CHANGE_EST_FFO_MONTH_THOM">"c5244"</definedName>
    <definedName name="IQ_PERCENT_CHANGE_EST_FFO_SHARE_12MONTHS_REUT">"c3938"</definedName>
    <definedName name="IQ_PERCENT_CHANGE_EST_FFO_SHARE_18MONTHS_REUT">"c3939"</definedName>
    <definedName name="IQ_PERCENT_CHANGE_EST_FFO_SHARE_3MONTHS_REUT">"c3935"</definedName>
    <definedName name="IQ_PERCENT_CHANGE_EST_FFO_SHARE_6MONTHS_REUT">"c3936"</definedName>
    <definedName name="IQ_PERCENT_CHANGE_EST_FFO_SHARE_9MONTHS_REUT">"c3937"</definedName>
    <definedName name="IQ_PERCENT_CHANGE_EST_FFO_SHARE_DAY_REUT">"c3933"</definedName>
    <definedName name="IQ_PERCENT_CHANGE_EST_FFO_SHARE_MONTH_REUT">"c3934"</definedName>
    <definedName name="IQ_PERCENT_CHANGE_EST_FFO_SHARE_SHARE_12MONTHS">"c1828"</definedName>
    <definedName name="IQ_PERCENT_CHANGE_EST_FFO_SHARE_SHARE_12MONTHS_CIQ">"c3769"</definedName>
    <definedName name="IQ_PERCENT_CHANGE_EST_FFO_SHARE_SHARE_12MONTHS_REUT">"c3938"</definedName>
    <definedName name="IQ_PERCENT_CHANGE_EST_FFO_SHARE_SHARE_12MONTHS_THOM">"c5248"</definedName>
    <definedName name="IQ_PERCENT_CHANGE_EST_FFO_SHARE_SHARE_18MONTHS">"c1829"</definedName>
    <definedName name="IQ_PERCENT_CHANGE_EST_FFO_SHARE_SHARE_18MONTHS_CIQ">"c3770"</definedName>
    <definedName name="IQ_PERCENT_CHANGE_EST_FFO_SHARE_SHARE_18MONTHS_REUT">"c3939"</definedName>
    <definedName name="IQ_PERCENT_CHANGE_EST_FFO_SHARE_SHARE_18MONTHS_THOM">"c5249"</definedName>
    <definedName name="IQ_PERCENT_CHANGE_EST_FFO_SHARE_SHARE_3MONTHS">"c1825"</definedName>
    <definedName name="IQ_PERCENT_CHANGE_EST_FFO_SHARE_SHARE_3MONTHS_CIQ">"c3766"</definedName>
    <definedName name="IQ_PERCENT_CHANGE_EST_FFO_SHARE_SHARE_3MONTHS_REUT">"c3935"</definedName>
    <definedName name="IQ_PERCENT_CHANGE_EST_FFO_SHARE_SHARE_3MONTHS_THOM">"c5245"</definedName>
    <definedName name="IQ_PERCENT_CHANGE_EST_FFO_SHARE_SHARE_6MONTHS">"c1826"</definedName>
    <definedName name="IQ_PERCENT_CHANGE_EST_FFO_SHARE_SHARE_6MONTHS_CIQ">"c3767"</definedName>
    <definedName name="IQ_PERCENT_CHANGE_EST_FFO_SHARE_SHARE_6MONTHS_REUT">"c3936"</definedName>
    <definedName name="IQ_PERCENT_CHANGE_EST_FFO_SHARE_SHARE_6MONTHS_THOM">"c5246"</definedName>
    <definedName name="IQ_PERCENT_CHANGE_EST_FFO_SHARE_SHARE_9MONTHS">"c1827"</definedName>
    <definedName name="IQ_PERCENT_CHANGE_EST_FFO_SHARE_SHARE_9MONTHS_CIQ">"c3768"</definedName>
    <definedName name="IQ_PERCENT_CHANGE_EST_FFO_SHARE_SHARE_9MONTHS_REUT">"c3937"</definedName>
    <definedName name="IQ_PERCENT_CHANGE_EST_FFO_SHARE_SHARE_9MONTHS_THOM">"c5247"</definedName>
    <definedName name="IQ_PERCENT_CHANGE_EST_FFO_SHARE_SHARE_DAY">"c1822"</definedName>
    <definedName name="IQ_PERCENT_CHANGE_EST_FFO_SHARE_SHARE_DAY_CIQ">"c3764"</definedName>
    <definedName name="IQ_PERCENT_CHANGE_EST_FFO_SHARE_SHARE_DAY_REUT">"c3933"</definedName>
    <definedName name="IQ_PERCENT_CHANGE_EST_FFO_SHARE_SHARE_DAY_THOM">"c5243"</definedName>
    <definedName name="IQ_PERCENT_CHANGE_EST_FFO_SHARE_SHARE_MONTH">"c1824"</definedName>
    <definedName name="IQ_PERCENT_CHANGE_EST_FFO_SHARE_SHARE_MONTH_CIQ">"c3765"</definedName>
    <definedName name="IQ_PERCENT_CHANGE_EST_FFO_SHARE_SHARE_MONTH_REUT">"c3934"</definedName>
    <definedName name="IQ_PERCENT_CHANGE_EST_FFO_SHARE_SHARE_MONTH_THOM">"c5244"</definedName>
    <definedName name="IQ_PERCENT_CHANGE_EST_FFO_SHARE_SHARE_WEEK">"c1823"</definedName>
    <definedName name="IQ_PERCENT_CHANGE_EST_FFO_SHARE_SHARE_WEEK_CIQ">"c3795"</definedName>
    <definedName name="IQ_PERCENT_CHANGE_EST_FFO_SHARE_SHARE_WEEK_REUT">"c3964"</definedName>
    <definedName name="IQ_PERCENT_CHANGE_EST_FFO_SHARE_SHARE_WEEK_THOM">"c5274"</definedName>
    <definedName name="IQ_PERCENT_CHANGE_EST_FFO_SHARE_WEEK_REUT">"c3964"</definedName>
    <definedName name="IQ_PERCENT_CHANGE_EST_FFO_WEEK">"c1823"</definedName>
    <definedName name="IQ_PERCENT_CHANGE_EST_FFO_WEEK_CIQ">"c3795"</definedName>
    <definedName name="IQ_PERCENT_CHANGE_EST_FFO_WEEK_REUT">"c3964"</definedName>
    <definedName name="IQ_PERCENT_CHANGE_EST_FFO_WEEK_THOM">"c5274"</definedName>
    <definedName name="IQ_PERCENT_CHANGE_EST_PRICE_TARGET_12MONTHS">"c1844"</definedName>
    <definedName name="IQ_PERCENT_CHANGE_EST_PRICE_TARGET_12MONTHS_CIQ">"c3783"</definedName>
    <definedName name="IQ_PERCENT_CHANGE_EST_PRICE_TARGET_12MONTHS_REUT">"c3952"</definedName>
    <definedName name="IQ_PERCENT_CHANGE_EST_PRICE_TARGET_12MONTHS_THOM">"c5262"</definedName>
    <definedName name="IQ_PERCENT_CHANGE_EST_PRICE_TARGET_18MONTHS">"c1845"</definedName>
    <definedName name="IQ_PERCENT_CHANGE_EST_PRICE_TARGET_18MONTHS_CIQ">"c3784"</definedName>
    <definedName name="IQ_PERCENT_CHANGE_EST_PRICE_TARGET_18MONTHS_REUT">"c3953"</definedName>
    <definedName name="IQ_PERCENT_CHANGE_EST_PRICE_TARGET_18MONTHS_THOM">"c5263"</definedName>
    <definedName name="IQ_PERCENT_CHANGE_EST_PRICE_TARGET_3MONTHS">"c1841"</definedName>
    <definedName name="IQ_PERCENT_CHANGE_EST_PRICE_TARGET_3MONTHS_CIQ">"c3780"</definedName>
    <definedName name="IQ_PERCENT_CHANGE_EST_PRICE_TARGET_3MONTHS_REUT">"c3949"</definedName>
    <definedName name="IQ_PERCENT_CHANGE_EST_PRICE_TARGET_3MONTHS_THOM">"c5259"</definedName>
    <definedName name="IQ_PERCENT_CHANGE_EST_PRICE_TARGET_6MONTHS">"c1842"</definedName>
    <definedName name="IQ_PERCENT_CHANGE_EST_PRICE_TARGET_6MONTHS_CIQ">"c3781"</definedName>
    <definedName name="IQ_PERCENT_CHANGE_EST_PRICE_TARGET_6MONTHS_REUT">"c3950"</definedName>
    <definedName name="IQ_PERCENT_CHANGE_EST_PRICE_TARGET_6MONTHS_THOM">"c5260"</definedName>
    <definedName name="IQ_PERCENT_CHANGE_EST_PRICE_TARGET_9MONTHS">"c1843"</definedName>
    <definedName name="IQ_PERCENT_CHANGE_EST_PRICE_TARGET_9MONTHS_CIQ">"c3782"</definedName>
    <definedName name="IQ_PERCENT_CHANGE_EST_PRICE_TARGET_9MONTHS_REUT">"c3951"</definedName>
    <definedName name="IQ_PERCENT_CHANGE_EST_PRICE_TARGET_9MONTHS_THOM">"c5261"</definedName>
    <definedName name="IQ_PERCENT_CHANGE_EST_PRICE_TARGET_DAY">"c1838"</definedName>
    <definedName name="IQ_PERCENT_CHANGE_EST_PRICE_TARGET_DAY_CIQ">"c3778"</definedName>
    <definedName name="IQ_PERCENT_CHANGE_EST_PRICE_TARGET_DAY_REUT">"c3947"</definedName>
    <definedName name="IQ_PERCENT_CHANGE_EST_PRICE_TARGET_DAY_THOM">"c5257"</definedName>
    <definedName name="IQ_PERCENT_CHANGE_EST_PRICE_TARGET_MONTH">"c1840"</definedName>
    <definedName name="IQ_PERCENT_CHANGE_EST_PRICE_TARGET_MONTH_CIQ">"c3779"</definedName>
    <definedName name="IQ_PERCENT_CHANGE_EST_PRICE_TARGET_MONTH_REUT">"c3948"</definedName>
    <definedName name="IQ_PERCENT_CHANGE_EST_PRICE_TARGET_MONTH_THOM">"c5258"</definedName>
    <definedName name="IQ_PERCENT_CHANGE_EST_PRICE_TARGET_WEEK">"c1839"</definedName>
    <definedName name="IQ_PERCENT_CHANGE_EST_PRICE_TARGET_WEEK_CIQ">"c3798"</definedName>
    <definedName name="IQ_PERCENT_CHANGE_EST_PRICE_TARGET_WEEK_REUT">"c3967"</definedName>
    <definedName name="IQ_PERCENT_CHANGE_EST_PRICE_TARGET_WEEK_THOM">"c5276"</definedName>
    <definedName name="IQ_PERCENT_CHANGE_EST_RECO_12MONTHS">"c1836"</definedName>
    <definedName name="IQ_PERCENT_CHANGE_EST_RECO_12MONTHS_CIQ">"c3776"</definedName>
    <definedName name="IQ_PERCENT_CHANGE_EST_RECO_12MONTHS_REUT">"c3945"</definedName>
    <definedName name="IQ_PERCENT_CHANGE_EST_RECO_12MONTHS_THOM">"c5255"</definedName>
    <definedName name="IQ_PERCENT_CHANGE_EST_RECO_18MONTHS">"c1837"</definedName>
    <definedName name="IQ_PERCENT_CHANGE_EST_RECO_18MONTHS_CIQ">"c3777"</definedName>
    <definedName name="IQ_PERCENT_CHANGE_EST_RECO_18MONTHS_REUT">"c3946"</definedName>
    <definedName name="IQ_PERCENT_CHANGE_EST_RECO_18MONTHS_THOM">"c5256"</definedName>
    <definedName name="IQ_PERCENT_CHANGE_EST_RECO_3MONTHS">"c1833"</definedName>
    <definedName name="IQ_PERCENT_CHANGE_EST_RECO_3MONTHS_CIQ">"c3773"</definedName>
    <definedName name="IQ_PERCENT_CHANGE_EST_RECO_3MONTHS_REUT">"c3942"</definedName>
    <definedName name="IQ_PERCENT_CHANGE_EST_RECO_3MONTHS_THOM">"c5252"</definedName>
    <definedName name="IQ_PERCENT_CHANGE_EST_RECO_6MONTHS">"c1834"</definedName>
    <definedName name="IQ_PERCENT_CHANGE_EST_RECO_6MONTHS_CIQ">"c3774"</definedName>
    <definedName name="IQ_PERCENT_CHANGE_EST_RECO_6MONTHS_REUT">"c3943"</definedName>
    <definedName name="IQ_PERCENT_CHANGE_EST_RECO_6MONTHS_THOM">"c5253"</definedName>
    <definedName name="IQ_PERCENT_CHANGE_EST_RECO_9MONTHS">"c1835"</definedName>
    <definedName name="IQ_PERCENT_CHANGE_EST_RECO_9MONTHS_CIQ">"c3775"</definedName>
    <definedName name="IQ_PERCENT_CHANGE_EST_RECO_9MONTHS_REUT">"c3944"</definedName>
    <definedName name="IQ_PERCENT_CHANGE_EST_RECO_9MONTHS_THOM">"c5254"</definedName>
    <definedName name="IQ_PERCENT_CHANGE_EST_RECO_DAY">"c1830"</definedName>
    <definedName name="IQ_PERCENT_CHANGE_EST_RECO_DAY_CIQ">"c3771"</definedName>
    <definedName name="IQ_PERCENT_CHANGE_EST_RECO_DAY_REUT">"c3940"</definedName>
    <definedName name="IQ_PERCENT_CHANGE_EST_RECO_DAY_THOM">"c5250"</definedName>
    <definedName name="IQ_PERCENT_CHANGE_EST_RECO_MONTH">"c1832"</definedName>
    <definedName name="IQ_PERCENT_CHANGE_EST_RECO_MONTH_CIQ">"c3772"</definedName>
    <definedName name="IQ_PERCENT_CHANGE_EST_RECO_MONTH_REUT">"c3941"</definedName>
    <definedName name="IQ_PERCENT_CHANGE_EST_RECO_MONTH_THOM">"c5251"</definedName>
    <definedName name="IQ_PERCENT_CHANGE_EST_RECO_WEEK">"c1831"</definedName>
    <definedName name="IQ_PERCENT_CHANGE_EST_RECO_WEEK_CIQ">"c3796"</definedName>
    <definedName name="IQ_PERCENT_CHANGE_EST_RECO_WEEK_REUT">"c3966"</definedName>
    <definedName name="IQ_PERCENT_CHANGE_EST_RECO_WEEK_THOM">"c5275"</definedName>
    <definedName name="IQ_PERCENT_CHANGE_EST_REV_12MONTHS">"c1796"</definedName>
    <definedName name="IQ_PERCENT_CHANGE_EST_REV_12MONTHS_CIQ">"c3741"</definedName>
    <definedName name="IQ_PERCENT_CHANGE_EST_REV_12MONTHS_REUT">"c3910"</definedName>
    <definedName name="IQ_PERCENT_CHANGE_EST_REV_12MONTHS_THOM">"c5220"</definedName>
    <definedName name="IQ_PERCENT_CHANGE_EST_REV_18MONTHS">"c1797"</definedName>
    <definedName name="IQ_PERCENT_CHANGE_EST_REV_18MONTHS_CIQ">"c3742"</definedName>
    <definedName name="IQ_PERCENT_CHANGE_EST_REV_18MONTHS_REUT">"c3911"</definedName>
    <definedName name="IQ_PERCENT_CHANGE_EST_REV_18MONTHS_THOM">"c5221"</definedName>
    <definedName name="IQ_PERCENT_CHANGE_EST_REV_3MONTHS">"c1793"</definedName>
    <definedName name="IQ_PERCENT_CHANGE_EST_REV_3MONTHS_CIQ">"c3738"</definedName>
    <definedName name="IQ_PERCENT_CHANGE_EST_REV_3MONTHS_REUT">"c3907"</definedName>
    <definedName name="IQ_PERCENT_CHANGE_EST_REV_3MONTHS_THOM">"c5217"</definedName>
    <definedName name="IQ_PERCENT_CHANGE_EST_REV_6MONTHS">"c1794"</definedName>
    <definedName name="IQ_PERCENT_CHANGE_EST_REV_6MONTHS_CIQ">"c3739"</definedName>
    <definedName name="IQ_PERCENT_CHANGE_EST_REV_6MONTHS_REUT">"c3908"</definedName>
    <definedName name="IQ_PERCENT_CHANGE_EST_REV_6MONTHS_THOM">"c5218"</definedName>
    <definedName name="IQ_PERCENT_CHANGE_EST_REV_9MONTHS">"c1795"</definedName>
    <definedName name="IQ_PERCENT_CHANGE_EST_REV_9MONTHS_CIQ">"c3740"</definedName>
    <definedName name="IQ_PERCENT_CHANGE_EST_REV_9MONTHS_REUT">"c3909"</definedName>
    <definedName name="IQ_PERCENT_CHANGE_EST_REV_9MONTHS_THOM">"c5219"</definedName>
    <definedName name="IQ_PERCENT_CHANGE_EST_REV_DAY">"c1790"</definedName>
    <definedName name="IQ_PERCENT_CHANGE_EST_REV_DAY_CIQ">"c3735"</definedName>
    <definedName name="IQ_PERCENT_CHANGE_EST_REV_DAY_REUT">"c3904"</definedName>
    <definedName name="IQ_PERCENT_CHANGE_EST_REV_DAY_THOM">"c5214"</definedName>
    <definedName name="IQ_PERCENT_CHANGE_EST_REV_MONTH">"c1792"</definedName>
    <definedName name="IQ_PERCENT_CHANGE_EST_REV_MONTH_CIQ">"c3737"</definedName>
    <definedName name="IQ_PERCENT_CHANGE_EST_REV_MONTH_REUT">"c3906"</definedName>
    <definedName name="IQ_PERCENT_CHANGE_EST_REV_MONTH_THOM">"c5216"</definedName>
    <definedName name="IQ_PERCENT_CHANGE_EST_REV_WEEK">"c1791"</definedName>
    <definedName name="IQ_PERCENT_CHANGE_EST_REV_WEEK_CIQ">"c3736"</definedName>
    <definedName name="IQ_PERCENT_CHANGE_EST_REV_WEEK_REUT">"c3905"</definedName>
    <definedName name="IQ_PERCENT_CHANGE_EST_REV_WEEK_THOM">"c5215"</definedName>
    <definedName name="IQ_PERCENT_FLOAT">"c227"</definedName>
    <definedName name="IQ_PERCENT_INSURED_FDIC">"c6374"</definedName>
    <definedName name="IQ_PERCENTAGE_RENT">"c16018"</definedName>
    <definedName name="IQ_PERCENTAGE_RENT_RENTAL_REVENUE">"c16063"</definedName>
    <definedName name="IQ_PERFORMANCE_LOC_FOREIGN_GUARANTEES_FFIEC">"c13251"</definedName>
    <definedName name="IQ_PERIODDATE">"c1414"</definedName>
    <definedName name="IQ_PERIODDATE_AP">"c11745"</definedName>
    <definedName name="IQ_PERIODDATE_BS">"c1032"</definedName>
    <definedName name="IQ_PERIODDATE_CF">"c1033"</definedName>
    <definedName name="IQ_PERIODDATE_FDIC">"c13646"</definedName>
    <definedName name="IQ_PERIODDATE_FFIEC">"c13645"</definedName>
    <definedName name="IQ_PERIODDATE_IS">"c1034"</definedName>
    <definedName name="IQ_PERIODLENGTH_AP">"c11746"</definedName>
    <definedName name="IQ_PERIODLENGTH_CF">"c1502"</definedName>
    <definedName name="IQ_PERIODLENGTH_IS">"c1503"</definedName>
    <definedName name="IQ_PERSONAL_CONSUMER_SPENDING_DURABLE">"c6942"</definedName>
    <definedName name="IQ_PERSONAL_CONSUMER_SPENDING_DURABLE_APR">"c7602"</definedName>
    <definedName name="IQ_PERSONAL_CONSUMER_SPENDING_DURABLE_APR_FC">"c8482"</definedName>
    <definedName name="IQ_PERSONAL_CONSUMER_SPENDING_DURABLE_FC">"c7822"</definedName>
    <definedName name="IQ_PERSONAL_CONSUMER_SPENDING_DURABLE_POP">"c7162"</definedName>
    <definedName name="IQ_PERSONAL_CONSUMER_SPENDING_DURABLE_POP_FC">"c8042"</definedName>
    <definedName name="IQ_PERSONAL_CONSUMER_SPENDING_DURABLE_YOY">"c7382"</definedName>
    <definedName name="IQ_PERSONAL_CONSUMER_SPENDING_DURABLE_YOY_FC">"c8262"</definedName>
    <definedName name="IQ_PERSONAL_CONSUMER_SPENDING_NONDURABLE">"c6940"</definedName>
    <definedName name="IQ_PERSONAL_CONSUMER_SPENDING_NONDURABLE_APR">"c7600"</definedName>
    <definedName name="IQ_PERSONAL_CONSUMER_SPENDING_NONDURABLE_APR_FC">"c8480"</definedName>
    <definedName name="IQ_PERSONAL_CONSUMER_SPENDING_NONDURABLE_FC">"c7820"</definedName>
    <definedName name="IQ_PERSONAL_CONSUMER_SPENDING_NONDURABLE_POP">"c7160"</definedName>
    <definedName name="IQ_PERSONAL_CONSUMER_SPENDING_NONDURABLE_POP_FC">"c8040"</definedName>
    <definedName name="IQ_PERSONAL_CONSUMER_SPENDING_NONDURABLE_YOY">"c7380"</definedName>
    <definedName name="IQ_PERSONAL_CONSUMER_SPENDING_NONDURABLE_YOY_FC">"c8260"</definedName>
    <definedName name="IQ_PERSONAL_CONSUMER_SPENDING_REAL">"c6994"</definedName>
    <definedName name="IQ_PERSONAL_CONSUMER_SPENDING_REAL_APR">"c7654"</definedName>
    <definedName name="IQ_PERSONAL_CONSUMER_SPENDING_REAL_APR_FC">"c8534"</definedName>
    <definedName name="IQ_PERSONAL_CONSUMER_SPENDING_REAL_FC">"c7874"</definedName>
    <definedName name="IQ_PERSONAL_CONSUMER_SPENDING_REAL_POP">"c7214"</definedName>
    <definedName name="IQ_PERSONAL_CONSUMER_SPENDING_REAL_POP_FC">"c8094"</definedName>
    <definedName name="IQ_PERSONAL_CONSUMER_SPENDING_REAL_YOY">"c7434"</definedName>
    <definedName name="IQ_PERSONAL_CONSUMER_SPENDING_REAL_YOY_FC">"c8314"</definedName>
    <definedName name="IQ_PERSONAL_CONSUMER_SPENDING_SERVICES">"c6941"</definedName>
    <definedName name="IQ_PERSONAL_CONSUMER_SPENDING_SERVICES_APR">"c7601"</definedName>
    <definedName name="IQ_PERSONAL_CONSUMER_SPENDING_SERVICES_APR_FC">"c8481"</definedName>
    <definedName name="IQ_PERSONAL_CONSUMER_SPENDING_SERVICES_FC">"c7821"</definedName>
    <definedName name="IQ_PERSONAL_CONSUMER_SPENDING_SERVICES_POP">"c7161"</definedName>
    <definedName name="IQ_PERSONAL_CONSUMER_SPENDING_SERVICES_POP_FC">"c8041"</definedName>
    <definedName name="IQ_PERSONAL_CONSUMER_SPENDING_SERVICES_YOY">"c7381"</definedName>
    <definedName name="IQ_PERSONAL_CONSUMER_SPENDING_SERVICES_YOY_FC">"c8261"</definedName>
    <definedName name="IQ_PERSONAL_INCOME">"c6943"</definedName>
    <definedName name="IQ_PERSONAL_INCOME_APR">"c7603"</definedName>
    <definedName name="IQ_PERSONAL_INCOME_APR_FC">"c8483"</definedName>
    <definedName name="IQ_PERSONAL_INCOME_FC">"c7823"</definedName>
    <definedName name="IQ_PERSONAL_INCOME_POP">"c7163"</definedName>
    <definedName name="IQ_PERSONAL_INCOME_POP_FC">"c8043"</definedName>
    <definedName name="IQ_PERSONAL_INCOME_SAAR">"c6944"</definedName>
    <definedName name="IQ_PERSONAL_INCOME_SAAR_APR">"c7604"</definedName>
    <definedName name="IQ_PERSONAL_INCOME_SAAR_APR_FC">"c8484"</definedName>
    <definedName name="IQ_PERSONAL_INCOME_SAAR_FC">"c7824"</definedName>
    <definedName name="IQ_PERSONAL_INCOME_SAAR_POP">"c7164"</definedName>
    <definedName name="IQ_PERSONAL_INCOME_SAAR_POP_FC">"c8044"</definedName>
    <definedName name="IQ_PERSONAL_INCOME_SAAR_YOY">"c7384"</definedName>
    <definedName name="IQ_PERSONAL_INCOME_SAAR_YOY_FC">"c8264"</definedName>
    <definedName name="IQ_PERSONAL_INCOME_USD_APR_FC">"c11885"</definedName>
    <definedName name="IQ_PERSONAL_INCOME_USD_FC">"c11882"</definedName>
    <definedName name="IQ_PERSONAL_INCOME_USD_POP_FC">"c11883"</definedName>
    <definedName name="IQ_PERSONAL_INCOME_USD_YOY_FC">"c11884"</definedName>
    <definedName name="IQ_PERSONAL_INCOME_YOY">"c7383"</definedName>
    <definedName name="IQ_PERSONAL_INCOME_YOY_FC">"c8263"</definedName>
    <definedName name="IQ_PERSONNEL_EXP_AVG_ASSETS_FFIEC">"c13371"</definedName>
    <definedName name="IQ_PERSONNEL_EXP_OPERATING_INC_FFIEC">"c13379"</definedName>
    <definedName name="IQ_PERTYPE">"c1611"</definedName>
    <definedName name="IQ_PHARMBIO_NUMBER_LICENSED_PATENT_APP">"c10018"</definedName>
    <definedName name="IQ_PHARMBIO_NUMBER_LICENSED_PATENTS">"c10017"</definedName>
    <definedName name="IQ_PHARMBIO_NUMBER_PATENTS">"c10015"</definedName>
    <definedName name="IQ_PHARMBIO_NUMBER_PROD__APPROVED_DURING_PERIOD">"c12750"</definedName>
    <definedName name="IQ_PHARMBIO_NUMBER_PROD__CLINICAL_DEV">"c12745"</definedName>
    <definedName name="IQ_PHARMBIO_NUMBER_PROD__LAUNCHED_DURING_PERIOD">"c12751"</definedName>
    <definedName name="IQ_PHARMBIO_NUMBER_PROD__PHASE_I">"c12746"</definedName>
    <definedName name="IQ_PHARMBIO_NUMBER_PROD__PHASE_II">"c12747"</definedName>
    <definedName name="IQ_PHARMBIO_NUMBER_PROD__PHASE_III">"c12748"</definedName>
    <definedName name="IQ_PHARMBIO_NUMBER_PROD__PRE_CLINICAL_TRIALS">"c12744"</definedName>
    <definedName name="IQ_PHARMBIO_NUMBER_PROD__PRE_REGISTRATION">"c12749"</definedName>
    <definedName name="IQ_PHARMBIO_NUMBER_PROD__RESEARCH_DEV">"c12743"</definedName>
    <definedName name="IQ_PHARMBIO_NUMBER_PROD_APPROVED_DURING_PERIOD">"c10027"</definedName>
    <definedName name="IQ_PHARMBIO_NUMBER_PROD_CLINICAL_DEV">"c10022"</definedName>
    <definedName name="IQ_PHARMBIO_NUMBER_PROD_DISCOVERY_RESEARCH">"c10019"</definedName>
    <definedName name="IQ_PHARMBIO_NUMBER_PROD_LAUNCHED_DURING_PERIOD">"c10028"</definedName>
    <definedName name="IQ_PHARMBIO_NUMBER_PROD_PHASE_I">"c10023"</definedName>
    <definedName name="IQ_PHARMBIO_NUMBER_PROD_PHASE_II">"c10024"</definedName>
    <definedName name="IQ_PHARMBIO_NUMBER_PROD_PHASE_III">"c10025"</definedName>
    <definedName name="IQ_PHARMBIO_NUMBER_PROD_PRE_CLINICAL_TRIALS">"c10021"</definedName>
    <definedName name="IQ_PHARMBIO_NUMBER_PROD_PRE_REGISTRATION">"c10026"</definedName>
    <definedName name="IQ_PHARMBIO_NUMBER_PROD_RESEARCH_DEV">"c10020"</definedName>
    <definedName name="IQ_PHARMBIO_PATENT_APP">"c10016"</definedName>
    <definedName name="IQ_PHILADELPHIA_FED_DIFFUSION_INDEX">"c6945"</definedName>
    <definedName name="IQ_PHILADELPHIA_FED_DIFFUSION_INDEX_APR">"c7605"</definedName>
    <definedName name="IQ_PHILADELPHIA_FED_DIFFUSION_INDEX_APR_FC">"c8485"</definedName>
    <definedName name="IQ_PHILADELPHIA_FED_DIFFUSION_INDEX_FC">"c7825"</definedName>
    <definedName name="IQ_PHILADELPHIA_FED_DIFFUSION_INDEX_POP">"c7165"</definedName>
    <definedName name="IQ_PHILADELPHIA_FED_DIFFUSION_INDEX_POP_FC">"c8045"</definedName>
    <definedName name="IQ_PHILADELPHIA_FED_DIFFUSION_INDEX_YOY">"c7385"</definedName>
    <definedName name="IQ_PHILADELPHIA_FED_DIFFUSION_INDEX_YOY_FC">"c8265"</definedName>
    <definedName name="IQ_PLEDGED_SEC_INVEST_SECURITIES_FFIEC">"c13467"</definedName>
    <definedName name="IQ_PLEDGED_SECURITIES_FDIC">"c6401"</definedName>
    <definedName name="IQ_PLL">"c2114"</definedName>
    <definedName name="IQ_PMAC_DIFFUSION_INDEX">"c6946"</definedName>
    <definedName name="IQ_PMAC_DIFFUSION_INDEX_APR">"c7606"</definedName>
    <definedName name="IQ_PMAC_DIFFUSION_INDEX_APR_FC">"c8486"</definedName>
    <definedName name="IQ_PMAC_DIFFUSION_INDEX_FC">"c7826"</definedName>
    <definedName name="IQ_PMAC_DIFFUSION_INDEX_POP">"c7166"</definedName>
    <definedName name="IQ_PMAC_DIFFUSION_INDEX_POP_FC">"c8046"</definedName>
    <definedName name="IQ_PMAC_DIFFUSION_INDEX_YOY">"c7386"</definedName>
    <definedName name="IQ_PMAC_DIFFUSION_INDEX_YOY_FC">"c8266"</definedName>
    <definedName name="IQ_PMT_FREQ">"c2236"</definedName>
    <definedName name="IQ_POISON_PUT_EFFECT_DATE">"c2486"</definedName>
    <definedName name="IQ_POISON_PUT_EXPIRATION_DATE">"c2487"</definedName>
    <definedName name="IQ_POISON_PUT_PRICE">"c2488"</definedName>
    <definedName name="IQ_POLICY_BENEFITS">"c1036"</definedName>
    <definedName name="IQ_POLICY_COST">"c1037"</definedName>
    <definedName name="IQ_POLICY_LIAB">"c1612"</definedName>
    <definedName name="IQ_POLICY_LOANS">"c1038"</definedName>
    <definedName name="IQ_POLICYHOLDER_BENEFITS_LH_FFIEC">"c13107"</definedName>
    <definedName name="IQ_POOL_AMT_ORIGINAL">"c8970"</definedName>
    <definedName name="IQ_POOL_NAME">"c8967"</definedName>
    <definedName name="IQ_POOL_NUMBER">"c8968"</definedName>
    <definedName name="IQ_POOL_TYPE">"c8969"</definedName>
    <definedName name="IQ_PORTFOLIO_SHARES">"c19116"</definedName>
    <definedName name="IQ_POSITIVE_FAIR_VALUE_DERIVATIVES_BENEFICIARY_FFIEC">"c13123"</definedName>
    <definedName name="IQ_POSITIVE_FAIR_VALUE_DERIVATIVES_GUARANTOR_FFIEC">"c13116"</definedName>
    <definedName name="IQ_POST_RETIRE_EXP">"c1039"</definedName>
    <definedName name="IQ_POSTAGE_FFIEC">"c13051"</definedName>
    <definedName name="IQ_POSTPAID_CHURN">"c2121"</definedName>
    <definedName name="IQ_POSTPAID_SUBS">"c2118"</definedName>
    <definedName name="IQ_POTENTIAL_UPSIDE">"c1855"</definedName>
    <definedName name="IQ_POTENTIAL_UPSIDE_CIQ">"c3799"</definedName>
    <definedName name="IQ_POTENTIAL_UPSIDE_REUT">"c3968"</definedName>
    <definedName name="IQ_POTENTIAL_UPSIDE_THOM">"c5279"</definedName>
    <definedName name="IQ_PP_ATTRIB_ORE_RESERVES_ALUM">"c9218"</definedName>
    <definedName name="IQ_PP_ATTRIB_ORE_RESERVES_COP">"c9162"</definedName>
    <definedName name="IQ_PP_ATTRIB_ORE_RESERVES_DIAM">"c9642"</definedName>
    <definedName name="IQ_PP_ATTRIB_ORE_RESERVES_GOLD">"c9003"</definedName>
    <definedName name="IQ_PP_ATTRIB_ORE_RESERVES_IRON">"c9377"</definedName>
    <definedName name="IQ_PP_ATTRIB_ORE_RESERVES_LEAD">"c9430"</definedName>
    <definedName name="IQ_PP_ATTRIB_ORE_RESERVES_MANG">"c9483"</definedName>
    <definedName name="IQ_PP_ATTRIB_ORE_RESERVES_MOLYB">"c9695"</definedName>
    <definedName name="IQ_PP_ATTRIB_ORE_RESERVES_NICK">"c9271"</definedName>
    <definedName name="IQ_PP_ATTRIB_ORE_RESERVES_PLAT">"c9109"</definedName>
    <definedName name="IQ_PP_ATTRIB_ORE_RESERVES_SILVER">"c9056"</definedName>
    <definedName name="IQ_PP_ATTRIB_ORE_RESERVES_TITAN">"c9536"</definedName>
    <definedName name="IQ_PP_ATTRIB_ORE_RESERVES_URAN">"c9589"</definedName>
    <definedName name="IQ_PP_ATTRIB_ORE_RESERVES_ZINC">"c9324"</definedName>
    <definedName name="IQ_PP_ORE_RESERVES_ALUM">"c9211"</definedName>
    <definedName name="IQ_PP_ORE_RESERVES_COP">"c9155"</definedName>
    <definedName name="IQ_PP_ORE_RESERVES_DIAM">"c9635"</definedName>
    <definedName name="IQ_PP_ORE_RESERVES_GOLD">"c8996"</definedName>
    <definedName name="IQ_PP_ORE_RESERVES_IRON">"c9370"</definedName>
    <definedName name="IQ_PP_ORE_RESERVES_LEAD">"c9423"</definedName>
    <definedName name="IQ_PP_ORE_RESERVES_MANG">"c9476"</definedName>
    <definedName name="IQ_PP_ORE_RESERVES_MOLYB">"c9688"</definedName>
    <definedName name="IQ_PP_ORE_RESERVES_NICK">"c9264"</definedName>
    <definedName name="IQ_PP_ORE_RESERVES_PLAT">"c9102"</definedName>
    <definedName name="IQ_PP_ORE_RESERVES_SILVER">"c9049"</definedName>
    <definedName name="IQ_PP_ORE_RESERVES_TITAN">"c9529"</definedName>
    <definedName name="IQ_PP_ORE_RESERVES_URAN">"c9582"</definedName>
    <definedName name="IQ_PP_ORE_RESERVES_ZINC">"c9317"</definedName>
    <definedName name="IQ_PP_RECOV_ATTRIB_RESERVES_ALUM">"c9221"</definedName>
    <definedName name="IQ_PP_RECOV_ATTRIB_RESERVES_COAL">"c9805"</definedName>
    <definedName name="IQ_PP_RECOV_ATTRIB_RESERVES_COP">"c9165"</definedName>
    <definedName name="IQ_PP_RECOV_ATTRIB_RESERVES_DIAM">"c9645"</definedName>
    <definedName name="IQ_PP_RECOV_ATTRIB_RESERVES_GOLD">"c9006"</definedName>
    <definedName name="IQ_PP_RECOV_ATTRIB_RESERVES_IRON">"c9380"</definedName>
    <definedName name="IQ_PP_RECOV_ATTRIB_RESERVES_LEAD">"c9433"</definedName>
    <definedName name="IQ_PP_RECOV_ATTRIB_RESERVES_MANG">"c9486"</definedName>
    <definedName name="IQ_PP_RECOV_ATTRIB_RESERVES_MET_COAL">"c9745"</definedName>
    <definedName name="IQ_PP_RECOV_ATTRIB_RESERVES_MOLYB">"c9698"</definedName>
    <definedName name="IQ_PP_RECOV_ATTRIB_RESERVES_NICK">"c9274"</definedName>
    <definedName name="IQ_PP_RECOV_ATTRIB_RESERVES_PLAT">"c9112"</definedName>
    <definedName name="IQ_PP_RECOV_ATTRIB_RESERVES_SILVER">"c9059"</definedName>
    <definedName name="IQ_PP_RECOV_ATTRIB_RESERVES_STEAM">"c9775"</definedName>
    <definedName name="IQ_PP_RECOV_ATTRIB_RESERVES_TITAN">"c9539"</definedName>
    <definedName name="IQ_PP_RECOV_ATTRIB_RESERVES_URAN">"c9592"</definedName>
    <definedName name="IQ_PP_RECOV_ATTRIB_RESERVES_ZINC">"c9327"</definedName>
    <definedName name="IQ_PP_RECOV_RESERVES_ALUM">"c9215"</definedName>
    <definedName name="IQ_PP_RECOV_RESERVES_COAL">"c9802"</definedName>
    <definedName name="IQ_PP_RECOV_RESERVES_COP">"c9159"</definedName>
    <definedName name="IQ_PP_RECOV_RESERVES_DIAM">"c9639"</definedName>
    <definedName name="IQ_PP_RECOV_RESERVES_GOLD">"c9000"</definedName>
    <definedName name="IQ_PP_RECOV_RESERVES_IRON">"c9374"</definedName>
    <definedName name="IQ_PP_RECOV_RESERVES_LEAD">"c9427"</definedName>
    <definedName name="IQ_PP_RECOV_RESERVES_MANG">"c9480"</definedName>
    <definedName name="IQ_PP_RECOV_RESERVES_MET_COAL">"c9742"</definedName>
    <definedName name="IQ_PP_RECOV_RESERVES_MOLYB">"c9692"</definedName>
    <definedName name="IQ_PP_RECOV_RESERVES_NICK">"c9268"</definedName>
    <definedName name="IQ_PP_RECOV_RESERVES_PLAT">"c9106"</definedName>
    <definedName name="IQ_PP_RECOV_RESERVES_SILVER">"c9053"</definedName>
    <definedName name="IQ_PP_RECOV_RESERVES_STEAM">"c9772"</definedName>
    <definedName name="IQ_PP_RECOV_RESERVES_TITAN">"c9533"</definedName>
    <definedName name="IQ_PP_RECOV_RESERVES_URAN">"c9586"</definedName>
    <definedName name="IQ_PP_RECOV_RESERVES_ZINC">"c9321"</definedName>
    <definedName name="IQ_PP_RESERVES_CALORIFIC_VALUE_COAL">"c9799"</definedName>
    <definedName name="IQ_PP_RESERVES_CALORIFIC_VALUE_MET_COAL">"c9739"</definedName>
    <definedName name="IQ_PP_RESERVES_CALORIFIC_VALUE_STEAM">"c9769"</definedName>
    <definedName name="IQ_PP_RESERVES_GRADE_ALUM">"c9212"</definedName>
    <definedName name="IQ_PP_RESERVES_GRADE_COP">"c9156"</definedName>
    <definedName name="IQ_PP_RESERVES_GRADE_DIAM">"c9636"</definedName>
    <definedName name="IQ_PP_RESERVES_GRADE_GOLD">"c8997"</definedName>
    <definedName name="IQ_PP_RESERVES_GRADE_IRON">"c9371"</definedName>
    <definedName name="IQ_PP_RESERVES_GRADE_LEAD">"c9424"</definedName>
    <definedName name="IQ_PP_RESERVES_GRADE_MANG">"c9477"</definedName>
    <definedName name="IQ_PP_RESERVES_GRADE_MOLYB">"c9689"</definedName>
    <definedName name="IQ_PP_RESERVES_GRADE_NICK">"c9265"</definedName>
    <definedName name="IQ_PP_RESERVES_GRADE_PLAT">"c9103"</definedName>
    <definedName name="IQ_PP_RESERVES_GRADE_SILVER">"c9050"</definedName>
    <definedName name="IQ_PP_RESERVES_GRADE_TITAN">"c9530"</definedName>
    <definedName name="IQ_PP_RESERVES_GRADE_URAN">"c9583"</definedName>
    <definedName name="IQ_PP_RESERVES_GRADE_ZINC">"c9318"</definedName>
    <definedName name="IQ_PPI">"c6810"</definedName>
    <definedName name="IQ_PPI_APR">"c7470"</definedName>
    <definedName name="IQ_PPI_APR_FC">"c8350"</definedName>
    <definedName name="IQ_PPI_CORE">"c6840"</definedName>
    <definedName name="IQ_PPI_CORE_APR">"c7500"</definedName>
    <definedName name="IQ_PPI_CORE_APR_FC">"c8380"</definedName>
    <definedName name="IQ_PPI_CORE_FC">"c7720"</definedName>
    <definedName name="IQ_PPI_CORE_POP">"c7060"</definedName>
    <definedName name="IQ_PPI_CORE_POP_FC">"c7940"</definedName>
    <definedName name="IQ_PPI_CORE_YOY">"c7280"</definedName>
    <definedName name="IQ_PPI_CORE_YOY_FC">"c8160"</definedName>
    <definedName name="IQ_PPI_FC">"c7690"</definedName>
    <definedName name="IQ_PPI_POP">"c7030"</definedName>
    <definedName name="IQ_PPI_POP_FC">"c7910"</definedName>
    <definedName name="IQ_PPI_YOY">"c7250"</definedName>
    <definedName name="IQ_PPI_YOY_FC">"c8130"</definedName>
    <definedName name="IQ_PRE_OPEN_COST">"c1040"</definedName>
    <definedName name="IQ_PRE_TAX_ACT_OR_EST">"c2221"</definedName>
    <definedName name="IQ_PRE_TAX_ACT_OR_EST_CIQ">"c5064"</definedName>
    <definedName name="IQ_PRE_TAX_ACT_OR_EST_CIQ_COL">"c11711"</definedName>
    <definedName name="IQ_PRE_TAX_ACT_OR_EST_REUT">"c5467"</definedName>
    <definedName name="IQ_PRE_TAX_ACT_OR_EST_THOM">"c5305"</definedName>
    <definedName name="IQ_PRE_TAX_INCOME_FDIC">"c6581"</definedName>
    <definedName name="IQ_PREF_CONVERT">"c1041"</definedName>
    <definedName name="IQ_PREF_DIV_CF">"c1042"</definedName>
    <definedName name="IQ_PREF_DIV_OTHER">"c1043"</definedName>
    <definedName name="IQ_PREF_DIVID">"c1461"</definedName>
    <definedName name="IQ_PREF_EQUITY">"c1044"</definedName>
    <definedName name="IQ_PREF_ISSUED">"c1045"</definedName>
    <definedName name="IQ_PREF_ISSUED_BNK">"c1046"</definedName>
    <definedName name="IQ_PREF_ISSUED_BR">"c1047"</definedName>
    <definedName name="IQ_PREF_ISSUED_FIN">"c1048"</definedName>
    <definedName name="IQ_PREF_ISSUED_INS">"c1049"</definedName>
    <definedName name="IQ_PREF_ISSUED_RE">"c6261"</definedName>
    <definedName name="IQ_PREF_ISSUED_REIT">"c1050"</definedName>
    <definedName name="IQ_PREF_ISSUED_UTI">"c1051"</definedName>
    <definedName name="IQ_PREF_NON_REDEEM">"c1052"</definedName>
    <definedName name="IQ_PREF_OTHER">"c1053"</definedName>
    <definedName name="IQ_PREF_OTHER_BNK">"c1054"</definedName>
    <definedName name="IQ_PREF_OTHER_BR">"c1055"</definedName>
    <definedName name="IQ_PREF_OTHER_FIN">"c1056"</definedName>
    <definedName name="IQ_PREF_OTHER_INS">"c1057"</definedName>
    <definedName name="IQ_PREF_OTHER_RE">"c6262"</definedName>
    <definedName name="IQ_PREF_OTHER_REIT">"c1058"</definedName>
    <definedName name="IQ_PREF_OTHER_UTI">"C6022"</definedName>
    <definedName name="IQ_PREF_OTHER_UTI_1">"c6022"</definedName>
    <definedName name="IQ_PREF_REDEEM">"c1059"</definedName>
    <definedName name="IQ_PREF_REP">"c1060"</definedName>
    <definedName name="IQ_PREF_REP_BNK">"c1061"</definedName>
    <definedName name="IQ_PREF_REP_BR">"c1062"</definedName>
    <definedName name="IQ_PREF_REP_FIN">"c1063"</definedName>
    <definedName name="IQ_PREF_REP_INS">"c1064"</definedName>
    <definedName name="IQ_PREF_REP_RE">"c6263"</definedName>
    <definedName name="IQ_PREF_REP_REIT">"c1065"</definedName>
    <definedName name="IQ_PREF_REP_UTI">"c1066"</definedName>
    <definedName name="IQ_PREF_STOCK">"c1416"</definedName>
    <definedName name="IQ_PREF_STOCK_FFIEC">"c12875"</definedName>
    <definedName name="IQ_PREF_TOT">"c1415"</definedName>
    <definedName name="IQ_PREFERRED_DEPOSITS_FFIEC">"c15312"</definedName>
    <definedName name="IQ_PREFERRED_FDIC">"c6349"</definedName>
    <definedName name="IQ_PREFERRED_LIST">"c13506"</definedName>
    <definedName name="IQ_PREMISES_EQUIPMENT_FDIC">"c6577"</definedName>
    <definedName name="IQ_PREMISES_FIXED_ASSETS_CAP_LEASES_FFIEC">"c12830"</definedName>
    <definedName name="IQ_PREMIUM_INSURANCE_CREDIT_FFIEC">"c13070"</definedName>
    <definedName name="IQ_PREMIUMS_ANNUITY_REV">"c1067"</definedName>
    <definedName name="IQ_PREPAID_CHURN">"c2120"</definedName>
    <definedName name="IQ_PREPAID_EXP">"c1068"</definedName>
    <definedName name="IQ_PREPAID_EXPEN">"c1418"</definedName>
    <definedName name="IQ_PREPAID_SUBS">"c2117"</definedName>
    <definedName name="IQ_PRESIDENT_ID">"c15216"</definedName>
    <definedName name="IQ_PRESIDENT_NAME">"c15215"</definedName>
    <definedName name="IQ_PRETAX_GW_INC_EST">"c1702"</definedName>
    <definedName name="IQ_PRETAX_GW_INC_EST_CIQ">"c4688"</definedName>
    <definedName name="IQ_PRETAX_GW_INC_EST_REUT">"c5354"</definedName>
    <definedName name="IQ_PRETAX_GW_INC_HIGH_EST">"c1704"</definedName>
    <definedName name="IQ_PRETAX_GW_INC_HIGH_EST_CIQ">"c4690"</definedName>
    <definedName name="IQ_PRETAX_GW_INC_HIGH_EST_REUT">"c5356"</definedName>
    <definedName name="IQ_PRETAX_GW_INC_LOW_EST">"c1705"</definedName>
    <definedName name="IQ_PRETAX_GW_INC_LOW_EST_CIQ">"c4691"</definedName>
    <definedName name="IQ_PRETAX_GW_INC_LOW_EST_REUT">"c5357"</definedName>
    <definedName name="IQ_PRETAX_GW_INC_MEDIAN_EST">"c1703"</definedName>
    <definedName name="IQ_PRETAX_GW_INC_MEDIAN_EST_CIQ">"c4689"</definedName>
    <definedName name="IQ_PRETAX_GW_INC_MEDIAN_EST_REUT">"c5355"</definedName>
    <definedName name="IQ_PRETAX_GW_INC_NUM_EST">"c1706"</definedName>
    <definedName name="IQ_PRETAX_GW_INC_NUM_EST_CIQ">"c4692"</definedName>
    <definedName name="IQ_PRETAX_GW_INC_NUM_EST_REUT">"c5358"</definedName>
    <definedName name="IQ_PRETAX_GW_INC_STDDEV_EST">"c1707"</definedName>
    <definedName name="IQ_PRETAX_GW_INC_STDDEV_EST_CIQ">"c4693"</definedName>
    <definedName name="IQ_PRETAX_GW_INC_STDDEV_EST_REUT">"c5359"</definedName>
    <definedName name="IQ_PRETAX_INC">"IQ_PRETAX_INC"</definedName>
    <definedName name="IQ_PRETAX_INC_10K">"IQ_PRETAX_INC_10K"</definedName>
    <definedName name="IQ_PRETAX_INC_10Q">"IQ_PRETAX_INC_10Q"</definedName>
    <definedName name="IQ_PRETAX_INC_10Q1">"IQ_PRETAX_INC_10Q1"</definedName>
    <definedName name="IQ_PRETAX_INC_AFTER_CAP_ALLOCATION_FOREIGN_FFIEC">"c15390"</definedName>
    <definedName name="IQ_PRETAX_INC_BEFORE_CAP_ALLOCATION_FOREIGN_FFIEC">"c15388"</definedName>
    <definedName name="IQ_PRETAX_INC_EST">"c1695"</definedName>
    <definedName name="IQ_PRETAX_INC_EST_CIQ">"c4681"</definedName>
    <definedName name="IQ_PRETAX_INC_EST_REUT">"c5347"</definedName>
    <definedName name="IQ_PRETAX_INC_EST_THOM">"c5119"</definedName>
    <definedName name="IQ_PRETAX_INC_HIGH_EST">"c1697"</definedName>
    <definedName name="IQ_PRETAX_INC_HIGH_EST_CIQ">"c4683"</definedName>
    <definedName name="IQ_PRETAX_INC_HIGH_EST_REUT">"c5349"</definedName>
    <definedName name="IQ_PRETAX_INC_HIGH_EST_THOM">"c5121"</definedName>
    <definedName name="IQ_PRETAX_INC_LOW_EST">"c1698"</definedName>
    <definedName name="IQ_PRETAX_INC_LOW_EST_CIQ">"c4684"</definedName>
    <definedName name="IQ_PRETAX_INC_LOW_EST_REUT">"c5350"</definedName>
    <definedName name="IQ_PRETAX_INC_LOW_EST_THOM">"c5122"</definedName>
    <definedName name="IQ_PRETAX_INC_MEDIAN_EST">"c1696"</definedName>
    <definedName name="IQ_PRETAX_INC_MEDIAN_EST_CIQ">"c4682"</definedName>
    <definedName name="IQ_PRETAX_INC_MEDIAN_EST_REUT">"c5348"</definedName>
    <definedName name="IQ_PRETAX_INC_MEDIAN_EST_THOM">"c5120"</definedName>
    <definedName name="IQ_PRETAX_INC_NUM_EST">"c1699"</definedName>
    <definedName name="IQ_PRETAX_INC_NUM_EST_CIQ">"c4685"</definedName>
    <definedName name="IQ_PRETAX_INC_NUM_EST_REUT">"c5351"</definedName>
    <definedName name="IQ_PRETAX_INC_NUM_EST_THOM">"c5123"</definedName>
    <definedName name="IQ_PRETAX_INC_STDDEV_EST">"c1700"</definedName>
    <definedName name="IQ_PRETAX_INC_STDDEV_EST_CIQ">"c4686"</definedName>
    <definedName name="IQ_PRETAX_INC_STDDEV_EST_REUT">"c5352"</definedName>
    <definedName name="IQ_PRETAX_INC_STDDEV_EST_THOM">"c5124"</definedName>
    <definedName name="IQ_PRETAX_OPERATING_INC_AVG_ASSETS_FFIEC">"c13365"</definedName>
    <definedName name="IQ_PRETAX_REPORT_INC_EST">"c1709"</definedName>
    <definedName name="IQ_PRETAX_REPORT_INC_EST_CIQ">"c4695"</definedName>
    <definedName name="IQ_PRETAX_REPORT_INC_EST_REUT">"c5361"</definedName>
    <definedName name="IQ_PRETAX_REPORT_INC_HIGH_EST">"c1711"</definedName>
    <definedName name="IQ_PRETAX_REPORT_INC_HIGH_EST_CIQ">"c4697"</definedName>
    <definedName name="IQ_PRETAX_REPORT_INC_HIGH_EST_REUT">"c5363"</definedName>
    <definedName name="IQ_PRETAX_REPORT_INC_LOW_EST">"c1712"</definedName>
    <definedName name="IQ_PRETAX_REPORT_INC_LOW_EST_CIQ">"c4698"</definedName>
    <definedName name="IQ_PRETAX_REPORT_INC_LOW_EST_REUT">"c5364"</definedName>
    <definedName name="IQ_PRETAX_REPORT_INC_MEDIAN_EST">"c1710"</definedName>
    <definedName name="IQ_PRETAX_REPORT_INC_MEDIAN_EST_CIQ">"c4696"</definedName>
    <definedName name="IQ_PRETAX_REPORT_INC_MEDIAN_EST_REUT">"c5362"</definedName>
    <definedName name="IQ_PRETAX_REPORT_INC_NUM_EST">"c1713"</definedName>
    <definedName name="IQ_PRETAX_REPORT_INC_NUM_EST_CIQ">"c4699"</definedName>
    <definedName name="IQ_PRETAX_REPORT_INC_NUM_EST_REUT">"c5365"</definedName>
    <definedName name="IQ_PRETAX_REPORT_INC_STDDEV_EST">"c1714"</definedName>
    <definedName name="IQ_PRETAX_REPORT_INC_STDDEV_EST_CIQ">"c4700"</definedName>
    <definedName name="IQ_PRETAX_REPORT_INC_STDDEV_EST_REUT">"c5366"</definedName>
    <definedName name="IQ_PRETAX_RETURN_ASSETS_FDIC">"c6731"</definedName>
    <definedName name="IQ_PREV_MONTHLY_FACTOR">"c8973"</definedName>
    <definedName name="IQ_PREV_MONTHLY_FACTOR_DATE">"c8974"</definedName>
    <definedName name="IQ_PREVIOUS_TIME_RT">"PREVIOUSLASTTIME"</definedName>
    <definedName name="IQ_PRICE_CFPS_FWD">"c2237"</definedName>
    <definedName name="IQ_PRICE_CFPS_FWD_CIQ">"c4046"</definedName>
    <definedName name="IQ_PRICE_CFPS_FWD_REUT">"c4053"</definedName>
    <definedName name="IQ_PRICE_CFPS_FWD_THOM">"c4060"</definedName>
    <definedName name="IQ_PRICE_OVER_BVPS">"c1412"</definedName>
    <definedName name="IQ_PRICE_OVER_EPS_EST">"IQ_PRICE_OVER_EPS_EST"</definedName>
    <definedName name="IQ_PRICE_OVER_EPS_EST_1">"IQ_PRICE_OVER_EPS_EST_1"</definedName>
    <definedName name="IQ_PRICE_OVER_LTM_EPS">"c1413"</definedName>
    <definedName name="IQ_PRICE_PAID_FARM_INDEX">"c6948"</definedName>
    <definedName name="IQ_PRICE_PAID_FARM_INDEX_APR">"c7608"</definedName>
    <definedName name="IQ_PRICE_PAID_FARM_INDEX_APR_FC">"c8488"</definedName>
    <definedName name="IQ_PRICE_PAID_FARM_INDEX_FC">"c7828"</definedName>
    <definedName name="IQ_PRICE_PAID_FARM_INDEX_POP">"c7168"</definedName>
    <definedName name="IQ_PRICE_PAID_FARM_INDEX_POP_FC">"c8048"</definedName>
    <definedName name="IQ_PRICE_PAID_FARM_INDEX_YOY">"c7388"</definedName>
    <definedName name="IQ_PRICE_PAID_FARM_INDEX_YOY_FC">"c8268"</definedName>
    <definedName name="IQ_PRICE_TARGET">"c82"</definedName>
    <definedName name="IQ_PRICE_TARGET_BOTTOM_UP">"c5486"</definedName>
    <definedName name="IQ_PRICE_TARGET_BOTTOM_UP_CIQ">"c12023"</definedName>
    <definedName name="IQ_PRICE_TARGET_BOTTOM_UP_REUT">"c5494"</definedName>
    <definedName name="IQ_PRICE_TARGET_CIQ">"c3613"</definedName>
    <definedName name="IQ_PRICE_TARGET_REUT">"c3631"</definedName>
    <definedName name="IQ_PRICE_TARGET_THOM">"c3649"</definedName>
    <definedName name="IQ_PRICE_VOL_HIST_2YR">"c15637"</definedName>
    <definedName name="IQ_PRICE_VOL_HIST_3MTH">"c15634"</definedName>
    <definedName name="IQ_PRICE_VOL_HIST_5YR">"c15638"</definedName>
    <definedName name="IQ_PRICE_VOL_HIST_6MTH">"c15635"</definedName>
    <definedName name="IQ_PRICE_VOL_HIST_YR">"c15636"</definedName>
    <definedName name="IQ_PRICE_VOLATILITY_EST">"c4492"</definedName>
    <definedName name="IQ_PRICE_VOLATILITY_EST_CIQ">"c5030"</definedName>
    <definedName name="IQ_PRICE_VOLATILITY_EST_CIQ_COL">"c11677"</definedName>
    <definedName name="IQ_PRICE_VOLATILITY_HIGH">"c4493"</definedName>
    <definedName name="IQ_PRICE_VOLATILITY_HIGH_CIQ">"c5031"</definedName>
    <definedName name="IQ_PRICE_VOLATILITY_HIGH_CIQ_COL">"c11678"</definedName>
    <definedName name="IQ_PRICE_VOLATILITY_LOW">"c4494"</definedName>
    <definedName name="IQ_PRICE_VOLATILITY_LOW_CIQ">"c5032"</definedName>
    <definedName name="IQ_PRICE_VOLATILITY_LOW_CIQ_COL">"c11679"</definedName>
    <definedName name="IQ_PRICE_VOLATILITY_MEDIAN">"c4495"</definedName>
    <definedName name="IQ_PRICE_VOLATILITY_MEDIAN_CIQ">"c5033"</definedName>
    <definedName name="IQ_PRICE_VOLATILITY_MEDIAN_CIQ_COL">"c11680"</definedName>
    <definedName name="IQ_PRICE_VOLATILITY_NUM">"c4496"</definedName>
    <definedName name="IQ_PRICE_VOLATILITY_NUM_CIQ">"c5034"</definedName>
    <definedName name="IQ_PRICE_VOLATILITY_NUM_CIQ_COL">"c11681"</definedName>
    <definedName name="IQ_PRICE_VOLATILITY_STDDEV">"c4497"</definedName>
    <definedName name="IQ_PRICE_VOLATILITY_STDDEV_CIQ">"c5035"</definedName>
    <definedName name="IQ_PRICE_VOLATILITY_STDDEV_CIQ_COL">"c11682"</definedName>
    <definedName name="IQ_PRICEDATE">"c1069"</definedName>
    <definedName name="IQ_PRICEDATETIME">"IQ_PRICEDATETIME"</definedName>
    <definedName name="IQ_PRICING_DATE">"c1613"</definedName>
    <definedName name="IQ_PRIMARY_EPS_TYPE">"c4498"</definedName>
    <definedName name="IQ_PRIMARY_EPS_TYPE_CIQ">"c5036"</definedName>
    <definedName name="IQ_PRIMARY_EPS_TYPE_REUT">"c5481"</definedName>
    <definedName name="IQ_PRIMARY_EPS_TYPE_THOM">"c5297"</definedName>
    <definedName name="IQ_PRIMARY_INDUSTRY">"c1070"</definedName>
    <definedName name="IQ_PRIMARY_SIC_CODE">"c16218"</definedName>
    <definedName name="IQ_PRIMARY_SIC_INDUSTRY">"c16217"</definedName>
    <definedName name="IQ_PRINCIPAL_AMT">"c2157"</definedName>
    <definedName name="IQ_PRIVATE_CONST_TOTAL_APR_FC_UNUSED">"c8559"</definedName>
    <definedName name="IQ_PRIVATE_CONST_TOTAL_APR_FC_UNUSED_UNUSED_UNUSED">"c8559"</definedName>
    <definedName name="IQ_PRIVATE_CONST_TOTAL_APR_UNUSED">"c7679"</definedName>
    <definedName name="IQ_PRIVATE_CONST_TOTAL_APR_UNUSED_UNUSED_UNUSED">"c7679"</definedName>
    <definedName name="IQ_PRIVATE_CONST_TOTAL_FC_UNUSED">"c7899"</definedName>
    <definedName name="IQ_PRIVATE_CONST_TOTAL_FC_UNUSED_UNUSED_UNUSED">"c7899"</definedName>
    <definedName name="IQ_PRIVATE_CONST_TOTAL_POP_FC_UNUSED">"c8119"</definedName>
    <definedName name="IQ_PRIVATE_CONST_TOTAL_POP_FC_UNUSED_UNUSED_UNUSED">"c8119"</definedName>
    <definedName name="IQ_PRIVATE_CONST_TOTAL_POP_UNUSED">"c7239"</definedName>
    <definedName name="IQ_PRIVATE_CONST_TOTAL_POP_UNUSED_UNUSED_UNUSED">"c7239"</definedName>
    <definedName name="IQ_PRIVATE_CONST_TOTAL_UNUSED">"c7019"</definedName>
    <definedName name="IQ_PRIVATE_CONST_TOTAL_UNUSED_UNUSED_UNUSED">"c7019"</definedName>
    <definedName name="IQ_PRIVATE_CONST_TOTAL_YOY_FC_UNUSED">"c8339"</definedName>
    <definedName name="IQ_PRIVATE_CONST_TOTAL_YOY_FC_UNUSED_UNUSED_UNUSED">"c8339"</definedName>
    <definedName name="IQ_PRIVATE_CONST_TOTAL_YOY_UNUSED">"c7459"</definedName>
    <definedName name="IQ_PRIVATE_CONST_TOTAL_YOY_UNUSED_UNUSED_UNUSED">"c7459"</definedName>
    <definedName name="IQ_PRIVATE_FIXED_INVEST_TOTAL">"c12006"</definedName>
    <definedName name="IQ_PRIVATE_FIXED_INVEST_TOTAL_APR">"c12009"</definedName>
    <definedName name="IQ_PRIVATE_FIXED_INVEST_TOTAL_POP">"c12007"</definedName>
    <definedName name="IQ_PRIVATE_FIXED_INVEST_TOTAL_YOY">"c12008"</definedName>
    <definedName name="IQ_PRIVATE_NONRES_CONST_IMPROV">"c6949"</definedName>
    <definedName name="IQ_PRIVATE_NONRES_CONST_IMPROV_APR">"c7609"</definedName>
    <definedName name="IQ_PRIVATE_NONRES_CONST_IMPROV_APR_FC">"c8489"</definedName>
    <definedName name="IQ_PRIVATE_NONRES_CONST_IMPROV_FC">"c7829"</definedName>
    <definedName name="IQ_PRIVATE_NONRES_CONST_IMPROV_POP">"c7169"</definedName>
    <definedName name="IQ_PRIVATE_NONRES_CONST_IMPROV_POP_FC">"c8049"</definedName>
    <definedName name="IQ_PRIVATE_NONRES_CONST_IMPROV_YOY">"c7389"</definedName>
    <definedName name="IQ_PRIVATE_NONRES_CONST_IMPROV_YOY_FC">"c8269"</definedName>
    <definedName name="IQ_PRIVATE_RES_CONST_IMPROV">"c6950"</definedName>
    <definedName name="IQ_PRIVATE_RES_CONST_IMPROV_APR">"c7610"</definedName>
    <definedName name="IQ_PRIVATE_RES_CONST_IMPROV_APR_FC">"c8490"</definedName>
    <definedName name="IQ_PRIVATE_RES_CONST_IMPROV_FC">"c7830"</definedName>
    <definedName name="IQ_PRIVATE_RES_CONST_IMPROV_POP">"c7170"</definedName>
    <definedName name="IQ_PRIVATE_RES_CONST_IMPROV_POP_FC">"c8050"</definedName>
    <definedName name="IQ_PRIVATE_RES_CONST_IMPROV_YOY">"c7390"</definedName>
    <definedName name="IQ_PRIVATE_RES_CONST_IMPROV_YOY_FC">"c8270"</definedName>
    <definedName name="IQ_PRIVATE_RES_CONST_REAL_APR_FC_UNUSED">"c8535"</definedName>
    <definedName name="IQ_PRIVATE_RES_CONST_REAL_APR_FC_UNUSED_UNUSED_UNUSED">"c8535"</definedName>
    <definedName name="IQ_PRIVATE_RES_CONST_REAL_APR_UNUSED">"c7655"</definedName>
    <definedName name="IQ_PRIVATE_RES_CONST_REAL_APR_UNUSED_UNUSED_UNUSED">"c7655"</definedName>
    <definedName name="IQ_PRIVATE_RES_CONST_REAL_FC_UNUSED">"c7875"</definedName>
    <definedName name="IQ_PRIVATE_RES_CONST_REAL_FC_UNUSED_UNUSED_UNUSED">"c7875"</definedName>
    <definedName name="IQ_PRIVATE_RES_CONST_REAL_POP_FC_UNUSED">"c8095"</definedName>
    <definedName name="IQ_PRIVATE_RES_CONST_REAL_POP_FC_UNUSED_UNUSED_UNUSED">"c8095"</definedName>
    <definedName name="IQ_PRIVATE_RES_CONST_REAL_POP_UNUSED">"c7215"</definedName>
    <definedName name="IQ_PRIVATE_RES_CONST_REAL_POP_UNUSED_UNUSED_UNUSED">"c7215"</definedName>
    <definedName name="IQ_PRIVATE_RES_CONST_REAL_UNUSED">"c6995"</definedName>
    <definedName name="IQ_PRIVATE_RES_CONST_REAL_UNUSED_UNUSED_UNUSED">"c6995"</definedName>
    <definedName name="IQ_PRIVATE_RES_CONST_REAL_YOY_FC_UNUSED">"c8315"</definedName>
    <definedName name="IQ_PRIVATE_RES_CONST_REAL_YOY_FC_UNUSED_UNUSED_UNUSED">"c8315"</definedName>
    <definedName name="IQ_PRIVATE_RES_CONST_REAL_YOY_UNUSED">"c7435"</definedName>
    <definedName name="IQ_PRIVATE_RES_CONST_REAL_YOY_UNUSED_UNUSED_UNUSED">"c7435"</definedName>
    <definedName name="IQ_PRIVATE_RES_FIXED_INVEST_REAL">"c11986"</definedName>
    <definedName name="IQ_PRIVATE_RES_FIXED_INVEST_REAL_APR">"c11989"</definedName>
    <definedName name="IQ_PRIVATE_RES_FIXED_INVEST_REAL_POP">"c11987"</definedName>
    <definedName name="IQ_PRIVATE_RES_FIXED_INVEST_REAL_YOY">"c11988"</definedName>
    <definedName name="IQ_PRIVATELY_ISSUED_MORTGAGE_BACKED_SECURITIES_FDIC">"c6407"</definedName>
    <definedName name="IQ_PRIVATELY_ISSUED_MORTGAGE_PASS_THROUGHS_FDIC">"c6405"</definedName>
    <definedName name="IQ_PRO_FORMA_BASIC_EPS">"c1614"</definedName>
    <definedName name="IQ_PRO_FORMA_DILUT_EPS">"c1615"</definedName>
    <definedName name="IQ_PRO_FORMA_NET_INC">"c1452"</definedName>
    <definedName name="IQ_PROBABLE_ATTRIB_ORE_RESERVES_ALUM">"c9217"</definedName>
    <definedName name="IQ_PROBABLE_ATTRIB_ORE_RESERVES_COP">"c9161"</definedName>
    <definedName name="IQ_PROBABLE_ATTRIB_ORE_RESERVES_DIAM">"c9641"</definedName>
    <definedName name="IQ_PROBABLE_ATTRIB_ORE_RESERVES_GOLD">"c9002"</definedName>
    <definedName name="IQ_PROBABLE_ATTRIB_ORE_RESERVES_IRON">"c9376"</definedName>
    <definedName name="IQ_PROBABLE_ATTRIB_ORE_RESERVES_LEAD">"c9429"</definedName>
    <definedName name="IQ_PROBABLE_ATTRIB_ORE_RESERVES_MANG">"c9482"</definedName>
    <definedName name="IQ_PROBABLE_ATTRIB_ORE_RESERVES_MOLYB">"c9694"</definedName>
    <definedName name="IQ_PROBABLE_ATTRIB_ORE_RESERVES_NICK">"c9270"</definedName>
    <definedName name="IQ_PROBABLE_ATTRIB_ORE_RESERVES_PLAT">"c9108"</definedName>
    <definedName name="IQ_PROBABLE_ATTRIB_ORE_RESERVES_SILVER">"c9055"</definedName>
    <definedName name="IQ_PROBABLE_ATTRIB_ORE_RESERVES_TITAN">"c9535"</definedName>
    <definedName name="IQ_PROBABLE_ATTRIB_ORE_RESERVES_URAN">"c9588"</definedName>
    <definedName name="IQ_PROBABLE_ATTRIB_ORE_RESERVES_ZINC">"c9323"</definedName>
    <definedName name="IQ_PROBABLE_ORE_RESERVES_ALUM">"c9209"</definedName>
    <definedName name="IQ_PROBABLE_ORE_RESERVES_COP">"c9153"</definedName>
    <definedName name="IQ_PROBABLE_ORE_RESERVES_DIAM">"c9633"</definedName>
    <definedName name="IQ_PROBABLE_ORE_RESERVES_GOLD">"c8994"</definedName>
    <definedName name="IQ_PROBABLE_ORE_RESERVES_IRON">"c9368"</definedName>
    <definedName name="IQ_PROBABLE_ORE_RESERVES_LEAD">"c9421"</definedName>
    <definedName name="IQ_PROBABLE_ORE_RESERVES_MANG">"c9474"</definedName>
    <definedName name="IQ_PROBABLE_ORE_RESERVES_MOLYB">"c9686"</definedName>
    <definedName name="IQ_PROBABLE_ORE_RESERVES_NICK">"c9262"</definedName>
    <definedName name="IQ_PROBABLE_ORE_RESERVES_PLAT">"c9100"</definedName>
    <definedName name="IQ_PROBABLE_ORE_RESERVES_SILVER">"c9047"</definedName>
    <definedName name="IQ_PROBABLE_ORE_RESERVES_TITAN">"c9527"</definedName>
    <definedName name="IQ_PROBABLE_ORE_RESERVES_URAN">"c9580"</definedName>
    <definedName name="IQ_PROBABLE_ORE_RESERVES_ZINC">"c9315"</definedName>
    <definedName name="IQ_PROBABLE_RECOV_ATTRIB_RESERVES_ALUM">"c9220"</definedName>
    <definedName name="IQ_PROBABLE_RECOV_ATTRIB_RESERVES_COAL">"c9804"</definedName>
    <definedName name="IQ_PROBABLE_RECOV_ATTRIB_RESERVES_COP">"c9164"</definedName>
    <definedName name="IQ_PROBABLE_RECOV_ATTRIB_RESERVES_DIAM">"c9644"</definedName>
    <definedName name="IQ_PROBABLE_RECOV_ATTRIB_RESERVES_GOLD">"c9005"</definedName>
    <definedName name="IQ_PROBABLE_RECOV_ATTRIB_RESERVES_IRON">"c9379"</definedName>
    <definedName name="IQ_PROBABLE_RECOV_ATTRIB_RESERVES_LEAD">"c9432"</definedName>
    <definedName name="IQ_PROBABLE_RECOV_ATTRIB_RESERVES_MANG">"c9485"</definedName>
    <definedName name="IQ_PROBABLE_RECOV_ATTRIB_RESERVES_MET_COAL">"c9744"</definedName>
    <definedName name="IQ_PROBABLE_RECOV_ATTRIB_RESERVES_MOLYB">"c9697"</definedName>
    <definedName name="IQ_PROBABLE_RECOV_ATTRIB_RESERVES_NICK">"c9273"</definedName>
    <definedName name="IQ_PROBABLE_RECOV_ATTRIB_RESERVES_PLAT">"c9111"</definedName>
    <definedName name="IQ_PROBABLE_RECOV_ATTRIB_RESERVES_SILVER">"c9058"</definedName>
    <definedName name="IQ_PROBABLE_RECOV_ATTRIB_RESERVES_STEAM">"c9774"</definedName>
    <definedName name="IQ_PROBABLE_RECOV_ATTRIB_RESERVES_TITAN">"c9538"</definedName>
    <definedName name="IQ_PROBABLE_RECOV_ATTRIB_RESERVES_URAN">"c9591"</definedName>
    <definedName name="IQ_PROBABLE_RECOV_ATTRIB_RESERVES_ZINC">"c9326"</definedName>
    <definedName name="IQ_PROBABLE_RECOV_RESERVES_ALUM">"c9214"</definedName>
    <definedName name="IQ_PROBABLE_RECOV_RESERVES_COAL">"c9801"</definedName>
    <definedName name="IQ_PROBABLE_RECOV_RESERVES_COP">"c9158"</definedName>
    <definedName name="IQ_PROBABLE_RECOV_RESERVES_DIAM">"c9638"</definedName>
    <definedName name="IQ_PROBABLE_RECOV_RESERVES_GOLD">"c8999"</definedName>
    <definedName name="IQ_PROBABLE_RECOV_RESERVES_IRON">"c9373"</definedName>
    <definedName name="IQ_PROBABLE_RECOV_RESERVES_LEAD">"c9426"</definedName>
    <definedName name="IQ_PROBABLE_RECOV_RESERVES_MANG">"c9479"</definedName>
    <definedName name="IQ_PROBABLE_RECOV_RESERVES_MET_COAL">"c9741"</definedName>
    <definedName name="IQ_PROBABLE_RECOV_RESERVES_MOLYB">"c9691"</definedName>
    <definedName name="IQ_PROBABLE_RECOV_RESERVES_NICK">"c9267"</definedName>
    <definedName name="IQ_PROBABLE_RECOV_RESERVES_PLAT">"c9105"</definedName>
    <definedName name="IQ_PROBABLE_RECOV_RESERVES_SILVER">"c9052"</definedName>
    <definedName name="IQ_PROBABLE_RECOV_RESERVES_STEAM">"c9771"</definedName>
    <definedName name="IQ_PROBABLE_RECOV_RESERVES_TITAN">"c9532"</definedName>
    <definedName name="IQ_PROBABLE_RECOV_RESERVES_URAN">"c9585"</definedName>
    <definedName name="IQ_PROBABLE_RECOV_RESERVES_ZINC">"c9320"</definedName>
    <definedName name="IQ_PROBABLE_RESERVES_CALORIFIC_VALUE_COAL">"c9798"</definedName>
    <definedName name="IQ_PROBABLE_RESERVES_CALORIFIC_VALUE_MET_COAL">"c9738"</definedName>
    <definedName name="IQ_PROBABLE_RESERVES_CALORIFIC_VALUE_STEAM">"c9768"</definedName>
    <definedName name="IQ_PROBABLE_RESERVES_GRADE_ALUM">"c9210"</definedName>
    <definedName name="IQ_PROBABLE_RESERVES_GRADE_COP">"c9154"</definedName>
    <definedName name="IQ_PROBABLE_RESERVES_GRADE_DIAM">"c9634"</definedName>
    <definedName name="IQ_PROBABLE_RESERVES_GRADE_GOLD">"c8995"</definedName>
    <definedName name="IQ_PROBABLE_RESERVES_GRADE_IRON">"c9369"</definedName>
    <definedName name="IQ_PROBABLE_RESERVES_GRADE_LEAD">"c9422"</definedName>
    <definedName name="IQ_PROBABLE_RESERVES_GRADE_MANG">"c9475"</definedName>
    <definedName name="IQ_PROBABLE_RESERVES_GRADE_MOLYB">"c9687"</definedName>
    <definedName name="IQ_PROBABLE_RESERVES_GRADE_NICK">"c9263"</definedName>
    <definedName name="IQ_PROBABLE_RESERVES_GRADE_PLAT">"c9101"</definedName>
    <definedName name="IQ_PROBABLE_RESERVES_GRADE_SILVER">"c9048"</definedName>
    <definedName name="IQ_PROBABLE_RESERVES_GRADE_TITAN">"c9528"</definedName>
    <definedName name="IQ_PROBABLE_RESERVES_GRADE_URAN">"c9581"</definedName>
    <definedName name="IQ_PROBABLE_RESERVES_GRADE_ZINC">"c9316"</definedName>
    <definedName name="IQ_PROBABLE_RESERVES_TO_TOTAL_RESERVES_COAL">"c15953"</definedName>
    <definedName name="IQ_PRODUCTION_COST_ALUM">"c9253"</definedName>
    <definedName name="IQ_PRODUCTION_COST_COAL">"c9826"</definedName>
    <definedName name="IQ_PRODUCTION_COST_COP">"c9200"</definedName>
    <definedName name="IQ_PRODUCTION_COST_DIAM">"c9677"</definedName>
    <definedName name="IQ_PRODUCTION_COST_GOLD">"c9038"</definedName>
    <definedName name="IQ_PRODUCTION_COST_IRON">"c9412"</definedName>
    <definedName name="IQ_PRODUCTION_COST_LEAD">"c9465"</definedName>
    <definedName name="IQ_PRODUCTION_COST_MANG">"c9518"</definedName>
    <definedName name="IQ_PRODUCTION_COST_MET_COAL">"c9763"</definedName>
    <definedName name="IQ_PRODUCTION_COST_MOLYB">"c9730"</definedName>
    <definedName name="IQ_PRODUCTION_COST_NICK">"c9306"</definedName>
    <definedName name="IQ_PRODUCTION_COST_PLAT">"c9144"</definedName>
    <definedName name="IQ_PRODUCTION_COST_SILVER">"c9091"</definedName>
    <definedName name="IQ_PRODUCTION_COST_STEAM">"c9793"</definedName>
    <definedName name="IQ_PRODUCTION_COST_TITAN">"c9571"</definedName>
    <definedName name="IQ_PRODUCTION_COST_URAN">"c9624"</definedName>
    <definedName name="IQ_PRODUCTION_COST_ZINC">"c9359"</definedName>
    <definedName name="IQ_PRODUCTION_TO_SOLD_COAL">"c15945"</definedName>
    <definedName name="IQ_PROFESSIONAL">"c1071"</definedName>
    <definedName name="IQ_PROFESSIONAL_ALL_OTHER_COMP">"c18944"</definedName>
    <definedName name="IQ_PROFESSIONAL_ANNUAL_CASH_COMP">"c18945"</definedName>
    <definedName name="IQ_PROFESSIONAL_AS_REPORTED_COMP">"c18949"</definedName>
    <definedName name="IQ_PROFESSIONAL_AS_REPORTED_DIRECTOR_COMP">"c18961"</definedName>
    <definedName name="IQ_PROFESSIONAL_ASSISTANT_EMAIL">"c15169"</definedName>
    <definedName name="IQ_PROFESSIONAL_ASSISTANT_FAX">"c15171"</definedName>
    <definedName name="IQ_PROFESSIONAL_ASSISTANT_NAME">"c15168"</definedName>
    <definedName name="IQ_PROFESSIONAL_ASSISTANT_PHONE">"c15170"</definedName>
    <definedName name="IQ_PROFESSIONAL_BACKGROUND">"c15161"</definedName>
    <definedName name="IQ_PROFESSIONAL_BONUS">"c18940"</definedName>
    <definedName name="IQ_PROFESSIONAL_CALCULATED_COMP">"c18947"</definedName>
    <definedName name="IQ_PROFESSIONAL_CHANGE_PENSION">"c18962"</definedName>
    <definedName name="IQ_PROFESSIONAL_DIRECT_FAX">"c15166"</definedName>
    <definedName name="IQ_PROFESSIONAL_DIRECT_PHONE">"c15165"</definedName>
    <definedName name="IQ_PROFESSIONAL_DIRECTOR_BONUS">"c18956"</definedName>
    <definedName name="IQ_PROFESSIONAL_DIRECTOR_CHANGE_PENSION">"c18957"</definedName>
    <definedName name="IQ_PROFESSIONAL_DIRECTOR_FEE">"c18953"</definedName>
    <definedName name="IQ_PROFESSIONAL_DIRECTOR_NON_EQUITY_COMP">"c18958"</definedName>
    <definedName name="IQ_PROFESSIONAL_DIRECTOR_OPTION_AWARDS">"c18954"</definedName>
    <definedName name="IQ_PROFESSIONAL_DIRECTOR_OTHER">"c18955"</definedName>
    <definedName name="IQ_PROFESSIONAL_DIRECTOR_STOCK_AWARDS">"c18959"</definedName>
    <definedName name="IQ_PROFESSIONAL_DIRECTOR_STOCK_GRANTS">"c18986"</definedName>
    <definedName name="IQ_PROFESSIONAL_DIRECTOR_STOCK_OPTIONS">"c18960"</definedName>
    <definedName name="IQ_PROFESSIONAL_EMAIL">"c15167"</definedName>
    <definedName name="IQ_PROFESSIONAL_EQUITY_INCENTIVE">"c18982"</definedName>
    <definedName name="IQ_PROFESSIONAL_EST_PAYMENTS_CHANGE_CONTROL">"c18951"</definedName>
    <definedName name="IQ_PROFESSIONAL_EST_PAYMENTS_TERMINATION">"c18963"</definedName>
    <definedName name="IQ_PROFESSIONAL_EXERCISABLE_OPTIONS">"c18966"</definedName>
    <definedName name="IQ_PROFESSIONAL_EXERCISABLE_VALUES">"c18967"</definedName>
    <definedName name="IQ_PROFESSIONAL_EXERCISED_OPTIONS">"c18964"</definedName>
    <definedName name="IQ_PROFESSIONAL_EXERCISED_VALUES">"c18965"</definedName>
    <definedName name="IQ_PROFESSIONAL_ID">"c13755"</definedName>
    <definedName name="IQ_PROFESSIONAL_LT_INCENTIVE">"c18943"</definedName>
    <definedName name="IQ_PROFESSIONAL_MAIN_FAX">"c15164"</definedName>
    <definedName name="IQ_PROFESSIONAL_MAIN_PHONE">"c15163"</definedName>
    <definedName name="IQ_PROFESSIONAL_MARKET_VALUE_SHARES_NOT_VESTED">"c18981"</definedName>
    <definedName name="IQ_PROFESSIONAL_NON_EQUITY_INCENTIVE">"c18952"</definedName>
    <definedName name="IQ_PROFESSIONAL_NUM_SHARED_NOT_VESTED">"c18980"</definedName>
    <definedName name="IQ_PROFESSIONAL_NUM_SHARES_ACQUIRED">"c18978"</definedName>
    <definedName name="IQ_PROFESSIONAL_OFFICE_ADDRESS">"c15162"</definedName>
    <definedName name="IQ_PROFESSIONAL_OPTION_AWARDS">"c18948"</definedName>
    <definedName name="IQ_PROFESSIONAL_OPTION_MARKET_PRICE">"c18977"</definedName>
    <definedName name="IQ_PROFESSIONAL_OPTION_PRICE">"c18976"</definedName>
    <definedName name="IQ_PROFESSIONAL_OTHER_ANNUAL_COMP">"c18941"</definedName>
    <definedName name="IQ_PROFESSIONAL_OTHER_COMP">"c18950"</definedName>
    <definedName name="IQ_PROFESSIONAL_RESTRICTED_STOCK_COMP">"c18942"</definedName>
    <definedName name="IQ_PROFESSIONAL_SALARY">"c18939"</definedName>
    <definedName name="IQ_PROFESSIONAL_ST_COMP">"c18946"</definedName>
    <definedName name="IQ_PROFESSIONAL_TITLE">"c1072"</definedName>
    <definedName name="IQ_PROFESSIONAL_TOTAL_NUM_STOCK_AWARDS">"c18985"</definedName>
    <definedName name="IQ_PROFESSIONAL_TOTAL_OPTIONS">"c18974"</definedName>
    <definedName name="IQ_PROFESSIONAL_TOTAL_STOCK_VALUE">"c18984"</definedName>
    <definedName name="IQ_PROFESSIONAL_TOTAL_VALUE_OPTIONS">"c18975"</definedName>
    <definedName name="IQ_PROFESSIONAL_UNCLASSIFIED_OPTIONS">"c18970"</definedName>
    <definedName name="IQ_PROFESSIONAL_UNCLASSIFIED_OPTIONS_VALUE">"c18971"</definedName>
    <definedName name="IQ_PROFESSIONAL_UNEARNED_STOCK_VALUE">"c18983"</definedName>
    <definedName name="IQ_PROFESSIONAL_UNEXERCISABLE_OPTIONS">"c18968"</definedName>
    <definedName name="IQ_PROFESSIONAL_UNEXERCISABLE_VALUES">"c18969"</definedName>
    <definedName name="IQ_PROFESSIONAL_UNEXERCISED_UNEARNED_OPTIONS">"c18972"</definedName>
    <definedName name="IQ_PROFESSIONAL_UNEXERCISED_UNEARNED_OPTIONS_VALUE">"c18973"</definedName>
    <definedName name="IQ_PROFESSIONAL_VALUE_VESTING">"c18979"</definedName>
    <definedName name="IQ_PROFIT_AFTER_COST_CAPITAL_NEW_BUSINESS">"c9969"</definedName>
    <definedName name="IQ_PROFIT_BEFORE_COST_CAPITAL_NEW_BUSINESS">"c9967"</definedName>
    <definedName name="IQ_PROGRAMMING_COSTS">"c2884"</definedName>
    <definedName name="IQ_PROJECTED_PENSION_OBLIGATION">"c1292"</definedName>
    <definedName name="IQ_PROJECTED_PENSION_OBLIGATION_DOMESTIC">"c2656"</definedName>
    <definedName name="IQ_PROJECTED_PENSION_OBLIGATION_FOREIGN">"c2664"</definedName>
    <definedName name="IQ_PROP_MGMT_EXPENSE">"c16038"</definedName>
    <definedName name="IQ_PROP_MGMT_INCOME">"c16028"</definedName>
    <definedName name="IQ_PROP_OPERATING_EXPENSE">"c16037"</definedName>
    <definedName name="IQ_PROP_RENTAL_REVENUE">"c16019"</definedName>
    <definedName name="IQ_PROP_SALES_EXPENSE">"c16044"</definedName>
    <definedName name="IQ_PROPERTY_EXP">"c1073"</definedName>
    <definedName name="IQ_PROPERTY_GROSS">"c1379"</definedName>
    <definedName name="IQ_PROPERTY_MGMT_FEE">"c1074"</definedName>
    <definedName name="IQ_PROPERTY_NET">"c1402"</definedName>
    <definedName name="IQ_PROPERTY_TAX_INSURANCE">"c16033"</definedName>
    <definedName name="IQ_PROV_BAD_DEBTS">"c1075"</definedName>
    <definedName name="IQ_PROV_BAD_DEBTS_CF">"c1076"</definedName>
    <definedName name="IQ_PROVED_ATTRIB_ORE_RESERVES_ALUM">"c9216"</definedName>
    <definedName name="IQ_PROVED_ATTRIB_ORE_RESERVES_COP">"c9160"</definedName>
    <definedName name="IQ_PROVED_ATTRIB_ORE_RESERVES_DIAM">"c9640"</definedName>
    <definedName name="IQ_PROVED_ATTRIB_ORE_RESERVES_GOLD">"c9001"</definedName>
    <definedName name="IQ_PROVED_ATTRIB_ORE_RESERVES_IRON">"c9375"</definedName>
    <definedName name="IQ_PROVED_ATTRIB_ORE_RESERVES_LEAD">"c9428"</definedName>
    <definedName name="IQ_PROVED_ATTRIB_ORE_RESERVES_MANG">"c9481"</definedName>
    <definedName name="IQ_PROVED_ATTRIB_ORE_RESERVES_MOLYB">"c9693"</definedName>
    <definedName name="IQ_PROVED_ATTRIB_ORE_RESERVES_NICK">"c9269"</definedName>
    <definedName name="IQ_PROVED_ATTRIB_ORE_RESERVES_PLAT">"c9107"</definedName>
    <definedName name="IQ_PROVED_ATTRIB_ORE_RESERVES_SILVER">"c9054"</definedName>
    <definedName name="IQ_PROVED_ATTRIB_ORE_RESERVES_TITAN">"c9534"</definedName>
    <definedName name="IQ_PROVED_ATTRIB_ORE_RESERVES_URAN">"c9587"</definedName>
    <definedName name="IQ_PROVED_ATTRIB_ORE_RESERVES_ZINC">"c9322"</definedName>
    <definedName name="IQ_PROVED_ORE_RESERVES_ALUM">"c9207"</definedName>
    <definedName name="IQ_PROVED_ORE_RESERVES_COP">"c9151"</definedName>
    <definedName name="IQ_PROVED_ORE_RESERVES_DIAM">"c9631"</definedName>
    <definedName name="IQ_PROVED_ORE_RESERVES_GOLD">"c8992"</definedName>
    <definedName name="IQ_PROVED_ORE_RESERVES_IRON">"c9366"</definedName>
    <definedName name="IQ_PROVED_ORE_RESERVES_LEAD">"c9419"</definedName>
    <definedName name="IQ_PROVED_ORE_RESERVES_MANG">"c9472"</definedName>
    <definedName name="IQ_PROVED_ORE_RESERVES_MOLYB">"c9684"</definedName>
    <definedName name="IQ_PROVED_ORE_RESERVES_NICK">"c9260"</definedName>
    <definedName name="IQ_PROVED_ORE_RESERVES_PLAT">"c9098"</definedName>
    <definedName name="IQ_PROVED_ORE_RESERVES_SILVER">"c9045"</definedName>
    <definedName name="IQ_PROVED_ORE_RESERVES_TITAN">"c9525"</definedName>
    <definedName name="IQ_PROVED_ORE_RESERVES_URAN">"c9578"</definedName>
    <definedName name="IQ_PROVED_ORE_RESERVES_ZINC">"c9313"</definedName>
    <definedName name="IQ_PROVED_RECOV_ATTRIB_RESERVES_ALUM">"c9219"</definedName>
    <definedName name="IQ_PROVED_RECOV_ATTRIB_RESERVES_COAL">"c9803"</definedName>
    <definedName name="IQ_PROVED_RECOV_ATTRIB_RESERVES_COP">"c9163"</definedName>
    <definedName name="IQ_PROVED_RECOV_ATTRIB_RESERVES_DIAM">"c9643"</definedName>
    <definedName name="IQ_PROVED_RECOV_ATTRIB_RESERVES_GOLD">"c9004"</definedName>
    <definedName name="IQ_PROVED_RECOV_ATTRIB_RESERVES_IRON">"c9378"</definedName>
    <definedName name="IQ_PROVED_RECOV_ATTRIB_RESERVES_LEAD">"c9431"</definedName>
    <definedName name="IQ_PROVED_RECOV_ATTRIB_RESERVES_MANG">"c9484"</definedName>
    <definedName name="IQ_PROVED_RECOV_ATTRIB_RESERVES_MET_COAL">"c9743"</definedName>
    <definedName name="IQ_PROVED_RECOV_ATTRIB_RESERVES_MOLYB">"c9696"</definedName>
    <definedName name="IQ_PROVED_RECOV_ATTRIB_RESERVES_NICK">"c9272"</definedName>
    <definedName name="IQ_PROVED_RECOV_ATTRIB_RESERVES_PLAT">"c9110"</definedName>
    <definedName name="IQ_PROVED_RECOV_ATTRIB_RESERVES_SILVER">"c9057"</definedName>
    <definedName name="IQ_PROVED_RECOV_ATTRIB_RESERVES_STEAM">"c9773"</definedName>
    <definedName name="IQ_PROVED_RECOV_ATTRIB_RESERVES_TITAN">"c9537"</definedName>
    <definedName name="IQ_PROVED_RECOV_ATTRIB_RESERVES_URAN">"c9590"</definedName>
    <definedName name="IQ_PROVED_RECOV_ATTRIB_RESERVES_ZINC">"c9325"</definedName>
    <definedName name="IQ_PROVED_RECOV_RESERVES_ALUM">"c9213"</definedName>
    <definedName name="IQ_PROVED_RECOV_RESERVES_COAL">"c9800"</definedName>
    <definedName name="IQ_PROVED_RECOV_RESERVES_COP">"c9157"</definedName>
    <definedName name="IQ_PROVED_RECOV_RESERVES_DIAM">"c9637"</definedName>
    <definedName name="IQ_PROVED_RECOV_RESERVES_GOLD">"c8998"</definedName>
    <definedName name="IQ_PROVED_RECOV_RESERVES_IRON">"c9372"</definedName>
    <definedName name="IQ_PROVED_RECOV_RESERVES_LEAD">"c9425"</definedName>
    <definedName name="IQ_PROVED_RECOV_RESERVES_MANG">"c9478"</definedName>
    <definedName name="IQ_PROVED_RECOV_RESERVES_MET_COAL">"c9740"</definedName>
    <definedName name="IQ_PROVED_RECOV_RESERVES_MOLYB">"c9690"</definedName>
    <definedName name="IQ_PROVED_RECOV_RESERVES_NICK">"c9266"</definedName>
    <definedName name="IQ_PROVED_RECOV_RESERVES_PLAT">"c9104"</definedName>
    <definedName name="IQ_PROVED_RECOV_RESERVES_SILVER">"c9051"</definedName>
    <definedName name="IQ_PROVED_RECOV_RESERVES_STEAM">"c9770"</definedName>
    <definedName name="IQ_PROVED_RECOV_RESERVES_TITAN">"c9531"</definedName>
    <definedName name="IQ_PROVED_RECOV_RESERVES_URAN">"c9584"</definedName>
    <definedName name="IQ_PROVED_RECOV_RESERVES_ZINC">"c9319"</definedName>
    <definedName name="IQ_PROVED_RESERVES_CALORIFIC_VALUE_COAL">"c9797"</definedName>
    <definedName name="IQ_PROVED_RESERVES_CALORIFIC_VALUE_MET_COAL">"c9737"</definedName>
    <definedName name="IQ_PROVED_RESERVES_CALORIFIC_VALUE_STEAM">"c9767"</definedName>
    <definedName name="IQ_PROVED_RESERVES_GRADE_ALUM">"c9208"</definedName>
    <definedName name="IQ_PROVED_RESERVES_GRADE_COP">"c9152"</definedName>
    <definedName name="IQ_PROVED_RESERVES_GRADE_DIAM">"c9632"</definedName>
    <definedName name="IQ_PROVED_RESERVES_GRADE_GOLD">"c8993"</definedName>
    <definedName name="IQ_PROVED_RESERVES_GRADE_IRON">"c9367"</definedName>
    <definedName name="IQ_PROVED_RESERVES_GRADE_LEAD">"c9420"</definedName>
    <definedName name="IQ_PROVED_RESERVES_GRADE_MANG">"c9473"</definedName>
    <definedName name="IQ_PROVED_RESERVES_GRADE_MOLYB">"c9685"</definedName>
    <definedName name="IQ_PROVED_RESERVES_GRADE_NICK">"c9261"</definedName>
    <definedName name="IQ_PROVED_RESERVES_GRADE_PLAT">"c9099"</definedName>
    <definedName name="IQ_PROVED_RESERVES_GRADE_SILVER">"c9046"</definedName>
    <definedName name="IQ_PROVED_RESERVES_GRADE_TITAN">"c9526"</definedName>
    <definedName name="IQ_PROVED_RESERVES_GRADE_URAN">"c9579"</definedName>
    <definedName name="IQ_PROVED_RESERVES_GRADE_ZINC">"c9314"</definedName>
    <definedName name="IQ_PROVEN_RESERVES_TO_TOTAL_RESERVES_COAL">"c15952"</definedName>
    <definedName name="IQ_PROVISION_10YR_ANN_CAGR">"c6135"</definedName>
    <definedName name="IQ_PROVISION_10YR_ANN_GROWTH">"c1077"</definedName>
    <definedName name="IQ_PROVISION_1YR_ANN_GROWTH">"c1078"</definedName>
    <definedName name="IQ_PROVISION_2YR_ANN_CAGR">"c6136"</definedName>
    <definedName name="IQ_PROVISION_2YR_ANN_GROWTH">"c1079"</definedName>
    <definedName name="IQ_PROVISION_3YR_ANN_CAGR">"c6137"</definedName>
    <definedName name="IQ_PROVISION_3YR_ANN_GROWTH">"c1080"</definedName>
    <definedName name="IQ_PROVISION_5YR_ANN_CAGR">"c6138"</definedName>
    <definedName name="IQ_PROVISION_5YR_ANN_GROWTH">"c1081"</definedName>
    <definedName name="IQ_PROVISION_7YR_ANN_CAGR">"c6139"</definedName>
    <definedName name="IQ_PROVISION_7YR_ANN_GROWTH">"c1082"</definedName>
    <definedName name="IQ_PROVISION_AVG_LOANS">"c15717"</definedName>
    <definedName name="IQ_PROVISION_CHARGE_OFFS">"c1083"</definedName>
    <definedName name="IQ_PROVISION_LL_FFIEC">"c13019"</definedName>
    <definedName name="IQ_PROVISION_LOAN_LOSS_AVG_ASSETS_FFIEC">"c18879"</definedName>
    <definedName name="IQ_PROVISION_LOSSES_AVG_ASSETS_FFIEC">"c13362"</definedName>
    <definedName name="IQ_PROVISION_LOSSES_AVG_LOANS_FFIEC">"c13470"</definedName>
    <definedName name="IQ_PROVISION_LOSSES_NET_LOSSES_FFIEC">"c13471"</definedName>
    <definedName name="IQ_PSGR_REV">"c19125"</definedName>
    <definedName name="IQ_PTBV">"c1084"</definedName>
    <definedName name="IQ_PTBV_AVG">"c1085"</definedName>
    <definedName name="IQ_PURCHASE_FOREIGN_CURRENCIES_FDIC">"c6513"</definedName>
    <definedName name="IQ_PURCHASE_TREASURY_FFIEC">"c12966"</definedName>
    <definedName name="IQ_PURCHASED_COAL">"c15934"</definedName>
    <definedName name="IQ_PURCHASED_CREDIT_RELS_SERVICING_ASSETS_FFIEC">"c12839"</definedName>
    <definedName name="IQ_PURCHASED_OPTION_CONTRACTS_FDIC">"c6510"</definedName>
    <definedName name="IQ_PURCHASED_OPTION_CONTRACTS_FX_RISK_FDIC">"c6515"</definedName>
    <definedName name="IQ_PURCHASED_OPTION_CONTRACTS_NON_FX_IR_FDIC">"c6520"</definedName>
    <definedName name="IQ_PURCHASED_PRODUCTION_TO_SOLD_COAL">"c15947"</definedName>
    <definedName name="IQ_PURCHASED_TO_PRODUCTION_COAL">"c15948"</definedName>
    <definedName name="IQ_PURCHASED_TO_SOLD_COAL">"c15946"</definedName>
    <definedName name="IQ_PURCHASES_EQUIP_NONRES_SAAR_APR_FC_UNUSED">"c8491"</definedName>
    <definedName name="IQ_PURCHASES_EQUIP_NONRES_SAAR_APR_FC_UNUSED_UNUSED_UNUSED">"c8491"</definedName>
    <definedName name="IQ_PURCHASES_EQUIP_NONRES_SAAR_APR_UNUSED">"c7611"</definedName>
    <definedName name="IQ_PURCHASES_EQUIP_NONRES_SAAR_APR_UNUSED_UNUSED_UNUSED">"c7611"</definedName>
    <definedName name="IQ_PURCHASES_EQUIP_NONRES_SAAR_FC_UNUSED">"c7831"</definedName>
    <definedName name="IQ_PURCHASES_EQUIP_NONRES_SAAR_FC_UNUSED_UNUSED_UNUSED">"c7831"</definedName>
    <definedName name="IQ_PURCHASES_EQUIP_NONRES_SAAR_POP_FC_UNUSED">"c8051"</definedName>
    <definedName name="IQ_PURCHASES_EQUIP_NONRES_SAAR_POP_FC_UNUSED_UNUSED_UNUSED">"c8051"</definedName>
    <definedName name="IQ_PURCHASES_EQUIP_NONRES_SAAR_POP_UNUSED">"c7171"</definedName>
    <definedName name="IQ_PURCHASES_EQUIP_NONRES_SAAR_POP_UNUSED_UNUSED_UNUSED">"c7171"</definedName>
    <definedName name="IQ_PURCHASES_EQUIP_NONRES_SAAR_UNUSED">"c6951"</definedName>
    <definedName name="IQ_PURCHASES_EQUIP_NONRES_SAAR_UNUSED_UNUSED_UNUSED">"c6951"</definedName>
    <definedName name="IQ_PURCHASES_EQUIP_NONRES_SAAR_YOY_FC_UNUSED">"c8271"</definedName>
    <definedName name="IQ_PURCHASES_EQUIP_NONRES_SAAR_YOY_FC_UNUSED_UNUSED_UNUSED">"c8271"</definedName>
    <definedName name="IQ_PURCHASES_EQUIP_NONRES_SAAR_YOY_UNUSED">"c7391"</definedName>
    <definedName name="IQ_PURCHASES_EQUIP_NONRES_SAAR_YOY_UNUSED_UNUSED_UNUSED">"c7391"</definedName>
    <definedName name="IQ_PURCHASING_SECURITIES_LL_REC_FFIEC">"c12893"</definedName>
    <definedName name="IQ_PUT_DATE_SCHEDULE">"c2483"</definedName>
    <definedName name="IQ_PUT_NOTIFICATION">"c2485"</definedName>
    <definedName name="IQ_PUT_PRICE_SCHEDULE">"c2484"</definedName>
    <definedName name="IQ_PV_PREMIUMS_NEW_BUSINESS">"c9973"</definedName>
    <definedName name="IQ_QTD">750000</definedName>
    <definedName name="IQ_QUALIFYING_MINORITY_INT_T1_FFIEC">"c13135"</definedName>
    <definedName name="IQ_QUALIFYING_SUB_DEBT_REDEEM_PREF_T2_FFIEC">"c13144"</definedName>
    <definedName name="IQ_QUALIFYING_TRUST_PREFERRED_T1_FFIEC">"c13136"</definedName>
    <definedName name="IQ_QUICK_COMP">"c13750"</definedName>
    <definedName name="IQ_QUICK_RATIO">"c1086"</definedName>
    <definedName name="IQ_RATE_COMP_GROWTH_DOMESTIC">"c1087"</definedName>
    <definedName name="IQ_RATE_COMP_GROWTH_FOREIGN">"c1088"</definedName>
    <definedName name="IQ_RAW_INV">"c1089"</definedName>
    <definedName name="IQ_RAW_SALEABLE_INVENTORY_COAL">"c15941"</definedName>
    <definedName name="IQ_RC">"c2497"</definedName>
    <definedName name="IQ_RC_PCT">"c2498"</definedName>
    <definedName name="IQ_RD_EXP">"c1090"</definedName>
    <definedName name="IQ_RD_EXP_FN">"c1091"</definedName>
    <definedName name="IQ_RE">"c1092"</definedName>
    <definedName name="IQ_RE_1_4_RISK_BASED_FFIEC">"c13418"</definedName>
    <definedName name="IQ_RE_ACQ_SATISFACTION_DEBTS_FFIEC">"c12832"</definedName>
    <definedName name="IQ_RE_ASSET_DEVELOPMENT_PROP">"c19136"</definedName>
    <definedName name="IQ_RE_ASSET_INVESTMENT_PROP">"c19135"</definedName>
    <definedName name="IQ_RE_ASSET_OTHER_PROP">"c19137"</definedName>
    <definedName name="IQ_RE_ASSET_TOTAL_PROP">"c19138"</definedName>
    <definedName name="IQ_RE_DEPR_AMORT">"c8750"</definedName>
    <definedName name="IQ_RE_DEPRECIATION">"c16045"</definedName>
    <definedName name="IQ_RE_FARMLAND_GROSS_LOANS_FFIEC">"c13408"</definedName>
    <definedName name="IQ_RE_FARMLAND_RISK_BASED_FFIEC">"c13429"</definedName>
    <definedName name="IQ_RE_FCCR">"c8858"</definedName>
    <definedName name="IQ_RE_FCCR_CONT_OPS">"c8859"</definedName>
    <definedName name="IQ_RE_FCCR_INCL_DISC_OPS">"c8860"</definedName>
    <definedName name="IQ_RE_FCCR_INCL_PREF_DIV">"c8861"</definedName>
    <definedName name="IQ_RE_FCCR_INCL_PREF_DIV_CONT_OPS">"c8862"</definedName>
    <definedName name="IQ_RE_FCCR_INCL_PREF_DIV_INCL_DISC_OPS">"c8863"</definedName>
    <definedName name="IQ_RE_FIXED_CHARGES">"c8856"</definedName>
    <definedName name="IQ_RE_FIXED_CHARGES_INCL_PREF_DIV">"c8857"</definedName>
    <definedName name="IQ_RE_FORECLOSURE_FDIC">"c6332"</definedName>
    <definedName name="IQ_RE_FOREIGN_FFIEC">"c13479"</definedName>
    <definedName name="IQ_RE_GAIN_LOSS_SALE_ASSETS">"c8751"</definedName>
    <definedName name="IQ_RE_INVEST_FDIC">"c6331"</definedName>
    <definedName name="IQ_RE_LOANS_1_4_GROSS_LOANS_FFIEC">"c13397"</definedName>
    <definedName name="IQ_RE_LOANS_DOM_QUARTERLY_AVG_FFIEC">"c15476"</definedName>
    <definedName name="IQ_RE_LOANS_DOMESTIC_CHARGE_OFFS_FDIC">"c6589"</definedName>
    <definedName name="IQ_RE_LOANS_DOMESTIC_FDIC">"c6309"</definedName>
    <definedName name="IQ_RE_LOANS_DOMESTIC_NET_CHARGE_OFFS_FDIC">"c6627"</definedName>
    <definedName name="IQ_RE_LOANS_DOMESTIC_RECOVERIES_FDIC">"c6608"</definedName>
    <definedName name="IQ_RE_LOANS_FDIC">"c6308"</definedName>
    <definedName name="IQ_RE_LOANS_FOREIGN_CHARGE_OFFS_FDIC">"c6595"</definedName>
    <definedName name="IQ_RE_LOANS_FOREIGN_NET_CHARGE_OFFS_FDIC">"c6633"</definedName>
    <definedName name="IQ_RE_LOANS_FOREIGN_RECOVERIES_FDIC">"c6614"</definedName>
    <definedName name="IQ_RE_LOANS_GROSS_LOANS_FFIEC">"c13396"</definedName>
    <definedName name="IQ_RE_MAINT_CAPEX">"c8755"</definedName>
    <definedName name="IQ_RE_MINORITY_INTEREST">"c8752"</definedName>
    <definedName name="IQ_RE_NET_INCOME">"c8749"</definedName>
    <definedName name="IQ_RE_NOI">"c8864"</definedName>
    <definedName name="IQ_RE_NOI_GROWTH_SAME_PROP">"c8866"</definedName>
    <definedName name="IQ_RE_NOI_SAME_PROP">"c8865"</definedName>
    <definedName name="IQ_RE_OTHER_ITEMS">"c8753"</definedName>
    <definedName name="IQ_RE_RENTAL_EXPENSE">"c16036"</definedName>
    <definedName name="IQ_RE_RISK_BASED_FFIEC">"c13417"</definedName>
    <definedName name="IQ_REAL_ESTATE">"c1093"</definedName>
    <definedName name="IQ_REAL_ESTATE_ASSETS">"c1094"</definedName>
    <definedName name="IQ_REALIZED_GAINS_AVAIL_SALE_SEC_FFIEC">"c13022"</definedName>
    <definedName name="IQ_REALIZED_GAINS_HELD_MATURITY_SEC_FFIEC">"c13021"</definedName>
    <definedName name="IQ_REALIZED_GAINS_SEC_TOT_FFIEC">"c13517"</definedName>
    <definedName name="IQ_RECENT_FUNDS">"c18908"</definedName>
    <definedName name="IQ_RECENT_FUNDS_ID">"c18909"</definedName>
    <definedName name="IQ_RECOVERIES_1_4_FAMILY_LOANS_FDIC">"c6707"</definedName>
    <definedName name="IQ_RECOVERIES_AUTO_LOANS_FDIC">"c6701"</definedName>
    <definedName name="IQ_RECOVERIES_AVG_LOANS_FFIEC">"c13476"</definedName>
    <definedName name="IQ_RECOVERIES_CL_LOANS_FDIC">"c6702"</definedName>
    <definedName name="IQ_RECOVERIES_CREDIT_CARDS_RECEIVABLES_FDIC">"c6704"</definedName>
    <definedName name="IQ_RECOVERIES_HOME_EQUITY_LINES_FDIC">"c6705"</definedName>
    <definedName name="IQ_RECOVERIES_OTHER_CONSUMER_LOANS_FDIC">"c6703"</definedName>
    <definedName name="IQ_RECOVERIES_OTHER_LOANS_FDIC">"c6706"</definedName>
    <definedName name="IQ_RECURRING_PROFIT_ACT_OR_EST">"c4507"</definedName>
    <definedName name="IQ_RECURRING_PROFIT_ACT_OR_EST_CIQ">"c5045"</definedName>
    <definedName name="IQ_RECURRING_PROFIT_ACT_OR_EST_CIQ_COL">"c11692"</definedName>
    <definedName name="IQ_RECURRING_PROFIT_EST">"c4499"</definedName>
    <definedName name="IQ_RECURRING_PROFIT_EST_CIQ">"c5037"</definedName>
    <definedName name="IQ_RECURRING_PROFIT_GUIDANCE">"c4500"</definedName>
    <definedName name="IQ_RECURRING_PROFIT_GUIDANCE_CIQ">"c5038"</definedName>
    <definedName name="IQ_RECURRING_PROFIT_GUIDANCE_CIQ_COL">"c11685"</definedName>
    <definedName name="IQ_RECURRING_PROFIT_HIGH_EST">"c4501"</definedName>
    <definedName name="IQ_RECURRING_PROFIT_HIGH_EST_CIQ">"c5039"</definedName>
    <definedName name="IQ_RECURRING_PROFIT_HIGH_GUIDANCE">"c4179"</definedName>
    <definedName name="IQ_RECURRING_PROFIT_HIGH_GUIDANCE_CIQ">"c4591"</definedName>
    <definedName name="IQ_RECURRING_PROFIT_HIGH_GUIDANCE_CIQ_COL">"c11240"</definedName>
    <definedName name="IQ_RECURRING_PROFIT_LOW_EST">"c4502"</definedName>
    <definedName name="IQ_RECURRING_PROFIT_LOW_EST_CIQ">"c5040"</definedName>
    <definedName name="IQ_RECURRING_PROFIT_LOW_GUIDANCE">"c4219"</definedName>
    <definedName name="IQ_RECURRING_PROFIT_LOW_GUIDANCE_CIQ">"c4631"</definedName>
    <definedName name="IQ_RECURRING_PROFIT_LOW_GUIDANCE_CIQ_COL">"c11280"</definedName>
    <definedName name="IQ_RECURRING_PROFIT_MEDIAN_EST">"c4503"</definedName>
    <definedName name="IQ_RECURRING_PROFIT_MEDIAN_EST_CIQ">"c5041"</definedName>
    <definedName name="IQ_RECURRING_PROFIT_NUM_EST">"c4504"</definedName>
    <definedName name="IQ_RECURRING_PROFIT_NUM_EST_CIQ">"c5042"</definedName>
    <definedName name="IQ_RECURRING_PROFIT_SHARE_ACT_OR_EST">"c4508"</definedName>
    <definedName name="IQ_RECURRING_PROFIT_SHARE_ACT_OR_EST_CIQ">"c5046"</definedName>
    <definedName name="IQ_RECURRING_PROFIT_SHARE_ACT_OR_EST_CIQ_COL">"c11693"</definedName>
    <definedName name="IQ_RECURRING_PROFIT_SHARE_EST">"c4506"</definedName>
    <definedName name="IQ_RECURRING_PROFIT_SHARE_EST_CIQ">"c5044"</definedName>
    <definedName name="IQ_RECURRING_PROFIT_SHARE_GUIDANCE">"c4509"</definedName>
    <definedName name="IQ_RECURRING_PROFIT_SHARE_GUIDANCE_CIQ">"c5047"</definedName>
    <definedName name="IQ_RECURRING_PROFIT_SHARE_GUIDANCE_CIQ_COL">"c11694"</definedName>
    <definedName name="IQ_RECURRING_PROFIT_SHARE_HIGH_EST">"c4510"</definedName>
    <definedName name="IQ_RECURRING_PROFIT_SHARE_HIGH_EST_CIQ">"c5048"</definedName>
    <definedName name="IQ_RECURRING_PROFIT_SHARE_HIGH_GUIDANCE">"c4200"</definedName>
    <definedName name="IQ_RECURRING_PROFIT_SHARE_HIGH_GUIDANCE_CIQ">"c4612"</definedName>
    <definedName name="IQ_RECURRING_PROFIT_SHARE_HIGH_GUIDANCE_CIQ_COL">"c11261"</definedName>
    <definedName name="IQ_RECURRING_PROFIT_SHARE_LOW_EST">"c4511"</definedName>
    <definedName name="IQ_RECURRING_PROFIT_SHARE_LOW_EST_CIQ">"c5049"</definedName>
    <definedName name="IQ_RECURRING_PROFIT_SHARE_LOW_GUIDANCE">"c4240"</definedName>
    <definedName name="IQ_RECURRING_PROFIT_SHARE_LOW_GUIDANCE_CIQ">"c4652"</definedName>
    <definedName name="IQ_RECURRING_PROFIT_SHARE_LOW_GUIDANCE_CIQ_COL">"c11301"</definedName>
    <definedName name="IQ_RECURRING_PROFIT_SHARE_MEDIAN_EST">"c4512"</definedName>
    <definedName name="IQ_RECURRING_PROFIT_SHARE_MEDIAN_EST_CIQ">"c5050"</definedName>
    <definedName name="IQ_RECURRING_PROFIT_SHARE_NUM_EST">"c4513"</definedName>
    <definedName name="IQ_RECURRING_PROFIT_SHARE_NUM_EST_CIQ">"c5051"</definedName>
    <definedName name="IQ_RECURRING_PROFIT_SHARE_STDDEV_EST">"c4514"</definedName>
    <definedName name="IQ_RECURRING_PROFIT_SHARE_STDDEV_EST_CIQ">"c5052"</definedName>
    <definedName name="IQ_RECURRING_PROFIT_STDDEV_EST">"c4516"</definedName>
    <definedName name="IQ_RECURRING_PROFIT_STDDEV_EST_CIQ">"c5054"</definedName>
    <definedName name="IQ_REDEEM_PREF_STOCK">"c1417"</definedName>
    <definedName name="IQ_REDUCTION_TAX_POSITION_CURRENT_YR">"c15734"</definedName>
    <definedName name="IQ_REDUCTION_TAX_POSITION_PRIOR_YRS">"c15736"</definedName>
    <definedName name="IQ_REF_ENTITY">"c6033"</definedName>
    <definedName name="IQ_REF_ENTITY_CIQID">"c6024"</definedName>
    <definedName name="IQ_REF_ENTITY_TICKER">"c6023"</definedName>
    <definedName name="IQ_REG_ASSETS">"c1095"</definedName>
    <definedName name="IQ_REINSTATED">"c16221"</definedName>
    <definedName name="IQ_REINSTATEMENT_DATE">"c16222"</definedName>
    <definedName name="IQ_REINSUR_PAY">"c1096"</definedName>
    <definedName name="IQ_REINSUR_PAY_CF">"c1097"</definedName>
    <definedName name="IQ_REINSUR_RECOVER">"c1098"</definedName>
    <definedName name="IQ_REINSUR_RECOVER_CF">"c1099"</definedName>
    <definedName name="IQ_REINSURANCE">"c1100"</definedName>
    <definedName name="IQ_REINSURANCE_RECOVERABLE_ASSETS_LH_FFIEC">"c13104"</definedName>
    <definedName name="IQ_REINSURANCE_RECOVERABLE_ASSETS_PC_FFIEC">"c13098"</definedName>
    <definedName name="IQ_RELATED_PLANS_FDIC">"c6320"</definedName>
    <definedName name="IQ_RENT_AVG_PROP">"c16056"</definedName>
    <definedName name="IQ_RENT_OTHER_INC_FROM_OREO_FFIEC">"c13043"</definedName>
    <definedName name="IQ_RENT_PER_SQ_FT_AVG_CONSOL">"c8846"</definedName>
    <definedName name="IQ_RENT_PER_SQ_FT_AVG_MANAGED">"c8848"</definedName>
    <definedName name="IQ_RENT_PER_SQ_FT_AVG_OTHER">"c8849"</definedName>
    <definedName name="IQ_RENT_PER_SQ_FT_AVG_TOTAL">"c8850"</definedName>
    <definedName name="IQ_RENT_PER_SQ_FT_AVG_UNCONSOL">"c8847"</definedName>
    <definedName name="IQ_RENT_PER_SQ_METER_AVG_CONSOL">"c8851"</definedName>
    <definedName name="IQ_RENT_PER_SQ_METER_AVG_MANAGED">"c8853"</definedName>
    <definedName name="IQ_RENT_PER_SQ_METER_AVG_OTHER">"c8854"</definedName>
    <definedName name="IQ_RENT_PER_SQ_METER_AVG_TOTAL">"c8855"</definedName>
    <definedName name="IQ_RENT_PER_SQ_METER_AVG_UNCONSOL">"c8852"</definedName>
    <definedName name="IQ_RENT_SAFE_DEPOSIT_FFIEC">"c13044"</definedName>
    <definedName name="IQ_RENTAL_NOI">"c16065"</definedName>
    <definedName name="IQ_RENTAL_NOI_AVG_GROSS_PROP">"c16057"</definedName>
    <definedName name="IQ_RENTAL_NOI_TOTAL_RENT_REVENUE">"c16061"</definedName>
    <definedName name="IQ_RENTAL_REV">"c1101"</definedName>
    <definedName name="IQ_REPAIRS_MAINTENANCE">"c16032"</definedName>
    <definedName name="IQ_REPO">"c19133"</definedName>
    <definedName name="IQ_REPRICEABLE_EARNING_ASSETS_INT_SENSITIVITY_FFIEC">"c13093"</definedName>
    <definedName name="IQ_REPRICEABLE_INT_DEPOSITS_INT_SENSITIVITY_FFIEC">"c13094"</definedName>
    <definedName name="IQ_REPURCHASED_REBOOKED_GNMA_DUE_30_89_FFIEC">"c13283"</definedName>
    <definedName name="IQ_REPURCHASED_REBOOKED_GNMA_DUE_90_FFIEC">"c13309"</definedName>
    <definedName name="IQ_REPURCHASED_REBOOKED_GNMA_NON_ACCRUAL_FFIEC">"c13334"</definedName>
    <definedName name="IQ_RES_CONST_REAL_APR_FC_UNUSED">"c8536"</definedName>
    <definedName name="IQ_RES_CONST_REAL_APR_FC_UNUSED_UNUSED_UNUSED">"c8536"</definedName>
    <definedName name="IQ_RES_CONST_REAL_APR_UNUSED">"c7656"</definedName>
    <definedName name="IQ_RES_CONST_REAL_APR_UNUSED_UNUSED_UNUSED">"c7656"</definedName>
    <definedName name="IQ_RES_CONST_REAL_FC_UNUSED">"c7876"</definedName>
    <definedName name="IQ_RES_CONST_REAL_FC_UNUSED_UNUSED_UNUSED">"c7876"</definedName>
    <definedName name="IQ_RES_CONST_REAL_POP_FC_UNUSED">"c8096"</definedName>
    <definedName name="IQ_RES_CONST_REAL_POP_FC_UNUSED_UNUSED_UNUSED">"c8096"</definedName>
    <definedName name="IQ_RES_CONST_REAL_POP_UNUSED">"c7216"</definedName>
    <definedName name="IQ_RES_CONST_REAL_POP_UNUSED_UNUSED_UNUSED">"c7216"</definedName>
    <definedName name="IQ_RES_CONST_REAL_SAAR_APR_FC_UNUSED">"c8537"</definedName>
    <definedName name="IQ_RES_CONST_REAL_SAAR_APR_FC_UNUSED_UNUSED_UNUSED">"c8537"</definedName>
    <definedName name="IQ_RES_CONST_REAL_SAAR_APR_UNUSED">"c7657"</definedName>
    <definedName name="IQ_RES_CONST_REAL_SAAR_APR_UNUSED_UNUSED_UNUSED">"c7657"</definedName>
    <definedName name="IQ_RES_CONST_REAL_SAAR_FC_UNUSED">"c7877"</definedName>
    <definedName name="IQ_RES_CONST_REAL_SAAR_FC_UNUSED_UNUSED_UNUSED">"c7877"</definedName>
    <definedName name="IQ_RES_CONST_REAL_SAAR_POP_FC_UNUSED">"c8097"</definedName>
    <definedName name="IQ_RES_CONST_REAL_SAAR_POP_FC_UNUSED_UNUSED_UNUSED">"c8097"</definedName>
    <definedName name="IQ_RES_CONST_REAL_SAAR_POP_UNUSED">"c7217"</definedName>
    <definedName name="IQ_RES_CONST_REAL_SAAR_POP_UNUSED_UNUSED_UNUSED">"c7217"</definedName>
    <definedName name="IQ_RES_CONST_REAL_SAAR_UNUSED">"c6997"</definedName>
    <definedName name="IQ_RES_CONST_REAL_SAAR_UNUSED_UNUSED_UNUSED">"c6997"</definedName>
    <definedName name="IQ_RES_CONST_REAL_SAAR_YOY_FC_UNUSED">"c8317"</definedName>
    <definedName name="IQ_RES_CONST_REAL_SAAR_YOY_FC_UNUSED_UNUSED_UNUSED">"c8317"</definedName>
    <definedName name="IQ_RES_CONST_REAL_SAAR_YOY_UNUSED">"c7437"</definedName>
    <definedName name="IQ_RES_CONST_REAL_SAAR_YOY_UNUSED_UNUSED_UNUSED">"c7437"</definedName>
    <definedName name="IQ_RES_CONST_REAL_UNUSED">"c6996"</definedName>
    <definedName name="IQ_RES_CONST_REAL_UNUSED_UNUSED_UNUSED">"c6996"</definedName>
    <definedName name="IQ_RES_CONST_REAL_YOY_FC_UNUSED">"c8316"</definedName>
    <definedName name="IQ_RES_CONST_REAL_YOY_FC_UNUSED_UNUSED_UNUSED">"c8316"</definedName>
    <definedName name="IQ_RES_CONST_REAL_YOY_UNUSED">"c7436"</definedName>
    <definedName name="IQ_RES_CONST_REAL_YOY_UNUSED_UNUSED_UNUSED">"c7436"</definedName>
    <definedName name="IQ_RES_CONST_SAAR_APR_FC_UNUSED">"c8540"</definedName>
    <definedName name="IQ_RES_CONST_SAAR_APR_FC_UNUSED_UNUSED_UNUSED">"c8540"</definedName>
    <definedName name="IQ_RES_CONST_SAAR_APR_UNUSED">"c7660"</definedName>
    <definedName name="IQ_RES_CONST_SAAR_APR_UNUSED_UNUSED_UNUSED">"c7660"</definedName>
    <definedName name="IQ_RES_CONST_SAAR_FC_UNUSED">"c7880"</definedName>
    <definedName name="IQ_RES_CONST_SAAR_FC_UNUSED_UNUSED_UNUSED">"c7880"</definedName>
    <definedName name="IQ_RES_CONST_SAAR_POP_FC_UNUSED">"c8100"</definedName>
    <definedName name="IQ_RES_CONST_SAAR_POP_FC_UNUSED_UNUSED_UNUSED">"c8100"</definedName>
    <definedName name="IQ_RES_CONST_SAAR_POP_UNUSED">"c7220"</definedName>
    <definedName name="IQ_RES_CONST_SAAR_POP_UNUSED_UNUSED_UNUSED">"c7220"</definedName>
    <definedName name="IQ_RES_CONST_SAAR_UNUSED">"c7000"</definedName>
    <definedName name="IQ_RES_CONST_SAAR_UNUSED_UNUSED_UNUSED">"c7000"</definedName>
    <definedName name="IQ_RES_CONST_SAAR_YOY_FC_UNUSED">"c8320"</definedName>
    <definedName name="IQ_RES_CONST_SAAR_YOY_FC_UNUSED_UNUSED_UNUSED">"c8320"</definedName>
    <definedName name="IQ_RES_CONST_SAAR_YOY_UNUSED">"c7440"</definedName>
    <definedName name="IQ_RES_CONST_SAAR_YOY_UNUSED_UNUSED_UNUSED">"c7440"</definedName>
    <definedName name="IQ_RES_FIXED_INVEST">"c7001"</definedName>
    <definedName name="IQ_RES_FIXED_INVEST_APR">"c7661"</definedName>
    <definedName name="IQ_RES_FIXED_INVEST_APR_FC">"c8541"</definedName>
    <definedName name="IQ_RES_FIXED_INVEST_FC">"c7881"</definedName>
    <definedName name="IQ_RES_FIXED_INVEST_POP">"c7221"</definedName>
    <definedName name="IQ_RES_FIXED_INVEST_POP_FC">"c8101"</definedName>
    <definedName name="IQ_RES_FIXED_INVEST_REAL">"c6998"</definedName>
    <definedName name="IQ_RES_FIXED_INVEST_REAL_APR">"c7658"</definedName>
    <definedName name="IQ_RES_FIXED_INVEST_REAL_APR_FC">"c8538"</definedName>
    <definedName name="IQ_RES_FIXED_INVEST_REAL_FC">"c7878"</definedName>
    <definedName name="IQ_RES_FIXED_INVEST_REAL_POP">"c7218"</definedName>
    <definedName name="IQ_RES_FIXED_INVEST_REAL_POP_FC">"c8098"</definedName>
    <definedName name="IQ_RES_FIXED_INVEST_REAL_YOY">"c7438"</definedName>
    <definedName name="IQ_RES_FIXED_INVEST_REAL_YOY_FC">"c8318"</definedName>
    <definedName name="IQ_RES_FIXED_INVEST_SAAR">"c11994"</definedName>
    <definedName name="IQ_RES_FIXED_INVEST_SAAR_APR">"c11997"</definedName>
    <definedName name="IQ_RES_FIXED_INVEST_SAAR_POP">"c11995"</definedName>
    <definedName name="IQ_RES_FIXED_INVEST_SAAR_REAL">"c11990"</definedName>
    <definedName name="IQ_RES_FIXED_INVEST_SAAR_REAL_APR">"c11993"</definedName>
    <definedName name="IQ_RES_FIXED_INVEST_SAAR_REAL_POP">"c11991"</definedName>
    <definedName name="IQ_RES_FIXED_INVEST_SAAR_REAL_YOY">"c11992"</definedName>
    <definedName name="IQ_RES_FIXED_INVEST_SAAR_YOY">"c11996"</definedName>
    <definedName name="IQ_RES_FIXED_INVEST_YOY">"c7441"</definedName>
    <definedName name="IQ_RES_FIXED_INVEST_YOY_FC">"c8321"</definedName>
    <definedName name="IQ_RESEARCH_DEV">"c1419"</definedName>
    <definedName name="IQ_RESIDENTIAL_LOANS">"c1102"</definedName>
    <definedName name="IQ_REST_ACQUIRED_AFFILIATED_OTHER_RESTAURANTS">"c9873"</definedName>
    <definedName name="IQ_REST_ACQUIRED_FRANCHISE_RESTAURANTS">"c9867"</definedName>
    <definedName name="IQ_REST_ACQUIRED_OWNED_RESTAURANTS">"c9861"</definedName>
    <definedName name="IQ_REST_ACQUIRED_RESTAURANTS">"c9855"</definedName>
    <definedName name="IQ_REST_AFFILIATED_OTHER_RESTAURANTS_BEG">"c9871"</definedName>
    <definedName name="IQ_REST_AVG_VALUE_TRANSACTION">"c9887"</definedName>
    <definedName name="IQ_REST_AVG_VALUE_TRANSACTION_GROWTH">"c9888"</definedName>
    <definedName name="IQ_REST_AVG_WEEKLY_SALES">"c9879"</definedName>
    <definedName name="IQ_REST_AVG_WEEKLY_SALES_FRANCHISE">"c9877"</definedName>
    <definedName name="IQ_REST_AVG_WEEKLY_SALES_OWNED">"c9878"</definedName>
    <definedName name="IQ_REST_CLOSED_AFFILIATED_OTHER_RESTAURANTS">"c9874"</definedName>
    <definedName name="IQ_REST_CLOSED_FRANCHISE_RESTAURANTS">"c9868"</definedName>
    <definedName name="IQ_REST_CLOSED_OWNED_RESTAURANTS">"c9862"</definedName>
    <definedName name="IQ_REST_CLOSED_RESTAURANTS">"c9856"</definedName>
    <definedName name="IQ_REST_FRANCHISE_RESTAURANTS_BEG">"c9865"</definedName>
    <definedName name="IQ_REST_GUEST_COUNT_GROWTH">"c9889"</definedName>
    <definedName name="IQ_REST_OPENED_AFFILIATED_OTHER_RESTAURANTS">"c9872"</definedName>
    <definedName name="IQ_REST_OPENED_FRANCHISE_RESTAURANTS">"c9866"</definedName>
    <definedName name="IQ_REST_OPENED_OWNED_RESTAURANTS">"c9860"</definedName>
    <definedName name="IQ_REST_OPENED_RESTAURANTS">"c9854"</definedName>
    <definedName name="IQ_REST_OPERATING_MARGIN">"c9886"</definedName>
    <definedName name="IQ_REST_OWNED_RESTAURANTS_BEG">"c9859"</definedName>
    <definedName name="IQ_REST_RESTAURANTS_BEG">"c9853"</definedName>
    <definedName name="IQ_REST_SAME_RESTAURANT_SALES">"c9885"</definedName>
    <definedName name="IQ_REST_SAME_RESTAURANT_SALES_FRANCHISE">"c9883"</definedName>
    <definedName name="IQ_REST_SAME_RESTAURANT_SALES_GROWTH">"c9882"</definedName>
    <definedName name="IQ_REST_SAME_RESTAURANT_SALES_GROWTH_FRANCHISE">"c9880"</definedName>
    <definedName name="IQ_REST_SAME_RESTAURANT_SALES_GROWTH_OWNED">"c9881"</definedName>
    <definedName name="IQ_REST_SAME_RESTAURANT_SALES_OWNED">"c9884"</definedName>
    <definedName name="IQ_REST_SOLD_AFFILIATED_OTHER_RESTAURANTS">"c9875"</definedName>
    <definedName name="IQ_REST_SOLD_FRANCHISE_RESTAURANTS">"c9869"</definedName>
    <definedName name="IQ_REST_SOLD_OWNED_RESTAURANTS">"c9863"</definedName>
    <definedName name="IQ_REST_SOLD_RESTAURANTS">"c9857"</definedName>
    <definedName name="IQ_REST_TOTAL_AFFILIATED_OTHER_RESTAURANTS">"c9876"</definedName>
    <definedName name="IQ_REST_TOTAL_FRANCHISE_RESTAURANTS">"c9870"</definedName>
    <definedName name="IQ_REST_TOTAL_OWNED_RESTAURANTS">"c9864"</definedName>
    <definedName name="IQ_REST_TOTAL_RESTAURANTS">"c9858"</definedName>
    <definedName name="IQ_RESTATEMENT_BS">"c1643"</definedName>
    <definedName name="IQ_RESTATEMENT_CF">"c1644"</definedName>
    <definedName name="IQ_RESTATEMENT_IS">"c1642"</definedName>
    <definedName name="IQ_RESTATEMENTS_FFIEC">"c12958"</definedName>
    <definedName name="IQ_RESTATEMENTS_NET_FDIC">"c6500"</definedName>
    <definedName name="IQ_RESTR_STOCK_COMP">"c3506"</definedName>
    <definedName name="IQ_RESTR_STOCK_COMP_PRETAX">"c3504"</definedName>
    <definedName name="IQ_RESTR_STOCK_COMP_TAX">"c3505"</definedName>
    <definedName name="IQ_RESTRICTED_CASH">"c1103"</definedName>
    <definedName name="IQ_RESTRICTED_CASH_NON_CURRENT">"c6192"</definedName>
    <definedName name="IQ_RESTRICTED_CASH_TOTAL">"c6193"</definedName>
    <definedName name="IQ_RESTRUCTURE">"c1104"</definedName>
    <definedName name="IQ_RESTRUCTURE_BNK">"c1105"</definedName>
    <definedName name="IQ_RESTRUCTURE_BR">"c1106"</definedName>
    <definedName name="IQ_RESTRUCTURE_CF">"c1107"</definedName>
    <definedName name="IQ_RESTRUCTURE_FIN">"c1108"</definedName>
    <definedName name="IQ_RESTRUCTURE_INS">"c1109"</definedName>
    <definedName name="IQ_RESTRUCTURE_RE">"c6264"</definedName>
    <definedName name="IQ_RESTRUCTURE_REIT">"c1110"</definedName>
    <definedName name="IQ_RESTRUCTURE_SUPPLE">"c13809"</definedName>
    <definedName name="IQ_RESTRUCTURE_UTI">"c1111"</definedName>
    <definedName name="IQ_RESTRUCTURED_LOANS">"c1112"</definedName>
    <definedName name="IQ_RESTRUCTURED_LOANS_1_4_RESIDENTIAL_FDIC">"c6378"</definedName>
    <definedName name="IQ_RESTRUCTURED_LOANS_LEASES_FDIC">"c6377"</definedName>
    <definedName name="IQ_RESTRUCTURED_LOANS_NON_1_4_FDIC">"c6379"</definedName>
    <definedName name="IQ_RETAIL_ACQUIRED_AFFILIATED_OTHER_STORES">"c9892"</definedName>
    <definedName name="IQ_RETAIL_ACQUIRED_FRANCHISE_STORES">"c2895"</definedName>
    <definedName name="IQ_RETAIL_ACQUIRED_OWNED_STORES">"c2903"</definedName>
    <definedName name="IQ_RETAIL_ACQUIRED_STORES">"c2887"</definedName>
    <definedName name="IQ_RETAIL_AFFILIATED_OTHER_STORES_BEG">"c9890"</definedName>
    <definedName name="IQ_RETAIL_AVG_SQ_METERS_GROSS">"c9908"</definedName>
    <definedName name="IQ_RETAIL_AVG_SQ_METERS_NET">"c9907"</definedName>
    <definedName name="IQ_RETAIL_AVG_STORE_SIZE_GROSS">"c2066"</definedName>
    <definedName name="IQ_RETAIL_AVG_STORE_SIZE_NET">"c2067"</definedName>
    <definedName name="IQ_RETAIL_AVG_VALUE_TRANSACTION">"c9915"</definedName>
    <definedName name="IQ_RETAIL_AVG_VALUE_TRANSACTION_GROWTH">"c9916"</definedName>
    <definedName name="IQ_RETAIL_AVG_WK_SALES">"c2891"</definedName>
    <definedName name="IQ_RETAIL_AVG_WK_SALES_FRANCHISE">"c2899"</definedName>
    <definedName name="IQ_RETAIL_AVG_WK_SALES_OWNED">"c2907"</definedName>
    <definedName name="IQ_RETAIL_CATALOG_REVENUES">"c9903"</definedName>
    <definedName name="IQ_RETAIL_CLOSED_AFFILIATED_OTHER_STORES">"c9893"</definedName>
    <definedName name="IQ_RETAIL_CLOSED_FRANCHISE_STORES">"c2896"</definedName>
    <definedName name="IQ_RETAIL_CLOSED_OWNED_STORES">"c2904"</definedName>
    <definedName name="IQ_RETAIL_CLOSED_STORES">"c2063"</definedName>
    <definedName name="IQ_RETAIL_DEPOSITS_FDIC">"c6488"</definedName>
    <definedName name="IQ_RETAIL_FRANCHISE_STORES_BEG">"c2893"</definedName>
    <definedName name="IQ_RETAIL_GROSS_MARGIN">"c9899"</definedName>
    <definedName name="IQ_RETAIL_IS_RATIO">"c7002"</definedName>
    <definedName name="IQ_RETAIL_IS_RATIO_FC">"c7882"</definedName>
    <definedName name="IQ_RETAIL_IS_RATIO_POP">"c7222"</definedName>
    <definedName name="IQ_RETAIL_IS_RATIO_POP_FC">"c8102"</definedName>
    <definedName name="IQ_RETAIL_IS_RATIO_YOY">"c7442"</definedName>
    <definedName name="IQ_RETAIL_IS_RATIO_YOY_FC">"c8322"</definedName>
    <definedName name="IQ_RETAIL_MERCHANDISE_MARGIN">"c9901"</definedName>
    <definedName name="IQ_RETAIL_ONLINE_REVENUES">"c9904"</definedName>
    <definedName name="IQ_RETAIL_OPENED_AFFILIATED_OTHER_STORES">"c9891"</definedName>
    <definedName name="IQ_RETAIL_OPENED_FRANCHISE_STORES">"c2894"</definedName>
    <definedName name="IQ_RETAIL_OPENED_OWNED_STORES">"c2902"</definedName>
    <definedName name="IQ_RETAIL_OPENED_STORES">"c2062"</definedName>
    <definedName name="IQ_RETAIL_OPERATING_MARGIN">"c9900"</definedName>
    <definedName name="IQ_RETAIL_OWNED_STORES_BEG">"c2901"</definedName>
    <definedName name="IQ_RETAIL_REVENUES">"c9902"</definedName>
    <definedName name="IQ_RETAIL_SALES">"c7003"</definedName>
    <definedName name="IQ_RETAIL_SALES_APR">"c7663"</definedName>
    <definedName name="IQ_RETAIL_SALES_APR_FC">"c8543"</definedName>
    <definedName name="IQ_RETAIL_SALES_CATALOG">"c9903"</definedName>
    <definedName name="IQ_RETAIL_SALES_FC">"c7883"</definedName>
    <definedName name="IQ_RETAIL_SALES_FOOD">"c7004"</definedName>
    <definedName name="IQ_RETAIL_SALES_FOOD_APR">"c7664"</definedName>
    <definedName name="IQ_RETAIL_SALES_FOOD_APR_FC">"c8544"</definedName>
    <definedName name="IQ_RETAIL_SALES_FOOD_EXCL_VEHICLE">"c7005"</definedName>
    <definedName name="IQ_RETAIL_SALES_FOOD_EXCL_VEHICLE_APR">"c7665"</definedName>
    <definedName name="IQ_RETAIL_SALES_FOOD_EXCL_VEHICLE_APR_FC">"c8545"</definedName>
    <definedName name="IQ_RETAIL_SALES_FOOD_EXCL_VEHICLE_FC">"c7885"</definedName>
    <definedName name="IQ_RETAIL_SALES_FOOD_EXCL_VEHICLE_POP">"c7225"</definedName>
    <definedName name="IQ_RETAIL_SALES_FOOD_EXCL_VEHICLE_POP_FC">"c8105"</definedName>
    <definedName name="IQ_RETAIL_SALES_FOOD_EXCL_VEHICLE_YOY">"c7445"</definedName>
    <definedName name="IQ_RETAIL_SALES_FOOD_EXCL_VEHICLE_YOY_FC">"c8325"</definedName>
    <definedName name="IQ_RETAIL_SALES_FOOD_FC">"c7884"</definedName>
    <definedName name="IQ_RETAIL_SALES_FOOD_POP">"c7224"</definedName>
    <definedName name="IQ_RETAIL_SALES_FOOD_POP_FC">"c8104"</definedName>
    <definedName name="IQ_RETAIL_SALES_FOOD_YOY">"c7444"</definedName>
    <definedName name="IQ_RETAIL_SALES_FOOD_YOY_FC">"c8324"</definedName>
    <definedName name="IQ_RETAIL_SALES_ONLINE">"c9904"</definedName>
    <definedName name="IQ_RETAIL_SALES_POP">"c7223"</definedName>
    <definedName name="IQ_RETAIL_SALES_POP_FC">"c8103"</definedName>
    <definedName name="IQ_RETAIL_SALES_RETAIL">"c9902"</definedName>
    <definedName name="IQ_RETAIL_SALES_SAAR">"c7009"</definedName>
    <definedName name="IQ_RETAIL_SALES_SAAR_APR">"c7669"</definedName>
    <definedName name="IQ_RETAIL_SALES_SAAR_APR_FC">"c8549"</definedName>
    <definedName name="IQ_RETAIL_SALES_SAAR_FC">"c7889"</definedName>
    <definedName name="IQ_RETAIL_SALES_SAAR_POP">"c7229"</definedName>
    <definedName name="IQ_RETAIL_SALES_SAAR_POP_FC">"c8109"</definedName>
    <definedName name="IQ_RETAIL_SALES_SAAR_YOY">"c7449"</definedName>
    <definedName name="IQ_RETAIL_SALES_SAAR_YOY_FC">"c8329"</definedName>
    <definedName name="IQ_RETAIL_SALES_SQ_METER_COMPARABLE_GROSS">"c9914"</definedName>
    <definedName name="IQ_RETAIL_SALES_SQ_METER_COMPARABLE_NET">"c9913"</definedName>
    <definedName name="IQ_RETAIL_SALES_SQ_METER_GROSS">"c9910"</definedName>
    <definedName name="IQ_RETAIL_SALES_SQ_METER_NET">"c9909"</definedName>
    <definedName name="IQ_RETAIL_SALES_SQ_METER_OWNED_GROSS">"c9912"</definedName>
    <definedName name="IQ_RETAIL_SALES_SQ_METER_OWNED_NET">"c9911"</definedName>
    <definedName name="IQ_RETAIL_SALES_SQFT_ALL_GROSS">"c2138"</definedName>
    <definedName name="IQ_RETAIL_SALES_SQFT_ALL_NET">"c2139"</definedName>
    <definedName name="IQ_RETAIL_SALES_SQFT_COMPARABLE_GROSS">"c2136"</definedName>
    <definedName name="IQ_RETAIL_SALES_SQFT_COMPARABLE_NET">"c2137"</definedName>
    <definedName name="IQ_RETAIL_SALES_SQFT_OWNED_GROSS">"c2134"</definedName>
    <definedName name="IQ_RETAIL_SALES_SQFT_OWNED_NET">"c2135"</definedName>
    <definedName name="IQ_RETAIL_SALES_VALUE_INDEX">"c7006"</definedName>
    <definedName name="IQ_RETAIL_SALES_VALUE_INDEX_APR">"c7666"</definedName>
    <definedName name="IQ_RETAIL_SALES_VALUE_INDEX_APR_FC">"c8546"</definedName>
    <definedName name="IQ_RETAIL_SALES_VALUE_INDEX_FC">"c7886"</definedName>
    <definedName name="IQ_RETAIL_SALES_VALUE_INDEX_POP">"c7226"</definedName>
    <definedName name="IQ_RETAIL_SALES_VALUE_INDEX_POP_FC">"c8106"</definedName>
    <definedName name="IQ_RETAIL_SALES_VALUE_INDEX_YOY">"c7446"</definedName>
    <definedName name="IQ_RETAIL_SALES_VALUE_INDEX_YOY_FC">"c8326"</definedName>
    <definedName name="IQ_RETAIL_SALES_VOL_INDEX">"c7007"</definedName>
    <definedName name="IQ_RETAIL_SALES_VOL_INDEX_APR">"c7667"</definedName>
    <definedName name="IQ_RETAIL_SALES_VOL_INDEX_APR_FC">"c8547"</definedName>
    <definedName name="IQ_RETAIL_SALES_VOL_INDEX_EXCL_MOTOR">"c7008"</definedName>
    <definedName name="IQ_RETAIL_SALES_VOL_INDEX_EXCL_MOTOR_APR">"c7668"</definedName>
    <definedName name="IQ_RETAIL_SALES_VOL_INDEX_EXCL_MOTOR_APR_FC">"c8548"</definedName>
    <definedName name="IQ_RETAIL_SALES_VOL_INDEX_EXCL_MOTOR_FC">"c7888"</definedName>
    <definedName name="IQ_RETAIL_SALES_VOL_INDEX_EXCL_MOTOR_POP">"c7228"</definedName>
    <definedName name="IQ_RETAIL_SALES_VOL_INDEX_EXCL_MOTOR_POP_FC">"c8108"</definedName>
    <definedName name="IQ_RETAIL_SALES_VOL_INDEX_EXCL_MOTOR_YOY">"c7448"</definedName>
    <definedName name="IQ_RETAIL_SALES_VOL_INDEX_EXCL_MOTOR_YOY_FC">"c8328"</definedName>
    <definedName name="IQ_RETAIL_SALES_VOL_INDEX_FC">"c7887"</definedName>
    <definedName name="IQ_RETAIL_SALES_VOL_INDEX_POP">"c7227"</definedName>
    <definedName name="IQ_RETAIL_SALES_VOL_INDEX_POP_FC">"c8107"</definedName>
    <definedName name="IQ_RETAIL_SALES_VOL_INDEX_YOY">"c7447"</definedName>
    <definedName name="IQ_RETAIL_SALES_VOL_INDEX_YOY_FC">"c8327"</definedName>
    <definedName name="IQ_RETAIL_SALES_YOY">"c7443"</definedName>
    <definedName name="IQ_RETAIL_SALES_YOY_FC">"c8323"</definedName>
    <definedName name="IQ_RETAIL_SAME_STORE_SALES">"c9898"</definedName>
    <definedName name="IQ_RETAIL_SAME_STORE_SALES_FRANCHISE">"c9896"</definedName>
    <definedName name="IQ_RETAIL_SAME_STORE_SALES_OWNED">"c9897"</definedName>
    <definedName name="IQ_RETAIL_SOLD_AFFILIATED_OTHER_STORES">"c9894"</definedName>
    <definedName name="IQ_RETAIL_SOLD_FRANCHISE_STORES">"c2897"</definedName>
    <definedName name="IQ_RETAIL_SOLD_OWNED_STORES">"c2905"</definedName>
    <definedName name="IQ_RETAIL_SOLD_STORES">"c2889"</definedName>
    <definedName name="IQ_RETAIL_SQ_FOOTAGE">"c2064"</definedName>
    <definedName name="IQ_RETAIL_STORE_SELLING_AREA">"c2065"</definedName>
    <definedName name="IQ_RETAIL_STORES_BEG">"c2885"</definedName>
    <definedName name="IQ_RETAIL_TOTAL_AFFILIATED_OTHER_STORES">"c9895"</definedName>
    <definedName name="IQ_RETAIL_TOTAL_FRANCHISE_STORES">"c2898"</definedName>
    <definedName name="IQ_RETAIL_TOTAL_OWNED_STORES">"c2906"</definedName>
    <definedName name="IQ_RETAIL_TOTAL_SQ_METERS_GROSS">"c9906"</definedName>
    <definedName name="IQ_RETAIL_TOTAL_SQ_METERS_NET">"c9905"</definedName>
    <definedName name="IQ_RETAIL_TOTAL_STORES">"c2061"</definedName>
    <definedName name="IQ_RETAIL_WHOLESALE_REVENUES">"c15895"</definedName>
    <definedName name="IQ_RETAINED_EARN">"c1420"</definedName>
    <definedName name="IQ_RETAINED_EARNINGS_AVERAGE_EQUITY_FDIC">"c6733"</definedName>
    <definedName name="IQ_RETAINED_EARNINGS_EQUITY_FFIEC">"c13348"</definedName>
    <definedName name="IQ_RETAINED_EARNINGS_FFIEC">"c12878"</definedName>
    <definedName name="IQ_RETURN_ASSETS">"c1113"</definedName>
    <definedName name="IQ_RETURN_ASSETS_ACT_OR_EST">"c3585"</definedName>
    <definedName name="IQ_RETURN_ASSETS_ACT_OR_EST_CIQ">"c12020"</definedName>
    <definedName name="IQ_RETURN_ASSETS_ACT_OR_EST_REUT">"c5475"</definedName>
    <definedName name="IQ_RETURN_ASSETS_ACT_OR_EST_THOM">"c5310"</definedName>
    <definedName name="IQ_RETURN_ASSETS_BANK">"c1114"</definedName>
    <definedName name="IQ_RETURN_ASSETS_BROK">"c1115"</definedName>
    <definedName name="IQ_RETURN_ASSETS_EST">"c3529"</definedName>
    <definedName name="IQ_RETURN_ASSETS_EST_CIQ">"c3828"</definedName>
    <definedName name="IQ_RETURN_ASSETS_EST_REUT">"c3990"</definedName>
    <definedName name="IQ_RETURN_ASSETS_EST_THOM">"c4034"</definedName>
    <definedName name="IQ_RETURN_ASSETS_FDIC">"c6730"</definedName>
    <definedName name="IQ_RETURN_ASSETS_FS">"c1116"</definedName>
    <definedName name="IQ_RETURN_ASSETS_GUIDANCE">"c4517"</definedName>
    <definedName name="IQ_RETURN_ASSETS_GUIDANCE_CIQ">"c5055"</definedName>
    <definedName name="IQ_RETURN_ASSETS_GUIDANCE_CIQ_COL">"c11702"</definedName>
    <definedName name="IQ_RETURN_ASSETS_HIGH_EST">"c3530"</definedName>
    <definedName name="IQ_RETURN_ASSETS_HIGH_EST_CIQ">"c3830"</definedName>
    <definedName name="IQ_RETURN_ASSETS_HIGH_EST_REUT">"c3992"</definedName>
    <definedName name="IQ_RETURN_ASSETS_HIGH_EST_THOM">"c4036"</definedName>
    <definedName name="IQ_RETURN_ASSETS_HIGH_GUIDANCE">"c4183"</definedName>
    <definedName name="IQ_RETURN_ASSETS_HIGH_GUIDANCE_CIQ">"c4595"</definedName>
    <definedName name="IQ_RETURN_ASSETS_HIGH_GUIDANCE_CIQ_COL">"c11244"</definedName>
    <definedName name="IQ_RETURN_ASSETS_LOW_EST">"c3531"</definedName>
    <definedName name="IQ_RETURN_ASSETS_LOW_EST_CIQ">"c3831"</definedName>
    <definedName name="IQ_RETURN_ASSETS_LOW_EST_REUT">"c3993"</definedName>
    <definedName name="IQ_RETURN_ASSETS_LOW_EST_THOM">"c4037"</definedName>
    <definedName name="IQ_RETURN_ASSETS_LOW_GUIDANCE">"c4223"</definedName>
    <definedName name="IQ_RETURN_ASSETS_LOW_GUIDANCE_CIQ">"c4635"</definedName>
    <definedName name="IQ_RETURN_ASSETS_LOW_GUIDANCE_CIQ_COL">"c11284"</definedName>
    <definedName name="IQ_RETURN_ASSETS_MEDIAN_EST">"c3532"</definedName>
    <definedName name="IQ_RETURN_ASSETS_MEDIAN_EST_CIQ">"c3829"</definedName>
    <definedName name="IQ_RETURN_ASSETS_MEDIAN_EST_REUT">"c3991"</definedName>
    <definedName name="IQ_RETURN_ASSETS_MEDIAN_EST_THOM">"c4035"</definedName>
    <definedName name="IQ_RETURN_ASSETS_NUM_EST">"c3527"</definedName>
    <definedName name="IQ_RETURN_ASSETS_NUM_EST_CIQ">"c3832"</definedName>
    <definedName name="IQ_RETURN_ASSETS_NUM_EST_REUT">"c3994"</definedName>
    <definedName name="IQ_RETURN_ASSETS_NUM_EST_THOM">"c4038"</definedName>
    <definedName name="IQ_RETURN_ASSETS_STDDEV_EST">"c3528"</definedName>
    <definedName name="IQ_RETURN_ASSETS_STDDEV_EST_CIQ">"c3833"</definedName>
    <definedName name="IQ_RETURN_ASSETS_STDDEV_EST_REUT">"c3995"</definedName>
    <definedName name="IQ_RETURN_ASSETS_STDDEV_EST_THOM">"c4039"</definedName>
    <definedName name="IQ_RETURN_CAPITAL">"c1117"</definedName>
    <definedName name="IQ_RETURN_COMMON_EQUITY">"c13838"</definedName>
    <definedName name="IQ_RETURN_EMBEDDED_VALUE">"c9974"</definedName>
    <definedName name="IQ_RETURN_EQUITY">"c1118"</definedName>
    <definedName name="IQ_RETURN_EQUITY_ACT_OR_EST">"c3586"</definedName>
    <definedName name="IQ_RETURN_EQUITY_ACT_OR_EST_CIQ">"c12021"</definedName>
    <definedName name="IQ_RETURN_EQUITY_ACT_OR_EST_REUT">"c5476"</definedName>
    <definedName name="IQ_RETURN_EQUITY_ACT_OR_EST_THOM">"c5311"</definedName>
    <definedName name="IQ_RETURN_EQUITY_BANK">"c1119"</definedName>
    <definedName name="IQ_RETURN_EQUITY_BROK">"c1120"</definedName>
    <definedName name="IQ_RETURN_EQUITY_EST">"c3535"</definedName>
    <definedName name="IQ_RETURN_EQUITY_EST_CIQ">"c3821"</definedName>
    <definedName name="IQ_RETURN_EQUITY_EST_REUT">"c3983"</definedName>
    <definedName name="IQ_RETURN_EQUITY_EST_THOM">"c5479"</definedName>
    <definedName name="IQ_RETURN_EQUITY_FDIC">"c6732"</definedName>
    <definedName name="IQ_RETURN_EQUITY_FS">"c1121"</definedName>
    <definedName name="IQ_RETURN_EQUITY_GUIDANCE">"c4518"</definedName>
    <definedName name="IQ_RETURN_EQUITY_GUIDANCE_CIQ">"c5056"</definedName>
    <definedName name="IQ_RETURN_EQUITY_GUIDANCE_CIQ_COL">"c11703"</definedName>
    <definedName name="IQ_RETURN_EQUITY_HIGH_EST">"c3536"</definedName>
    <definedName name="IQ_RETURN_EQUITY_HIGH_EST_CIQ">"c3823"</definedName>
    <definedName name="IQ_RETURN_EQUITY_HIGH_EST_REUT">"c3985"</definedName>
    <definedName name="IQ_RETURN_EQUITY_HIGH_EST_THOM">"c5283"</definedName>
    <definedName name="IQ_RETURN_EQUITY_HIGH_GUIDANCE">"c4182"</definedName>
    <definedName name="IQ_RETURN_EQUITY_HIGH_GUIDANCE_CIQ">"c4594"</definedName>
    <definedName name="IQ_RETURN_EQUITY_HIGH_GUIDANCE_CIQ_COL">"c11243"</definedName>
    <definedName name="IQ_RETURN_EQUITY_LOW_EST">"c3537"</definedName>
    <definedName name="IQ_RETURN_EQUITY_LOW_EST_CIQ">"c3824"</definedName>
    <definedName name="IQ_RETURN_EQUITY_LOW_EST_REUT">"c3986"</definedName>
    <definedName name="IQ_RETURN_EQUITY_LOW_EST_THOM">"c5284"</definedName>
    <definedName name="IQ_RETURN_EQUITY_LOW_GUIDANCE">"c4222"</definedName>
    <definedName name="IQ_RETURN_EQUITY_LOW_GUIDANCE_CIQ">"c4634"</definedName>
    <definedName name="IQ_RETURN_EQUITY_LOW_GUIDANCE_CIQ_COL">"c11283"</definedName>
    <definedName name="IQ_RETURN_EQUITY_MEDIAN_EST">"c3538"</definedName>
    <definedName name="IQ_RETURN_EQUITY_MEDIAN_EST_CIQ">"c3822"</definedName>
    <definedName name="IQ_RETURN_EQUITY_MEDIAN_EST_REUT">"c3984"</definedName>
    <definedName name="IQ_RETURN_EQUITY_MEDIAN_EST_THOM">"c5282"</definedName>
    <definedName name="IQ_RETURN_EQUITY_NUM_EST">"c3533"</definedName>
    <definedName name="IQ_RETURN_EQUITY_NUM_EST_CIQ">"c3825"</definedName>
    <definedName name="IQ_RETURN_EQUITY_NUM_EST_REUT">"c3987"</definedName>
    <definedName name="IQ_RETURN_EQUITY_NUM_EST_THOM">"c5285"</definedName>
    <definedName name="IQ_RETURN_EQUITY_STDDEV_EST">"c3534"</definedName>
    <definedName name="IQ_RETURN_EQUITY_STDDEV_EST_CIQ">"c3826"</definedName>
    <definedName name="IQ_RETURN_EQUITY_STDDEV_EST_REUT">"c3988"</definedName>
    <definedName name="IQ_RETURN_EQUITY_STDDEV_EST_THOM">"c5286"</definedName>
    <definedName name="IQ_RETURN_INVESTMENT">"c1421"</definedName>
    <definedName name="IQ_REV">"c1122"</definedName>
    <definedName name="IQ_REV_AP">"c8873"</definedName>
    <definedName name="IQ_REV_AP_ABS">"c8892"</definedName>
    <definedName name="IQ_REV_BEFORE_LL">"c1123"</definedName>
    <definedName name="IQ_REV_BEFORE_LOAN_LOSS_FOREIGN_FFIEC">"c15381"</definedName>
    <definedName name="IQ_REV_NAME_AP">"c8911"</definedName>
    <definedName name="IQ_REV_NAME_AP_ABS">"c8930"</definedName>
    <definedName name="IQ_REV_STDDEV_EST">"c1124"</definedName>
    <definedName name="IQ_REV_STDDEV_EST_CIQ">"c3621"</definedName>
    <definedName name="IQ_REV_STDDEV_EST_REUT">"c3639"</definedName>
    <definedName name="IQ_REV_STDDEV_EST_THOM">"c3657"</definedName>
    <definedName name="IQ_REV_UTI">"c1125"</definedName>
    <definedName name="IQ_REVALUATION_GAINS_DERIVATIVE_DOM_FFIEC">"c12828"</definedName>
    <definedName name="IQ_REVALUATION_GAINS_DERIVATIVE_FOREIGN_FFIEC">"c12829"</definedName>
    <definedName name="IQ_REVALUATION_GAINS_FDIC">"c6428"</definedName>
    <definedName name="IQ_REVALUATION_LOSSES_FDIC">"c6429"</definedName>
    <definedName name="IQ_REVALUATION_NON_TRADING_PROP">"c15999"</definedName>
    <definedName name="IQ_REVENUE">"c1422"</definedName>
    <definedName name="IQ_REVENUE_10K">"IQ_REVENUE_10K"</definedName>
    <definedName name="IQ_REVENUE_10Q">"IQ_REVENUE_10Q"</definedName>
    <definedName name="IQ_REVENUE_10Q1">"IQ_REVENUE_10Q1"</definedName>
    <definedName name="IQ_REVENUE_ACT_OR_EST">"c2214"</definedName>
    <definedName name="IQ_REVENUE_ACT_OR_EST_CIQ">"c5059"</definedName>
    <definedName name="IQ_REVENUE_ACT_OR_EST_CIQ_COL">"c11706"</definedName>
    <definedName name="IQ_REVENUE_ACT_OR_EST_REUT">"c5461"</definedName>
    <definedName name="IQ_REVENUE_ACT_OR_EST_THOM">"c5299"</definedName>
    <definedName name="IQ_REVENUE_ADVERTISING">"c2880"</definedName>
    <definedName name="IQ_REVENUE_ANALOG_CABLE">"c2875"</definedName>
    <definedName name="IQ_REVENUE_BASIC_CABLE">"c2877"</definedName>
    <definedName name="IQ_REVENUE_BBAND">"c2878"</definedName>
    <definedName name="IQ_REVENUE_BEFORE_LL_FFIEC">"c13018"</definedName>
    <definedName name="IQ_REVENUE_COMMERCIAL">"c2881"</definedName>
    <definedName name="IQ_REVENUE_DIGITAL_CABLE">"c2876"</definedName>
    <definedName name="IQ_REVENUE_EST">"c1126"</definedName>
    <definedName name="IQ_REVENUE_EST_1">"IQ_REVENUE_EST_1"</definedName>
    <definedName name="IQ_REVENUE_EST_BOTTOM_UP">"c5488"</definedName>
    <definedName name="IQ_REVENUE_EST_BOTTOM_UP_CIQ">"c12025"</definedName>
    <definedName name="IQ_REVENUE_EST_BOTTOM_UP_REUT">"c5496"</definedName>
    <definedName name="IQ_REVENUE_EST_CIQ">"c3616"</definedName>
    <definedName name="IQ_REVENUE_EST_REUT">"c3634"</definedName>
    <definedName name="IQ_REVENUE_EST_THOM">"c3652"</definedName>
    <definedName name="IQ_REVENUE_GROWTH_1">"IQ_REVENUE_GROWTH_1"</definedName>
    <definedName name="IQ_REVENUE_GROWTH_2">"IQ_REVENUE_GROWTH_2"</definedName>
    <definedName name="IQ_REVENUE_GUIDANCE">"c4519"</definedName>
    <definedName name="IQ_REVENUE_GUIDANCE_CIQ">"c5057"</definedName>
    <definedName name="IQ_REVENUE_GUIDANCE_CIQ_COL">"c11704"</definedName>
    <definedName name="IQ_REVENUE_HIGH_EST">"c1127"</definedName>
    <definedName name="IQ_REVENUE_HIGH_EST_CIQ">"c3618"</definedName>
    <definedName name="IQ_REVENUE_HIGH_EST_REUT">"c3636"</definedName>
    <definedName name="IQ_REVENUE_HIGH_EST_THOM">"c3654"</definedName>
    <definedName name="IQ_REVENUE_HIGH_GUIDANCE">"c4169"</definedName>
    <definedName name="IQ_REVENUE_HIGH_GUIDANCE_CIQ">"c4581"</definedName>
    <definedName name="IQ_REVENUE_HIGH_GUIDANCE_CIQ_COL">"c11230"</definedName>
    <definedName name="IQ_REVENUE_LOW_EST">"c1128"</definedName>
    <definedName name="IQ_REVENUE_LOW_EST_CIQ">"c3619"</definedName>
    <definedName name="IQ_REVENUE_LOW_EST_REUT">"c3637"</definedName>
    <definedName name="IQ_REVENUE_LOW_EST_THOM">"c3655"</definedName>
    <definedName name="IQ_REVENUE_LOW_GUIDANCE">"c4209"</definedName>
    <definedName name="IQ_REVENUE_LOW_GUIDANCE_CIQ">"c4621"</definedName>
    <definedName name="IQ_REVENUE_LOW_GUIDANCE_CIQ_COL">"c11270"</definedName>
    <definedName name="IQ_REVENUE_MEDIAN_EST">"c1662"</definedName>
    <definedName name="IQ_REVENUE_MEDIAN_EST_CIQ">"c3617"</definedName>
    <definedName name="IQ_REVENUE_MEDIAN_EST_REUT">"c3635"</definedName>
    <definedName name="IQ_REVENUE_MEDIAN_EST_THOM">"c3653"</definedName>
    <definedName name="IQ_REVENUE_NO_EST">"c263"</definedName>
    <definedName name="IQ_REVENUE_NUM_EST">"c1129"</definedName>
    <definedName name="IQ_REVENUE_NUM_EST_CIQ">"c3620"</definedName>
    <definedName name="IQ_REVENUE_NUM_EST_REUT">"c3638"</definedName>
    <definedName name="IQ_REVENUE_NUM_EST_THOM">"c3656"</definedName>
    <definedName name="IQ_REVENUE_OTHER">"c2882"</definedName>
    <definedName name="IQ_REVENUE_PHONE">"c2879"</definedName>
    <definedName name="IQ_REVENUE_TOTAL">"c2883"</definedName>
    <definedName name="IQ_REVENUES_SATELLITE">"c15792"</definedName>
    <definedName name="IQ_REVENUES_WIRELESS">"c15793"</definedName>
    <definedName name="IQ_REVERSE_REPO">"c19131"</definedName>
    <definedName name="IQ_REVISION_DATE">38938.4095486111</definedName>
    <definedName name="IQ_REVISION_DATE_">39483.632025463</definedName>
    <definedName name="IQ_REVISION_DATE__1">39384.6306134259</definedName>
    <definedName name="IQ_REVISION_DATE_1">39869.5125347222</definedName>
    <definedName name="IQ_REVISION_DATE_2">40210.5840740741</definedName>
    <definedName name="IQ_REVISION_DATE_3">39624.5825925926</definedName>
    <definedName name="IQ_REVISION_DATE_4">39624.5825925926</definedName>
    <definedName name="IQ_Revision_Date_guess">38978.3778356481</definedName>
    <definedName name="IQ_REVISION_DATE_ORIGMODEL">39850.4274305556</definedName>
    <definedName name="IQ_REVISION_DATE_REVISEDMODEL">39850.4274305556</definedName>
    <definedName name="IQ_REVOLV_OPEN_SECURED_1_4_LL_REC_DOM_FFIEC">"c12902"</definedName>
    <definedName name="IQ_REVOLVING_HOME_EQUITY_LINES_UNUSED_FFIEC">"c13241"</definedName>
    <definedName name="IQ_REVOLVING_LOANS_GROSS_LOANS_FFIEC">"c13398"</definedName>
    <definedName name="IQ_REVOLVING_LOANS_RISK_BASED_FFIEC">"c13419"</definedName>
    <definedName name="IQ_REVOLVING_LOANS_SEC_1_4_DOM_CHARGE_OFFS_FFIEC">"c13168"</definedName>
    <definedName name="IQ_REVOLVING_LOANS_SEC_1_4_DOM_RECOV_FFIEC">"c13190"</definedName>
    <definedName name="IQ_REVOLVING_OPEN_END_1_4_TRADING_DOM_FFIEC">"c12927"</definedName>
    <definedName name="IQ_REVOLVING_SECURED_1_4_DUE_30_89_FFIEC">"c13260"</definedName>
    <definedName name="IQ_REVOLVING_SECURED_1_4_DUE_90_FFIEC">"c13288"</definedName>
    <definedName name="IQ_REVOLVING_SECURED_1_4_NON_ACCRUAL_FFIEC">"c13314"</definedName>
    <definedName name="IQ_RGU">"c2863"</definedName>
    <definedName name="IQ_RISK_ADJ_BANK_ASSETS">"c2670"</definedName>
    <definedName name="IQ_RISK_WEIGHTED_ASSETS_0_PCT_FFIEC">"c18874"</definedName>
    <definedName name="IQ_RISK_WEIGHTED_ASSETS_100_PCT_FFIEC">"c18877"</definedName>
    <definedName name="IQ_RISK_WEIGHTED_ASSETS_20_PCT_FFIEC">"c18875"</definedName>
    <definedName name="IQ_RISK_WEIGHTED_ASSETS_50_PCT_FFIEC">"c18876"</definedName>
    <definedName name="IQ_RISK_WEIGHTED_ASSETS_FDIC">"c6370"</definedName>
    <definedName name="IQ_ROAM_MIN_USE_OTHER_CARRIERS">"c15765"</definedName>
    <definedName name="IQ_ROYALTIES_DUE_AFTER_FIVE">"c15969"</definedName>
    <definedName name="IQ_ROYALTIES_DUE_CY">"c15964"</definedName>
    <definedName name="IQ_ROYALTIES_DUE_CY1">"c15965"</definedName>
    <definedName name="IQ_ROYALTIES_DUE_CY2">"c15966"</definedName>
    <definedName name="IQ_ROYALTIES_DUE_CY3">"c15967"</definedName>
    <definedName name="IQ_ROYALTIES_DUE_CY4">"c15968"</definedName>
    <definedName name="IQ_ROYALTY_REVENUE_COAL">"c15932"</definedName>
    <definedName name="IQ_RSI">"c12704"</definedName>
    <definedName name="IQ_RSI_ADJ">"c12705"</definedName>
    <definedName name="IQ_SALARIED_WORKFORCE">"c7010"</definedName>
    <definedName name="IQ_SALARIED_WORKFORCE_APR">"c7670"</definedName>
    <definedName name="IQ_SALARIED_WORKFORCE_APR_FC">"c8550"</definedName>
    <definedName name="IQ_SALARIED_WORKFORCE_FC">"c7890"</definedName>
    <definedName name="IQ_SALARIED_WORKFORCE_POP">"c7230"</definedName>
    <definedName name="IQ_SALARIED_WORKFORCE_POP_FC">"c8110"</definedName>
    <definedName name="IQ_SALARIED_WORKFORCE_YOY">"c7450"</definedName>
    <definedName name="IQ_SALARIED_WORKFORCE_YOY_FC">"c8330"</definedName>
    <definedName name="IQ_SALARIES_EMPLOYEE_BENEFITS_FFIEC">"c13023"</definedName>
    <definedName name="IQ_SALARIES_OTHER_BENEFITS">"c16176"</definedName>
    <definedName name="IQ_SALARY">"c1130"</definedName>
    <definedName name="IQ_SALARY_FDIC">"c6576"</definedName>
    <definedName name="IQ_SALE_COMMON_GROSS_FFIEC">"c12963"</definedName>
    <definedName name="IQ_SALE_CONVERSION_ACQUISITION_NET_COMMON_FFIEC">"c15351"</definedName>
    <definedName name="IQ_SALE_CONVERSION_RETIREMENT_STOCK_FDIC">"c6661"</definedName>
    <definedName name="IQ_SALE_INTAN_CF">"c1131"</definedName>
    <definedName name="IQ_SALE_INTAN_CF_BNK">"c1132"</definedName>
    <definedName name="IQ_SALE_INTAN_CF_BR">"c1133"</definedName>
    <definedName name="IQ_SALE_INTAN_CF_FIN">"c1134"</definedName>
    <definedName name="IQ_SALE_INTAN_CF_INS">"c1135"</definedName>
    <definedName name="IQ_SALE_INTAN_CF_RE">"c6284"</definedName>
    <definedName name="IQ_SALE_INTAN_CF_REIT">"c1627"</definedName>
    <definedName name="IQ_SALE_INTAN_CF_UTI">"c1136"</definedName>
    <definedName name="IQ_SALE_PPE_CF">"c1137"</definedName>
    <definedName name="IQ_SALE_PPE_CF_BNK">"c1138"</definedName>
    <definedName name="IQ_SALE_PPE_CF_BR">"c1139"</definedName>
    <definedName name="IQ_SALE_PPE_CF_FIN">"c1140"</definedName>
    <definedName name="IQ_SALE_PPE_CF_INS">"c1141"</definedName>
    <definedName name="IQ_SALE_PPE_CF_UTI">"c1142"</definedName>
    <definedName name="IQ_SALE_PREF_FFIEC">"c12961"</definedName>
    <definedName name="IQ_SALE_PROP">"c16029"</definedName>
    <definedName name="IQ_SALE_RE_ASSETS">"c1629"</definedName>
    <definedName name="IQ_SALE_REAL_ESTATE_CF">"c1143"</definedName>
    <definedName name="IQ_SALE_REAL_ESTATE_CF_BNK">"c1144"</definedName>
    <definedName name="IQ_SALE_REAL_ESTATE_CF_BR">"c1145"</definedName>
    <definedName name="IQ_SALE_REAL_ESTATE_CF_FIN">"c1146"</definedName>
    <definedName name="IQ_SALE_REAL_ESTATE_CF_INS">"c1147"</definedName>
    <definedName name="IQ_SALE_REAL_ESTATE_CF_UTI">"c1148"</definedName>
    <definedName name="IQ_SALE_TREASURY_FFIEC">"c12965"</definedName>
    <definedName name="IQ_SALES_COAL">"c15930"</definedName>
    <definedName name="IQ_SALES_MARKETING">"c2240"</definedName>
    <definedName name="IQ_SALES_TO_TOTAL_REVENUE_COAL">"c15943"</definedName>
    <definedName name="IQ_SAME_PROP_AGG_GLA">"c16055"</definedName>
    <definedName name="IQ_SAME_PROP_AGG_UNITS">"c16053"</definedName>
    <definedName name="IQ_SAME_PROP_EXPENSE">"c16050"</definedName>
    <definedName name="IQ_SAME_PROP_EXPENSE_GROWTH">"c16051"</definedName>
    <definedName name="IQ_SAME_PROP_NUMBER_PROP">"c16052"</definedName>
    <definedName name="IQ_SAME_PROP_PORTFOLIO_AREA">"c16054"</definedName>
    <definedName name="IQ_SAME_PROP_REV_GROWTH">"c16049"</definedName>
    <definedName name="IQ_SAME_PROP_REVENUE">"c16048"</definedName>
    <definedName name="IQ_SAME_STORE">"c1149"</definedName>
    <definedName name="IQ_SAME_STORE_FRANCHISE">"c2900"</definedName>
    <definedName name="IQ_SAME_STORE_OWNED">"c2908"</definedName>
    <definedName name="IQ_SAME_STORE_REV_DATE_TIME_REUT">"c28569"</definedName>
    <definedName name="IQ_SAME_STORE_REVISIONS_REUT">"c28530"</definedName>
    <definedName name="IQ_SAME_STORE_TOTAL">"c2892"</definedName>
    <definedName name="IQ_SAVING_DEP">"c1150"</definedName>
    <definedName name="IQ_SAVINGS_ACCT_DEPOSITS_TOTAL_DEPOSITS">"c15721"</definedName>
    <definedName name="IQ_SAVINGS_DEPOSITS_NON_TRANS_ACCTS_FFIEC">"c15329"</definedName>
    <definedName name="IQ_SAVINGS_DEPOSITS_QUARTERLY_AVG_FFIEC">"c15485"</definedName>
    <definedName name="IQ_SAVINGS_RATE_DISP_INC_PCT">"c7011"</definedName>
    <definedName name="IQ_SAVINGS_RATE_DISP_INC_PCT_FC">"c7891"</definedName>
    <definedName name="IQ_SAVINGS_RATE_DISP_INC_PCT_POP">"c7231"</definedName>
    <definedName name="IQ_SAVINGS_RATE_DISP_INC_PCT_POP_FC">"c8111"</definedName>
    <definedName name="IQ_SAVINGS_RATE_DISP_INC_PCT_YOY">"c7451"</definedName>
    <definedName name="IQ_SAVINGS_RATE_DISP_INC_PCT_YOY_FC">"c8331"</definedName>
    <definedName name="IQ_SAVINGS_RATE_GDP_PCT">"c7012"</definedName>
    <definedName name="IQ_SAVINGS_RATE_GDP_PCT_FC">"c7892"</definedName>
    <definedName name="IQ_SAVINGS_RATE_GDP_PCT_POP">"c7232"</definedName>
    <definedName name="IQ_SAVINGS_RATE_GDP_PCT_POP_FC">"c8112"</definedName>
    <definedName name="IQ_SAVINGS_RATE_GDP_PCT_YOY">"c7452"</definedName>
    <definedName name="IQ_SAVINGS_RATE_GDP_PCT_YOY_FC">"c8332"</definedName>
    <definedName name="IQ_SAVINGS_RATE_PERSONAL_INC_PCT">"c7013"</definedName>
    <definedName name="IQ_SAVINGS_RATE_PERSONAL_INC_PCT_FC">"c7893"</definedName>
    <definedName name="IQ_SAVINGS_RATE_PERSONAL_INC_PCT_POP">"c7233"</definedName>
    <definedName name="IQ_SAVINGS_RATE_PERSONAL_INC_PCT_POP_FC">"c8113"</definedName>
    <definedName name="IQ_SAVINGS_RATE_PERSONAL_INC_PCT_YOY">"c7453"</definedName>
    <definedName name="IQ_SAVINGS_RATE_PERSONAL_INC_PCT_YOY_FC">"c8333"</definedName>
    <definedName name="IQ_SBC_EXPENSE_FFIEC">"c13077"</definedName>
    <definedName name="IQ_SCALABLE_INFRASTRUCTURE_CABLE_INVEST">"c15802"</definedName>
    <definedName name="IQ_SEC_1_4_CONSTRUCTION_DOM_CHARGE_OFFS_FFIEC">"c13165"</definedName>
    <definedName name="IQ_SEC_1_4_CONSTRUCTION_DOM_RECOV_FFIEC">"c13187"</definedName>
    <definedName name="IQ_SEC_BORROWED_OFF_BS_FFIEC">"c13127"</definedName>
    <definedName name="IQ_SEC_FARMLAND_DOM_CHARGE_OFFS_FFIEC">"c13167"</definedName>
    <definedName name="IQ_SEC_FARMLAND_DOM_RECOV_FFIEC">"c13189"</definedName>
    <definedName name="IQ_SEC_FUNDS_PURCHASED_ASSETS_TOT_FFIEC">"c13447"</definedName>
    <definedName name="IQ_SEC_ISSUED_US_AVAIL_SALE_FFIEC">"c12795"</definedName>
    <definedName name="IQ_SEC_ISSUED_US_TRADING_DOM_FFIEC">"c12920"</definedName>
    <definedName name="IQ_SEC_ISSUED_US_TRADING_FFIEC">"c12815"</definedName>
    <definedName name="IQ_SEC_MULTIFAM_DOM_CHARGE_OFFS_FFIEC">"c13171"</definedName>
    <definedName name="IQ_SEC_MULTIFAM_DOM_DUE_30_89_FFIEC">"c13263"</definedName>
    <definedName name="IQ_SEC_MULTIFAM_DOM_DUE_90_FFIEC">"c13291"</definedName>
    <definedName name="IQ_SEC_MULTIFAM_DOM_NON_ACCRUAL_FFIEC">"c13317"</definedName>
    <definedName name="IQ_SEC_MULTIFAM_DOM_RECOV_FFIEC">"c13193"</definedName>
    <definedName name="IQ_SEC_NONFARM_NONRES_CHARGE_OFFS_FFIEC">"c13629"</definedName>
    <definedName name="IQ_SEC_NONFARM_NONRES_DOM_OFFICES_DUE_30_89_FFIEC">"c13264"</definedName>
    <definedName name="IQ_SEC_NONFARM_NONRES_DOM_OFFICES_DUE_90_FFIEC">"c13292"</definedName>
    <definedName name="IQ_SEC_NONFARM_NONRES_DOM_OFFICES_NON_ACCRUAL_FFIEC">"c13318"</definedName>
    <definedName name="IQ_SEC_NONFARM_NONRES_RECOV_FFIEC">"c13633"</definedName>
    <definedName name="IQ_SEC_OTHER_CONSTRUCTION_DOM_CHARGE_OFFS_FFIEC">"c13166"</definedName>
    <definedName name="IQ_SEC_OTHER_CONSTRUCTION_DOM_RECOV_FFIEC">"c13188"</definedName>
    <definedName name="IQ_SEC_OTHER_NONFARM_NONRES_CHARGE_OFFS_FFIEC">"c13173"</definedName>
    <definedName name="IQ_SEC_OTHER_NONFARM_NONRES_DUE_30_89_FFIEC">"c13266"</definedName>
    <definedName name="IQ_SEC_OTHER_NONFARM_NONRES_DUE_90_FFIEC">"c13637"</definedName>
    <definedName name="IQ_SEC_OTHER_NONFARM_NONRES_NON_ACCRUAL_FFIEC">"c15462"</definedName>
    <definedName name="IQ_SEC_OTHER_NONFARM_NONRES_RECOV_FFIEC">"c13195"</definedName>
    <definedName name="IQ_SEC_OWNER_NONFARM_NONRES_CHARGE_OFFS_FFIEC">"c13172"</definedName>
    <definedName name="IQ_SEC_OWNER_NONFARM_NONRES_DUE_30_89_FFIEC">"c13265"</definedName>
    <definedName name="IQ_SEC_OWNER_NONFARM_NONRES_DUE_90_FFIEC">"c13636"</definedName>
    <definedName name="IQ_SEC_OWNER_NONFARM_NONRES_NON_ACCRUAL_FFIEC">"c15461"</definedName>
    <definedName name="IQ_SEC_OWNER_NONFARM_NONRES_RECOV_FFIEC">"c13194"</definedName>
    <definedName name="IQ_SEC_PURCHASED_RESELL">"c5513"</definedName>
    <definedName name="IQ_SEC_PURCHASED_RESELL_FFIEC">"c12807"</definedName>
    <definedName name="IQ_SEC_RE_FOREIGN_DUE_30_89_FFIEC">"c13267"</definedName>
    <definedName name="IQ_SEC_RE_FOREIGN_DUE_90_FFIEC">"c13293"</definedName>
    <definedName name="IQ_SEC_RE_FOREIGN_NON_ACCRUAL_FFIEC">"c13319"</definedName>
    <definedName name="IQ_SEC_SOLD_REPURCHASE_FFIEC">"c12857"</definedName>
    <definedName name="IQ_SECUR_RECEIV">"c1151"</definedName>
    <definedName name="IQ_SECURED_1_4_FAMILY_RESIDENTIAL_CHARGE_OFFS_FDIC">"c6590"</definedName>
    <definedName name="IQ_SECURED_1_4_FAMILY_RESIDENTIAL_NET_CHARGE_OFFS_FDIC">"c6628"</definedName>
    <definedName name="IQ_SECURED_1_4_FAMILY_RESIDENTIAL_RECOVERIES_FDIC">"c6609"</definedName>
    <definedName name="IQ_SECURED_DEBT">"c2546"</definedName>
    <definedName name="IQ_SECURED_DEBT_PCT">"c2547"</definedName>
    <definedName name="IQ_SECURED_FARMLAND_CHARGE_OFFS_FDIC">"c6593"</definedName>
    <definedName name="IQ_SECURED_FARMLAND_DOM_DUE_30_89_FFIEC">"c13259"</definedName>
    <definedName name="IQ_SECURED_FARMLAND_DOM_DUE_90_FFIEC">"c13287"</definedName>
    <definedName name="IQ_SECURED_FARMLAND_DOM_NON_ACCRUAL_FFIEC">"c13313"</definedName>
    <definedName name="IQ_SECURED_FARMLAND_LL_REC_DOM_FFIEC">"c12901"</definedName>
    <definedName name="IQ_SECURED_FARMLAND_NET_CHARGE_OFFS_FDIC">"c6631"</definedName>
    <definedName name="IQ_SECURED_FARMLAND_RECOVERIES_FDIC">"c6612"</definedName>
    <definedName name="IQ_SECURED_MULTI_RES_LL_REC_DOM_FFIEC">"c12905"</definedName>
    <definedName name="IQ_SECURED_MULTIFAMILY_RESIDENTIAL_CHARGE_OFFS_FDIC">"c6591"</definedName>
    <definedName name="IQ_SECURED_MULTIFAMILY_RESIDENTIAL_NET_CHARGE_OFFS_FDIC">"c6629"</definedName>
    <definedName name="IQ_SECURED_MULTIFAMILY_RESIDENTIAL_RECOVERIES_FDIC">"c6610"</definedName>
    <definedName name="IQ_SECURED_NONFARM_NONRESIDENTIAL_CHARGE_OFFS_FDIC">"c6592"</definedName>
    <definedName name="IQ_SECURED_NONFARM_NONRESIDENTIAL_NET_CHARGE_OFFS_FDIC">"c6630"</definedName>
    <definedName name="IQ_SECURED_NONFARM_NONRESIDENTIAL_RECOVERIES_FDIC">"c6611"</definedName>
    <definedName name="IQ_SECURITIES_GAINS_FDIC">"c6584"</definedName>
    <definedName name="IQ_SECURITIES_HELD_MATURITY_FFIEC">"c12777"</definedName>
    <definedName name="IQ_SECURITIES_ISSUED_STATES_FDIC">"c6300"</definedName>
    <definedName name="IQ_SECURITIES_ISSUED_US_FFIEC">"c12781"</definedName>
    <definedName name="IQ_SECURITIES_LENT_FDIC">"c6532"</definedName>
    <definedName name="IQ_SECURITIES_LENT_FFIEC">"c13255"</definedName>
    <definedName name="IQ_SECURITIES_QUARTERLY_AVG_FFIEC">"c13079"</definedName>
    <definedName name="IQ_SECURITIES_STATE_POLI_SUBD_QUARTERLY_AVG_FFIEC">"c15470"</definedName>
    <definedName name="IQ_SECURITIES_UNDERWRITING_FDIC">"c6529"</definedName>
    <definedName name="IQ_SECURITIES_UNDERWRITING_UNUSED_FFIEC">"c13247"</definedName>
    <definedName name="IQ_SECURITIZATION_INC_OPERATING_INC_FFIEC">"c13390"</definedName>
    <definedName name="IQ_SECURITIZATION_INCOME_FFIEC">"c13012"</definedName>
    <definedName name="IQ_SECURITY_ACTIVE_STATUS">"c15160"</definedName>
    <definedName name="IQ_SECURITY_BORROW">"c1152"</definedName>
    <definedName name="IQ_SECURITY_FEATURES">"c17681"</definedName>
    <definedName name="IQ_SECURITY_LEVEL">"c2159"</definedName>
    <definedName name="IQ_SECURITY_NAME">"c15159"</definedName>
    <definedName name="IQ_SECURITY_NOTES">"c2202"</definedName>
    <definedName name="IQ_SECURITY_OWN">"c1153"</definedName>
    <definedName name="IQ_SECURITY_RESELL">"c1154"</definedName>
    <definedName name="IQ_SECURITY_TYPE">"c2158"</definedName>
    <definedName name="IQ_SEDOL">"c12042"</definedName>
    <definedName name="IQ_SELECTED_FOREIGN_ASSETS_FFIEC">"c13485"</definedName>
    <definedName name="IQ_SEMI_BACKLOG">"c10005"</definedName>
    <definedName name="IQ_SEMI_BACKLOG_AVG_PRICE">"c10006"</definedName>
    <definedName name="IQ_SEMI_BACKLOG_UNITS">"c10005"</definedName>
    <definedName name="IQ_SEMI_BACKLOG_VALUE">"c10007"</definedName>
    <definedName name="IQ_SEMI_BOOK_TO_BILL_RATIO">"c10008"</definedName>
    <definedName name="IQ_SEMI_BOOKINGS_AVG_PRICE">"c10002"</definedName>
    <definedName name="IQ_SEMI_BOOKINGS_UNITS">"c10001"</definedName>
    <definedName name="IQ_SEMI_BOOKINGS_VALUE">"c10003"</definedName>
    <definedName name="IQ_SEMI_BOOKINGS_VALUE_CHANGE">"c10004"</definedName>
    <definedName name="IQ_SEMI_ORDER_AVG_PRICE">"c10002"</definedName>
    <definedName name="IQ_SEMI_ORDER_VALUE">"c10003"</definedName>
    <definedName name="IQ_SEMI_ORDER_VALUE_CHANGE">"c10004"</definedName>
    <definedName name="IQ_SEMI_ORDERS">"c10001"</definedName>
    <definedName name="IQ_SEMI_WARRANTY_RES_ACQ">"c10011"</definedName>
    <definedName name="IQ_SEMI_WARRANTY_RES_BEG">"c10009"</definedName>
    <definedName name="IQ_SEMI_WARRANTY_RES_END">"c10014"</definedName>
    <definedName name="IQ_SEMI_WARRANTY_RES_ISS">"c10010"</definedName>
    <definedName name="IQ_SEMI_WARRANTY_RES_OTHER">"c10013"</definedName>
    <definedName name="IQ_SEMI_WARRANTY_RES_PAY">"c10012"</definedName>
    <definedName name="IQ_SEP_ACCOUNT_ASSETS_LH_FFIEC">"c13105"</definedName>
    <definedName name="IQ_SEPARATE_ACCOUNT_LIAB_LH_FFIEC">"c13108"</definedName>
    <definedName name="IQ_SEPARATE_ACCT_ASSETS">"c1155"</definedName>
    <definedName name="IQ_SEPARATE_ACCT_LIAB">"c1156"</definedName>
    <definedName name="IQ_SERV_CHARGE_DEPOSITS">"c1157"</definedName>
    <definedName name="IQ_SERVICE_CHARGES_DEPOSIT_ACCOUNTS_DOM_FFIEC">"c13003"</definedName>
    <definedName name="IQ_SERVICE_CHARGES_FDIC">"c6572"</definedName>
    <definedName name="IQ_SERVICE_CHARGES_OPERATING_INC_FFIEC">"c13384"</definedName>
    <definedName name="IQ_SERVICE_FEE">"c8951"</definedName>
    <definedName name="IQ_SERVICING_FEES_FFIEC">"c13011"</definedName>
    <definedName name="IQ_SERVICING_FEES_OPERATING_INC_FFIEC">"c13389"</definedName>
    <definedName name="IQ_SETTLEMENTS_TAX_AUTHORITIES">"c15737"</definedName>
    <definedName name="IQ_SGA">"c1158"</definedName>
    <definedName name="IQ_SGA_BNK">"c1159"</definedName>
    <definedName name="IQ_SGA_INS">"c1160"</definedName>
    <definedName name="IQ_SGA_MARGIN">"c1898"</definedName>
    <definedName name="IQ_SGA_RE">"c6265"</definedName>
    <definedName name="IQ_SGA_REIT">"c1161"</definedName>
    <definedName name="IQ_SGA_SUPPL">"c1162"</definedName>
    <definedName name="IQ_SGA_UTI">"c1163"</definedName>
    <definedName name="IQ_SHARE_PARTNERSHIP_ASSETS">"c16071"</definedName>
    <definedName name="IQ_SHARE_PARTNERSHIP_CONSOL_JV_DEBT">"c19139"</definedName>
    <definedName name="IQ_SHARE_PARTNERSHIP_CURRENT_ASSETS">"c16069"</definedName>
    <definedName name="IQ_SHARE_PARTNERSHIP_CURRENT_LIAB">"c16073"</definedName>
    <definedName name="IQ_SHARE_PARTNERSHIP_CURRENT_TAX">"c16091"</definedName>
    <definedName name="IQ_SHARE_PARTNERSHIP_DEBT">"c16078"</definedName>
    <definedName name="IQ_SHARE_PARTNERSHIP_DEFERRED_TAX">"c16092"</definedName>
    <definedName name="IQ_SHARE_PARTNERSHIP_DEPRECIATION">"c16089"</definedName>
    <definedName name="IQ_SHARE_PARTNERSHIP_FLOAT_DEBT">"c16077"</definedName>
    <definedName name="IQ_SHARE_PARTNERSHIP_FR_DEBT">"c16076"</definedName>
    <definedName name="IQ_SHARE_PARTNERSHIP_INT_EXPENSE">"c16088"</definedName>
    <definedName name="IQ_SHARE_PARTNERSHIP_INT_INCOME">"c16090"</definedName>
    <definedName name="IQ_SHARE_PARTNERSHIP_LIAB">"c16075"</definedName>
    <definedName name="IQ_SHARE_PARTNERSHIP_LT_ASSETS">"c16070"</definedName>
    <definedName name="IQ_SHARE_PARTNERSHIP_NOI">"c16084"</definedName>
    <definedName name="IQ_SHARE_PARTNERSHIP_NON_CURRENT_LIAB">"c16074"</definedName>
    <definedName name="IQ_SHARE_PARTNERSHIP_OPEX">"c16086"</definedName>
    <definedName name="IQ_SHARE_PARTNERSHIP_OTHER_EXPENSE">"c16087"</definedName>
    <definedName name="IQ_SHARE_PARTNERSHIP_OTHER_INCOME">"c16085"</definedName>
    <definedName name="IQ_SHARE_PARTNERSHIP_REVENUE">"c16083"</definedName>
    <definedName name="IQ_SHARE_RE_ASSET">"c16082"</definedName>
    <definedName name="IQ_SHARE_RE_ASSET_DEVELOP_PROP">"c16080"</definedName>
    <definedName name="IQ_SHARE_RE_ASSET_INV_PROP">"c16079"</definedName>
    <definedName name="IQ_SHARE_RE_ASSET_OTHER">"c16081"</definedName>
    <definedName name="IQ_SHAREOUTSTANDING">"c1347"</definedName>
    <definedName name="IQ_SHARES_PER_DR">"c204"</definedName>
    <definedName name="IQ_SHARES_PURCHASED_AVERAGE_PRICE">"c5821"</definedName>
    <definedName name="IQ_SHARES_PURCHASED_QUARTER">"c5820"</definedName>
    <definedName name="IQ_SHARESOUTSTANDING">"c1164"</definedName>
    <definedName name="IQ_SHORT_INTEREST">"c1165"</definedName>
    <definedName name="IQ_SHORT_INTEREST_OVER_FLOAT">"c1577"</definedName>
    <definedName name="IQ_SHORT_INTEREST_PERCENT">"c1576"</definedName>
    <definedName name="IQ_SHORT_INTEREST_VOLUME">"c228"</definedName>
    <definedName name="IQ_SHORT_POSITIONS_FFIEC">"c12859"</definedName>
    <definedName name="IQ_SHORT_TERM_INVEST">"c1425"</definedName>
    <definedName name="IQ_SMALL_INT_BEAR_CD">"c1166"</definedName>
    <definedName name="IQ_SMALL_INT_BEAR_CD_1">"c11748"</definedName>
    <definedName name="IQ_SOC_SEC_RECEIPTS_SAAR_USD_APR_FC">"c12005"</definedName>
    <definedName name="IQ_SOC_SEC_RECEIPTS_SAAR_USD_FC">"c12002"</definedName>
    <definedName name="IQ_SOC_SEC_RECEIPTS_SAAR_USD_POP_FC">"c12003"</definedName>
    <definedName name="IQ_SOC_SEC_RECEIPTS_SAAR_USD_YOY_FC">"c12004"</definedName>
    <definedName name="IQ_SOC_SEC_RECEIPTS_USD_APR_FC">"c12001"</definedName>
    <definedName name="IQ_SOC_SEC_RECEIPTS_USD_FC">"c11998"</definedName>
    <definedName name="IQ_SOC_SEC_RECEIPTS_USD_POP_FC">"c11999"</definedName>
    <definedName name="IQ_SOC_SEC_RECEIPTS_USD_YOY_FC">"c12000"</definedName>
    <definedName name="IQ_SOCIAL_SEC_RECEIPTS">"c7015"</definedName>
    <definedName name="IQ_SOCIAL_SEC_RECEIPTS_APR">"c7675"</definedName>
    <definedName name="IQ_SOCIAL_SEC_RECEIPTS_APR_FC">"c8555"</definedName>
    <definedName name="IQ_SOCIAL_SEC_RECEIPTS_FC">"c7895"</definedName>
    <definedName name="IQ_SOCIAL_SEC_RECEIPTS_POP">"c7235"</definedName>
    <definedName name="IQ_SOCIAL_SEC_RECEIPTS_POP_FC">"c8115"</definedName>
    <definedName name="IQ_SOCIAL_SEC_RECEIPTS_SAAR">"c7016"</definedName>
    <definedName name="IQ_SOCIAL_SEC_RECEIPTS_SAAR_APR">"c7676"</definedName>
    <definedName name="IQ_SOCIAL_SEC_RECEIPTS_SAAR_APR_FC">"c8556"</definedName>
    <definedName name="IQ_SOCIAL_SEC_RECEIPTS_SAAR_FC">"c7896"</definedName>
    <definedName name="IQ_SOCIAL_SEC_RECEIPTS_SAAR_POP">"c7236"</definedName>
    <definedName name="IQ_SOCIAL_SEC_RECEIPTS_SAAR_POP_FC">"c8116"</definedName>
    <definedName name="IQ_SOCIAL_SEC_RECEIPTS_SAAR_YOY">"c7456"</definedName>
    <definedName name="IQ_SOCIAL_SEC_RECEIPTS_SAAR_YOY_FC">"c8336"</definedName>
    <definedName name="IQ_SOCIAL_SEC_RECEIPTS_YOY">"c7455"</definedName>
    <definedName name="IQ_SOCIAL_SEC_RECEIPTS_YOY_FC">"c8335"</definedName>
    <definedName name="IQ_SOFTWARE">"c1167"</definedName>
    <definedName name="IQ_SOLD_COAL">"c15936"</definedName>
    <definedName name="IQ_SOURCE">"c1168"</definedName>
    <definedName name="IQ_SP">"c2171"</definedName>
    <definedName name="IQ_SP_BANK">"c2637"</definedName>
    <definedName name="IQ_SP_BANK_ACTION">"c2636"</definedName>
    <definedName name="IQ_SP_BANK_DATE">"c2635"</definedName>
    <definedName name="IQ_SP_DATE">"c2172"</definedName>
    <definedName name="IQ_SP_FIN_ENHANCE_FX">"c2631"</definedName>
    <definedName name="IQ_SP_FIN_ENHANCE_FX_ACTION">"c2630"</definedName>
    <definedName name="IQ_SP_FIN_ENHANCE_FX_DATE">"c2629"</definedName>
    <definedName name="IQ_SP_FIN_ENHANCE_LC">"c2634"</definedName>
    <definedName name="IQ_SP_FIN_ENHANCE_LC_ACTION">"c2633"</definedName>
    <definedName name="IQ_SP_FIN_ENHANCE_LC_DATE">"c2632"</definedName>
    <definedName name="IQ_SP_FIN_STRENGTH_LC_ACTION_LT">"c2625"</definedName>
    <definedName name="IQ_SP_FIN_STRENGTH_LC_ACTION_ST">"c2626"</definedName>
    <definedName name="IQ_SP_FIN_STRENGTH_LC_DATE_LT">"c2623"</definedName>
    <definedName name="IQ_SP_FIN_STRENGTH_LC_DATE_ST">"c2624"</definedName>
    <definedName name="IQ_SP_FIN_STRENGTH_LC_LT">"c2627"</definedName>
    <definedName name="IQ_SP_FIN_STRENGTH_LC_ST">"c2628"</definedName>
    <definedName name="IQ_SP_FX_ACTION_LT">"c2613"</definedName>
    <definedName name="IQ_SP_FX_ACTION_ST">"c2614"</definedName>
    <definedName name="IQ_SP_FX_DATE_LT">"c2611"</definedName>
    <definedName name="IQ_SP_FX_DATE_ST">"c2612"</definedName>
    <definedName name="IQ_SP_FX_LT">"c2615"</definedName>
    <definedName name="IQ_SP_FX_ST">"c2616"</definedName>
    <definedName name="IQ_SP_ISSUE_ACTION">"c2644"</definedName>
    <definedName name="IQ_SP_ISSUE_DATE">"c2643"</definedName>
    <definedName name="IQ_SP_ISSUE_LC_ACTION">"c2644"</definedName>
    <definedName name="IQ_SP_ISSUE_LC_DATE">"c2643"</definedName>
    <definedName name="IQ_SP_ISSUE_LC_LT">"c2645"</definedName>
    <definedName name="IQ_SP_ISSUE_LT">"c2645"</definedName>
    <definedName name="IQ_SP_ISSUE_NSR_ACTION_LT">"c13616"</definedName>
    <definedName name="IQ_SP_ISSUE_NSR_ACTION_ST">"c13622"</definedName>
    <definedName name="IQ_SP_ISSUE_NSR_DATE_LT">"c13615"</definedName>
    <definedName name="IQ_SP_ISSUE_NSR_DATE_ST">"c13621"</definedName>
    <definedName name="IQ_SP_ISSUE_NSR_LT">"c13614"</definedName>
    <definedName name="IQ_SP_ISSUE_NSR_ST">"c13620"</definedName>
    <definedName name="IQ_SP_ISSUE_OUTLOOK_WATCH">"c2650"</definedName>
    <definedName name="IQ_SP_ISSUE_OUTLOOK_WATCH_DATE">"c2649"</definedName>
    <definedName name="IQ_SP_ISSUE_RECOVER">"c2648"</definedName>
    <definedName name="IQ_SP_ISSUE_RECOVER_ACTION">"c2647"</definedName>
    <definedName name="IQ_SP_ISSUE_RECOVER_DATE">"c2646"</definedName>
    <definedName name="IQ_SP_LC_ACTION_LT">"c2619"</definedName>
    <definedName name="IQ_SP_LC_ACTION_ST">"c2620"</definedName>
    <definedName name="IQ_SP_LC_DATE_LT">"c2617"</definedName>
    <definedName name="IQ_SP_LC_DATE_ST">"c2618"</definedName>
    <definedName name="IQ_SP_LC_LT">"c2621"</definedName>
    <definedName name="IQ_SP_LC_ST">"c2622"</definedName>
    <definedName name="IQ_SP_NSR_ACTION_LT">"c13613"</definedName>
    <definedName name="IQ_SP_NSR_ACTION_ST">"c13619"</definedName>
    <definedName name="IQ_SP_NSR_DATE_LT">"c13612"</definedName>
    <definedName name="IQ_SP_NSR_DATE_ST">"c13618"</definedName>
    <definedName name="IQ_SP_NSR_LT">"c13611"</definedName>
    <definedName name="IQ_SP_NSR_ST">"c13617"</definedName>
    <definedName name="IQ_SP_OUTLOOK_WATCH">"c2639"</definedName>
    <definedName name="IQ_SP_OUTLOOK_WATCH_DATE">"c2638"</definedName>
    <definedName name="IQ_SP_REASON">"c2174"</definedName>
    <definedName name="IQ_SP_STATUS">"c2173"</definedName>
    <definedName name="IQ_SPECIAL_DIV_CF">"c1169"</definedName>
    <definedName name="IQ_SPECIAL_DIV_CF_BNK">"c1170"</definedName>
    <definedName name="IQ_SPECIAL_DIV_CF_BR">"c1171"</definedName>
    <definedName name="IQ_SPECIAL_DIV_CF_FIN">"c1172"</definedName>
    <definedName name="IQ_SPECIAL_DIV_CF_INS">"c1173"</definedName>
    <definedName name="IQ_SPECIAL_DIV_CF_RE">"c6266"</definedName>
    <definedName name="IQ_SPECIAL_DIV_CF_REIT">"c1174"</definedName>
    <definedName name="IQ_SPECIAL_DIV_CF_UTI">"c1175"</definedName>
    <definedName name="IQ_SPECIAL_DIV_SHARE">"c3007"</definedName>
    <definedName name="IQ_SPECIALTIES">"c18932"</definedName>
    <definedName name="IQ_SPECIFIC_ALLOWANCE">"c15247"</definedName>
    <definedName name="IQ_SPONSORS">"c18920"</definedName>
    <definedName name="IQ_SPONSORS_ID">"c18921"</definedName>
    <definedName name="IQ_SPOT_CLOSEPRICE">"c17802"</definedName>
    <definedName name="IQ_SPOT_HIGHPRICE">"c17800"</definedName>
    <definedName name="IQ_SPOT_LASTSALEPRICE">"c17806"</definedName>
    <definedName name="IQ_SPOT_LOWPRICE">"c17801"</definedName>
    <definedName name="IQ_SPOT_PRICEDATE">"c17805"</definedName>
    <definedName name="IQ_SPOT_YEARHIGH">"c17803"</definedName>
    <definedName name="IQ_SPOT_YEARLOW">"c17804"</definedName>
    <definedName name="IQ_SQ_FT_LEASED_GROSS_CONSOL">"c8820"</definedName>
    <definedName name="IQ_SQ_FT_LEASED_GROSS_MANAGED">"c8822"</definedName>
    <definedName name="IQ_SQ_FT_LEASED_GROSS_OTHER">"c8823"</definedName>
    <definedName name="IQ_SQ_FT_LEASED_GROSS_TOTAL">"c8824"</definedName>
    <definedName name="IQ_SQ_FT_LEASED_GROSS_UNCONSOL">"c8821"</definedName>
    <definedName name="IQ_SQ_FT_LEASED_NET_CONSOL">"c8825"</definedName>
    <definedName name="IQ_SQ_FT_LEASED_NET_MANAGED">"c8827"</definedName>
    <definedName name="IQ_SQ_FT_LEASED_NET_OTHER">"c8828"</definedName>
    <definedName name="IQ_SQ_FT_LEASED_NET_TOTAL">"c8829"</definedName>
    <definedName name="IQ_SQ_FT_LEASED_NET_UNCONSOL">"c8826"</definedName>
    <definedName name="IQ_SQ_METER_LEASED_GROSS_CONSOL">"c8830"</definedName>
    <definedName name="IQ_SQ_METER_LEASED_GROSS_MANAGED">"c8832"</definedName>
    <definedName name="IQ_SQ_METER_LEASED_GROSS_OTHER">"c8833"</definedName>
    <definedName name="IQ_SQ_METER_LEASED_GROSS_TOTAL">"c8834"</definedName>
    <definedName name="IQ_SQ_METER_LEASED_GROSS_UNCONSOL">"c8831"</definedName>
    <definedName name="IQ_SQ_METER_LEASED_NET_CONSOL">"c8835"</definedName>
    <definedName name="IQ_SQ_METER_LEASED_NET_MANAGED">"c8837"</definedName>
    <definedName name="IQ_SQ_METER_LEASED_NET_OTHER">"c8838"</definedName>
    <definedName name="IQ_SQ_METER_LEASED_NET_TOTAL">"c8839"</definedName>
    <definedName name="IQ_SQ_METER_LEASED_NET_UNCONSOL">"c8836"</definedName>
    <definedName name="IQ_SR_BONDS_NOTES">"c2501"</definedName>
    <definedName name="IQ_SR_BONDS_NOTES_PCT">"c2502"</definedName>
    <definedName name="IQ_SR_DEBT">"c2526"</definedName>
    <definedName name="IQ_SR_DEBT_EBITDA">"c2552"</definedName>
    <definedName name="IQ_SR_DEBT_EBITDA_CAPEX">"c2553"</definedName>
    <definedName name="IQ_SR_DEBT_PCT">"c2527"</definedName>
    <definedName name="IQ_SR_SUB_DEBT">"c2530"</definedName>
    <definedName name="IQ_SR_SUB_DEBT_EBITDA">"c2556"</definedName>
    <definedName name="IQ_SR_SUB_DEBT_EBITDA_CAPEX">"c2557"</definedName>
    <definedName name="IQ_SR_SUB_DEBT_PCT">"c2531"</definedName>
    <definedName name="IQ_ST_DEBT">"c1176"</definedName>
    <definedName name="IQ_ST_DEBT_BNK">"c1177"</definedName>
    <definedName name="IQ_ST_DEBT_BR">"c1178"</definedName>
    <definedName name="IQ_ST_DEBT_DERIVATIVES">"c17741"</definedName>
    <definedName name="IQ_ST_DEBT_FIN">"c1179"</definedName>
    <definedName name="IQ_ST_DEBT_INS">"c1180"</definedName>
    <definedName name="IQ_ST_DEBT_ISSUED">"c1181"</definedName>
    <definedName name="IQ_ST_DEBT_ISSUED_BNK">"c1182"</definedName>
    <definedName name="IQ_ST_DEBT_ISSUED_BR">"c1183"</definedName>
    <definedName name="IQ_ST_DEBT_ISSUED_FIN">"c1184"</definedName>
    <definedName name="IQ_ST_DEBT_ISSUED_INS">"c1185"</definedName>
    <definedName name="IQ_ST_DEBT_ISSUED_RE">"c6267"</definedName>
    <definedName name="IQ_ST_DEBT_ISSUED_REIT">"c1186"</definedName>
    <definedName name="IQ_ST_DEBT_ISSUED_UTI">"c1187"</definedName>
    <definedName name="IQ_ST_DEBT_PCT">"c2539"</definedName>
    <definedName name="IQ_ST_DEBT_RE">"c6268"</definedName>
    <definedName name="IQ_ST_DEBT_REIT">"c1188"</definedName>
    <definedName name="IQ_ST_DEBT_REPAID">"c1189"</definedName>
    <definedName name="IQ_ST_DEBT_REPAID_BNK">"c1190"</definedName>
    <definedName name="IQ_ST_DEBT_REPAID_BR">"c1191"</definedName>
    <definedName name="IQ_ST_DEBT_REPAID_FIN">"c1192"</definedName>
    <definedName name="IQ_ST_DEBT_REPAID_INS">"c1193"</definedName>
    <definedName name="IQ_ST_DEBT_REPAID_RE">"c6269"</definedName>
    <definedName name="IQ_ST_DEBT_REPAID_REIT">"c1194"</definedName>
    <definedName name="IQ_ST_DEBT_REPAID_UTI">"c1195"</definedName>
    <definedName name="IQ_ST_DEBT_UTI">"c1196"</definedName>
    <definedName name="IQ_ST_FHLB_DEBT">"c5658"</definedName>
    <definedName name="IQ_ST_INVEST">"c1197"</definedName>
    <definedName name="IQ_ST_INVEST_ASSETS_TOT_FFIEC">"c13438"</definedName>
    <definedName name="IQ_ST_INVEST_ST_NONCORE_FUNDING_FFIEC">"c13338"</definedName>
    <definedName name="IQ_ST_INVEST_UTI">"c1198"</definedName>
    <definedName name="IQ_ST_NOTE_RECEIV">"c1199"</definedName>
    <definedName name="IQ_STANDBY_LOC_FHLB_BANK_BEHALF_OFF_BS_FFIEC">"c15412"</definedName>
    <definedName name="IQ_STATE">"c1200"</definedName>
    <definedName name="IQ_STATE_LOCAL_SPENDING_SAAR">"c7017"</definedName>
    <definedName name="IQ_STATE_LOCAL_SPENDING_SAAR_APR">"c7677"</definedName>
    <definedName name="IQ_STATE_LOCAL_SPENDING_SAAR_APR_FC">"c8557"</definedName>
    <definedName name="IQ_STATE_LOCAL_SPENDING_SAAR_FC">"c7897"</definedName>
    <definedName name="IQ_STATE_LOCAL_SPENDING_SAAR_POP">"c7237"</definedName>
    <definedName name="IQ_STATE_LOCAL_SPENDING_SAAR_POP_FC">"c8117"</definedName>
    <definedName name="IQ_STATE_LOCAL_SPENDING_SAAR_YOY">"c7457"</definedName>
    <definedName name="IQ_STATE_LOCAL_SPENDING_SAAR_YOY_FC">"c8337"</definedName>
    <definedName name="IQ_STATES_NONTRANSACTION_ACCOUNTS_FDIC">"c6547"</definedName>
    <definedName name="IQ_STATES_POLI_SUBD_US_NON_TRANS_ACCTS_FFIEC">"c15324"</definedName>
    <definedName name="IQ_STATES_POLI_SUBD_US_TRANS_ACCTS_FFIEC">"c15316"</definedName>
    <definedName name="IQ_STATES_TOTAL_DEPOSITS_FDIC">"c6473"</definedName>
    <definedName name="IQ_STATES_TRANSACTION_ACCOUNTS_FDIC">"c6539"</definedName>
    <definedName name="IQ_STATUTORY_SURPLUS">"c1201"</definedName>
    <definedName name="IQ_STATUTORY_SURPLUS_GAAP_EQUITY">"c15883"</definedName>
    <definedName name="IQ_STOCK_BASED">"c1202"</definedName>
    <definedName name="IQ_STOCK_BASED_AT">"c2999"</definedName>
    <definedName name="IQ_STOCK_BASED_CF">"c1203"</definedName>
    <definedName name="IQ_STOCK_BASED_COGS">"c2990"</definedName>
    <definedName name="IQ_STOCK_BASED_COGS_FIN">"c2998"</definedName>
    <definedName name="IQ_STOCK_BASED_COGS_UTIL">"c2997"</definedName>
    <definedName name="IQ_STOCK_BASED_COMP">"c3512"</definedName>
    <definedName name="IQ_STOCK_BASED_COMP_PRETAX">"c3510"</definedName>
    <definedName name="IQ_STOCK_BASED_COMP_TAX">"c3511"</definedName>
    <definedName name="IQ_STOCK_BASED_EST">"c4520"</definedName>
    <definedName name="IQ_STOCK_BASED_EST_CIQ">"c5073"</definedName>
    <definedName name="IQ_STOCK_BASED_EXPLORE_DRILL">"c13851"</definedName>
    <definedName name="IQ_STOCK_BASED_GA">"c2993"</definedName>
    <definedName name="IQ_STOCK_BASED_HIGH_EST">"c4521"</definedName>
    <definedName name="IQ_STOCK_BASED_HIGH_EST_CIQ">"c5074"</definedName>
    <definedName name="IQ_STOCK_BASED_LOW_EST">"c4522"</definedName>
    <definedName name="IQ_STOCK_BASED_LOW_EST_CIQ">"c5075"</definedName>
    <definedName name="IQ_STOCK_BASED_MEDIAN_EST">"c4523"</definedName>
    <definedName name="IQ_STOCK_BASED_MEDIAN_EST_CIQ">"c5076"</definedName>
    <definedName name="IQ_STOCK_BASED_NUM_EST">"c4524"</definedName>
    <definedName name="IQ_STOCK_BASED_NUM_EST_CIQ">"c5077"</definedName>
    <definedName name="IQ_STOCK_BASED_OTHER">"c2995"</definedName>
    <definedName name="IQ_STOCK_BASED_RD">"c2991"</definedName>
    <definedName name="IQ_STOCK_BASED_SGA">"c2994"</definedName>
    <definedName name="IQ_STOCK_BASED_SM">"c2992"</definedName>
    <definedName name="IQ_STOCK_BASED_STDDEV_EST">"c4525"</definedName>
    <definedName name="IQ_STOCK_BASED_STDDEV_EST_CIQ">"c5078"</definedName>
    <definedName name="IQ_STOCK_BASED_TOTAL">"c3040"</definedName>
    <definedName name="IQ_STOCK_OPTIONS_COMP">"c3509"</definedName>
    <definedName name="IQ_STOCK_OPTIONS_COMP_PRETAX">"c3507"</definedName>
    <definedName name="IQ_STOCK_OPTIONS_COMP_TAX">"c3508"</definedName>
    <definedName name="IQ_STRAIGHT_LINE_RENT_ADJ">"c16178"</definedName>
    <definedName name="IQ_STRATEGY_NOTE">"c6791"</definedName>
    <definedName name="IQ_STRIKE_PRICE_ISSUED">"c1645"</definedName>
    <definedName name="IQ_STRIKE_PRICE_OS">"c1646"</definedName>
    <definedName name="IQ_STRIPS_RECEIVABLE_MORTGAGE_LOANS_FFIEC">"c12844"</definedName>
    <definedName name="IQ_STRIPS_RECEIVABLE_OTHER_FFIEC">"c12845"</definedName>
    <definedName name="IQ_STRUCT_FIN_CLASS">"c8950"</definedName>
    <definedName name="IQ_STRUCT_FIN_SERIES">"c8956"</definedName>
    <definedName name="IQ_STRUCTURED_NOTES_INVEST_SECURITIES_FFIEC">"c13468"</definedName>
    <definedName name="IQ_STRUCTURING_NOTES_TIER_1_FFIEC">"c13344"</definedName>
    <definedName name="IQ_STW">"c2166"</definedName>
    <definedName name="IQ_STYLE_GROWTH_VALUE">"c19203"</definedName>
    <definedName name="IQ_STYLE_HIGH_YIELD">"c19204"</definedName>
    <definedName name="IQ_STYLE_MARKET_CAP">"c19202"</definedName>
    <definedName name="IQ_STYLE_REPORTED">"c19205"</definedName>
    <definedName name="IQ_SUB_BONDS_NOTES">"c2503"</definedName>
    <definedName name="IQ_SUB_BONDS_NOTES_PCT">"c2504"</definedName>
    <definedName name="IQ_SUB_DEBT">"c2532"</definedName>
    <definedName name="IQ_SUB_DEBT_EBITDA">"c2558"</definedName>
    <definedName name="IQ_SUB_DEBT_EBITDA_CAPEX">"c2559"</definedName>
    <definedName name="IQ_SUB_DEBT_FDIC">"c6346"</definedName>
    <definedName name="IQ_SUB_DEBT_PCT">"c2533"</definedName>
    <definedName name="IQ_SUB_LEASE_AFTER_FIVE">"c1207"</definedName>
    <definedName name="IQ_SUB_LEASE_INC_CY">"c1208"</definedName>
    <definedName name="IQ_SUB_LEASE_INC_CY1">"c1209"</definedName>
    <definedName name="IQ_SUB_LEASE_INC_CY2">"c1210"</definedName>
    <definedName name="IQ_SUB_LEASE_INC_CY3">"c1211"</definedName>
    <definedName name="IQ_SUB_LEASE_INC_CY4">"c1212"</definedName>
    <definedName name="IQ_SUB_LEASE_NEXT_FIVE">"c1213"</definedName>
    <definedName name="IQ_SUB_NOTES_DEBENTURES_FAIR_VALUE_TOT_FFIEC">"c15410"</definedName>
    <definedName name="IQ_SUB_NOTES_DEBENTURES_FFIEC">"c12867"</definedName>
    <definedName name="IQ_SUB_NOTES_DEBENTURES_LEVEL_1_FFIEC">"c15432"</definedName>
    <definedName name="IQ_SUB_NOTES_DEBENTURES_LEVEL_2_FFIEC">"c15445"</definedName>
    <definedName name="IQ_SUB_NOTES_DEBENTURES_LEVEL_3_FFIEC">"c15458"</definedName>
    <definedName name="IQ_SUB_NOTES_PAYABLE_UNCONSOLIDATED_TRUSTS_FFIEC">"c12868"</definedName>
    <definedName name="IQ_SUBS_ANALOG_CABLE">"c2855"</definedName>
    <definedName name="IQ_SUBS_BASIC_CABLE">"c16205"</definedName>
    <definedName name="IQ_SUBS_BBAND">"c2858"</definedName>
    <definedName name="IQ_SUBS_BUNDLED">"c2861"</definedName>
    <definedName name="IQ_SUBS_DIG_CABLE">"c2856"</definedName>
    <definedName name="IQ_SUBS_NON_VIDEO">"c2860"</definedName>
    <definedName name="IQ_SUBS_PHONE">"c2859"</definedName>
    <definedName name="IQ_SUBS_POSTPAID_WIRELESS">"c2118"</definedName>
    <definedName name="IQ_SUBS_PREPAID_WIRELESS">"c2117"</definedName>
    <definedName name="IQ_SUBS_RESELL_WHOLESALE_WIRELESS">"c15749"</definedName>
    <definedName name="IQ_SUBS_TOTAL">"c2862"</definedName>
    <definedName name="IQ_SUBS_TOTAL_WIRELESS">"c2119"</definedName>
    <definedName name="IQ_SUBS_VIDEO">"c2857"</definedName>
    <definedName name="IQ_SUPPLIES_FFIEC">"c13050"</definedName>
    <definedName name="IQ_SUPPORT_INFRASTRUCTURE_CABLE_INVEST">"c15805"</definedName>
    <definedName name="IQ_SURFACE_RESERVES_COAL">"c15920"</definedName>
    <definedName name="IQ_SURFACE_RESERVES_TO_TOTAL_RESERVES_COAL">"c15959"</definedName>
    <definedName name="IQ_SURPLUS_FDIC">"c6351"</definedName>
    <definedName name="IQ_SURPLUS_FFIEC">"c12877"</definedName>
    <definedName name="IQ_SVA">"c1214"</definedName>
    <definedName name="IQ_SYMBOL_RT">"SYMBOL"</definedName>
    <definedName name="IQ_SYNTHETIC_STRUCTURED_PRODUCTS_AVAIL_SALE_FFIEC">"c15264"</definedName>
    <definedName name="IQ_SYNTHETIC_STRUCTURED_PRODUCTS_FFIEC">"c15261"</definedName>
    <definedName name="IQ_TANGIBLE_ASSETS_FFIEC">"c13916"</definedName>
    <definedName name="IQ_TANGIBLE_COMMON_EQUITY_FFIEC">"c13914"</definedName>
    <definedName name="IQ_TANGIBLE_EQUITY_ASSETS_FFIEC">"c13346"</definedName>
    <definedName name="IQ_TANGIBLE_EQUITY_FFIEC">"c13915"</definedName>
    <definedName name="IQ_TANGIBLE_TIER_1_LEVERAGE_FFIEC">"c13345"</definedName>
    <definedName name="IQ_TARGET_PRICE_LASTCLOSE">"c1855"</definedName>
    <definedName name="IQ_TARGET_PRICE_NUM">"c1653"</definedName>
    <definedName name="IQ_TARGET_PRICE_NUM_CIQ">"c4661"</definedName>
    <definedName name="IQ_TARGET_PRICE_NUM_REUT">"c5319"</definedName>
    <definedName name="IQ_TARGET_PRICE_NUM_THOM">"c5098"</definedName>
    <definedName name="IQ_TARGET_PRICE_STDDEV">"c1654"</definedName>
    <definedName name="IQ_TARGET_PRICE_STDDEV_CIQ">"c4662"</definedName>
    <definedName name="IQ_TARGET_PRICE_STDDEV_REUT">"c5320"</definedName>
    <definedName name="IQ_TARGET_PRICE_STDDEV_THOM">"c5099"</definedName>
    <definedName name="IQ_TAX_BENEFIT_CF_1YR">"c3483"</definedName>
    <definedName name="IQ_TAX_BENEFIT_CF_2YR">"c3484"</definedName>
    <definedName name="IQ_TAX_BENEFIT_CF_3YR">"c3485"</definedName>
    <definedName name="IQ_TAX_BENEFIT_CF_4YR">"c3486"</definedName>
    <definedName name="IQ_TAX_BENEFIT_CF_5YR">"c3487"</definedName>
    <definedName name="IQ_TAX_BENEFIT_CF_AFTER_FIVE">"c3488"</definedName>
    <definedName name="IQ_TAX_BENEFIT_CF_MAX_YEAR">"c3491"</definedName>
    <definedName name="IQ_TAX_BENEFIT_CF_NO_EXP">"c3489"</definedName>
    <definedName name="IQ_TAX_BENEFIT_CF_TOTAL">"c3490"</definedName>
    <definedName name="IQ_TAX_BENEFIT_OPTIONS">"c1215"</definedName>
    <definedName name="IQ_TAX_EQUIV_NET_INT_INC">"c1216"</definedName>
    <definedName name="IQ_TAX_EQUIVALENT_ADJUSTMENTS_FFIEC">"c13854"</definedName>
    <definedName name="IQ_TAX_OTHER_EXP_AP">"c8878"</definedName>
    <definedName name="IQ_TAX_OTHER_EXP_AP_ABS">"c8897"</definedName>
    <definedName name="IQ_TAX_OTHER_EXP_NAME_AP">"c8916"</definedName>
    <definedName name="IQ_TAX_OTHER_EXP_NAME_AP_ABS">"c8935"</definedName>
    <definedName name="IQ_TAXES_ADJ_NOI_FFIEC">"c13395"</definedName>
    <definedName name="IQ_TAXES_NOI_FFIEC">"c13394"</definedName>
    <definedName name="IQ_TAXES_TE_AVG_ASSETS_FFIEC">"c13366"</definedName>
    <definedName name="IQ_TBV">"c1906"</definedName>
    <definedName name="IQ_TBV_10YR_ANN_CAGR">"c6169"</definedName>
    <definedName name="IQ_TBV_10YR_ANN_GROWTH">"c1936"</definedName>
    <definedName name="IQ_TBV_1YR_ANN_GROWTH">"c1931"</definedName>
    <definedName name="IQ_TBV_2YR_ANN_CAGR">"c6165"</definedName>
    <definedName name="IQ_TBV_2YR_ANN_GROWTH">"c1932"</definedName>
    <definedName name="IQ_TBV_3YR_ANN_CAGR">"c6166"</definedName>
    <definedName name="IQ_TBV_3YR_ANN_GROWTH">"c1933"</definedName>
    <definedName name="IQ_TBV_5YR_ANN_CAGR">"c6167"</definedName>
    <definedName name="IQ_TBV_5YR_ANN_GROWTH">"c1934"</definedName>
    <definedName name="IQ_TBV_7YR_ANN_CAGR">"c6168"</definedName>
    <definedName name="IQ_TBV_7YR_ANN_GROWTH">"c1935"</definedName>
    <definedName name="IQ_TBV_EXCL_FFIEC">"c13516"</definedName>
    <definedName name="IQ_TBV_SHARE">"c1217"</definedName>
    <definedName name="IQ_TBV_SHARE_REPORTED">"c19140"</definedName>
    <definedName name="IQ_TELECOM_FFIEC">"c13057"</definedName>
    <definedName name="IQ_TEMPLATE">"c1521"</definedName>
    <definedName name="IQ_TEMPLATE_BS">"c1211"</definedName>
    <definedName name="IQ_TEMPLATE_CF">"c1212"</definedName>
    <definedName name="IQ_TEMPLATE_IS">"c1213"</definedName>
    <definedName name="IQ_TENANT">"c1218"</definedName>
    <definedName name="IQ_TENANT_LEASE_COMMISSION">"c16177"</definedName>
    <definedName name="IQ_TERM_LOANS">"c2499"</definedName>
    <definedName name="IQ_TERM_LOANS_PCT">"c2500"</definedName>
    <definedName name="IQ_TEV">"c1219"</definedName>
    <definedName name="IQ_TEV_EBIT">"c1220"</definedName>
    <definedName name="IQ_TEV_EBIT_AVG">"c1221"</definedName>
    <definedName name="IQ_TEV_EBIT_FWD">"c2238"</definedName>
    <definedName name="IQ_TEV_EBIT_FWD_CIQ">"c4047"</definedName>
    <definedName name="IQ_TEV_EBIT_FWD_REUT">"c4054"</definedName>
    <definedName name="IQ_TEV_EBIT_FWD_THOM">"c4061"</definedName>
    <definedName name="IQ_TEV_EBITDA">"c1222"</definedName>
    <definedName name="IQ_TEV_EBITDA_AVG">"c1223"</definedName>
    <definedName name="IQ_TEV_EBITDA_FWD">"c1224"</definedName>
    <definedName name="IQ_TEV_EBITDA_FWD_CIQ">"c4043"</definedName>
    <definedName name="IQ_TEV_EBITDA_FWD_REUT">"c4050"</definedName>
    <definedName name="IQ_TEV_EBITDA_FWD_THOM">"c4057"</definedName>
    <definedName name="IQ_TEV_EMPLOYEE_AVG">"c1225"</definedName>
    <definedName name="IQ_TEV_EST">"c4526"</definedName>
    <definedName name="IQ_TEV_EST_CIQ">"c5079"</definedName>
    <definedName name="IQ_TEV_EST_THOM">"c5529"</definedName>
    <definedName name="IQ_TEV_HIGH_EST">"c4527"</definedName>
    <definedName name="IQ_TEV_HIGH_EST_CIQ">"c5080"</definedName>
    <definedName name="IQ_TEV_HIGH_EST_THOM">"c5530"</definedName>
    <definedName name="IQ_TEV_LOW_EST">"c4528"</definedName>
    <definedName name="IQ_TEV_LOW_EST_CIQ">"c5081"</definedName>
    <definedName name="IQ_TEV_LOW_EST_THOM">"c5531"</definedName>
    <definedName name="IQ_TEV_MEDIAN_EST">"c4529"</definedName>
    <definedName name="IQ_TEV_MEDIAN_EST_CIQ">"c5082"</definedName>
    <definedName name="IQ_TEV_MEDIAN_EST_THOM">"c5532"</definedName>
    <definedName name="IQ_TEV_NUM_EST">"c4530"</definedName>
    <definedName name="IQ_TEV_NUM_EST_CIQ">"c5083"</definedName>
    <definedName name="IQ_TEV_NUM_EST_THOM">"c5533"</definedName>
    <definedName name="IQ_TEV_REV_DATE_TIME_REUT">"c28564"</definedName>
    <definedName name="IQ_TEV_REVISIONS_REUT">"c28525"</definedName>
    <definedName name="IQ_TEV_STDDEV_EST">"c4531"</definedName>
    <definedName name="IQ_TEV_STDDEV_EST_CIQ">"c5084"</definedName>
    <definedName name="IQ_TEV_STDDEV_EST_THOM">"c5534"</definedName>
    <definedName name="IQ_TEV_TOTAL_REV">"c1226"</definedName>
    <definedName name="IQ_TEV_TOTAL_REV_AVG">"c1227"</definedName>
    <definedName name="IQ_TEV_TOTAL_REV_FWD">"c1228"</definedName>
    <definedName name="IQ_TEV_TOTAL_REV_FWD_CIQ">"c4044"</definedName>
    <definedName name="IQ_TEV_TOTAL_REV_FWD_REUT">"c4051"</definedName>
    <definedName name="IQ_TEV_TOTAL_REV_FWD_THOM">"c4058"</definedName>
    <definedName name="IQ_TEV_UFCF">"c2208"</definedName>
    <definedName name="IQ_THREE_MONTHS_FIXED_AND_FLOATING_FDIC">"c6419"</definedName>
    <definedName name="IQ_THREE_MONTHS_MORTGAGE_PASS_THROUGHS_FDIC">"c6411"</definedName>
    <definedName name="IQ_THREE_YEAR_FIXED_AND_FLOATING_RATE_FDIC">"c6421"</definedName>
    <definedName name="IQ_THREE_YEAR_MORTGAGE_PASS_THROUGHS_FDIC">"c6413"</definedName>
    <definedName name="IQ_THREE_YEARS_LESS_FDIC">"c6417"</definedName>
    <definedName name="IQ_TIER_1_CAPITAL_BEFORE_CHARGES_T1_FFIEC">"c13139"</definedName>
    <definedName name="IQ_TIER_1_CAPITAL_FFIEC">"c13143"</definedName>
    <definedName name="IQ_TIER_1_LEVERAGE_RATIO_FFIEC">"c13160"</definedName>
    <definedName name="IQ_TIER_1_RISK_BASED_CAPITAL_RATIO_FDIC">"c6746"</definedName>
    <definedName name="IQ_TIER_1_RISK_BASED_CAPITAL_RATIO_FFIEC">"c13161"</definedName>
    <definedName name="IQ_TIER_2_CAPITAL_FFIEC">"c13149"</definedName>
    <definedName name="IQ_TIER_3_CAPITAL_ALLOCATED_MARKET_RISK_FFIEC">"c13151"</definedName>
    <definedName name="IQ_TIER_ONE_CAPITAL">"c2667"</definedName>
    <definedName name="IQ_TIER_ONE_FDIC">"c6369"</definedName>
    <definedName name="IQ_TIER_ONE_RATIO">"c1229"</definedName>
    <definedName name="IQ_TIER_TWO_CAPITAL">"c2669"</definedName>
    <definedName name="IQ_TIER_TWO_CAPITAL_RATIO">"c15241"</definedName>
    <definedName name="IQ_TIME_DEP">"c1230"</definedName>
    <definedName name="IQ_TIME_DEPOSIT_LESS_100000_QUARTERLY_AVG_FFIEC">"c15487"</definedName>
    <definedName name="IQ_TIME_DEPOSIT_MORE_100000_QUARTERLY_AVG_FFIEC">"c15486"</definedName>
    <definedName name="IQ_TIME_DEPOSITS_LESS_100K_OTHER_INSTITUTIONS_FFIEC">"c12953"</definedName>
    <definedName name="IQ_TIME_DEPOSITS_LESS_100K_TOT_DEPOSITS_FFIEC">"c13907"</definedName>
    <definedName name="IQ_TIME_DEPOSITS_LESS_THAN_100K_FDIC">"c6465"</definedName>
    <definedName name="IQ_TIME_DEPOSITS_MORE_100K_OTHER_INSTITUTIONS_FFIEC">"c12954"</definedName>
    <definedName name="IQ_TIME_DEPOSITS_MORE_100K_TOT_DEPOSITS_FFIEC">"c13906"</definedName>
    <definedName name="IQ_TIME_DEPOSITS_MORE_THAN_100K_FDIC">"c6470"</definedName>
    <definedName name="IQ_TIME_DEPOSITS_TOTAL_DEPOSITS">"c15723"</definedName>
    <definedName name="IQ_TODAY">0</definedName>
    <definedName name="IQ_TOT_1_4_FAM_LOANS_TOT_LOANS_FFIEC">"c13868"</definedName>
    <definedName name="IQ_TOT_ADJ_INC">"c1616"</definedName>
    <definedName name="IQ_TOT_LEASES_TOT_LOANS_FFIEC">"c13876"</definedName>
    <definedName name="IQ_TOT_NON_RE_LOANS_TOT_LOANS_FFIEC">"c13877"</definedName>
    <definedName name="IQ_TOT_NONTRANS_ACCTS_TOT_DEPOSITS_FFIEC">"c13909"</definedName>
    <definedName name="IQ_TOT_RE_LOANS_TOT_LOANS_FFIEC">"c13873"</definedName>
    <definedName name="IQ_TOT_TIME_DEPOSITS_TOT_DEPOSITS_FFIEC">"c13908"</definedName>
    <definedName name="IQ_TOTAL_AR_BR">"c1231"</definedName>
    <definedName name="IQ_TOTAL_AR_RE">"c6270"</definedName>
    <definedName name="IQ_TOTAL_AR_REIT">"c1232"</definedName>
    <definedName name="IQ_TOTAL_AR_UTI">"c1233"</definedName>
    <definedName name="IQ_TOTAL_ASSETS">"c1234"</definedName>
    <definedName name="IQ_TOTAL_ASSETS_10YR_ANN_CAGR">"c6140"</definedName>
    <definedName name="IQ_TOTAL_ASSETS_10YR_ANN_GROWTH">"c1235"</definedName>
    <definedName name="IQ_TOTAL_ASSETS_1YR_ANN_GROWTH">"c1236"</definedName>
    <definedName name="IQ_TOTAL_ASSETS_2YR_ANN_CAGR">"c6141"</definedName>
    <definedName name="IQ_TOTAL_ASSETS_2YR_ANN_GROWTH">"c1237"</definedName>
    <definedName name="IQ_TOTAL_ASSETS_3YR_ANN_CAGR">"c6142"</definedName>
    <definedName name="IQ_TOTAL_ASSETS_3YR_ANN_GROWTH">"c1238"</definedName>
    <definedName name="IQ_TOTAL_ASSETS_5YR_ANN_CAGR">"c6143"</definedName>
    <definedName name="IQ_TOTAL_ASSETS_5YR_ANN_GROWTH">"c1239"</definedName>
    <definedName name="IQ_TOTAL_ASSETS_7YR_ANN_CAGR">"c6144"</definedName>
    <definedName name="IQ_TOTAL_ASSETS_7YR_ANN_GROWTH">"c1240"</definedName>
    <definedName name="IQ_TOTAL_ASSETS_BNK_SUBTOTAL_AP">"c13644"</definedName>
    <definedName name="IQ_TOTAL_ASSETS_FAIR_VALUE_TOT_FFIEC">"c15405"</definedName>
    <definedName name="IQ_TOTAL_ASSETS_FDIC">"c6339"</definedName>
    <definedName name="IQ_TOTAL_ASSETS_FFIEC">"c12849"</definedName>
    <definedName name="IQ_TOTAL_ASSETS_LEVEL_1_FFIEC">"c15427"</definedName>
    <definedName name="IQ_TOTAL_ASSETS_LEVEL_2_FFIEC">"c15440"</definedName>
    <definedName name="IQ_TOTAL_ASSETS_LEVEL_3_FFIEC">"c15453"</definedName>
    <definedName name="IQ_TOTAL_ASSETS_LH_FFIEC">"c13106"</definedName>
    <definedName name="IQ_TOTAL_ASSETS_PC_FFIEC">"c13099"</definedName>
    <definedName name="IQ_TOTAL_ASSETS_SUBTOTAL_AP">"c8985"</definedName>
    <definedName name="IQ_TOTAL_ATTRIB_ORE_RESOURCES_ALUM">"c9241"</definedName>
    <definedName name="IQ_TOTAL_ATTRIB_ORE_RESOURCES_COP">"c9185"</definedName>
    <definedName name="IQ_TOTAL_ATTRIB_ORE_RESOURCES_DIAM">"c9665"</definedName>
    <definedName name="IQ_TOTAL_ATTRIB_ORE_RESOURCES_GOLD">"c9026"</definedName>
    <definedName name="IQ_TOTAL_ATTRIB_ORE_RESOURCES_IRON">"c9400"</definedName>
    <definedName name="IQ_TOTAL_ATTRIB_ORE_RESOURCES_LEAD">"c9453"</definedName>
    <definedName name="IQ_TOTAL_ATTRIB_ORE_RESOURCES_MANG">"c9506"</definedName>
    <definedName name="IQ_TOTAL_ATTRIB_ORE_RESOURCES_MOLYB">"c9718"</definedName>
    <definedName name="IQ_TOTAL_ATTRIB_ORE_RESOURCES_NICK">"c9294"</definedName>
    <definedName name="IQ_TOTAL_ATTRIB_ORE_RESOURCES_PLAT">"c9132"</definedName>
    <definedName name="IQ_TOTAL_ATTRIB_ORE_RESOURCES_SILVER">"c9079"</definedName>
    <definedName name="IQ_TOTAL_ATTRIB_ORE_RESOURCES_TITAN">"c9559"</definedName>
    <definedName name="IQ_TOTAL_ATTRIB_ORE_RESOURCES_URAN">"c9612"</definedName>
    <definedName name="IQ_TOTAL_ATTRIB_ORE_RESOURCES_ZINC">"c9347"</definedName>
    <definedName name="IQ_TOTAL_AVG_CE_TOTAL_AVG_ASSETS">"c1241"</definedName>
    <definedName name="IQ_TOTAL_AVG_EQUITY_TOTAL_AVG_ASSETS">"c1242"</definedName>
    <definedName name="IQ_TOTAL_BANK_CAPITAL">"c2668"</definedName>
    <definedName name="IQ_TOTAL_BEDS">"c8785"</definedName>
    <definedName name="IQ_TOTAL_BROKERED_DEPOSIT_FFIEC">"c15304"</definedName>
    <definedName name="IQ_TOTAL_CA">"c1243"</definedName>
    <definedName name="IQ_TOTAL_CA_SUBTOTAL_AP">"c8986"</definedName>
    <definedName name="IQ_TOTAL_CAP">"c1507"</definedName>
    <definedName name="IQ_TOTAL_CAPITAL_RATIO">"c1244"</definedName>
    <definedName name="IQ_TOTAL_CASH_DIVID">"c1455"</definedName>
    <definedName name="IQ_TOTAL_CASH_DUE_DEPOSITORY_INSTIT_DOM_FFIEC">"c15291"</definedName>
    <definedName name="IQ_TOTAL_CASH_DUE_DEPOSITORY_INSTIT_FFIEC">"c15285"</definedName>
    <definedName name="IQ_TOTAL_CASH_FINAN">"c1352"</definedName>
    <definedName name="IQ_TOTAL_CASH_INVEST">"c1353"</definedName>
    <definedName name="IQ_TOTAL_CASH_OPER">"c1354"</definedName>
    <definedName name="IQ_TOTAL_CHARGE_OFFS_FDIC">"c6603"</definedName>
    <definedName name="IQ_TOTAL_CHURN">"c2122"</definedName>
    <definedName name="IQ_TOTAL_CL">"c1245"</definedName>
    <definedName name="IQ_TOTAL_CL_SUBTOTAL_AP">"c8987"</definedName>
    <definedName name="IQ_TOTAL_COAL_PRODUCTION_COAL">"c9824"</definedName>
    <definedName name="IQ_TOTAL_COMMON">"c1411"</definedName>
    <definedName name="IQ_TOTAL_COMMON_EQUITY">"c1246"</definedName>
    <definedName name="IQ_TOTAL_COMMON_EQUITY_FFIEC">"c13913"</definedName>
    <definedName name="IQ_TOTAL_COMMON_EQUITY_TOTAL_ASSETS_FFIEC">"c13864"</definedName>
    <definedName name="IQ_TOTAL_COMMON_SHARES_OUT_FFIEC">"c12955"</definedName>
    <definedName name="IQ_TOTAL_CONSTRUCTION_LL_REC_DOM_FFIEC">"c13515"</definedName>
    <definedName name="IQ_TOTAL_CURRENT_ASSETS">"c1430"</definedName>
    <definedName name="IQ_TOTAL_CURRENT_LIAB">"c1431"</definedName>
    <definedName name="IQ_TOTAL_DEBT">"c1247"</definedName>
    <definedName name="IQ_TOTAL_DEBT_CAPITAL">"c1248"</definedName>
    <definedName name="IQ_TOTAL_DEBT_CURRENT">"c6190"</definedName>
    <definedName name="IQ_TOTAL_DEBT_DUE">"c2509"</definedName>
    <definedName name="IQ_TOTAL_DEBT_EBITDA">"c1249"</definedName>
    <definedName name="IQ_TOTAL_DEBT_EBITDA_CAPEX">"c2948"</definedName>
    <definedName name="IQ_TOTAL_DEBT_EQUITY">"c1250"</definedName>
    <definedName name="IQ_TOTAL_DEBT_EST">"c4532"</definedName>
    <definedName name="IQ_TOTAL_DEBT_EST_CIQ">"c5085"</definedName>
    <definedName name="IQ_TOTAL_DEBT_EXCL_FIN">"c2937"</definedName>
    <definedName name="IQ_TOTAL_DEBT_GUIDANCE">"c4533"</definedName>
    <definedName name="IQ_TOTAL_DEBT_GUIDANCE_CIQ">"c5086"</definedName>
    <definedName name="IQ_TOTAL_DEBT_GUIDANCE_CIQ_COL">"c11733"</definedName>
    <definedName name="IQ_TOTAL_DEBT_HIGH_EST">"c4534"</definedName>
    <definedName name="IQ_TOTAL_DEBT_HIGH_EST_CIQ">"c5087"</definedName>
    <definedName name="IQ_TOTAL_DEBT_HIGH_GUIDANCE">"c4196"</definedName>
    <definedName name="IQ_TOTAL_DEBT_HIGH_GUIDANCE_CIQ">"c4608"</definedName>
    <definedName name="IQ_TOTAL_DEBT_HIGH_GUIDANCE_CIQ_COL">"c11257"</definedName>
    <definedName name="IQ_TOTAL_DEBT_ISSUED">"c1251"</definedName>
    <definedName name="IQ_TOTAL_DEBT_ISSUED_BNK">"c1252"</definedName>
    <definedName name="IQ_TOTAL_DEBT_ISSUED_BR">"c1253"</definedName>
    <definedName name="IQ_TOTAL_DEBT_ISSUED_FIN">"c1254"</definedName>
    <definedName name="IQ_TOTAL_DEBT_ISSUED_RE">"c6271"</definedName>
    <definedName name="IQ_TOTAL_DEBT_ISSUED_REIT">"c1255"</definedName>
    <definedName name="IQ_TOTAL_DEBT_ISSUED_UTI">"c1256"</definedName>
    <definedName name="IQ_TOTAL_DEBT_ISSUES_INS">"c1257"</definedName>
    <definedName name="IQ_TOTAL_DEBT_LOW_EST">"c4535"</definedName>
    <definedName name="IQ_TOTAL_DEBT_LOW_EST_CIQ">"c5088"</definedName>
    <definedName name="IQ_TOTAL_DEBT_LOW_GUIDANCE">"c4236"</definedName>
    <definedName name="IQ_TOTAL_DEBT_LOW_GUIDANCE_CIQ">"c4648"</definedName>
    <definedName name="IQ_TOTAL_DEBT_LOW_GUIDANCE_CIQ_COL">"c11297"</definedName>
    <definedName name="IQ_TOTAL_DEBT_MEDIAN_EST">"c4536"</definedName>
    <definedName name="IQ_TOTAL_DEBT_MEDIAN_EST_CIQ">"c5089"</definedName>
    <definedName name="IQ_TOTAL_DEBT_NON_CURRENT">"c6191"</definedName>
    <definedName name="IQ_TOTAL_DEBT_NUM_EST">"c4537"</definedName>
    <definedName name="IQ_TOTAL_DEBT_NUM_EST_CIQ">"c5090"</definedName>
    <definedName name="IQ_TOTAL_DEBT_OVER_EBITDA">"c1433"</definedName>
    <definedName name="IQ_TOTAL_DEBT_OVER_TOTAL_BV">"c1434"</definedName>
    <definedName name="IQ_TOTAL_DEBT_OVER_TOTAL_CAP">"c1432"</definedName>
    <definedName name="IQ_TOTAL_DEBT_REPAID">"c1258"</definedName>
    <definedName name="IQ_TOTAL_DEBT_REPAID_BNK">"c1259"</definedName>
    <definedName name="IQ_TOTAL_DEBT_REPAID_BR">"c1260"</definedName>
    <definedName name="IQ_TOTAL_DEBT_REPAID_FIN">"c1261"</definedName>
    <definedName name="IQ_TOTAL_DEBT_REPAID_INS">"c1262"</definedName>
    <definedName name="IQ_TOTAL_DEBT_REPAID_RE">"c6272"</definedName>
    <definedName name="IQ_TOTAL_DEBT_REPAID_REIT">"c1263"</definedName>
    <definedName name="IQ_TOTAL_DEBT_REPAID_UTI">"c1264"</definedName>
    <definedName name="IQ_TOTAL_DEBT_SECURITIES_FDIC">"c6410"</definedName>
    <definedName name="IQ_TOTAL_DEBT_STDDEV_EST">"c4538"</definedName>
    <definedName name="IQ_TOTAL_DEBT_STDDEV_EST_CIQ">"c5091"</definedName>
    <definedName name="IQ_TOTAL_DEPOSITS">"c1265"</definedName>
    <definedName name="IQ_TOTAL_DEPOSITS_DOM_FFIEC">"c15313"</definedName>
    <definedName name="IQ_TOTAL_DEPOSITS_FDIC">"c6342"</definedName>
    <definedName name="IQ_TOTAL_DEPOSITS_FFIEC">"c13623"</definedName>
    <definedName name="IQ_TOTAL_DEPOSITS_SUPPLE">"c15253"</definedName>
    <definedName name="IQ_TOTAL_DIV_PAID_CF">"c1266"</definedName>
    <definedName name="IQ_TOTAL_EMPLOYEE">"c2141"</definedName>
    <definedName name="IQ_TOTAL_EMPLOYEES">"c1522"</definedName>
    <definedName name="IQ_TOTAL_EMPLOYEES_FDIC">"c6355"</definedName>
    <definedName name="IQ_TOTAL_EQUITY">"c1267"</definedName>
    <definedName name="IQ_TOTAL_EQUITY_10YR_ANN_CAGR">"c6145"</definedName>
    <definedName name="IQ_TOTAL_EQUITY_10YR_ANN_GROWTH">"c1268"</definedName>
    <definedName name="IQ_TOTAL_EQUITY_1YR_ANN_GROWTH">"c1269"</definedName>
    <definedName name="IQ_TOTAL_EQUITY_2YR_ANN_CAGR">"c6146"</definedName>
    <definedName name="IQ_TOTAL_EQUITY_2YR_ANN_GROWTH">"c1270"</definedName>
    <definedName name="IQ_TOTAL_EQUITY_3YR_ANN_CAGR">"c6147"</definedName>
    <definedName name="IQ_TOTAL_EQUITY_3YR_ANN_GROWTH">"c1271"</definedName>
    <definedName name="IQ_TOTAL_EQUITY_5YR_ANN_CAGR">"c6148"</definedName>
    <definedName name="IQ_TOTAL_EQUITY_5YR_ANN_GROWTH">"c1272"</definedName>
    <definedName name="IQ_TOTAL_EQUITY_7YR_ANN_CAGR">"c6149"</definedName>
    <definedName name="IQ_TOTAL_EQUITY_7YR_ANN_GROWTH">"c1273"</definedName>
    <definedName name="IQ_TOTAL_EQUITY_ALLOWANCE_TOTAL_LOANS">"c1274"</definedName>
    <definedName name="IQ_TOTAL_EQUITY_CAPITAL_T1_FFIEC">"c13130"</definedName>
    <definedName name="IQ_TOTAL_EQUITY_FFIEC">"c12881"</definedName>
    <definedName name="IQ_TOTAL_EQUITY_INCL_MINORITY_INTEREST_FFIEC">"c15278"</definedName>
    <definedName name="IQ_TOTAL_EQUITY_LH_FFIEC">"c13109"</definedName>
    <definedName name="IQ_TOTAL_EQUITY_PC_FFIEC">"c13102"</definedName>
    <definedName name="IQ_TOTAL_EQUITY_SUBTOTAL_AP">"c8989"</definedName>
    <definedName name="IQ_TOTAL_EQUITY_TOTAL_ASSETS_FFIEC">"c13863"</definedName>
    <definedName name="IQ_TOTAL_FOREIGN_DEPOSITS_FFIEC">"c15348"</definedName>
    <definedName name="IQ_TOTAL_FOREIGN_LOANS_QUARTERLY_AVG_FFIEC">"c15482"</definedName>
    <definedName name="IQ_TOTAL_IBF_ASSETS_CONSOL_BANK_FFIEC">"c15299"</definedName>
    <definedName name="IQ_TOTAL_IBF_LIABILITIES_FFIEC">"c15302"</definedName>
    <definedName name="IQ_TOTAL_IBF_LL_REC_FFIEC">"c15297"</definedName>
    <definedName name="IQ_TOTAL_INT_EXPENSE_FFIEC">"c13000"</definedName>
    <definedName name="IQ_TOTAL_INT_INCOME_FFIEC">"c12989"</definedName>
    <definedName name="IQ_TOTAL_INTEREST_EXP">"c1382"</definedName>
    <definedName name="IQ_TOTAL_INTEREST_EXP_FOREIGN_FFIEC">"c15374"</definedName>
    <definedName name="IQ_TOTAL_INTEREST_INC_FOREIGN_FFIEC">"c15373"</definedName>
    <definedName name="IQ_TOTAL_INVENTORY">"c1385"</definedName>
    <definedName name="IQ_TOTAL_INVEST">"c1275"</definedName>
    <definedName name="IQ_TOTAL_IRA_KEOGH_PLAN_ACCOUNTS_FFIEC">"c15303"</definedName>
    <definedName name="IQ_TOTAL_LIAB">"c1276"</definedName>
    <definedName name="IQ_TOTAL_LIAB_BNK">"c1277"</definedName>
    <definedName name="IQ_TOTAL_LIAB_BR">"c1278"</definedName>
    <definedName name="IQ_TOTAL_LIAB_EQUITY">"c1279"</definedName>
    <definedName name="IQ_TOTAL_LIAB_EQUITY_FDIC">"c6354"</definedName>
    <definedName name="IQ_TOTAL_LIAB_EQUITY_SUBTOTAL_AP">"c8988"</definedName>
    <definedName name="IQ_TOTAL_LIAB_FIN">"c1280"</definedName>
    <definedName name="IQ_TOTAL_LIAB_INS">"c1281"</definedName>
    <definedName name="IQ_TOTAL_LIAB_RE">"c6273"</definedName>
    <definedName name="IQ_TOTAL_LIAB_REIT">"c1282"</definedName>
    <definedName name="IQ_TOTAL_LIAB_SHAREHOLD">"c1435"</definedName>
    <definedName name="IQ_TOTAL_LIAB_TOTAL_ASSETS">"c1283"</definedName>
    <definedName name="IQ_TOTAL_LIABILITIES_EQUITY_FFIEC">"c12882"</definedName>
    <definedName name="IQ_TOTAL_LIABILITIES_FAIR_VALUE_TOT_FFIEC">"c15411"</definedName>
    <definedName name="IQ_TOTAL_LIABILITIES_FDIC">"c6348"</definedName>
    <definedName name="IQ_TOTAL_LIABILITIES_FFIEC">"c12873"</definedName>
    <definedName name="IQ_TOTAL_LIABILITIES_LEVEL_1_FFIEC">"c15433"</definedName>
    <definedName name="IQ_TOTAL_LIABILITIES_LEVEL_2_FFIEC">"c15446"</definedName>
    <definedName name="IQ_TOTAL_LIABILITIES_LEVEL_3_FFIEC">"c15459"</definedName>
    <definedName name="IQ_TOTAL_LL_REC_DOM_FFIEC">"c12917"</definedName>
    <definedName name="IQ_TOTAL_LL_REC_FFIEC">"c12898"</definedName>
    <definedName name="IQ_TOTAL_LOANS">"c5653"</definedName>
    <definedName name="IQ_TOTAL_LOANS_DOM_QUARTERLY_AVG_FFIEC">"c15475"</definedName>
    <definedName name="IQ_TOTAL_LOANS_LEASES_AND_OTHER_DUE_30_89_FFIEC">"c15416"</definedName>
    <definedName name="IQ_TOTAL_LOANS_LEASES_AND_OTHER_DUE_90_FFIEC">"c15420"</definedName>
    <definedName name="IQ_TOTAL_LOANS_LEASES_AND_OTHER_NON_ACCRUAL_FFIEC">"c15466"</definedName>
    <definedName name="IQ_TOTAL_LOANS_LEASES_CHARGE_OFFS_FFIEC">"c13186"</definedName>
    <definedName name="IQ_TOTAL_LOANS_LEASES_DUE_30_89_FFIEC">"c13280"</definedName>
    <definedName name="IQ_TOTAL_LOANS_LEASES_DUE_90_FFIEC">"c13306"</definedName>
    <definedName name="IQ_TOTAL_LOANS_LEASES_NON_ACCRUAL_FFIEC">"c13757"</definedName>
    <definedName name="IQ_TOTAL_LOANS_LEASES_RECOV_FFIEC">"c13208"</definedName>
    <definedName name="IQ_TOTAL_LONG_DEBT">"c1617"</definedName>
    <definedName name="IQ_TOTAL_NON_REC">"c1444"</definedName>
    <definedName name="IQ_TOTAL_NON_TRANS_ACCTS_FFIEC">"c15328"</definedName>
    <definedName name="IQ_TOTAL_NONINTEREST_EXPENSE_FOREIGN_FFIEC">"c15386"</definedName>
    <definedName name="IQ_TOTAL_OPER_EXP_BR">"c1284"</definedName>
    <definedName name="IQ_TOTAL_OPER_EXP_FIN">"c1285"</definedName>
    <definedName name="IQ_TOTAL_OPER_EXP_INS">"c1286"</definedName>
    <definedName name="IQ_TOTAL_OPER_EXP_RE">"c6274"</definedName>
    <definedName name="IQ_TOTAL_OPER_EXP_REIT">"c1287"</definedName>
    <definedName name="IQ_TOTAL_OPER_EXP_UTI">"c1288"</definedName>
    <definedName name="IQ_TOTAL_OPER_EXPEN">"c1445"</definedName>
    <definedName name="IQ_TOTAL_OPERATING_EXPENSE">"c16047"</definedName>
    <definedName name="IQ_TOTAL_OPERATING_REVENUE">"c16030"</definedName>
    <definedName name="IQ_TOTAL_OPTIONS_BEG_OS">"c2693"</definedName>
    <definedName name="IQ_TOTAL_OPTIONS_CANCELLED">"c2696"</definedName>
    <definedName name="IQ_TOTAL_OPTIONS_END_OS">"c2697"</definedName>
    <definedName name="IQ_TOTAL_OPTIONS_EXERCISABLE_END_OS">"c5819"</definedName>
    <definedName name="IQ_TOTAL_OPTIONS_EXERCISED">"c2695"</definedName>
    <definedName name="IQ_TOTAL_OPTIONS_GRANTED">"c2694"</definedName>
    <definedName name="IQ_TOTAL_ORE_RESOURCES_ALUM">"c9230"</definedName>
    <definedName name="IQ_TOTAL_ORE_RESOURCES_COP">"c9174"</definedName>
    <definedName name="IQ_TOTAL_ORE_RESOURCES_DIAM">"c9654"</definedName>
    <definedName name="IQ_TOTAL_ORE_RESOURCES_GOLD">"c9015"</definedName>
    <definedName name="IQ_TOTAL_ORE_RESOURCES_IRON">"c9389"</definedName>
    <definedName name="IQ_TOTAL_ORE_RESOURCES_LEAD">"c9442"</definedName>
    <definedName name="IQ_TOTAL_ORE_RESOURCES_MANG">"c9495"</definedName>
    <definedName name="IQ_TOTAL_ORE_RESOURCES_MOLYB">"c9707"</definedName>
    <definedName name="IQ_TOTAL_ORE_RESOURCES_NICK">"c9283"</definedName>
    <definedName name="IQ_TOTAL_ORE_RESOURCES_PLAT">"c9121"</definedName>
    <definedName name="IQ_TOTAL_ORE_RESOURCES_SILVER">"c9068"</definedName>
    <definedName name="IQ_TOTAL_ORE_RESOURCES_TITAN">"c9548"</definedName>
    <definedName name="IQ_TOTAL_ORE_RESOURCES_URAN">"c9601"</definedName>
    <definedName name="IQ_TOTAL_ORE_RESOURCES_ZINC">"c9336"</definedName>
    <definedName name="IQ_TOTAL_OTHER_OPER">"c1289"</definedName>
    <definedName name="IQ_TOTAL_OUTSTANDING_BS_DATE">"c1022"</definedName>
    <definedName name="IQ_TOTAL_OUTSTANDING_FILING_DATE">"c2107"</definedName>
    <definedName name="IQ_TOTAL_PENSION_ASSETS">"c1290"</definedName>
    <definedName name="IQ_TOTAL_PENSION_ASSETS_DOMESTIC">"c2658"</definedName>
    <definedName name="IQ_TOTAL_PENSION_ASSETS_FOREIGN">"c2666"</definedName>
    <definedName name="IQ_TOTAL_PENSION_EXP">"c1291"</definedName>
    <definedName name="IQ_TOTAL_PENSION_OBLIGATION">"c1292"</definedName>
    <definedName name="IQ_TOTAL_PRINCIPAL">"c2509"</definedName>
    <definedName name="IQ_TOTAL_PRINCIPAL_PCT">"c2510"</definedName>
    <definedName name="IQ_TOTAL_PROP">"c8765"</definedName>
    <definedName name="IQ_TOTAL_PROVED_RESERVES_NGL">"c2924"</definedName>
    <definedName name="IQ_TOTAL_PROVED_RESERVES_OIL">"c2040"</definedName>
    <definedName name="IQ_TOTAL_RE_LOANS_TOTAL_LOANS">"c15715"</definedName>
    <definedName name="IQ_TOTAL_RE_NOI_AVG_GROSS_PROP">"c16059"</definedName>
    <definedName name="IQ_TOTAL_RECEIV">"c1293"</definedName>
    <definedName name="IQ_TOTAL_RECOV_ATTRIB_RESOURCES_ALUM">"c9246"</definedName>
    <definedName name="IQ_TOTAL_RECOV_ATTRIB_RESOURCES_COAL">"c9820"</definedName>
    <definedName name="IQ_TOTAL_RECOV_ATTRIB_RESOURCES_COP">"c9190"</definedName>
    <definedName name="IQ_TOTAL_RECOV_ATTRIB_RESOURCES_DIAM">"c9670"</definedName>
    <definedName name="IQ_TOTAL_RECOV_ATTRIB_RESOURCES_GOLD">"c9031"</definedName>
    <definedName name="IQ_TOTAL_RECOV_ATTRIB_RESOURCES_IRON">"c9405"</definedName>
    <definedName name="IQ_TOTAL_RECOV_ATTRIB_RESOURCES_LEAD">"c9458"</definedName>
    <definedName name="IQ_TOTAL_RECOV_ATTRIB_RESOURCES_MANG">"c9511"</definedName>
    <definedName name="IQ_TOTAL_RECOV_ATTRIB_RESOURCES_MET_COAL">"c9760"</definedName>
    <definedName name="IQ_TOTAL_RECOV_ATTRIB_RESOURCES_MOLYB">"c9723"</definedName>
    <definedName name="IQ_TOTAL_RECOV_ATTRIB_RESOURCES_NICK">"c9299"</definedName>
    <definedName name="IQ_TOTAL_RECOV_ATTRIB_RESOURCES_PLAT">"c9137"</definedName>
    <definedName name="IQ_TOTAL_RECOV_ATTRIB_RESOURCES_SILVER">"c9084"</definedName>
    <definedName name="IQ_TOTAL_RECOV_ATTRIB_RESOURCES_STEAM">"c9790"</definedName>
    <definedName name="IQ_TOTAL_RECOV_ATTRIB_RESOURCES_TITAN">"c9564"</definedName>
    <definedName name="IQ_TOTAL_RECOV_ATTRIB_RESOURCES_URAN">"c9617"</definedName>
    <definedName name="IQ_TOTAL_RECOV_ATTRIB_RESOURCES_ZINC">"c9352"</definedName>
    <definedName name="IQ_TOTAL_RECOV_RESOURCES_ALUM">"c9236"</definedName>
    <definedName name="IQ_TOTAL_RECOV_RESOURCES_COAL">"c9815"</definedName>
    <definedName name="IQ_TOTAL_RECOV_RESOURCES_COP">"c9180"</definedName>
    <definedName name="IQ_TOTAL_RECOV_RESOURCES_DIAM">"c9660"</definedName>
    <definedName name="IQ_TOTAL_RECOV_RESOURCES_GOLD">"c9021"</definedName>
    <definedName name="IQ_TOTAL_RECOV_RESOURCES_IRON">"c9395"</definedName>
    <definedName name="IQ_TOTAL_RECOV_RESOURCES_LEAD">"c9448"</definedName>
    <definedName name="IQ_TOTAL_RECOV_RESOURCES_MANG">"c9501"</definedName>
    <definedName name="IQ_TOTAL_RECOV_RESOURCES_MET_COAL">"c9755"</definedName>
    <definedName name="IQ_TOTAL_RECOV_RESOURCES_MOLYB">"c9713"</definedName>
    <definedName name="IQ_TOTAL_RECOV_RESOURCES_NICK">"c9289"</definedName>
    <definedName name="IQ_TOTAL_RECOV_RESOURCES_PLAT">"c9127"</definedName>
    <definedName name="IQ_TOTAL_RECOV_RESOURCES_SILVER">"c9074"</definedName>
    <definedName name="IQ_TOTAL_RECOV_RESOURCES_STEAM">"c9785"</definedName>
    <definedName name="IQ_TOTAL_RECOV_RESOURCES_TITAN">"c9554"</definedName>
    <definedName name="IQ_TOTAL_RECOV_RESOURCES_URAN">"c9607"</definedName>
    <definedName name="IQ_TOTAL_RECOV_RESOURCES_ZINC">"c9342"</definedName>
    <definedName name="IQ_TOTAL_RECOVERIES_FDIC">"c6622"</definedName>
    <definedName name="IQ_TOTAL_RENTAL_REVENUE">"c16022"</definedName>
    <definedName name="IQ_TOTAL_RESOURCES_CALORIFIC_VALUE_COAL">"c9810"</definedName>
    <definedName name="IQ_TOTAL_RESOURCES_CALORIFIC_VALUE_MET_COAL">"c9750"</definedName>
    <definedName name="IQ_TOTAL_RESOURCES_CALORIFIC_VALUE_STEAM">"c9780"</definedName>
    <definedName name="IQ_TOTAL_RESOURCES_GRADE_ALUM">"c9231"</definedName>
    <definedName name="IQ_TOTAL_RESOURCES_GRADE_COP">"c9175"</definedName>
    <definedName name="IQ_TOTAL_RESOURCES_GRADE_DIAM">"c9655"</definedName>
    <definedName name="IQ_TOTAL_RESOURCES_GRADE_GOLD">"c9016"</definedName>
    <definedName name="IQ_TOTAL_RESOURCES_GRADE_IRON">"c9390"</definedName>
    <definedName name="IQ_TOTAL_RESOURCES_GRADE_LEAD">"c9443"</definedName>
    <definedName name="IQ_TOTAL_RESOURCES_GRADE_MANG">"c9496"</definedName>
    <definedName name="IQ_TOTAL_RESOURCES_GRADE_MOLYB">"c9708"</definedName>
    <definedName name="IQ_TOTAL_RESOURCES_GRADE_NICK">"c9284"</definedName>
    <definedName name="IQ_TOTAL_RESOURCES_GRADE_PLAT">"c9122"</definedName>
    <definedName name="IQ_TOTAL_RESOURCES_GRADE_SILVER">"c9069"</definedName>
    <definedName name="IQ_TOTAL_RESOURCES_GRADE_TITAN">"c9549"</definedName>
    <definedName name="IQ_TOTAL_RESOURCES_GRADE_URAN">"c9602"</definedName>
    <definedName name="IQ_TOTAL_RESOURCES_GRADE_ZINC">"c9337"</definedName>
    <definedName name="IQ_TOTAL_RETURN_SWAPS_DERIVATIVES_BENEFICIARY_FFIEC">"c13120"</definedName>
    <definedName name="IQ_TOTAL_RETURN_SWAPS_DERIVATIVES_GUARANTOR_FFIEC">"c13113"</definedName>
    <definedName name="IQ_TOTAL_REV">"c1294"</definedName>
    <definedName name="IQ_TOTAL_REV_10YR_ANN_CAGR">"c6150"</definedName>
    <definedName name="IQ_TOTAL_REV_10YR_ANN_GROWTH">"c1295"</definedName>
    <definedName name="IQ_TOTAL_REV_1YR_ANN_GROWTH">"c1296"</definedName>
    <definedName name="IQ_TOTAL_REV_2YR_ANN_CAGR">"c6151"</definedName>
    <definedName name="IQ_TOTAL_REV_2YR_ANN_GROWTH">"c1297"</definedName>
    <definedName name="IQ_TOTAL_REV_3YR_ANN_CAGR">"c6152"</definedName>
    <definedName name="IQ_TOTAL_REV_3YR_ANN_GROWTH">"c1298"</definedName>
    <definedName name="IQ_TOTAL_REV_5YR_ANN_CAGR">"c6153"</definedName>
    <definedName name="IQ_TOTAL_REV_5YR_ANN_GROWTH">"c1299"</definedName>
    <definedName name="IQ_TOTAL_REV_7YR_ANN_CAGR">"c6154"</definedName>
    <definedName name="IQ_TOTAL_REV_7YR_ANN_GROWTH">"c1300"</definedName>
    <definedName name="IQ_TOTAL_REV_AS_REPORTED">"c1301"</definedName>
    <definedName name="IQ_TOTAL_REV_BNK">"c1302"</definedName>
    <definedName name="IQ_TOTAL_REV_BNK_FDIC">"c6786"</definedName>
    <definedName name="IQ_TOTAL_REV_BR">"c1303"</definedName>
    <definedName name="IQ_TOTAL_REV_EMPLOYEE">"c1304"</definedName>
    <definedName name="IQ_TOTAL_REV_FIN">"c1305"</definedName>
    <definedName name="IQ_TOTAL_REV_INS">"c1306"</definedName>
    <definedName name="IQ_TOTAL_REV_RE">"c6275"</definedName>
    <definedName name="IQ_TOTAL_REV_REIT">"c1307"</definedName>
    <definedName name="IQ_TOTAL_REV_SHARE">"c1912"</definedName>
    <definedName name="IQ_TOTAL_REV_SUBTOTAL_AP">"c8975"</definedName>
    <definedName name="IQ_TOTAL_REV_UTI">"c1308"</definedName>
    <definedName name="IQ_TOTAL_REVENUE">"c1436"</definedName>
    <definedName name="IQ_TOTAL_REVENUE_FFIEC">"c13020"</definedName>
    <definedName name="IQ_TOTAL_REVENUE_FOREIGN_FFIEC">"c15383"</definedName>
    <definedName name="IQ_TOTAL_RISK_BASED_CAPITAL_FFIEC">"c13153"</definedName>
    <definedName name="IQ_TOTAL_RISK_BASED_CAPITAL_RATIO_FDIC">"c6747"</definedName>
    <definedName name="IQ_TOTAL_RISK_BASED_CAPITAL_RATIO_FFIEC">"c13162"</definedName>
    <definedName name="IQ_TOTAL_RISK_WEIGHTED_ASSETS_FFIEC">"c13858"</definedName>
    <definedName name="IQ_TOTAL_ROOMS">"c8789"</definedName>
    <definedName name="IQ_TOTAL_SECURITIES_FDIC">"c6306"</definedName>
    <definedName name="IQ_TOTAL_SPECIAL">"c1618"</definedName>
    <definedName name="IQ_TOTAL_SQ_FT">"c8781"</definedName>
    <definedName name="IQ_TOTAL_ST_BORROW">"c1424"</definedName>
    <definedName name="IQ_TOTAL_SUB_DEBT">"c2528"</definedName>
    <definedName name="IQ_TOTAL_SUB_DEBT_EBITDA">"c2554"</definedName>
    <definedName name="IQ_TOTAL_SUB_DEBT_EBITDA_CAPEX">"c2555"</definedName>
    <definedName name="IQ_TOTAL_SUB_DEBT_PCT">"c2529"</definedName>
    <definedName name="IQ_TOTAL_SUBS">"c2119"</definedName>
    <definedName name="IQ_TOTAL_TIME_DEPOSITS_FDIC">"c6497"</definedName>
    <definedName name="IQ_TOTAL_TIME_LESS_100000_1_TO_3_YEARS_FFIEC">"c15335"</definedName>
    <definedName name="IQ_TOTAL_TIME_LESS_100000_3_MONTHS_LESS_FFIEC">"c15333"</definedName>
    <definedName name="IQ_TOTAL_TIME_LESS_100000_3_TO_12_MONTHS_FFIEC">"c15334"</definedName>
    <definedName name="IQ_TOTAL_TIME_LESS_100000_FFIEC">"c15332"</definedName>
    <definedName name="IQ_TOTAL_TIME_LESS_100000_OVER_3_YEARS_FFIEC">"c15336"</definedName>
    <definedName name="IQ_TOTAL_TIME_MORE_100000_1_TO_3_YEARS_FFIEC">"c15340"</definedName>
    <definedName name="IQ_TOTAL_TIME_MORE_100000_3_MONTHS_LESS_FFIEC">"c15338"</definedName>
    <definedName name="IQ_TOTAL_TIME_MORE_100000_3_TO_12_MONTHS_FFIEC">"c15339"</definedName>
    <definedName name="IQ_TOTAL_TIME_MORE_100000_FFIEC">"c15337"</definedName>
    <definedName name="IQ_TOTAL_TIME_MORE_100000_OVER_3_YEARS_FFIEC">"c15341"</definedName>
    <definedName name="IQ_TOTAL_TIME_SAVINGS_DEPOSITS_FDIC">"c6498"</definedName>
    <definedName name="IQ_TOTAL_TRADING_ASSETS_FFIEC">"c12939"</definedName>
    <definedName name="IQ_TOTAL_TRADING_LIAB_DOM_FFIEC">"c12944"</definedName>
    <definedName name="IQ_TOTAL_TRADING_LIAB_FOREIGN_FFIEC">"c15296"</definedName>
    <definedName name="IQ_TOTAL_TRANS_ACCTS_FFIEC">"c15321"</definedName>
    <definedName name="IQ_TOTAL_UNITS">"c8773"</definedName>
    <definedName name="IQ_TOTAL_UNUSAL">"c1308"</definedName>
    <definedName name="IQ_TOTAL_UNUSED_COMMITMENTS_FDIC">"c6536"</definedName>
    <definedName name="IQ_TOTAL_UNUSUAL">"c1508"</definedName>
    <definedName name="IQ_TOTAL_UNUSUAL_BNK">"c5516"</definedName>
    <definedName name="IQ_TOTAL_UNUSUAL_BR">"c5517"</definedName>
    <definedName name="IQ_TOTAL_UNUSUAL_FIN">"c5518"</definedName>
    <definedName name="IQ_TOTAL_UNUSUAL_INS">"c5519"</definedName>
    <definedName name="IQ_TOTAL_UNUSUAL_RE">"c6286"</definedName>
    <definedName name="IQ_TOTAL_UNUSUAL_REIT">"c5520"</definedName>
    <definedName name="IQ_TOTAL_UNUSUAL_SUPPLE">"c13817"</definedName>
    <definedName name="IQ_TOTAL_UNUSUAL_UTI">"c5521"</definedName>
    <definedName name="IQ_TOTAL_WARRANTS_BEG_OS">"c2719"</definedName>
    <definedName name="IQ_TOTAL_WARRANTS_CANCELLED">"c2722"</definedName>
    <definedName name="IQ_TOTAL_WARRANTS_END_OS">"c2723"</definedName>
    <definedName name="IQ_TOTAL_WARRANTS_EXERCISED">"c2721"</definedName>
    <definedName name="IQ_TOTAL_WARRANTS_ISSUED">"c2720"</definedName>
    <definedName name="IQ_TR_ACCT_METHOD">"c2363"</definedName>
    <definedName name="IQ_TR_ACQ_52_WK_HI_PCT">"c2348"</definedName>
    <definedName name="IQ_TR_ACQ_52_WK_LOW_PCT">"c2347"</definedName>
    <definedName name="IQ_TR_ACQ_CASH_ST_INVEST">"c2372"</definedName>
    <definedName name="IQ_TR_ACQ_CLOSEPRICE_1D">"c3027"</definedName>
    <definedName name="IQ_TR_ACQ_DILUT_EPS_EXCL">"c3028"</definedName>
    <definedName name="IQ_TR_ACQ_EARNING_CO">"c2379"</definedName>
    <definedName name="IQ_TR_ACQ_EBIT">"c2380"</definedName>
    <definedName name="IQ_TR_ACQ_EBIT_EQ_INC">"c3611"</definedName>
    <definedName name="IQ_TR_ACQ_EBITDA">"c2381"</definedName>
    <definedName name="IQ_TR_ACQ_EBITDA_EQ_INC">"c3610"</definedName>
    <definedName name="IQ_TR_ACQ_FILING_CURRENCY">"c3033"</definedName>
    <definedName name="IQ_TR_ACQ_FILINGDATE">"c3607"</definedName>
    <definedName name="IQ_TR_ACQ_MCAP_1DAY">"c2345"</definedName>
    <definedName name="IQ_TR_ACQ_MIN_INT">"c2374"</definedName>
    <definedName name="IQ_TR_ACQ_NET_DEBT">"c2373"</definedName>
    <definedName name="IQ_TR_ACQ_NI">"c2378"</definedName>
    <definedName name="IQ_TR_ACQ_PERIODDATE">"c3606"</definedName>
    <definedName name="IQ_TR_ACQ_PRICEDATE_1D">"c2346"</definedName>
    <definedName name="IQ_TR_ACQ_RETURN">"c2349"</definedName>
    <definedName name="IQ_TR_ACQ_STOCKYEARHIGH_1D">"c2343"</definedName>
    <definedName name="IQ_TR_ACQ_STOCKYEARLOW_1D">"c2344"</definedName>
    <definedName name="IQ_TR_ACQ_TOTAL_ASSETS">"c2371"</definedName>
    <definedName name="IQ_TR_ACQ_TOTAL_COMMON_EQ">"c2377"</definedName>
    <definedName name="IQ_TR_ACQ_TOTAL_DEBT">"c2376"</definedName>
    <definedName name="IQ_TR_ACQ_TOTAL_PREF">"c2375"</definedName>
    <definedName name="IQ_TR_ACQ_TOTAL_REV">"c2382"</definedName>
    <definedName name="IQ_TR_ADJ_SIZE">"c3024"</definedName>
    <definedName name="IQ_TR_ADJ_SIZE_FINAL">"c16265"</definedName>
    <definedName name="IQ_TR_ANN_DATE">"c2395"</definedName>
    <definedName name="IQ_TR_ANN_DATE_BL">"c2394"</definedName>
    <definedName name="IQ_TR_BID_DATE">"c2357"</definedName>
    <definedName name="IQ_TR_BLUESKY_FEES">"c2277"</definedName>
    <definedName name="IQ_TR_BNKY_ADVISOR_CLIENT_NAME_LIST">"c17671"</definedName>
    <definedName name="IQ_TR_BNKY_ADVISOR_FEE_LIST">"c17673"</definedName>
    <definedName name="IQ_TR_BNKY_ADVISOR_FEE_PCT_LIST">"c17674"</definedName>
    <definedName name="IQ_TR_BNKY_ADVISOR_ID_LIST">"c17670"</definedName>
    <definedName name="IQ_TR_BNKY_ADVISOR_NAME_LIST">"c17669"</definedName>
    <definedName name="IQ_TR_BNKY_ADVISOR_ROLE_LIST">"c17672"</definedName>
    <definedName name="IQ_TR_BNKY_AFFILIATES_JOINT_ADMIN">"c17636"</definedName>
    <definedName name="IQ_TR_BNKY_AFFILIATES_JOINT_ADMIN_LIST">"c17656"</definedName>
    <definedName name="IQ_TR_BNKY_CASE_CONSOLIDATED_DATE">"c17632"</definedName>
    <definedName name="IQ_TR_BNKY_CASE_FILING_FEE_PAID">"c17634"</definedName>
    <definedName name="IQ_TR_BNKY_CASE_NUMBER">"c17627"</definedName>
    <definedName name="IQ_TR_BNKY_CASH_IN_HAND">"c17651"</definedName>
    <definedName name="IQ_TR_BNKY_COURT">"c17626"</definedName>
    <definedName name="IQ_TR_BNKY_CREDITOR_CLAIM_AMT_LIST">"c17660"</definedName>
    <definedName name="IQ_TR_BNKY_CREDITOR_ID_LIST">"c17658"</definedName>
    <definedName name="IQ_TR_BNKY_CREDITOR_NAME_LIST">"c17657"</definedName>
    <definedName name="IQ_TR_BNKY_CREDITOR_REL_LIST">"c17659"</definedName>
    <definedName name="IQ_TR_BNKY_CREDITORS">"c17635"</definedName>
    <definedName name="IQ_TR_BNKY_DIP_COMMITMENT_FEE_LIST">"c17667"</definedName>
    <definedName name="IQ_TR_BNKY_DIP_FIN_PROVIDED">"c17640"</definedName>
    <definedName name="IQ_TR_BNKY_DIP_FIN_PROVIDED_LIST">"c17665"</definedName>
    <definedName name="IQ_TR_BNKY_DIP_FIN_PROVIDERS">"c17639"</definedName>
    <definedName name="IQ_TR_BNKY_DIP_FIN_SECURITY_TYPES">"c17642"</definedName>
    <definedName name="IQ_TR_BNKY_DIP_FIN_UTILIZED">"c17641"</definedName>
    <definedName name="IQ_TR_BNKY_DIP_ID_LIST">"c17662"</definedName>
    <definedName name="IQ_TR_BNKY_DIP_LEAD_PROVIDER_LIST">"c17668"</definedName>
    <definedName name="IQ_TR_BNKY_DIP_LIBOR_SPREAD_LIST">"c17666"</definedName>
    <definedName name="IQ_TR_BNKY_DIP_MATURITY_DATE_LIST">"c17664"</definedName>
    <definedName name="IQ_TR_BNKY_DIP_NAME_LIST">"c17661"</definedName>
    <definedName name="IQ_TR_BNKY_DIP_SECURITY_LIST">"c17663"</definedName>
    <definedName name="IQ_TR_BNKY_DISMISSED_DATE">"c17633"</definedName>
    <definedName name="IQ_TR_BNKY_EMERGED_REORG_DATE">"c17630"</definedName>
    <definedName name="IQ_TR_BNKY_FEATURES_LIST">"c17655"</definedName>
    <definedName name="IQ_TR_BNKY_FILING_TYPE">"c17624"</definedName>
    <definedName name="IQ_TR_BNKY_INVOL_PETITION_FILED_DATE">"c17629"</definedName>
    <definedName name="IQ_TR_BNKY_ISSUANCE_DEBT">"c17648"</definedName>
    <definedName name="IQ_TR_BNKY_ISSUANCE_EQUITY">"c17649"</definedName>
    <definedName name="IQ_TR_BNKY_LEAD_ASSETS_INIT_FILING">"c17645"</definedName>
    <definedName name="IQ_TR_BNKY_LEAD_ASSETS_INIT_FILING_LIST">"c17678"</definedName>
    <definedName name="IQ_TR_BNKY_LEAD_DEBTOR">"c17643"</definedName>
    <definedName name="IQ_TR_BNKY_LEAD_DEBTOR_LIST">"c17675"</definedName>
    <definedName name="IQ_TR_BNKY_LEAD_LIAB_INIT_FILING">"c17644"</definedName>
    <definedName name="IQ_TR_BNKY_LEAD_LIAB_INIT_FILING_LIST">"c17677"</definedName>
    <definedName name="IQ_TR_BNKY_LEAD_REV_ANN">"c17646"</definedName>
    <definedName name="IQ_TR_BNKY_LEAD_REV_ANN_LIST">"c17679"</definedName>
    <definedName name="IQ_TR_BNKY_LEAD_STOCK_PRICE_ANN">"c17647"</definedName>
    <definedName name="IQ_TR_BNKY_LEAD_STOCK_PRICE_ANN_LIST">"c17680"</definedName>
    <definedName name="IQ_TR_BNKY_LEAD_TYPE_LIST">"c17676"</definedName>
    <definedName name="IQ_TR_BNKY_LIQUIDATED_DATE">"c17631"</definedName>
    <definedName name="IQ_TR_BNKY_PRE_BANKRUPTCY_SITUATION">"c17637"</definedName>
    <definedName name="IQ_TR_BNKY_RESOLUTION">"c17638"</definedName>
    <definedName name="IQ_TR_BNKY_RESTRUCTURING_WEBSITE">"c17625"</definedName>
    <definedName name="IQ_TR_BNKY_SALE_ASSETS">"c17650"</definedName>
    <definedName name="IQ_TR_BNKY_TOTAL_CLAIMANTS_AMT">"c17653"</definedName>
    <definedName name="IQ_TR_BNKY_TOTAL_FIN_PROVIDED">"c17652"</definedName>
    <definedName name="IQ_TR_BNKY_TOTAL_PAYMENTS_CLAIMANTS">"c17654"</definedName>
    <definedName name="IQ_TR_BNKY_VOL_PETITION_FILED_DATE">"c17628"</definedName>
    <definedName name="IQ_TR_BUY_ACC_ADVISORS">"c3048"</definedName>
    <definedName name="IQ_TR_BUY_ADVISORS">"c2387"</definedName>
    <definedName name="IQ_TR_BUY_FIN_ADVISORS">"c3045"</definedName>
    <definedName name="IQ_TR_BUY_LEG_ADVISORS">"c2387"</definedName>
    <definedName name="IQ_TR_BUY_TERM_FEE">"c13638"</definedName>
    <definedName name="IQ_TR_BUY_TERM_FEE_PCT">"c13639"</definedName>
    <definedName name="IQ_TR_BUYBACK_TO_CLOSE">"c13919"</definedName>
    <definedName name="IQ_TR_BUYBACK_TO_HIGH">"c13917"</definedName>
    <definedName name="IQ_TR_BUYBACK_TO_LOW">"c13918"</definedName>
    <definedName name="IQ_TR_BUYER_ID">"c2404"</definedName>
    <definedName name="IQ_TR_BUYERNAME">"c2401"</definedName>
    <definedName name="IQ_TR_CANCELLED_DATE">"c2284"</definedName>
    <definedName name="IQ_TR_CASH_CONSID_PCT">"c2296"</definedName>
    <definedName name="IQ_TR_CASH_CONSID_PCT_FINAL">"c16268"</definedName>
    <definedName name="IQ_TR_CASH_ST_INVEST">"c3025"</definedName>
    <definedName name="IQ_TR_CASH_ST_INVEST_FINAL">"c16266"</definedName>
    <definedName name="IQ_TR_CHANGE_CONTROL">"c2365"</definedName>
    <definedName name="IQ_TR_CLOSED_DATE">"c2283"</definedName>
    <definedName name="IQ_TR_CO_NET_PROCEEDS">"c2268"</definedName>
    <definedName name="IQ_TR_CO_NET_PROCEEDS_PCT">"c2270"</definedName>
    <definedName name="IQ_TR_COMMENTS">"c2383"</definedName>
    <definedName name="IQ_TR_CURRENCY">"c3016"</definedName>
    <definedName name="IQ_TR_DEAL_APPROACH">"c12706"</definedName>
    <definedName name="IQ_TR_DEAL_ATTITUDE">"c2364"</definedName>
    <definedName name="IQ_TR_DEAL_CONDITIONS">"c2367"</definedName>
    <definedName name="IQ_TR_DEAL_RESOLUTION">"c2391"</definedName>
    <definedName name="IQ_TR_DEAL_RESPONSES">"c2366"</definedName>
    <definedName name="IQ_TR_DEBT_CONSID_PCT">"c2299"</definedName>
    <definedName name="IQ_TR_DEBT_CONSID_PCT_FINAL">"c16274"</definedName>
    <definedName name="IQ_TR_DEF_AGRMT_DATE">"c2285"</definedName>
    <definedName name="IQ_TR_DISCLOSED_FEES_EXP">"c2288"</definedName>
    <definedName name="IQ_TR_EARNOUTS">"c3023"</definedName>
    <definedName name="IQ_TR_EARNOUTS_FINAL">"c16262"</definedName>
    <definedName name="IQ_TR_EXPIRED_DATE">"c2412"</definedName>
    <definedName name="IQ_TR_GROSS_OFFERING_AMT">"c2262"</definedName>
    <definedName name="IQ_TR_HYBRID_CONSID_PCT">"c2300"</definedName>
    <definedName name="IQ_TR_HYBRID_CONSID_PCT_FINAL">"c16276"</definedName>
    <definedName name="IQ_TR_IMPLIED_EQ">"c3018"</definedName>
    <definedName name="IQ_TR_IMPLIED_EQ_BV">"c3019"</definedName>
    <definedName name="IQ_TR_IMPLIED_EQ_BV_FINAL">"c16255"</definedName>
    <definedName name="IQ_TR_IMPLIED_EQ_FINAL">"c16253"</definedName>
    <definedName name="IQ_TR_IMPLIED_EQ_NI_LTM">"c3020"</definedName>
    <definedName name="IQ_TR_IMPLIED_EQ_NI_LTM_FINAL">"c16254"</definedName>
    <definedName name="IQ_TR_IMPLIED_EV">"c2301"</definedName>
    <definedName name="IQ_TR_IMPLIED_EV_BV">"c2306"</definedName>
    <definedName name="IQ_TR_IMPLIED_EV_EBIT">"c2302"</definedName>
    <definedName name="IQ_TR_IMPLIED_EV_EBIT_FINAL">"c16252"</definedName>
    <definedName name="IQ_TR_IMPLIED_EV_EBITDA">"c2303"</definedName>
    <definedName name="IQ_TR_IMPLIED_EV_EBITDA_FINAL">"c16251"</definedName>
    <definedName name="IQ_TR_IMPLIED_EV_FINAL">"c16249"</definedName>
    <definedName name="IQ_TR_IMPLIED_EV_NI_LTM">"c2307"</definedName>
    <definedName name="IQ_TR_IMPLIED_EV_REV">"c2304"</definedName>
    <definedName name="IQ_TR_IMPLIED_EV_REV_FINAL">"c16250"</definedName>
    <definedName name="IQ_TR_INIT_FILED_DATE">"c3495"</definedName>
    <definedName name="IQ_TR_LOI_DATE">"c2282"</definedName>
    <definedName name="IQ_TR_MAJ_MIN_STAKE">"c2389"</definedName>
    <definedName name="IQ_TR_NEGOTIATED_BUYBACK_PRICE">"c2414"</definedName>
    <definedName name="IQ_TR_NET_ASSUM_LIABILITIES">"c2308"</definedName>
    <definedName name="IQ_TR_NET_ASSUM_LIABILITIES_FINAL">"c16264"</definedName>
    <definedName name="IQ_TR_NET_PROCEEDS">"c2267"</definedName>
    <definedName name="IQ_TR_OFFER_DATE">"c2265"</definedName>
    <definedName name="IQ_TR_OFFER_DATE_MA">"c3035"</definedName>
    <definedName name="IQ_TR_OFFER_PER_SHARE">"c3017"</definedName>
    <definedName name="IQ_TR_OFFER_PER_SHARE_FINAL">"c16257"</definedName>
    <definedName name="IQ_TR_OPTIONS_CONSID_PCT">"c2311"</definedName>
    <definedName name="IQ_TR_OPTIONS_CONSID_PCT_FINAL">"c16278"</definedName>
    <definedName name="IQ_TR_OTHER_CONSID">"c3022"</definedName>
    <definedName name="IQ_TR_OTHER_CONSID_FINAL">"c16261"</definedName>
    <definedName name="IQ_TR_PCT_SOUGHT">"c2309"</definedName>
    <definedName name="IQ_TR_PCT_SOUGHT_ACQUIRED_FINAL">"c16256"</definedName>
    <definedName name="IQ_TR_PFEATURES">"c2384"</definedName>
    <definedName name="IQ_TR_PIPE_CONV_PRICE_SHARE">"c2292"</definedName>
    <definedName name="IQ_TR_PIPE_CPN_PCT">"c2291"</definedName>
    <definedName name="IQ_TR_PIPE_NUMBER_SHARES">"c2293"</definedName>
    <definedName name="IQ_TR_PIPE_PPS">"c2290"</definedName>
    <definedName name="IQ_TR_PO_1D_PRICE">"c19180"</definedName>
    <definedName name="IQ_TR_PO_1D_RETURN">"c19179"</definedName>
    <definedName name="IQ_TR_PO_1M_PRICE">"c19184"</definedName>
    <definedName name="IQ_TR_PO_1M_RETURN">"c19183"</definedName>
    <definedName name="IQ_TR_PO_1W_PRICE">"c19182"</definedName>
    <definedName name="IQ_TR_PO_1W_RETURN">"c19181"</definedName>
    <definedName name="IQ_TR_PO_1Y_PRICE">"c19190"</definedName>
    <definedName name="IQ_TR_PO_1Y_RETURN">"c19189"</definedName>
    <definedName name="IQ_TR_PO_3M_PRICE">"c19186"</definedName>
    <definedName name="IQ_TR_PO_3M_RETURN">"c19185"</definedName>
    <definedName name="IQ_TR_PO_6M_PRICE">"c19188"</definedName>
    <definedName name="IQ_TR_PO_6M_RETURN">"c19187"</definedName>
    <definedName name="IQ_TR_POSTMONEY_VAL">"c2286"</definedName>
    <definedName name="IQ_TR_PREDEAL_SITUATION">"c2390"</definedName>
    <definedName name="IQ_TR_PREF_CONSID_PCT">"c2310"</definedName>
    <definedName name="IQ_TR_PREF_CONSID_PCT_FINAL">"c16272"</definedName>
    <definedName name="IQ_TR_PREMONEY_VAL">"c2287"</definedName>
    <definedName name="IQ_TR_PRINTING_FEES">"c2276"</definedName>
    <definedName name="IQ_TR_PT_MONETARY_VALUES">"c2415"</definedName>
    <definedName name="IQ_TR_PT_NUMBER_SHARES">"c2417"</definedName>
    <definedName name="IQ_TR_PT_OFFER_PER_SHARE">"c18872"</definedName>
    <definedName name="IQ_TR_PT_PCT_SHARES">"c2416"</definedName>
    <definedName name="IQ_TR_RATING_FEES">"c2275"</definedName>
    <definedName name="IQ_TR_REG_EFFECT_DATE">"c2264"</definedName>
    <definedName name="IQ_TR_REG_FILED_DATE">"c2263"</definedName>
    <definedName name="IQ_TR_REGISTRATION_FEES">"c2274"</definedName>
    <definedName name="IQ_TR_RENEWAL_BUYBACK">"c2413"</definedName>
    <definedName name="IQ_TR_ROUND_NUMBER">"c2295"</definedName>
    <definedName name="IQ_TR_SEC_FEES">"c2274"</definedName>
    <definedName name="IQ_TR_SEC_FEES_1">"c13642"</definedName>
    <definedName name="IQ_TR_SECURITY_TYPE_REG">"c2279"</definedName>
    <definedName name="IQ_TR_SELL_ACC_ADVISORS">"c3049"</definedName>
    <definedName name="IQ_TR_SELL_ADVISORS">"c2388"</definedName>
    <definedName name="IQ_TR_SELL_FIN_ADVISORS">"c3046"</definedName>
    <definedName name="IQ_TR_SELL_LEG_ADVISORS">"c2388"</definedName>
    <definedName name="IQ_TR_SELL_TERM_FEE">"c2298"</definedName>
    <definedName name="IQ_TR_SELL_TERM_FEE_PCT">"c2297"</definedName>
    <definedName name="IQ_TR_SELLER_ID">"c2406"</definedName>
    <definedName name="IQ_TR_SELLERNAME">"c2402"</definedName>
    <definedName name="IQ_TR_SFEATURES">"c2385"</definedName>
    <definedName name="IQ_TR_SH_NET_PROCEEDS">"c2269"</definedName>
    <definedName name="IQ_TR_SH_NET_PROCEEDS_PCT">"c2271"</definedName>
    <definedName name="IQ_TR_SPECIAL_COMMITTEE">"c2362"</definedName>
    <definedName name="IQ_TR_STATUS">"c2399"</definedName>
    <definedName name="IQ_TR_STOCK_CONSID_PCT">"c2312"</definedName>
    <definedName name="IQ_TR_STOCK_CONSID_PCT_FINAL">"c16270"</definedName>
    <definedName name="IQ_TR_SUBDEBT">"c2370"</definedName>
    <definedName name="IQ_TR_SUSPENDED_DATE">"c2407"</definedName>
    <definedName name="IQ_TR_TARGET_52WKHI_PCT">"c2351"</definedName>
    <definedName name="IQ_TR_TARGET_52WKLOW_PCT">"c2350"</definedName>
    <definedName name="IQ_TR_TARGET_ACC_ADVISORS">"c3047"</definedName>
    <definedName name="IQ_TR_TARGET_ADVISORS">"c2386"</definedName>
    <definedName name="IQ_TR_TARGET_CASH_ST_INVEST">"c2327"</definedName>
    <definedName name="IQ_TR_TARGET_CLOSEPRICE_1D">"c2352"</definedName>
    <definedName name="IQ_TR_TARGET_CLOSEPRICE_1M">"c2354"</definedName>
    <definedName name="IQ_TR_TARGET_CLOSEPRICE_1W">"c2353"</definedName>
    <definedName name="IQ_TR_TARGET_DILUT_EPS_EXCL">"c2324"</definedName>
    <definedName name="IQ_TR_TARGET_EARNING_CO">"c2332"</definedName>
    <definedName name="IQ_TR_TARGET_EBIT">"c2333"</definedName>
    <definedName name="IQ_TR_TARGET_EBIT_EQ_INC">"c3609"</definedName>
    <definedName name="IQ_TR_TARGET_EBITDA">"c2334"</definedName>
    <definedName name="IQ_TR_TARGET_EBITDA_EQ_INC">"c3608"</definedName>
    <definedName name="IQ_TR_TARGET_FILING_CURRENCY">"c3034"</definedName>
    <definedName name="IQ_TR_TARGET_FILINGDATE">"c3605"</definedName>
    <definedName name="IQ_TR_TARGET_FIN_ADVISORS">"c3044"</definedName>
    <definedName name="IQ_TR_TARGET_ID">"c2405"</definedName>
    <definedName name="IQ_TR_TARGET_LEG_ADVISORS">"c2386"</definedName>
    <definedName name="IQ_TR_TARGET_MARKETCAP">"c2342"</definedName>
    <definedName name="IQ_TR_TARGET_MIN_INT">"c2328"</definedName>
    <definedName name="IQ_TR_TARGET_NET_DEBT">"c2326"</definedName>
    <definedName name="IQ_TR_TARGET_NI">"c2331"</definedName>
    <definedName name="IQ_TR_TARGET_PERIODDATE">"c3604"</definedName>
    <definedName name="IQ_TR_TARGET_PRICEDATE_1D">"c2341"</definedName>
    <definedName name="IQ_TR_TARGET_RETURN">"c2355"</definedName>
    <definedName name="IQ_TR_TARGET_SEC_DETAIL">"c3021"</definedName>
    <definedName name="IQ_TR_TARGET_SEC_TI_ID">"c2368"</definedName>
    <definedName name="IQ_TR_TARGET_SEC_TYPE">"c2369"</definedName>
    <definedName name="IQ_TR_TARGET_SPD">"c2313"</definedName>
    <definedName name="IQ_TR_TARGET_SPD_PCT">"c2314"</definedName>
    <definedName name="IQ_TR_TARGET_STOCKPREMIUM_1D">"c2336"</definedName>
    <definedName name="IQ_TR_TARGET_STOCKPREMIUM_1M">"c2337"</definedName>
    <definedName name="IQ_TR_TARGET_STOCKPREMIUM_1W">"c2338"</definedName>
    <definedName name="IQ_TR_TARGET_STOCKYEARHIGH_1D">"c2339"</definedName>
    <definedName name="IQ_TR_TARGET_STOCKYEARLOW_1D">"c2340"</definedName>
    <definedName name="IQ_TR_TARGET_TOTAL_ASSETS">"c2325"</definedName>
    <definedName name="IQ_TR_TARGET_TOTAL_COMMON_EQ">"c2421"</definedName>
    <definedName name="IQ_TR_TARGET_TOTAL_DEBT">"c2330"</definedName>
    <definedName name="IQ_TR_TARGET_TOTAL_PREF">"c2329"</definedName>
    <definedName name="IQ_TR_TARGET_TOTAL_REV">"c2335"</definedName>
    <definedName name="IQ_TR_TARGETNAME">"c2403"</definedName>
    <definedName name="IQ_TR_TERM_FEE">"c2298"</definedName>
    <definedName name="IQ_TR_TERM_FEE_1">"c13640"</definedName>
    <definedName name="IQ_TR_TERM_FEE_PCT">"c2297"</definedName>
    <definedName name="IQ_TR_TERM_FEE_PCT_1">"c13641"</definedName>
    <definedName name="IQ_TR_TODATE">"c3036"</definedName>
    <definedName name="IQ_TR_TODATE_MONETARY_VALUE">"c2418"</definedName>
    <definedName name="IQ_TR_TODATE_NUMBER_SHARES">"c2420"</definedName>
    <definedName name="IQ_TR_TODATE_PCT_SHARES">"c2419"</definedName>
    <definedName name="IQ_TR_TOTAL_ACCT_FEES">"c2273"</definedName>
    <definedName name="IQ_TR_TOTAL_CASH">"c2315"</definedName>
    <definedName name="IQ_TR_TOTAL_CASH_FINAL">"c16267"</definedName>
    <definedName name="IQ_TR_TOTAL_CONSID_SH">"c2316"</definedName>
    <definedName name="IQ_TR_TOTAL_CONSID_SH_FINAL">"c16260"</definedName>
    <definedName name="IQ_TR_TOTAL_DEBT">"c2317"</definedName>
    <definedName name="IQ_TR_TOTAL_DEBT_FINAL">"c16273"</definedName>
    <definedName name="IQ_TR_TOTAL_GROSS_TV">"c2318"</definedName>
    <definedName name="IQ_TR_TOTAL_GROSS_TV_FINAL">"c16259"</definedName>
    <definedName name="IQ_TR_TOTAL_HYBRID">"c2319"</definedName>
    <definedName name="IQ_TR_TOTAL_HYBRID_FINAL">"c16275"</definedName>
    <definedName name="IQ_TR_TOTAL_LEGAL_FEES">"c2272"</definedName>
    <definedName name="IQ_TR_TOTAL_NET_TV">"c2320"</definedName>
    <definedName name="IQ_TR_TOTAL_NET_TV_FINAL">"c16258"</definedName>
    <definedName name="IQ_TR_TOTAL_NEWMONEY">"c2289"</definedName>
    <definedName name="IQ_TR_TOTAL_OPTIONS">"c2322"</definedName>
    <definedName name="IQ_TR_TOTAL_OPTIONS_BUYER">"c3026"</definedName>
    <definedName name="IQ_TR_TOTAL_OPTIONS_BUYER_FINAL">"c16277"</definedName>
    <definedName name="IQ_TR_TOTAL_OPTIONS_FINAL">"c16263"</definedName>
    <definedName name="IQ_TR_TOTAL_PREFERRED">"c2321"</definedName>
    <definedName name="IQ_TR_TOTAL_PREFERRED_FINAL">"c16271"</definedName>
    <definedName name="IQ_TR_TOTAL_REG_AMT">"c2261"</definedName>
    <definedName name="IQ_TR_TOTAL_STOCK">"c2323"</definedName>
    <definedName name="IQ_TR_TOTAL_STOCK_FINAL">"c16269"</definedName>
    <definedName name="IQ_TR_TOTAL_TAKEDOWNS">"c2278"</definedName>
    <definedName name="IQ_TR_TOTAL_UW_COMP">"c2280"</definedName>
    <definedName name="IQ_TR_TOTALVALUE">"c2400"</definedName>
    <definedName name="IQ_TR_TRANSACTION_TYPE">"c2398"</definedName>
    <definedName name="IQ_TR_WITHDRAWN_DTE">"c2266"</definedName>
    <definedName name="IQ_TRADE_AR">"c1345"</definedName>
    <definedName name="IQ_TRADE_PRINCIPAL">"c1309"</definedName>
    <definedName name="IQ_TRADING_ACCOUNT_GAINS_FEES_FDIC">"c6573"</definedName>
    <definedName name="IQ_TRADING_ASSETS">"c1310"</definedName>
    <definedName name="IQ_TRADING_ASSETS_FAIR_VALUE_TOT_FFIEC">"c13210"</definedName>
    <definedName name="IQ_TRADING_ASSETS_FDIC">"c6328"</definedName>
    <definedName name="IQ_TRADING_ASSETS_FFIEC">"c12812"</definedName>
    <definedName name="IQ_TRADING_ASSETS_FOREIGN_FFIEC">"c12940"</definedName>
    <definedName name="IQ_TRADING_ASSETS_LEVEL_1_FFIEC">"c13218"</definedName>
    <definedName name="IQ_TRADING_ASSETS_LEVEL_2_FFIEC">"c13226"</definedName>
    <definedName name="IQ_TRADING_ASSETS_LEVEL_3_FFIEC">"c13234"</definedName>
    <definedName name="IQ_TRADING_ASSETS_QUARTERLY_AVG_FFIEC">"c13085"</definedName>
    <definedName name="IQ_TRADING_CURRENCY">"c2212"</definedName>
    <definedName name="IQ_TRADING_ITEM_CIQID">"c8949"</definedName>
    <definedName name="IQ_TRADING_LIABILITIES_FAIR_VALUE_TOT_FFIEC">"c13214"</definedName>
    <definedName name="IQ_TRADING_LIABILITIES_FDIC">"c6344"</definedName>
    <definedName name="IQ_TRADING_LIABILITIES_FFIEC">"c12858"</definedName>
    <definedName name="IQ_TRADING_LIABILITIES_LEVEL_1_FFIEC">"c13222"</definedName>
    <definedName name="IQ_TRADING_LIABILITIES_LEVEL_2_FFIEC">"c13230"</definedName>
    <definedName name="IQ_TRADING_LIABILITIES_LEVEL_3_FFIEC">"c13238"</definedName>
    <definedName name="IQ_TRADING_REV_FOREIGN_FFIEC">"c15377"</definedName>
    <definedName name="IQ_TRADING_REV_OPERATING_INC_FFIEC">"c13385"</definedName>
    <definedName name="IQ_TRADING_REVENUE_FFIEC">"c13004"</definedName>
    <definedName name="IQ_TRANS_ACCTS_TOT_DEPOSITS_FFIEC">"c13904"</definedName>
    <definedName name="IQ_TRANS_IMPACT_FIN_48_CURRENT_ASSETS">"c15727"</definedName>
    <definedName name="IQ_TRANS_IMPACT_FIN_48_CURRENT_LIABILITIES">"c15729"</definedName>
    <definedName name="IQ_TRANS_IMPACT_FIN_48_LT_ASSETS">"c15728"</definedName>
    <definedName name="IQ_TRANS_IMPACT_FIN_48_NON_CURRENT_LIABILITIES">"c15730"</definedName>
    <definedName name="IQ_TRANS_IMPACT_FIN_48_RETAINED_EARNINGS">"c15731"</definedName>
    <definedName name="IQ_TRANSACTION_ACCOUNTS_FDIC">"c6544"</definedName>
    <definedName name="IQ_TRANSACTION_LIST">"c15126"</definedName>
    <definedName name="IQ_TRANSACTION_LIST_BANKRUPTCY">"c15131"</definedName>
    <definedName name="IQ_TRANSACTION_LIST_BUYBACK">"c15129"</definedName>
    <definedName name="IQ_TRANSACTION_LIST_INCL_SUBS">"c15132"</definedName>
    <definedName name="IQ_TRANSACTION_LIST_INCL_SUBS_BANKRUPTCY">"c15137"</definedName>
    <definedName name="IQ_TRANSACTION_LIST_INCL_SUBS_BUYBACK">"c15135"</definedName>
    <definedName name="IQ_TRANSACTION_LIST_INCL_SUBS_MA">"c15133"</definedName>
    <definedName name="IQ_TRANSACTION_LIST_INCL_SUBS_PO">"c15136"</definedName>
    <definedName name="IQ_TRANSACTION_LIST_INCL_SUBS_PP">"c15134"</definedName>
    <definedName name="IQ_TRANSACTION_LIST_MA">"c15127"</definedName>
    <definedName name="IQ_TRANSACTION_LIST_PO">"c15130"</definedName>
    <definedName name="IQ_TRANSACTION_LIST_PP">"c15128"</definedName>
    <definedName name="IQ_TREASURER_ID">"c15214"</definedName>
    <definedName name="IQ_TREASURER_NAME">"c15213"</definedName>
    <definedName name="IQ_TREASURY">"c1311"</definedName>
    <definedName name="IQ_TREASURY_INVEST_SECURITIES_FFIEC">"c13457"</definedName>
    <definedName name="IQ_TREASURY_OTHER_EQUITY">"c1312"</definedName>
    <definedName name="IQ_TREASURY_OTHER_EQUITY_BNK">"c1313"</definedName>
    <definedName name="IQ_TREASURY_OTHER_EQUITY_BR">"c1314"</definedName>
    <definedName name="IQ_TREASURY_OTHER_EQUITY_FIN">"c1315"</definedName>
    <definedName name="IQ_TREASURY_OTHER_EQUITY_INS">"c1316"</definedName>
    <definedName name="IQ_TREASURY_OTHER_EQUITY_RE">"c6276"</definedName>
    <definedName name="IQ_TREASURY_OTHER_EQUITY_REIT">"c1317"</definedName>
    <definedName name="IQ_TREASURY_OTHER_EQUITY_UTI">"c1318"</definedName>
    <definedName name="IQ_TREASURY_STOCK">"c1438"</definedName>
    <definedName name="IQ_TREASURY_STOCK_TRANSACTIONS_FDIC">"c6501"</definedName>
    <definedName name="IQ_TREASURY_STOCK_TRANSACTIONS_FFIEC">"c15352"</definedName>
    <definedName name="IQ_TRUCK_ASSEMBLIES">"c7021"</definedName>
    <definedName name="IQ_TRUCK_ASSEMBLIES_APR">"c7681"</definedName>
    <definedName name="IQ_TRUCK_ASSEMBLIES_APR_FC">"c8561"</definedName>
    <definedName name="IQ_TRUCK_ASSEMBLIES_FC">"c7901"</definedName>
    <definedName name="IQ_TRUCK_ASSEMBLIES_POP">"c7241"</definedName>
    <definedName name="IQ_TRUCK_ASSEMBLIES_POP_FC">"c8121"</definedName>
    <definedName name="IQ_TRUCK_ASSEMBLIES_YOY">"c7461"</definedName>
    <definedName name="IQ_TRUCK_ASSEMBLIES_YOY_FC">"c8341"</definedName>
    <definedName name="IQ_TRUST_INC">"c1319"</definedName>
    <definedName name="IQ_TRUST_PREF">"c1320"</definedName>
    <definedName name="IQ_TRUST_PREFERRED">"c3029"</definedName>
    <definedName name="IQ_TRUST_PREFERRED_PCT">"c3030"</definedName>
    <definedName name="IQ_TRUSTEE">"c8959"</definedName>
    <definedName name="IQ_TWELVE_MONTHS_FIXED_AND_FLOATING_FDIC">"c6420"</definedName>
    <definedName name="IQ_TWELVE_MONTHS_MORTGAGE_PASS_THROUGHS_FDIC">"c6412"</definedName>
    <definedName name="IQ_UFCF_10YR_ANN_CAGR">"c6179"</definedName>
    <definedName name="IQ_UFCF_10YR_ANN_GROWTH">"c1948"</definedName>
    <definedName name="IQ_UFCF_1YR_ANN_GROWTH">"c1943"</definedName>
    <definedName name="IQ_UFCF_2YR_ANN_CAGR">"c6175"</definedName>
    <definedName name="IQ_UFCF_2YR_ANN_GROWTH">"c1944"</definedName>
    <definedName name="IQ_UFCF_3YR_ANN_CAGR">"c6176"</definedName>
    <definedName name="IQ_UFCF_3YR_ANN_GROWTH">"c1945"</definedName>
    <definedName name="IQ_UFCF_5YR_ANN_CAGR">"c6177"</definedName>
    <definedName name="IQ_UFCF_5YR_ANN_GROWTH">"c1946"</definedName>
    <definedName name="IQ_UFCF_7YR_ANN_CAGR">"c6178"</definedName>
    <definedName name="IQ_UFCF_7YR_ANN_GROWTH">"c1947"</definedName>
    <definedName name="IQ_UFCF_MARGIN">"c1962"</definedName>
    <definedName name="IQ_ULT_PARENT">"c3037"</definedName>
    <definedName name="IQ_ULT_PARENT_CIQID">"c3039"</definedName>
    <definedName name="IQ_ULT_PARENT_TICKER">"c3038"</definedName>
    <definedName name="IQ_UNAMORT_DISC">"c2513"</definedName>
    <definedName name="IQ_UNAMORT_DISC_PCT">"c2514"</definedName>
    <definedName name="IQ_UNAMORT_PREMIUM">"c2511"</definedName>
    <definedName name="IQ_UNAMORT_PREMIUM_PCT">"c2512"</definedName>
    <definedName name="IQ_UNASSIGNED_RESERVES_COAL">"c15914"</definedName>
    <definedName name="IQ_UNASSIGNED_RESERVES_TO_TOTAL_RESERVES_COAL">"c15956"</definedName>
    <definedName name="IQ_UNCLASSIFIED_PROPERTY_OPERATING_EXPENSE">"c16034"</definedName>
    <definedName name="IQ_UNCLASSIFIED_RENTAL_INCOME">"c16021"</definedName>
    <definedName name="IQ_UNCONSOL_BEDS">"c8783"</definedName>
    <definedName name="IQ_UNCONSOL_NOI">"c16067"</definedName>
    <definedName name="IQ_UNCONSOL_PROP">"c8762"</definedName>
    <definedName name="IQ_UNCONSOL_ROOMS">"c8787"</definedName>
    <definedName name="IQ_UNCONSOL_SQ_FT">"c8778"</definedName>
    <definedName name="IQ_UNCONSOL_UNITS">"c8770"</definedName>
    <definedName name="IQ_UNDERGROUND_RESERVES_COAL">"c15922"</definedName>
    <definedName name="IQ_UNDERGROUND_RESERVES_TO_TOTAL_RESERVES_COAL">"c15960"</definedName>
    <definedName name="IQ_UNDERWRITER">"c8958"</definedName>
    <definedName name="IQ_UNDERWRITING_PROFIT">"c9975"</definedName>
    <definedName name="IQ_UNDIVIDED_PROFITS_FDIC">"c6352"</definedName>
    <definedName name="IQ_UNDRAWN_CP">"c2518"</definedName>
    <definedName name="IQ_UNDRAWN_CREDIT">"c3032"</definedName>
    <definedName name="IQ_UNDRAWN_FED_FUNDS">"c2524"</definedName>
    <definedName name="IQ_UNDRAWN_FHLB">"c2520"</definedName>
    <definedName name="IQ_UNDRAWN_LC">"c2521"</definedName>
    <definedName name="IQ_UNDRAWN_RC">"c2517"</definedName>
    <definedName name="IQ_UNDRAWN_TL">"c2519"</definedName>
    <definedName name="IQ_UNEARN_PREMIUM">"c1321"</definedName>
    <definedName name="IQ_UNEARN_REV_CURRENT">"c1322"</definedName>
    <definedName name="IQ_UNEARN_REV_CURRENT_BNK">"c1323"</definedName>
    <definedName name="IQ_UNEARN_REV_CURRENT_BR">"c1324"</definedName>
    <definedName name="IQ_UNEARN_REV_CURRENT_FIN">"c1325"</definedName>
    <definedName name="IQ_UNEARN_REV_CURRENT_INS">"c1326"</definedName>
    <definedName name="IQ_UNEARN_REV_CURRENT_RE">"c6277"</definedName>
    <definedName name="IQ_UNEARN_REV_CURRENT_REIT">"c1327"</definedName>
    <definedName name="IQ_UNEARN_REV_CURRENT_UTI">"c1328"</definedName>
    <definedName name="IQ_UNEARN_REV_LT">"c1329"</definedName>
    <definedName name="IQ_UNEARNED_INCOME_FDIC">"c6324"</definedName>
    <definedName name="IQ_UNEARNED_INCOME_FOREIGN_FDIC">"c6385"</definedName>
    <definedName name="IQ_UNEARNED_INCOME_LL_REC_DOM_FFIEC">"c12916"</definedName>
    <definedName name="IQ_UNEARNED_INCOME_LL_REC_FFIEC">"c12897"</definedName>
    <definedName name="IQ_UNEARNED_PREMIUMS_PC_FFIEC">"c13101"</definedName>
    <definedName name="IQ_UNEMPLOYMENT_RATE">"c7023"</definedName>
    <definedName name="IQ_UNEMPLOYMENT_RATE_FC">"c7903"</definedName>
    <definedName name="IQ_UNEMPLOYMENT_RATE_POP">"c7243"</definedName>
    <definedName name="IQ_UNEMPLOYMENT_RATE_POP_FC">"c8123"</definedName>
    <definedName name="IQ_UNEMPLOYMENT_RATE_YOY">"c7463"</definedName>
    <definedName name="IQ_UNEMPLOYMENT_RATE_YOY_FC">"c8343"</definedName>
    <definedName name="IQ_UNIT_LABOR_COST_INDEX">"c7025"</definedName>
    <definedName name="IQ_UNIT_LABOR_COST_INDEX_APR">"c7685"</definedName>
    <definedName name="IQ_UNIT_LABOR_COST_INDEX_APR_FC">"c8565"</definedName>
    <definedName name="IQ_UNIT_LABOR_COST_INDEX_FC">"c7905"</definedName>
    <definedName name="IQ_UNIT_LABOR_COST_INDEX_PCT_CHANGE">"c7024"</definedName>
    <definedName name="IQ_UNIT_LABOR_COST_INDEX_PCT_CHANGE_FC">"c7904"</definedName>
    <definedName name="IQ_UNIT_LABOR_COST_INDEX_PCT_CHANGE_POP">"c7244"</definedName>
    <definedName name="IQ_UNIT_LABOR_COST_INDEX_PCT_CHANGE_POP_FC">"c8124"</definedName>
    <definedName name="IQ_UNIT_LABOR_COST_INDEX_PCT_CHANGE_YOY">"c7464"</definedName>
    <definedName name="IQ_UNIT_LABOR_COST_INDEX_PCT_CHANGE_YOY_FC">"c8344"</definedName>
    <definedName name="IQ_UNIT_LABOR_COST_INDEX_POP">"c7245"</definedName>
    <definedName name="IQ_UNIT_LABOR_COST_INDEX_POP_FC">"c8125"</definedName>
    <definedName name="IQ_UNIT_LABOR_COST_INDEX_YOY">"c7465"</definedName>
    <definedName name="IQ_UNIT_LABOR_COST_INDEX_YOY_FC">"c8345"</definedName>
    <definedName name="IQ_UNLEVERED_FCF">"c1908"</definedName>
    <definedName name="IQ_UNPAID_CLAIMS">"c1330"</definedName>
    <definedName name="IQ_UNPROFITABLE_INSTITUTIONS_FDIC">"c6722"</definedName>
    <definedName name="IQ_UNREALIZED_GAIN">"c1619"</definedName>
    <definedName name="IQ_UNRECOG_TAX_BENEFIT_BEG_PERIOD">"c15732"</definedName>
    <definedName name="IQ_UNRECOG_TAX_BENEFIT_END_PERIOD">"c15740"</definedName>
    <definedName name="IQ_UNRECOG_TAX_BENEFIT_OTHER_ADJ">"c15739"</definedName>
    <definedName name="IQ_UNSECURED_COMMITMENTS_COMMERCIAL_RE_UNUSED_FFIEC">"c13246"</definedName>
    <definedName name="IQ_UNSECURED_DEBT">"c2548"</definedName>
    <definedName name="IQ_UNSECURED_DEBT_PCT">"c2549"</definedName>
    <definedName name="IQ_UNUSED_LOAN_COMMITMENTS_FDIC">"c6368"</definedName>
    <definedName name="IQ_UNUSUAL_EXP">"c1456"</definedName>
    <definedName name="IQ_UPGRADE_REBUILD_CABLE_INVEST">"c15804"</definedName>
    <definedName name="IQ_US_ADDRESS_LEASE_FIN_REC_FFIEC">"c13624"</definedName>
    <definedName name="IQ_US_AGENCY_OBLIG_FFIEC">"c12779"</definedName>
    <definedName name="IQ_US_AGENCY_OBLIG_TRADING_DOM_FFIEC">"c12919"</definedName>
    <definedName name="IQ_US_AGENCY_OBLIG_TRADING_FFIEC">"c12814"</definedName>
    <definedName name="IQ_US_AGENCY_OBLIGATIONS_AVAIL_SALE_FFIEC">"c12793"</definedName>
    <definedName name="IQ_US_BANKS_OTHER_INST_FOREIGN_DEP_FFIEC">"c15343"</definedName>
    <definedName name="IQ_US_BRANCHES_FOREIGN_BANK_LOANS_FDIC">"c6435"</definedName>
    <definedName name="IQ_US_BRANCHES_FOREIGN_BANKS_FDIC">"c6390"</definedName>
    <definedName name="IQ_US_GAAP">"c1331"</definedName>
    <definedName name="IQ_US_GAAP_BASIC_EPS_EXCL">"c2984"</definedName>
    <definedName name="IQ_US_GAAP_BASIC_EPS_INCL">"c2982"</definedName>
    <definedName name="IQ_US_GAAP_BASIC_WEIGHT">"c2980"</definedName>
    <definedName name="IQ_US_GAAP_CA">"c2930"</definedName>
    <definedName name="IQ_US_GAAP_CA_ADJ">"c2925"</definedName>
    <definedName name="IQ_US_GAAP_CASH_FINAN">"c2945"</definedName>
    <definedName name="IQ_US_GAAP_CASH_FINAN_ADJ">"c2941"</definedName>
    <definedName name="IQ_US_GAAP_CASH_INVEST">"c2944"</definedName>
    <definedName name="IQ_US_GAAP_CASH_INVEST_ADJ">"c2940"</definedName>
    <definedName name="IQ_US_GAAP_CASH_OPER">"c2943"</definedName>
    <definedName name="IQ_US_GAAP_CASH_OPER_ADJ">"c2939"</definedName>
    <definedName name="IQ_US_GAAP_CL">"c2932"</definedName>
    <definedName name="IQ_US_GAAP_CL_ADJ">"c2927"</definedName>
    <definedName name="IQ_US_GAAP_COST_REV">"c2965"</definedName>
    <definedName name="IQ_US_GAAP_COST_REV_ADJ">"c2951"</definedName>
    <definedName name="IQ_US_GAAP_DILUT_EPS_EXCL">"c2985"</definedName>
    <definedName name="IQ_US_GAAP_DILUT_EPS_INCL">"c2983"</definedName>
    <definedName name="IQ_US_GAAP_DILUT_NI">"c2979"</definedName>
    <definedName name="IQ_US_GAAP_DILUT_WEIGHT">"c2981"</definedName>
    <definedName name="IQ_US_GAAP_DO">"c2973"</definedName>
    <definedName name="IQ_US_GAAP_DO_ADJ">"c2959"</definedName>
    <definedName name="IQ_US_GAAP_EXTRA_ACC_ITEMS">"c2972"</definedName>
    <definedName name="IQ_US_GAAP_EXTRA_ACC_ITEMS_ADJ">"c2958"</definedName>
    <definedName name="IQ_US_GAAP_INC_TAX">"c2975"</definedName>
    <definedName name="IQ_US_GAAP_INC_TAX_ADJ">"c2961"</definedName>
    <definedName name="IQ_US_GAAP_INTEREST_EXP">"c2971"</definedName>
    <definedName name="IQ_US_GAAP_INTEREST_EXP_ADJ">"c2957"</definedName>
    <definedName name="IQ_US_GAAP_LIAB_LT">"c2933"</definedName>
    <definedName name="IQ_US_GAAP_LIAB_LT_ADJ">"c2928"</definedName>
    <definedName name="IQ_US_GAAP_LIAB_TOTAL_LIAB">"c2933"</definedName>
    <definedName name="IQ_US_GAAP_MINORITY_INTEREST_IS">"c2974"</definedName>
    <definedName name="IQ_US_GAAP_MINORITY_INTEREST_IS_ADJ">"c2960"</definedName>
    <definedName name="IQ_US_GAAP_NCA">"c2931"</definedName>
    <definedName name="IQ_US_GAAP_NCA_ADJ">"c2926"</definedName>
    <definedName name="IQ_US_GAAP_NET_CHANGE">"c2946"</definedName>
    <definedName name="IQ_US_GAAP_NET_CHANGE_ADJ">"c2942"</definedName>
    <definedName name="IQ_US_GAAP_NI">"c2976"</definedName>
    <definedName name="IQ_US_GAAP_NI_ADJ">"c2963"</definedName>
    <definedName name="IQ_US_GAAP_NI_AVAIL_EXCL">"c2977"</definedName>
    <definedName name="IQ_US_GAAP_NI_AVAIL_INCL">"c2978"</definedName>
    <definedName name="IQ_US_GAAP_OTHER_ADJ_ADJ">"c2962"</definedName>
    <definedName name="IQ_US_GAAP_OTHER_NON_OPER">"c2969"</definedName>
    <definedName name="IQ_US_GAAP_OTHER_NON_OPER_ADJ">"c2955"</definedName>
    <definedName name="IQ_US_GAAP_OTHER_OPER">"c2968"</definedName>
    <definedName name="IQ_US_GAAP_OTHER_OPER_ADJ">"c2954"</definedName>
    <definedName name="IQ_US_GAAP_RD">"c2967"</definedName>
    <definedName name="IQ_US_GAAP_RD_ADJ">"c2953"</definedName>
    <definedName name="IQ_US_GAAP_SGA">"c2966"</definedName>
    <definedName name="IQ_US_GAAP_SGA_ADJ">"c2952"</definedName>
    <definedName name="IQ_US_GAAP_TOTAL_ASSETS">"c2931"</definedName>
    <definedName name="IQ_US_GAAP_TOTAL_EQUITY">"c2934"</definedName>
    <definedName name="IQ_US_GAAP_TOTAL_EQUITY_ADJ">"c2929"</definedName>
    <definedName name="IQ_US_GAAP_TOTAL_REV">"c2964"</definedName>
    <definedName name="IQ_US_GAAP_TOTAL_REV_ADJ">"c2950"</definedName>
    <definedName name="IQ_US_GAAP_TOTAL_UNUSUAL">"c2970"</definedName>
    <definedName name="IQ_US_GAAP_TOTAL_UNUSUAL_ADJ">"c2956"</definedName>
    <definedName name="IQ_US_GOV_AGENCIES_FDIC">"c6395"</definedName>
    <definedName name="IQ_US_GOV_DEPOSITS_FDIC">"c6483"</definedName>
    <definedName name="IQ_US_GOV_ENTERPRISES_FDIC">"c6396"</definedName>
    <definedName name="IQ_US_GOV_NONCURRENT_LOANS_TOTAL_NONCURRENT_FDIC">"c6779"</definedName>
    <definedName name="IQ_US_GOV_NONTRANSACTION_ACCOUNTS_FDIC">"c6546"</definedName>
    <definedName name="IQ_US_GOV_OBLIGATIONS_FDIC">"c6299"</definedName>
    <definedName name="IQ_US_GOV_SECURITIES_FDIC">"c6297"</definedName>
    <definedName name="IQ_US_GOV_TOTAL_DEPOSITS_FDIC">"c6472"</definedName>
    <definedName name="IQ_US_GOV_TRANSACTION_ACCOUNTS_FDIC">"c6538"</definedName>
    <definedName name="IQ_US_GOVT_NON_TRANS_ACCTS_FFIEC">"c15323"</definedName>
    <definedName name="IQ_US_GOVT_STATE_POLI_SUBD_IN_US_FOREIGN_DEP_FFIEC">"c15346"</definedName>
    <definedName name="IQ_US_GOVT_TRANS_ACCTS_FFIEC">"c15315"</definedName>
    <definedName name="IQ_US_INST_DUE_30_89_FFIEC">"c13268"</definedName>
    <definedName name="IQ_US_INST_DUE_90_FFIEC">"c13294"</definedName>
    <definedName name="IQ_US_INST_NON_ACCRUAL_FFIEC">"c13320"</definedName>
    <definedName name="IQ_US_SPONSORED_AGENCY_OBLIG_AVAIL_SALE_FFIEC">"c12794"</definedName>
    <definedName name="IQ_US_SPONSORED_AGENCY_OBLIG_FFIEC">"c12780"</definedName>
    <definedName name="IQ_US_TREASURY_SEC_AVAIL_SALE_FFIEC">"c12792"</definedName>
    <definedName name="IQ_US_TREASURY_SEC_TRADING_DOM_FFIEC">"c12918"</definedName>
    <definedName name="IQ_US_TREASURY_SEC_TRADING_FFIEC">"c12813"</definedName>
    <definedName name="IQ_US_TREASURY_SECURITIES_FDIC">"c6298"</definedName>
    <definedName name="IQ_US_TREASURY_SECURITIES_FFIEC">"c12778"</definedName>
    <definedName name="IQ_UST_SEC_GOVT_AGENCY_CORP_QUARTERLY_AVG_FFIEC">"c15469"</definedName>
    <definedName name="IQ_UST_SECURITIES_GOVT_AGENCY_QUARTERLY_AVG_FFIEC">"c15468"</definedName>
    <definedName name="IQ_UTIL_PPE_NET">"c1620"</definedName>
    <definedName name="IQ_UTIL_REV">"c2091"</definedName>
    <definedName name="IQ_UTILITY_EXPENSE">"c16031"</definedName>
    <definedName name="IQ_UV_PENSION_LIAB">"c1332"</definedName>
    <definedName name="IQ_VALUATION_ALLOWANCES_FDIC">"c6400"</definedName>
    <definedName name="IQ_VALUE_TRADED">"c1519"</definedName>
    <definedName name="IQ_VALUE_TRADED_LAST_3MTH">"c1530"</definedName>
    <definedName name="IQ_VALUE_TRADED_LAST_6MTH">"c1531"</definedName>
    <definedName name="IQ_VALUE_TRADED_LAST_MTH">"c1529"</definedName>
    <definedName name="IQ_VALUE_TRADED_LAST_WK">"c1528"</definedName>
    <definedName name="IQ_VALUE_TRADED_LAST_YR">"c1532"</definedName>
    <definedName name="IQ_VARIABLE_RATE_PREFERREDS_INT_SENSITIVITY_FFIEC">"c13096"</definedName>
    <definedName name="IQ_VC_REV_OPERATING_INC_FFIEC">"c13388"</definedName>
    <definedName name="IQ_VC_REVENUE_FDIC">"c6667"</definedName>
    <definedName name="IQ_VEHICLE_ASSEMBLIES_LIGHT">"c6905"</definedName>
    <definedName name="IQ_VEHICLE_ASSEMBLIES_LIGHT_APR">"c7565"</definedName>
    <definedName name="IQ_VEHICLE_ASSEMBLIES_LIGHT_APR_FC">"c8445"</definedName>
    <definedName name="IQ_VEHICLE_ASSEMBLIES_LIGHT_FC">"c7785"</definedName>
    <definedName name="IQ_VEHICLE_ASSEMBLIES_LIGHT_NEW">"c6925"</definedName>
    <definedName name="IQ_VEHICLE_ASSEMBLIES_LIGHT_NEW_APR">"c7585"</definedName>
    <definedName name="IQ_VEHICLE_ASSEMBLIES_LIGHT_NEW_APR_FC">"c8465"</definedName>
    <definedName name="IQ_VEHICLE_ASSEMBLIES_LIGHT_NEW_FC">"c7805"</definedName>
    <definedName name="IQ_VEHICLE_ASSEMBLIES_LIGHT_NEW_POP">"c7145"</definedName>
    <definedName name="IQ_VEHICLE_ASSEMBLIES_LIGHT_NEW_POP_FC">"c8025"</definedName>
    <definedName name="IQ_VEHICLE_ASSEMBLIES_LIGHT_NEW_YOY">"c7365"</definedName>
    <definedName name="IQ_VEHICLE_ASSEMBLIES_LIGHT_NEW_YOY_FC">"c8245"</definedName>
    <definedName name="IQ_VEHICLE_ASSEMBLIES_LIGHT_POP">"c7125"</definedName>
    <definedName name="IQ_VEHICLE_ASSEMBLIES_LIGHT_POP_FC">"c8005"</definedName>
    <definedName name="IQ_VEHICLE_ASSEMBLIES_LIGHT_YOY">"c7345"</definedName>
    <definedName name="IQ_VEHICLE_ASSEMBLIES_LIGHT_YOY_FC">"c8225"</definedName>
    <definedName name="IQ_VEHICLE_ASSEMBLIES_TOTAL">"c7020"</definedName>
    <definedName name="IQ_VEHICLE_ASSEMBLIES_TOTAL_APR">"c7680"</definedName>
    <definedName name="IQ_VEHICLE_ASSEMBLIES_TOTAL_APR_FC">"c8560"</definedName>
    <definedName name="IQ_VEHICLE_ASSEMBLIES_TOTAL_FC">"c7900"</definedName>
    <definedName name="IQ_VEHICLE_ASSEMBLIES_TOTAL_POP">"c7240"</definedName>
    <definedName name="IQ_VEHICLE_ASSEMBLIES_TOTAL_POP_FC">"c8120"</definedName>
    <definedName name="IQ_VEHICLE_ASSEMBLIES_TOTAL_YOY">"c7460"</definedName>
    <definedName name="IQ_VEHICLE_ASSEMBLIES_TOTAL_YOY_FC">"c8340"</definedName>
    <definedName name="IQ_VEHICLE_LOANS">"c15249"</definedName>
    <definedName name="IQ_VENTURE_CAPITAL_REVENUE_FFIEC">"c13010"</definedName>
    <definedName name="IQ_VIF_AFTER_COST_CAPITAL_COVERED">"c9966"</definedName>
    <definedName name="IQ_VIF_AFTER_COST_CAPITAL_GROUP">"c9952"</definedName>
    <definedName name="IQ_VIF_BEFORE_COST_CAPITAL_COVERED">"c9964"</definedName>
    <definedName name="IQ_VIF_BEFORE_COST_CAPITAL_GROUP">"c9950"</definedName>
    <definedName name="IQ_VOICE_SUB_BASIC_SUB">"c16203"</definedName>
    <definedName name="IQ_VOICE_SUB_TOTAL_HOMES_PASSED">"c15770"</definedName>
    <definedName name="IQ_VOICE_SUB_VIDEO_SUB">"c15789"</definedName>
    <definedName name="IQ_VOL_LAST_3MTH">"c1525"</definedName>
    <definedName name="IQ_VOL_LAST_6MTH">"c1526"</definedName>
    <definedName name="IQ_VOL_LAST_MTH">"c1524"</definedName>
    <definedName name="IQ_VOL_LAST_WK">"c1523"</definedName>
    <definedName name="IQ_VOL_LAST_YR">"c1527"</definedName>
    <definedName name="IQ_VOLATILE_LIABILITIES_FDIC">"c6364"</definedName>
    <definedName name="IQ_VOLUME">"c1333"</definedName>
    <definedName name="IQ_VWAP">"c13514"</definedName>
    <definedName name="IQ_WAC_CURRENT">"c8961"</definedName>
    <definedName name="IQ_WAC_ORIGINAL">"c8953"</definedName>
    <definedName name="IQ_WAM_CURRENT">"c8962"</definedName>
    <definedName name="IQ_WAM_ORIGINAL">"c8952"</definedName>
    <definedName name="IQ_WARRANTS_BEG_OS">"c2698"</definedName>
    <definedName name="IQ_WARRANTS_CANCELLED">"c2701"</definedName>
    <definedName name="IQ_WARRANTS_END_OS">"c2702"</definedName>
    <definedName name="IQ_WARRANTS_EXERCISED">"c2700"</definedName>
    <definedName name="IQ_WARRANTS_ISSUED">"c2699"</definedName>
    <definedName name="IQ_WARRANTS_STRIKE_PRICE_ISSUED">"c2704"</definedName>
    <definedName name="IQ_WARRANTS_STRIKE_PRICE_OS">"c2703"</definedName>
    <definedName name="IQ_WEEK">50000</definedName>
    <definedName name="IQ_WEIGHTED_AVG_PRICE">"c1334"</definedName>
    <definedName name="IQ_WHOLESALE_INVENTORIES">"c7027"</definedName>
    <definedName name="IQ_WHOLESALE_INVENTORIES_APR">"c7687"</definedName>
    <definedName name="IQ_WHOLESALE_INVENTORIES_APR_FC">"c8567"</definedName>
    <definedName name="IQ_WHOLESALE_INVENTORIES_FC">"c7907"</definedName>
    <definedName name="IQ_WHOLESALE_INVENTORIES_POP">"c7247"</definedName>
    <definedName name="IQ_WHOLESALE_INVENTORIES_POP_FC">"c8127"</definedName>
    <definedName name="IQ_WHOLESALE_INVENTORIES_YOY">"c7467"</definedName>
    <definedName name="IQ_WHOLESALE_INVENTORIES_YOY_FC">"c8347"</definedName>
    <definedName name="IQ_WHOLESALE_IS_RATIO">"c7026"</definedName>
    <definedName name="IQ_WHOLESALE_IS_RATIO_FC">"c7906"</definedName>
    <definedName name="IQ_WHOLESALE_IS_RATIO_POP">"c7246"</definedName>
    <definedName name="IQ_WHOLESALE_IS_RATIO_POP_FC">"c8126"</definedName>
    <definedName name="IQ_WHOLESALE_IS_RATIO_YOY">"c7466"</definedName>
    <definedName name="IQ_WHOLESALE_IS_RATIO_YOY_FC">"c8346"</definedName>
    <definedName name="IQ_WHOLESALE_SALES">"c7028"</definedName>
    <definedName name="IQ_WHOLESALE_SALES_APR">"c7688"</definedName>
    <definedName name="IQ_WHOLESALE_SALES_APR_FC">"c8568"</definedName>
    <definedName name="IQ_WHOLESALE_SALES_FC">"c7908"</definedName>
    <definedName name="IQ_WHOLESALE_SALES_INDEX">"c7029"</definedName>
    <definedName name="IQ_WHOLESALE_SALES_INDEX_APR">"c7689"</definedName>
    <definedName name="IQ_WHOLESALE_SALES_INDEX_APR_FC">"c8569"</definedName>
    <definedName name="IQ_WHOLESALE_SALES_INDEX_FC">"c7909"</definedName>
    <definedName name="IQ_WHOLESALE_SALES_INDEX_POP">"c7249"</definedName>
    <definedName name="IQ_WHOLESALE_SALES_INDEX_POP_FC">"c8129"</definedName>
    <definedName name="IQ_WHOLESALE_SALES_INDEX_YOY">"c7469"</definedName>
    <definedName name="IQ_WHOLESALE_SALES_INDEX_YOY_FC">"c8349"</definedName>
    <definedName name="IQ_WHOLESALE_SALES_POP">"c7248"</definedName>
    <definedName name="IQ_WHOLESALE_SALES_POP_FC">"c8128"</definedName>
    <definedName name="IQ_WHOLESALE_SALES_YOY">"c7468"</definedName>
    <definedName name="IQ_WHOLESALE_SALES_YOY_FC">"c8348"</definedName>
    <definedName name="IQ_WIP_INV">"c1335"</definedName>
    <definedName name="IQ_WIRELESS_PENETRATION">"c15767"</definedName>
    <definedName name="IQ_WORKING_CAP">"c3494"</definedName>
    <definedName name="IQ_WORKMEN_WRITTEN">"c1336"</definedName>
    <definedName name="IQ_WRITTEN_OPTION_CONTRACTS_FDIC">"c6509"</definedName>
    <definedName name="IQ_WRITTEN_OPTION_CONTRACTS_FX_RISK_FDIC">"c6514"</definedName>
    <definedName name="IQ_WRITTEN_OPTION_CONTRACTS_NON_FX_IR_FDIC">"c6519"</definedName>
    <definedName name="IQ_WTD_AVG_IR_AFTER_FIVE">"c15700"</definedName>
    <definedName name="IQ_WTD_AVG_IR_CY">"c15695"</definedName>
    <definedName name="IQ_WTD_AVG_IR_CY1">"c15696"</definedName>
    <definedName name="IQ_WTD_AVG_IR_CY2">"c15697"</definedName>
    <definedName name="IQ_WTD_AVG_IR_CY3">"c15698"</definedName>
    <definedName name="IQ_WTD_AVG_IR_CY4">"c15699"</definedName>
    <definedName name="IQ_WTD_AVG_IR_LT_DEBT">"c15693"</definedName>
    <definedName name="IQ_WTD_AVG_IR_TOTAL_DEBT">"c15694"</definedName>
    <definedName name="IQ_XDIV_DATE">"c2203"</definedName>
    <definedName name="IQ_XDIV_DATE_1">"c2104"</definedName>
    <definedName name="IQ_YEAR_FOUNDED">"c6793"</definedName>
    <definedName name="IQ_YEARHIGH">"c1337"</definedName>
    <definedName name="IQ_YEARHIGH_DATE">"c2250"</definedName>
    <definedName name="IQ_YEARHIGH_RT">"YEARHIGH"</definedName>
    <definedName name="IQ_YEARLOW">"c1338"</definedName>
    <definedName name="IQ_YEARLOW_DATE">"c2251"</definedName>
    <definedName name="IQ_YEARLOW_RT">"YEARLOW"</definedName>
    <definedName name="IQ_YIELD_FED_FUNDS_SOLD_FFIEC">"c13487"</definedName>
    <definedName name="IQ_YIELD_TRADING_ASSETS_FFIEC">"c13488"</definedName>
    <definedName name="IQ_YTD">3000</definedName>
    <definedName name="IQ_YTDMONTH">130000</definedName>
    <definedName name="IQ_YTW">"c2163"</definedName>
    <definedName name="IQ_YTW_DATE">"c2164"</definedName>
    <definedName name="IQ_YTW_DATE_TYPE">"c2165"</definedName>
    <definedName name="IQ_Z_SCORE">"c1339"</definedName>
    <definedName name="IQB_BOOKMARK_COUNT">0</definedName>
    <definedName name="IQB_BOOKMARK_COUNT_1">1</definedName>
    <definedName name="IQB_BOOKMARK_COUNT_1_1">2</definedName>
    <definedName name="IQB_BOOKMARK_LOCATION_0">'[4]Financial summary'!#REF!</definedName>
    <definedName name="IQB_BOOKMARK_LOCATION_1">#REF!</definedName>
    <definedName name="IQB_BOOKMARK_LOCATION_10">#REF!</definedName>
    <definedName name="IQB_BOOKMARK_LOCATION_11">#REF!</definedName>
    <definedName name="IQB_BOOKMARK_LOCATION_12">#REF!</definedName>
    <definedName name="IQB_BOOKMARK_LOCATION_2">#REF!</definedName>
    <definedName name="IQB_BOOKMARK_LOCATION_3">#REF!</definedName>
    <definedName name="IQB_BOOKMARK_LOCATION_4">#REF!</definedName>
    <definedName name="IQB_BOOKMARK_LOCATION_5">#REF!</definedName>
    <definedName name="IQB_BOOKMARK_LOCATION_6">#REF!</definedName>
    <definedName name="IQB_BOOKMARK_LOCATION_7">#REF!</definedName>
    <definedName name="IQB_BOOKMARK_LOCATION_8">#REF!</definedName>
    <definedName name="IQB_BOOKMARK_LOCATION_9">#REF!</definedName>
    <definedName name="IQB_CURRENT_BOOKMARK">0</definedName>
    <definedName name="IQC">41319.5192592593</definedName>
    <definedName name="IQR111711P10">#REF!</definedName>
    <definedName name="IQR111711P101">#REF!</definedName>
    <definedName name="IQR111711P102">#REF!</definedName>
    <definedName name="IQR111711P103">#REF!</definedName>
    <definedName name="IQR111711P104">#REF!</definedName>
    <definedName name="IQR111711P106">#REF!</definedName>
    <definedName name="IQR111711P107">#REF!</definedName>
    <definedName name="IQR111711P110">#REF!</definedName>
    <definedName name="IQR111711P111">#REF!</definedName>
    <definedName name="IQR111711P112">#REF!</definedName>
    <definedName name="IQR111711P113">#REF!</definedName>
    <definedName name="IQR111711P114">#REF!</definedName>
    <definedName name="IQR111711P117">#REF!</definedName>
    <definedName name="IQR111711P119">#REF!</definedName>
    <definedName name="IQR111711P120">#REF!</definedName>
    <definedName name="IQR111711P122">#REF!</definedName>
    <definedName name="IQR111711P123">#REF!</definedName>
    <definedName name="IQR111711P124">#REF!</definedName>
    <definedName name="IQR111711P127">#REF!</definedName>
    <definedName name="IQR111711P128">#REF!</definedName>
    <definedName name="IQR111711P13">#REF!</definedName>
    <definedName name="IQR111711P131">#REF!</definedName>
    <definedName name="IQR111711P132">#REF!</definedName>
    <definedName name="IQR111711P134">#REF!</definedName>
    <definedName name="IQR111711P135">#REF!</definedName>
    <definedName name="IQR111711P136">#REF!</definedName>
    <definedName name="IQR111711P138">#REF!</definedName>
    <definedName name="IQR111711P139">#REF!</definedName>
    <definedName name="IQR111711P14">#REF!</definedName>
    <definedName name="IQR111711P140">#REF!</definedName>
    <definedName name="IQR111711P141">#REF!</definedName>
    <definedName name="IQR111711P142">#REF!</definedName>
    <definedName name="IQR111711P143">#REF!</definedName>
    <definedName name="IQR111711P144">#REF!</definedName>
    <definedName name="IQR111711P145">#REF!</definedName>
    <definedName name="IQR111711P148">#REF!</definedName>
    <definedName name="IQR111711P149">#REF!</definedName>
    <definedName name="IQR111711P150">#REF!</definedName>
    <definedName name="IQR111711P153">#REF!</definedName>
    <definedName name="IQR111711P155">#REF!</definedName>
    <definedName name="IQR111711P156">#REF!</definedName>
    <definedName name="IQR111711P161">#REF!</definedName>
    <definedName name="IQR111711P163">#REF!</definedName>
    <definedName name="IQR111711P167">#REF!</definedName>
    <definedName name="IQR111711P168">#REF!</definedName>
    <definedName name="IQR111711P169">#REF!</definedName>
    <definedName name="IQR111711P17">#REF!</definedName>
    <definedName name="IQR111711P170">#REF!</definedName>
    <definedName name="IQR111711P172">#REF!</definedName>
    <definedName name="IQR111711P174">#REF!</definedName>
    <definedName name="IQR111711P175">#REF!</definedName>
    <definedName name="IQR111711P179">#REF!</definedName>
    <definedName name="IQR111711P18">#REF!</definedName>
    <definedName name="IQR111711P182">#REF!</definedName>
    <definedName name="IQR111711P183">#REF!</definedName>
    <definedName name="IQR111711P187">#REF!</definedName>
    <definedName name="IQR111711P188">#REF!</definedName>
    <definedName name="IQR111711P190">#REF!</definedName>
    <definedName name="IQR111711P192">#REF!</definedName>
    <definedName name="IQR111711P193">#REF!</definedName>
    <definedName name="IQR111711P195">#REF!</definedName>
    <definedName name="IQR111711P196">#REF!</definedName>
    <definedName name="IQR111711P198">#REF!</definedName>
    <definedName name="IQR111711P199">#REF!</definedName>
    <definedName name="IQR111711P200">#REF!</definedName>
    <definedName name="IQR111711P202">#REF!</definedName>
    <definedName name="IQR111711P205">#REF!</definedName>
    <definedName name="IQR111711P206">#REF!</definedName>
    <definedName name="IQR111711P207">#REF!</definedName>
    <definedName name="IQR111711P208">#REF!</definedName>
    <definedName name="IQR111711P21">#REF!</definedName>
    <definedName name="IQR111711P210">#REF!</definedName>
    <definedName name="IQR111711P211">#REF!</definedName>
    <definedName name="IQR111711P212">#REF!</definedName>
    <definedName name="IQR111711P213">#REF!</definedName>
    <definedName name="IQR111711P214">#REF!</definedName>
    <definedName name="IQR111711P215">#REF!</definedName>
    <definedName name="IQR111711P216">#REF!</definedName>
    <definedName name="IQR111711P218">#REF!</definedName>
    <definedName name="IQR111711P219">#REF!</definedName>
    <definedName name="IQR111711P222">#REF!</definedName>
    <definedName name="IQR111711P223">#REF!</definedName>
    <definedName name="IQR111711P224">#REF!</definedName>
    <definedName name="IQR111711P225">#REF!</definedName>
    <definedName name="IQR111711P227">#REF!</definedName>
    <definedName name="IQR111711P229">#REF!</definedName>
    <definedName name="IQR111711P23">#REF!</definedName>
    <definedName name="IQR111711P230">#REF!</definedName>
    <definedName name="IQR111711P232">#REF!</definedName>
    <definedName name="IQR111711P233">#REF!</definedName>
    <definedName name="IQR111711P234">#REF!</definedName>
    <definedName name="IQR111711P237">#REF!</definedName>
    <definedName name="IQR111711P238">#REF!</definedName>
    <definedName name="IQR111711P239">#REF!</definedName>
    <definedName name="IQR111711P24">#REF!</definedName>
    <definedName name="IQR111711P240">#REF!</definedName>
    <definedName name="IQR111711P242">#REF!</definedName>
    <definedName name="IQR111711P243">#REF!</definedName>
    <definedName name="IQR111711P245">#REF!</definedName>
    <definedName name="IQR111711P247">#REF!</definedName>
    <definedName name="IQR111711P248">#REF!</definedName>
    <definedName name="IQR111711P249">#REF!</definedName>
    <definedName name="IQR111711P25">#REF!</definedName>
    <definedName name="IQR111711P252">#REF!</definedName>
    <definedName name="IQR111711P253">#REF!</definedName>
    <definedName name="IQR111711P254">#REF!</definedName>
    <definedName name="IQR111711P255">#REF!</definedName>
    <definedName name="IQR111711P256">#REF!</definedName>
    <definedName name="IQR111711P257">#REF!</definedName>
    <definedName name="IQR111711P258">#REF!</definedName>
    <definedName name="IQR111711P259">#REF!</definedName>
    <definedName name="IQR111711P26">#REF!</definedName>
    <definedName name="IQR111711P260">#REF!</definedName>
    <definedName name="IQR111711P261">#REF!</definedName>
    <definedName name="IQR111711P263">#REF!</definedName>
    <definedName name="IQR111711P264">#REF!</definedName>
    <definedName name="IQR111711P265">#REF!</definedName>
    <definedName name="IQR111711P266">#REF!</definedName>
    <definedName name="IQR111711P267">#REF!</definedName>
    <definedName name="IQR111711P269">#REF!</definedName>
    <definedName name="IQR111711P27">#REF!</definedName>
    <definedName name="IQR111711P270">#REF!</definedName>
    <definedName name="IQR111711P271">#REF!</definedName>
    <definedName name="IQR111711P275">#REF!</definedName>
    <definedName name="IQR111711P276">#REF!</definedName>
    <definedName name="IQR111711P278">#REF!</definedName>
    <definedName name="IQR111711P279">#REF!</definedName>
    <definedName name="IQR111711P28">#REF!</definedName>
    <definedName name="IQR111711P280">#REF!</definedName>
    <definedName name="IQR111711P281">#REF!</definedName>
    <definedName name="IQR111711P282">#REF!</definedName>
    <definedName name="IQR111711P284">#REF!</definedName>
    <definedName name="IQR111711P285">#REF!</definedName>
    <definedName name="IQR111711P286">#REF!</definedName>
    <definedName name="IQR111711P289">#REF!</definedName>
    <definedName name="IQR111711P29">#REF!</definedName>
    <definedName name="IQR111711P290">#REF!</definedName>
    <definedName name="IQR111711P292">#REF!</definedName>
    <definedName name="IQR111711P294">#REF!</definedName>
    <definedName name="IQR111711P295">#REF!</definedName>
    <definedName name="IQR111711P297">#REF!</definedName>
    <definedName name="IQR111711P299">#REF!</definedName>
    <definedName name="IQR111711P30">#REF!</definedName>
    <definedName name="IQR111711P300">#REF!</definedName>
    <definedName name="IQR111711P301">#REF!</definedName>
    <definedName name="IQR111711P303">#REF!</definedName>
    <definedName name="IQR111711P304">#REF!</definedName>
    <definedName name="IQR111711P306">#REF!</definedName>
    <definedName name="IQR111711P307">#REF!</definedName>
    <definedName name="IQR111711P308">#REF!</definedName>
    <definedName name="IQR111711P309">#REF!</definedName>
    <definedName name="IQR111711P31">#REF!</definedName>
    <definedName name="IQR111711P311">#REF!</definedName>
    <definedName name="IQR111711P312">#REF!</definedName>
    <definedName name="IQR111711P313">#REF!</definedName>
    <definedName name="IQR111711P314">#REF!</definedName>
    <definedName name="IQR111711P315">#REF!</definedName>
    <definedName name="IQR111711P318">#REF!</definedName>
    <definedName name="IQR111711P319">#REF!</definedName>
    <definedName name="IQR111711P32">#REF!</definedName>
    <definedName name="IQR111711P320">#REF!</definedName>
    <definedName name="IQR111711P321">#REF!</definedName>
    <definedName name="IQR111711P322">#REF!</definedName>
    <definedName name="IQR111711P323">#REF!</definedName>
    <definedName name="IQR111711P324">#REF!</definedName>
    <definedName name="IQR111711P325">#REF!</definedName>
    <definedName name="IQR111711P327">#REF!</definedName>
    <definedName name="IQR111711P328">#REF!</definedName>
    <definedName name="IQR111711P329">#REF!</definedName>
    <definedName name="IQR111711P33">#REF!</definedName>
    <definedName name="IQR111711P330">#REF!</definedName>
    <definedName name="IQR111711P331">#REF!</definedName>
    <definedName name="IQR111711P333">#REF!</definedName>
    <definedName name="IQR111711P335">#REF!</definedName>
    <definedName name="IQR111711P336">#REF!</definedName>
    <definedName name="IQR111711P337">#REF!</definedName>
    <definedName name="IQR111711P338">#REF!</definedName>
    <definedName name="IQR111711P339">#REF!</definedName>
    <definedName name="IQR111711P34">#REF!</definedName>
    <definedName name="IQR111711P340">#REF!</definedName>
    <definedName name="IQR111711P341">#REF!</definedName>
    <definedName name="IQR111711P343">#REF!</definedName>
    <definedName name="IQR111711P345">#REF!</definedName>
    <definedName name="IQR111711P346">#REF!</definedName>
    <definedName name="IQR111711P347">#REF!</definedName>
    <definedName name="IQR111711P348">#REF!</definedName>
    <definedName name="IQR111711P349">#REF!</definedName>
    <definedName name="IQR111711P350">#REF!</definedName>
    <definedName name="IQR111711P352">#REF!</definedName>
    <definedName name="IQR111711P353">#REF!</definedName>
    <definedName name="IQR111711P354">#REF!</definedName>
    <definedName name="IQR111711P355">#REF!</definedName>
    <definedName name="IQR111711P356">#REF!</definedName>
    <definedName name="IQR111711P358">#REF!</definedName>
    <definedName name="IQR111711P36">#REF!</definedName>
    <definedName name="IQR111711P361">#REF!</definedName>
    <definedName name="IQR111711P362">#REF!</definedName>
    <definedName name="IQR111711P364">#REF!</definedName>
    <definedName name="IQR111711P367">#REF!</definedName>
    <definedName name="IQR111711P368">#REF!</definedName>
    <definedName name="IQR111711P369">#REF!</definedName>
    <definedName name="IQR111711P37">#REF!</definedName>
    <definedName name="IQR111711P370">#REF!</definedName>
    <definedName name="IQR111711P372">#REF!</definedName>
    <definedName name="IQR111711P374">#REF!</definedName>
    <definedName name="IQR111711P375">#REF!</definedName>
    <definedName name="IQR111711P378">#REF!</definedName>
    <definedName name="IQR111711P379">#REF!</definedName>
    <definedName name="IQR111711P38">#REF!</definedName>
    <definedName name="IQR111711P380">#REF!</definedName>
    <definedName name="IQR111711P381">#REF!</definedName>
    <definedName name="IQR111711P41">#REF!</definedName>
    <definedName name="IQR111711P42">#REF!</definedName>
    <definedName name="IQR111711P43">#REF!</definedName>
    <definedName name="IQR111711P44">#REF!</definedName>
    <definedName name="IQR111711P46">#REF!</definedName>
    <definedName name="IQR111711P48">#REF!</definedName>
    <definedName name="IQR111711P50">#REF!</definedName>
    <definedName name="IQR111711P51">#REF!</definedName>
    <definedName name="IQR111711P55">#REF!</definedName>
    <definedName name="IQR111711P56">#REF!</definedName>
    <definedName name="IQR111711P57">#REF!</definedName>
    <definedName name="IQR111711P58">#REF!</definedName>
    <definedName name="IQR111711P59">#REF!</definedName>
    <definedName name="IQR111711P62">#REF!</definedName>
    <definedName name="IQR111711P64">#REF!</definedName>
    <definedName name="IQR111711P65">#REF!</definedName>
    <definedName name="IQR111711P66">#REF!</definedName>
    <definedName name="IQR111711P67">#REF!</definedName>
    <definedName name="IQR111711P69">#REF!</definedName>
    <definedName name="IQR111711P70">#REF!</definedName>
    <definedName name="IQR111711P71">#REF!</definedName>
    <definedName name="IQR111711P74">#REF!</definedName>
    <definedName name="IQR111711P75">#REF!</definedName>
    <definedName name="IQR111711P76">#REF!</definedName>
    <definedName name="IQR111711P77">#REF!</definedName>
    <definedName name="IQR111711P79">#REF!</definedName>
    <definedName name="IQR111711P81">#REF!</definedName>
    <definedName name="IQR111711P83">#REF!</definedName>
    <definedName name="IQR111711P87">#REF!</definedName>
    <definedName name="IQR111711P88">#REF!</definedName>
    <definedName name="IQR111711P9">#REF!</definedName>
    <definedName name="IQR111711P91">#REF!</definedName>
    <definedName name="IQR111711P92">#REF!</definedName>
    <definedName name="IQR111711P93">#REF!</definedName>
    <definedName name="IQR111711P94">#REF!</definedName>
    <definedName name="IQR111711P95">#REF!</definedName>
    <definedName name="IQR111711P96">#REF!</definedName>
    <definedName name="IQR111711P98">#REF!</definedName>
    <definedName name="IQR111711Q112">#REF!</definedName>
    <definedName name="IQR111711Q113">#REF!</definedName>
    <definedName name="IQR111711Q14">#REF!</definedName>
    <definedName name="IQR111711Q148">#REF!</definedName>
    <definedName name="IQR111711Q149">#REF!</definedName>
    <definedName name="IQR111711Q17">#REF!</definedName>
    <definedName name="IQR111711Q174">#REF!</definedName>
    <definedName name="IQR111711Q175">#REF!</definedName>
    <definedName name="IQR111711Q187">#REF!</definedName>
    <definedName name="IQR111711Q188">#REF!</definedName>
    <definedName name="IQR111711Q224">#REF!</definedName>
    <definedName name="IQR111711Q225">#REF!</definedName>
    <definedName name="IQR111711Q242">#REF!</definedName>
    <definedName name="IQR111711Q243">#REF!</definedName>
    <definedName name="IQR111711Q270">#REF!</definedName>
    <definedName name="IQR111711Q271">#REF!</definedName>
    <definedName name="IQR111711Q289">#REF!</definedName>
    <definedName name="IQR111711Q290">#REF!</definedName>
    <definedName name="IQR111711Q313">#REF!</definedName>
    <definedName name="IQR111711Q314">#REF!</definedName>
    <definedName name="IQR111711Q330">#REF!</definedName>
    <definedName name="IQR111711Q331">#REF!</definedName>
    <definedName name="IQR111711Q43">#REF!</definedName>
    <definedName name="IQR111711Q44">#REF!</definedName>
    <definedName name="IQR111711Q69">#REF!</definedName>
    <definedName name="IQR111711Q70">#REF!</definedName>
    <definedName name="IQR111711Q74">#REF!</definedName>
    <definedName name="IQR111711Q75">#REF!</definedName>
    <definedName name="IQR111711Q76">#REF!</definedName>
    <definedName name="IQR111711Q77">#REF!</definedName>
    <definedName name="IQR111711Q9">#REF!</definedName>
    <definedName name="IQRA1">"$A$2:$A$254"</definedName>
    <definedName name="IQRA10">"$A$11:$A$262"</definedName>
    <definedName name="IQRA14">"$A$15:$A$19"</definedName>
    <definedName name="IQRA149">"$A$150:$A$654"</definedName>
    <definedName name="IQRA15">"$A$16:$A$771"</definedName>
    <definedName name="IQRA169">"$A$170:$A$675"</definedName>
    <definedName name="IQRA177">"$A$178:$A$682"</definedName>
    <definedName name="IQRA2">"$A$3:$A$1332"</definedName>
    <definedName name="IQRA3">"$A$4:$A$23"</definedName>
    <definedName name="IQRA4">"$A$5:$A$1066"</definedName>
    <definedName name="IQRA5">"$A$6:$A$1056"</definedName>
    <definedName name="IQRA51">"$A$52:$A$54"</definedName>
    <definedName name="IQRA55">"$A$56:$A$58"</definedName>
    <definedName name="IQRA7">"$A$8:$A$104"</definedName>
    <definedName name="IQRA8">"$A$9:$A$260"</definedName>
    <definedName name="IQRAA23">"$AA$24:$AA$1281"</definedName>
    <definedName name="IQRAA25">"$AA$26:$AA$40"</definedName>
    <definedName name="IQRAA26">"$AA$27:$AA$41"</definedName>
    <definedName name="IQRAA3">"$AA$4:$AA$1012"</definedName>
    <definedName name="IQRAA31">"$AA$32:$AA$8559"</definedName>
    <definedName name="IQRAA6">"$AA$7:$AA$531"</definedName>
    <definedName name="IQRAA61">"$AA$62:$AA$74"</definedName>
    <definedName name="IQRAB25">"$AB$26:$AB$40"</definedName>
    <definedName name="IQRAB34">"$AB$35"</definedName>
    <definedName name="IQRAB37">"$AB$38:$AB$40"</definedName>
    <definedName name="IQRAB39">"$AB$40:$AB$42"</definedName>
    <definedName name="IQRAB49">"$AB$50:$AB$52"</definedName>
    <definedName name="IQRAB52">"$AB$53:$AB$152"</definedName>
    <definedName name="IQRAB6">"$AB$7:$AB$260"</definedName>
    <definedName name="IQRAB61">"$AB$62:$AB$92"</definedName>
    <definedName name="IQRAB8">"$AB$9:$AB$766"</definedName>
    <definedName name="IQRAC25">"$AC$26:$AC$40"</definedName>
    <definedName name="IQRAC61">"$AC$62:$AC$77"</definedName>
    <definedName name="IQRAC8">"$AC$9:$AC$766"</definedName>
    <definedName name="IQRAD17">"$AD$18:$AD$268"</definedName>
    <definedName name="IQRAD34">"$AD$35:$AD$43"</definedName>
    <definedName name="IQRAD37">"$AD$38"</definedName>
    <definedName name="IQRAD39">"$AD$40"</definedName>
    <definedName name="IQRAD49">"$AD$50:$AD$54"</definedName>
    <definedName name="IQRAD52">"$AD$53"</definedName>
    <definedName name="IQRAD61">"$AD$62:$AD$77"</definedName>
    <definedName name="IQRAD8">"$AD$9:$AD$766"</definedName>
    <definedName name="IQRAE61">"$AE$62"</definedName>
    <definedName name="IQRAF17">"$AF$18:$AF$269"</definedName>
    <definedName name="IQRAF61">"$AF$62"</definedName>
    <definedName name="IQRAG34">"$AG$35:$AG$43"</definedName>
    <definedName name="IQRAG37">"$AG$38"</definedName>
    <definedName name="IQRAG39">"$AG$40"</definedName>
    <definedName name="IQRAG49">"$AG$50:$AG$54"</definedName>
    <definedName name="IQRAG52">"$AG$53"</definedName>
    <definedName name="IQRAG61">"$AG$62"</definedName>
    <definedName name="IQRAH61">"$AH$62"</definedName>
    <definedName name="IQRAI34">"$AI$35:$AI$40"</definedName>
    <definedName name="IQRAI49">"$AI$50:$AI$51"</definedName>
    <definedName name="IQRAI61">"$AI$62"</definedName>
    <definedName name="IQRAJ61">"$AJ$62:$AJ$79"</definedName>
    <definedName name="IQRAL34">"$AL$35:$AL$40"</definedName>
    <definedName name="IQRAL49">"$AL$50:$AL$51"</definedName>
    <definedName name="IQRAN34">"$AN$35"</definedName>
    <definedName name="IQRAN49">"$AN$50:$AN$52"</definedName>
    <definedName name="IQRAQ34">"$AQ$35"</definedName>
    <definedName name="IQRAQ49">"$AQ$50:$AQ$52"</definedName>
    <definedName name="IQRAQ6">"$AQ$7:$AQ$260"</definedName>
    <definedName name="IQRAS34">"$AS$35"</definedName>
    <definedName name="IQRAS49">"$AS$50:$AS$54"</definedName>
    <definedName name="IQRAT6">"$AT$7:$AT$260"</definedName>
    <definedName name="IQRAU6">"$AU$7:$AU$444"</definedName>
    <definedName name="IQRAV34">"$AV$35"</definedName>
    <definedName name="IQRAV49">"$AV$50:$AV$54"</definedName>
    <definedName name="IQRAW199">"$AW$200"</definedName>
    <definedName name="IQRAW6">"$AW$7:$AW$260"</definedName>
    <definedName name="IQRAX6">"$AX$7:$AX$260"</definedName>
    <definedName name="IQRAY129">"$AY$130:$AY$228"</definedName>
    <definedName name="IQRAY6">"$AY$7:$AY$444"</definedName>
    <definedName name="IQRAY7">"$AY$8"</definedName>
    <definedName name="IQRAZ129">"$AZ$130:$AZ$228"</definedName>
    <definedName name="IQRB1">"$B$2:$B$1023"</definedName>
    <definedName name="IQRB10">"$B$11:$B$264"</definedName>
    <definedName name="IQRB11">"$B$12:$B$262"</definedName>
    <definedName name="IQRB12">"$B$13:$B$264"</definedName>
    <definedName name="IQRB13">"$B$14:$B$265"</definedName>
    <definedName name="IQRB14">"$B$15:$B$266"</definedName>
    <definedName name="IQRB15">"$B$16:$B$17"</definedName>
    <definedName name="IQRB17">"$B$18:$B$22"</definedName>
    <definedName name="IQRB18">"$B$19:$B$23"</definedName>
    <definedName name="IQRB19">"$B$20:$B$24"</definedName>
    <definedName name="IQRB2">"$C$2:$O$2"</definedName>
    <definedName name="IQRB20">"$B$21:$B$25"</definedName>
    <definedName name="IQRB21">"$B$22:$B$26"</definedName>
    <definedName name="IQRB22">"$B$23:$B$27"</definedName>
    <definedName name="IQRB23">"$B$24:$B$28"</definedName>
    <definedName name="IQRB24">"$B$25:$B$29"</definedName>
    <definedName name="IQRB28">"$B$29:$B$32"</definedName>
    <definedName name="IQRB3">"$C$3:$O$3"</definedName>
    <definedName name="IQRB32">"$B$33:$B$37"</definedName>
    <definedName name="IQRB33">"$B$34:$B$38"</definedName>
    <definedName name="IQRB34">"$B$35:$B$39"</definedName>
    <definedName name="IQRB39">"$B$40:$B$61"</definedName>
    <definedName name="IQRB4">"$C$4:$O$4"</definedName>
    <definedName name="IQRB5">"$B$6:$B$585"</definedName>
    <definedName name="IQRB54">"$B$55:$B$61"</definedName>
    <definedName name="IQRB6">"$B$7"</definedName>
    <definedName name="IQRB7">"$B$8:$B$1069"</definedName>
    <definedName name="IQRB8">"$B$9:$B$260"</definedName>
    <definedName name="IQRB9">"$B$10:$B$1268"</definedName>
    <definedName name="IQRBA6">"$BA$7:$BA$260"</definedName>
    <definedName name="IQRBB40">"$BB$41:$BB$45"</definedName>
    <definedName name="IQRBB6">"$BB$7:$BB$260"</definedName>
    <definedName name="IQRBC158">"$BC$159:$BC$257"</definedName>
    <definedName name="IQRBC6">"$BC$7:$BC$260"</definedName>
    <definedName name="IQRBE6">"$BE$7:$BE$260"</definedName>
    <definedName name="IQRBG7">"$BG$8:$BG$28"</definedName>
    <definedName name="IQRBH6">"$BH$7:$BH$444"</definedName>
    <definedName name="IQRBJ6">"$BJ$7:$BJ$400"</definedName>
    <definedName name="IQRBV5">"$BV$6:$BV$632"</definedName>
    <definedName name="IQRBW5">"$BW$6:$BW$632"</definedName>
    <definedName name="IQRC1">"$C$2:$C$1009"</definedName>
    <definedName name="IQRC10">"$D$10:$G$10"</definedName>
    <definedName name="IQRC100">"$D$100"</definedName>
    <definedName name="IQRC101">"$D$101"</definedName>
    <definedName name="IQRC102">"$D$102"</definedName>
    <definedName name="IQRC103">"$D$103"</definedName>
    <definedName name="IQRC104">"$D$104"</definedName>
    <definedName name="IQRC105">"$D$105"</definedName>
    <definedName name="IQRC106">"$D$106"</definedName>
    <definedName name="IQRC107">"$D$107"</definedName>
    <definedName name="IQRC108">"$D$108"</definedName>
    <definedName name="IQRC109">"$D$109"</definedName>
    <definedName name="IQRC11">"$D$11:$I$11"</definedName>
    <definedName name="IQRC110">"$D$110"</definedName>
    <definedName name="IQRC111">"$D$111"</definedName>
    <definedName name="IQRC112">"$D$112"</definedName>
    <definedName name="IQRC113">"$D$113"</definedName>
    <definedName name="IQRC114">"$D$114"</definedName>
    <definedName name="IQRC115">"$D$115"</definedName>
    <definedName name="IQRC116">"$D$116"</definedName>
    <definedName name="IQRC117">"$D$117"</definedName>
    <definedName name="IQRC118">"$D$118"</definedName>
    <definedName name="IQRC119">"$D$119"</definedName>
    <definedName name="IQRC12">"$C$13"</definedName>
    <definedName name="IQRC120">"$D$120"</definedName>
    <definedName name="IQRC121">"$D$121"</definedName>
    <definedName name="IQRC122">"$D$122"</definedName>
    <definedName name="IQRC123">"$D$123"</definedName>
    <definedName name="IQRC124">"$D$124"</definedName>
    <definedName name="IQRC125">"$D$125"</definedName>
    <definedName name="IQRC126">"$D$126"</definedName>
    <definedName name="IQRC127">"$D$127"</definedName>
    <definedName name="IQRC128">"$D$128:$M$128"</definedName>
    <definedName name="IQRC129">"$D$129"</definedName>
    <definedName name="IQRC13">"$D$13:$F$13"</definedName>
    <definedName name="IQRC130">"$D$130"</definedName>
    <definedName name="IQRC131">"$D$131"</definedName>
    <definedName name="IQRC132">"$D$132"</definedName>
    <definedName name="IQRC133">"$D$133:$G$133"</definedName>
    <definedName name="IQRC134">"$D$134"</definedName>
    <definedName name="IQRC135">"$D$135"</definedName>
    <definedName name="IQRC136">"$D$136"</definedName>
    <definedName name="IQRC137">"$D$137"</definedName>
    <definedName name="IQRC138">"$D$138"</definedName>
    <definedName name="IQRC139">"$D$139"</definedName>
    <definedName name="IQRC14">"$D$14:$H$14"</definedName>
    <definedName name="IQRC140">"$D$140"</definedName>
    <definedName name="IQRC141">"$D$141"</definedName>
    <definedName name="IQRC142">"$D$142"</definedName>
    <definedName name="IQRC143">"$D$143"</definedName>
    <definedName name="IQRC144">"$D$144"</definedName>
    <definedName name="IQRC145">"$D$145:$G$145"</definedName>
    <definedName name="IQRC146">"$D$146"</definedName>
    <definedName name="IQRC147">"$D$147"</definedName>
    <definedName name="IQRC148">"$D$148"</definedName>
    <definedName name="IQRC149">"$D$149"</definedName>
    <definedName name="IQRC15">"$C$16:$C$20"</definedName>
    <definedName name="IQRC150">"$D$150"</definedName>
    <definedName name="IQRC151">"$D$151"</definedName>
    <definedName name="IQRC152">"$D$152"</definedName>
    <definedName name="IQRC153">"$D$153"</definedName>
    <definedName name="IQRC154">"$D$154"</definedName>
    <definedName name="IQRC155">"$D$155"</definedName>
    <definedName name="IQRC156">"$D$156"</definedName>
    <definedName name="IQRC157">"$D$157"</definedName>
    <definedName name="IQRC2">"$C$3:$C$1264"</definedName>
    <definedName name="IQRC24">"$C$25:$C$29"</definedName>
    <definedName name="IQRC28">"$C$29:$C$32"</definedName>
    <definedName name="IQRC29">"$C$30:$C$5014"</definedName>
    <definedName name="IQRC3">"$C$4:$C$13"</definedName>
    <definedName name="IQRC30">"$C$31:$C$4987"</definedName>
    <definedName name="IQRC31">"$C$32:$C$5032"</definedName>
    <definedName name="IQRC37">"$C$38:$C$43"</definedName>
    <definedName name="IQRC41">"$D$41:$G$41"</definedName>
    <definedName name="IQRC46">"$C$47:$C$54"</definedName>
    <definedName name="IQRC48">"$C$49:$C$55"</definedName>
    <definedName name="IQRC54">"$C$55:$C$61"</definedName>
    <definedName name="IQRC57">"$C$58:$C$64"</definedName>
    <definedName name="IQRC6">"$C$7:$C$26"</definedName>
    <definedName name="IQRC60">"$C$61:$C$64"</definedName>
    <definedName name="IQRC61">"$C$62:$C$66"</definedName>
    <definedName name="IQRC7">"$C$9:$C$261"</definedName>
    <definedName name="IQRC8">"$C$9:$C$260"</definedName>
    <definedName name="IQRC9">"$D$9:$IT$9"</definedName>
    <definedName name="IQRCashFlowMetricsDD11">#REF!</definedName>
    <definedName name="IQRCashFlowMetricsDD12">#REF!</definedName>
    <definedName name="IQRCashFlowMetricsDD13">#REF!</definedName>
    <definedName name="IQRCashFlowMetricsDD14">#REF!</definedName>
    <definedName name="IQRCashFlowMetricsDD15">#REF!</definedName>
    <definedName name="IQRCashFlowMetricsDD16">#REF!</definedName>
    <definedName name="IQRCashFlowMetricsDD17">#REF!</definedName>
    <definedName name="IQRCashFlowMetricsDD18">#REF!</definedName>
    <definedName name="IQRCashFlowMetricsDD19">#REF!</definedName>
    <definedName name="IQRCashFlowMetricsDD20">#REF!</definedName>
    <definedName name="IQRCashFlowMetricsDD21">#REF!</definedName>
    <definedName name="IQRCashFlowMetricsDD22">#REF!</definedName>
    <definedName name="IQRCashFlowMetricsDD23">#REF!</definedName>
    <definedName name="IQRCashFlowMetricsDD24">#REF!</definedName>
    <definedName name="IQRCashFlowMetricsDD25">#REF!</definedName>
    <definedName name="IQRCashFlowMetricsDD26">#REF!</definedName>
    <definedName name="IQRCashFlowMetricsDD27">#REF!</definedName>
    <definedName name="IQRCashFlowMetricsDD28">#REF!</definedName>
    <definedName name="IQRCashFlowMetricsDD29">#REF!</definedName>
    <definedName name="IQRCashFlowMetricsDD30">#REF!</definedName>
    <definedName name="IQRCashFlowMetricsDD31">#REF!</definedName>
    <definedName name="IQRCashFlowMetricsDD32">#REF!</definedName>
    <definedName name="IQRCashFlowMetricsDD33">#REF!</definedName>
    <definedName name="IQRCashFlowMetricsDD34">#REF!</definedName>
    <definedName name="IQRCashFlowMetricsDD35">#REF!</definedName>
    <definedName name="IQRCashFlowMetricsDD36">#REF!</definedName>
    <definedName name="IQRCashFlowMetricsDD37">#REF!</definedName>
    <definedName name="IQRCashFlowMetricsDD38">#REF!</definedName>
    <definedName name="IQRCashFlowMetricsDD39">#REF!</definedName>
    <definedName name="IQRCashFlowMetricsDD40">#REF!</definedName>
    <definedName name="IQRCashFlowMetricsDD41">#REF!</definedName>
    <definedName name="IQRCashFlowMetricsDD51">#REF!</definedName>
    <definedName name="IQRCashFlowMetricsDD52">#REF!</definedName>
    <definedName name="IQRCashFlowMetricsDD53">#REF!</definedName>
    <definedName name="IQRCashFlowMetricsDD54">#REF!</definedName>
    <definedName name="IQRCashFlowMetricsDD55">#REF!</definedName>
    <definedName name="IQRCashFlowMetricsDD56">#REF!</definedName>
    <definedName name="IQRCashFlowMetricsDD57">#REF!</definedName>
    <definedName name="IQRCashFlowMetricsDD58">#REF!</definedName>
    <definedName name="IQRCashFlowMetricsDD59">#REF!</definedName>
    <definedName name="IQRCompaniesH100">[4]Companies!$I$100</definedName>
    <definedName name="IQRCompaniesH101">[145]Companies!$I$101</definedName>
    <definedName name="IQRCompaniesH102">[4]Companies!$I$102</definedName>
    <definedName name="IQRCompaniesH103">[4]Companies!$I$103</definedName>
    <definedName name="IQRCompaniesH104">[4]Companies!$I$104</definedName>
    <definedName name="IQRCompaniesH106">[4]Companies!$I$106</definedName>
    <definedName name="IQRCompaniesH107">[4]Companies!$I$107:$K$107</definedName>
    <definedName name="IQRCompaniesH108">[4]Companies!$I$108:$J$108</definedName>
    <definedName name="IQRCompaniesH109">[4]Companies!$I$109:$K$109</definedName>
    <definedName name="IQRCompaniesH110">[4]Companies!$I$110</definedName>
    <definedName name="IQRCompaniesH111">[4]Companies!$I$111:$J$111</definedName>
    <definedName name="IQRCompaniesH112">[4]Companies!$I$112:$L$112</definedName>
    <definedName name="IQRCompaniesH113">[4]Companies!$I$113</definedName>
    <definedName name="IQRCompaniesH114">[4]Companies!$I$114</definedName>
    <definedName name="IQRCompaniesH115">[4]Companies!$I$115</definedName>
    <definedName name="IQRCompaniesH116">[145]Companies!$I$116</definedName>
    <definedName name="IQRCompaniesH117">[4]Companies!$I$117:$M$117</definedName>
    <definedName name="IQRCompaniesH118">[4]Companies!$I$118:$J$118</definedName>
    <definedName name="IQRCompaniesH119">[4]Companies!$I$119:$J$119</definedName>
    <definedName name="IQRCompaniesH12">[4]Companies!$I$12:$M$12</definedName>
    <definedName name="IQRCompaniesH120">[4]Companies!$I$120</definedName>
    <definedName name="IQRCompaniesH121">[4]Companies!$I$121:$K$121</definedName>
    <definedName name="IQRCompaniesH122">[4]Companies!$I$122:$J$122</definedName>
    <definedName name="IQRCompaniesH123">[4]Companies!$I$123</definedName>
    <definedName name="IQRCompaniesH124">[4]Companies!$I$124:$J$124</definedName>
    <definedName name="IQRCompaniesH125">[4]Companies!$I$125</definedName>
    <definedName name="IQRCompaniesH126">[4]Companies!$I$126</definedName>
    <definedName name="IQRCompaniesH127">[4]Companies!$I$127</definedName>
    <definedName name="IQRCompaniesH128">[4]Companies!$I$128</definedName>
    <definedName name="IQRCompaniesH129">[4]Companies!$I$129</definedName>
    <definedName name="IQRCompaniesH13">[4]Companies!$I$13:$M$13</definedName>
    <definedName name="IQRCompaniesH130">[4]Companies!$I$130</definedName>
    <definedName name="IQRCompaniesH131">[4]Companies!$I$131</definedName>
    <definedName name="IQRCompaniesH132">[4]Companies!$I$132</definedName>
    <definedName name="IQRCompaniesH133">[4]Companies!$I$133</definedName>
    <definedName name="IQRCompaniesH134">[4]Companies!$I$134</definedName>
    <definedName name="IQRCompaniesH135">[4]Companies!$I$135</definedName>
    <definedName name="IQRCompaniesH136">[4]Companies!$I$136</definedName>
    <definedName name="IQRCompaniesH137">[4]Companies!$I$137</definedName>
    <definedName name="IQRCompaniesH138">[4]Companies!$I$138</definedName>
    <definedName name="IQRCompaniesH139">[4]Companies!$I$139</definedName>
    <definedName name="IQRCompaniesH14">[4]Companies!$I$14:$M$14</definedName>
    <definedName name="IQRCompaniesH140">[4]Companies!$I$140</definedName>
    <definedName name="IQRCompaniesH141">[4]Companies!$I$141</definedName>
    <definedName name="IQRCompaniesH142">[4]Companies!$I$142</definedName>
    <definedName name="IQRCompaniesH143">[4]Companies!$I$143</definedName>
    <definedName name="IQRCompaniesH144">[4]Companies!$I$144:$J$144</definedName>
    <definedName name="IQRCompaniesH145">[4]Companies!$I$145:$J$145</definedName>
    <definedName name="IQRCompaniesH146">[4]Companies!$I$146:$J$146</definedName>
    <definedName name="IQRCompaniesH147">[4]Companies!$I$147</definedName>
    <definedName name="IQRCompaniesH148">[4]Companies!$I$148:$J$148</definedName>
    <definedName name="IQRCompaniesH149">[4]Companies!$I$149</definedName>
    <definedName name="IQRCompaniesH15">[4]Companies!$I$15:$M$15</definedName>
    <definedName name="IQRCompaniesH150">[4]Companies!$I$150</definedName>
    <definedName name="IQRCompaniesH151">[4]Companies!$I$151</definedName>
    <definedName name="IQRCompaniesH152">[4]Companies!$I$152</definedName>
    <definedName name="IQRCompaniesH153">[4]Companies!$I$153</definedName>
    <definedName name="IQRCompaniesH154">[4]Companies!$I$154:$M$154</definedName>
    <definedName name="IQRCompaniesH155">[4]Companies!$I$155:$K$155</definedName>
    <definedName name="IQRCompaniesH156">[4]Companies!$I$156</definedName>
    <definedName name="IQRCompaniesH157">[4]Companies!$I$157:$J$157</definedName>
    <definedName name="IQRCompaniesH158">[4]Companies!$I$158:$J$158</definedName>
    <definedName name="IQRCompaniesH159">[4]Companies!$I$159:$J$159</definedName>
    <definedName name="IQRCompaniesH16">[4]Companies!$I$16:$M$16</definedName>
    <definedName name="IQRCompaniesH160">[4]Companies!$I$160:$J$160</definedName>
    <definedName name="IQRCompaniesH161">[4]Companies!$I$161:$J$161</definedName>
    <definedName name="IQRCompaniesH162">[4]Companies!$I$162</definedName>
    <definedName name="IQRCompaniesH163">[4]Companies!$I$163</definedName>
    <definedName name="IQRCompaniesH164">[145]Companies!$I$164:$L$164</definedName>
    <definedName name="IQRCompaniesH165">[4]Companies!$I$165</definedName>
    <definedName name="IQRCompaniesH166">[4]Companies!$I$166</definedName>
    <definedName name="IQRCompaniesH167">[4]Companies!$I$167</definedName>
    <definedName name="IQRCompaniesH168">[4]Companies!$I$168</definedName>
    <definedName name="IQRCompaniesH169">[4]Companies!$I$169</definedName>
    <definedName name="IQRCompaniesH17">[4]Companies!$I$17:$M$17</definedName>
    <definedName name="IQRCompaniesH170">[145]Companies!$I$170</definedName>
    <definedName name="IQRCompaniesH171">[4]Companies!$I$171</definedName>
    <definedName name="IQRCompaniesH172">[4]Companies!$I$172</definedName>
    <definedName name="IQRCompaniesH173">[4]Companies!$I$173</definedName>
    <definedName name="IQRCompaniesH174">[4]Companies!$I$174</definedName>
    <definedName name="IQRCompaniesH175">[4]Companies!$I$175:$M$175</definedName>
    <definedName name="IQRCompaniesH176">[4]Companies!$I$176:$K$176</definedName>
    <definedName name="IQRCompaniesH177">[4]Companies!$I$177</definedName>
    <definedName name="IQRCompaniesH178">[4]Companies!$I$178:$M$178</definedName>
    <definedName name="IQRCompaniesH179">[4]Companies!$I$179</definedName>
    <definedName name="IQRCompaniesH18">[4]Companies!$I$18:$M$18</definedName>
    <definedName name="IQRCompaniesH180">[4]Companies!$I$180</definedName>
    <definedName name="IQRCompaniesH181">[4]Companies!$I$181</definedName>
    <definedName name="IQRCompaniesH182">[145]Companies!$I$182:$M$182</definedName>
    <definedName name="IQRCompaniesH183">[4]Companies!$I$183:$K$183</definedName>
    <definedName name="IQRCompaniesH184">[4]Companies!$I$184</definedName>
    <definedName name="IQRCompaniesH185">[4]Companies!$I$185:$L$185</definedName>
    <definedName name="IQRCompaniesH186">[145]Companies!$I$186</definedName>
    <definedName name="IQRCompaniesH187">[145]Companies!$I$187</definedName>
    <definedName name="IQRCompaniesH188">[4]Companies!$I$188:$M$188</definedName>
    <definedName name="IQRCompaniesH189">[4]Companies!$I$189</definedName>
    <definedName name="IQRCompaniesH19">[4]Companies!$I$19:$M$19</definedName>
    <definedName name="IQRCompaniesH190">[4]Companies!$I$190:$J$190</definedName>
    <definedName name="IQRCompaniesH191">[145]Companies!$I$191:$M$191</definedName>
    <definedName name="IQRCompaniesH192">[4]Companies!$I$192</definedName>
    <definedName name="IQRCompaniesH193">[4]Companies!$I$193</definedName>
    <definedName name="IQRCompaniesH194">[4]Companies!$I$194:$J$194</definedName>
    <definedName name="IQRCompaniesH195">[4]Companies!$I$195:$M$195</definedName>
    <definedName name="IQRCompaniesH196">[4]Companies!$I$196:$M$196</definedName>
    <definedName name="IQRCompaniesH197">[4]Companies!$I$197</definedName>
    <definedName name="IQRCompaniesH198">[4]Companies!$I$198:$M$198</definedName>
    <definedName name="IQRCompaniesH199">[4]Companies!$I$199</definedName>
    <definedName name="IQRCompaniesH20">[4]Companies!$I$20</definedName>
    <definedName name="IQRCompaniesH200">[4]Companies!$I$200:$J$200</definedName>
    <definedName name="IQRCompaniesH201">[4]Companies!$I$201:$J$201</definedName>
    <definedName name="IQRCompaniesH202">[4]Companies!$I$202:$K$202</definedName>
    <definedName name="IQRCompaniesH203">[4]Companies!$I$203</definedName>
    <definedName name="IQRCompaniesH204">[4]Companies!$I$204</definedName>
    <definedName name="IQRCompaniesH205">[4]Companies!$I$205</definedName>
    <definedName name="IQRCompaniesH206">[4]Companies!$I$206</definedName>
    <definedName name="IQRCompaniesH207">[4]Companies!$I$207</definedName>
    <definedName name="IQRCompaniesH208">[4]Companies!$I$208</definedName>
    <definedName name="IQRCompaniesH209">[4]Companies!$I$209</definedName>
    <definedName name="IQRCompaniesH21">[4]Companies!$I$21</definedName>
    <definedName name="IQRCompaniesH210">[4]Companies!$I$210:$K$210</definedName>
    <definedName name="IQRCompaniesH212">[4]Companies!$I$212</definedName>
    <definedName name="IQRCompaniesH213">[4]Companies!$I$213</definedName>
    <definedName name="IQRCompaniesH214">[4]Companies!$I$214</definedName>
    <definedName name="IQRCompaniesH215">[4]Companies!$I$215</definedName>
    <definedName name="IQRCompaniesH216">[4]Companies!$I$216</definedName>
    <definedName name="IQRCompaniesH217">[4]Companies!$I$217</definedName>
    <definedName name="IQRCompaniesH218">[4]Companies!$I$218:$M$218</definedName>
    <definedName name="IQRCompaniesH219">[4]Companies!$I$219</definedName>
    <definedName name="IQRCompaniesH22">[4]Companies!$I$22</definedName>
    <definedName name="IQRCompaniesH220">[4]Companies!$I$220</definedName>
    <definedName name="IQRCompaniesH221">[145]Companies!$I$221:$M$221</definedName>
    <definedName name="IQRCompaniesH222">[4]Companies!$I$222</definedName>
    <definedName name="IQRCompaniesH223">[4]Companies!$I$223:$K$223</definedName>
    <definedName name="IQRCompaniesH224">[4]Companies!$I$224:$J$224</definedName>
    <definedName name="IQRCompaniesH225">[4]Companies!$I$225:$K$225</definedName>
    <definedName name="IQRCompaniesH226">[145]Companies!$I$226</definedName>
    <definedName name="IQRCompaniesH227">[4]Companies!$I$227</definedName>
    <definedName name="IQRCompaniesH228">[4]Companies!$I$228</definedName>
    <definedName name="IQRCompaniesH229">[4]Companies!$I$229</definedName>
    <definedName name="IQRCompaniesH23">[4]Companies!$I$23</definedName>
    <definedName name="IQRCompaniesH230">[4]Companies!$I$230</definedName>
    <definedName name="IQRCompaniesH231">[4]Companies!$I$231:$L$231</definedName>
    <definedName name="IQRCompaniesH232">[4]Companies!$I$232</definedName>
    <definedName name="IQRCompaniesH233">[4]Companies!$I$233</definedName>
    <definedName name="IQRCompaniesH234">[4]Companies!$I$234</definedName>
    <definedName name="IQRCompaniesH235">[4]Companies!$I$235:$J$235</definedName>
    <definedName name="IQRCompaniesH236">[4]Companies!$I$236</definedName>
    <definedName name="IQRCompaniesH237">[4]Companies!$I$237:$M$237</definedName>
    <definedName name="IQRCompaniesH238">[4]Companies!$I$238</definedName>
    <definedName name="IQRCompaniesH239">[4]Companies!$I$239</definedName>
    <definedName name="IQRCompaniesH24">[4]Companies!$I$24:$K$24</definedName>
    <definedName name="IQRCompaniesH240">[4]Companies!$I$240</definedName>
    <definedName name="IQRCompaniesH241">[4]Companies!$I$241</definedName>
    <definedName name="IQRCompaniesH242">[4]Companies!$I$242</definedName>
    <definedName name="IQRCompaniesH243">[4]Companies!$I$243</definedName>
    <definedName name="IQRCompaniesH244">[4]Companies!$I$244:$J$244</definedName>
    <definedName name="IQRCompaniesH245">[4]Companies!$I$245:$J$245</definedName>
    <definedName name="IQRCompaniesH246">[4]Companies!$I$246</definedName>
    <definedName name="IQRCompaniesH247">[4]Companies!$I$247</definedName>
    <definedName name="IQRCompaniesH248">[4]Companies!$I$248</definedName>
    <definedName name="IQRCompaniesH249">[4]Companies!$I$249</definedName>
    <definedName name="IQRCompaniesH25">[4]Companies!$I$25</definedName>
    <definedName name="IQRCompaniesH250">[4]Companies!$I$250</definedName>
    <definedName name="IQRCompaniesH251">[4]Companies!$I$251</definedName>
    <definedName name="IQRCompaniesH252">[4]Companies!$I$252</definedName>
    <definedName name="IQRCompaniesH253">[4]Companies!$I$253</definedName>
    <definedName name="IQRCompaniesH254">[4]Companies!$I$254</definedName>
    <definedName name="IQRCompaniesH255">[4]Companies!$I$255</definedName>
    <definedName name="IQRCompaniesH256">[4]Companies!$I$256</definedName>
    <definedName name="IQRCompaniesH257">[4]Companies!$I$257</definedName>
    <definedName name="IQRCompaniesH258">[4]Companies!$I$258:$J$258</definedName>
    <definedName name="IQRCompaniesH259">[4]Companies!$I$259</definedName>
    <definedName name="IQRCompaniesH260">[4]Companies!$I$260</definedName>
    <definedName name="IQRCompaniesH261">[4]Companies!$I$261</definedName>
    <definedName name="IQRCompaniesH262">[4]Companies!$I$262</definedName>
    <definedName name="IQRCompaniesH263">[4]Companies!$I$263:$M$263</definedName>
    <definedName name="IQRCompaniesH264">[145]Companies!$I$264:$M$264</definedName>
    <definedName name="IQRCompaniesH265">[4]Companies!$I$265</definedName>
    <definedName name="IQRCompaniesH266">[4]Companies!$I$266:$K$266</definedName>
    <definedName name="IQRCompaniesH267">[4]Companies!$I$267</definedName>
    <definedName name="IQRCompaniesH268">[145]Companies!$I$268:$J$268</definedName>
    <definedName name="IQRCompaniesH269">[4]Companies!$I$269</definedName>
    <definedName name="IQRCompaniesH27">[4]Companies!$I$27</definedName>
    <definedName name="IQRCompaniesH270">[4]Companies!$I$270</definedName>
    <definedName name="IQRCompaniesH271">[4]Companies!$I$271</definedName>
    <definedName name="IQRCompaniesH272">[4]Companies!$I$272</definedName>
    <definedName name="IQRCompaniesH273">[145]Companies!$I$273:$K$273</definedName>
    <definedName name="IQRCompaniesH274">[4]Companies!$I$274</definedName>
    <definedName name="IQRCompaniesH275">[4]Companies!$I$275:$J$275</definedName>
    <definedName name="IQRCompaniesH276">[4]Companies!$I$276</definedName>
    <definedName name="IQRCompaniesH277">[4]Companies!$I$277</definedName>
    <definedName name="IQRCompaniesH278">[4]Companies!$I$278:$K$278</definedName>
    <definedName name="IQRCompaniesH279">[4]Companies!$I$279</definedName>
    <definedName name="IQRCompaniesH28">[4]Companies!$I$28:$K$28</definedName>
    <definedName name="IQRCompaniesH280">[4]Companies!$I$280</definedName>
    <definedName name="IQRCompaniesH281">[4]Companies!$I$281</definedName>
    <definedName name="IQRCompaniesH282">[4]Companies!$I$282</definedName>
    <definedName name="IQRCompaniesH283">[145]Companies!$I$283:$M$283</definedName>
    <definedName name="IQRCompaniesH285">[145]Companies!$I$285:$M$285</definedName>
    <definedName name="IQRCompaniesH286">[145]Companies!$I$286:$M$286</definedName>
    <definedName name="IQRCompaniesH287">[145]Companies!$I$287:$M$287</definedName>
    <definedName name="IQRCompaniesH288">[145]Companies!$I$288:$M$288</definedName>
    <definedName name="IQRCompaniesH29">[4]Companies!$I$29</definedName>
    <definedName name="IQRCompaniesH292">[145]Companies!$I$292:$M$292</definedName>
    <definedName name="IQRCompaniesH293">[145]Companies!$I$293:$M$293</definedName>
    <definedName name="IQRCompaniesH294">[145]Companies!$I$294:$M$294</definedName>
    <definedName name="IQRCompaniesH295">[145]Companies!$I$295:$M$295</definedName>
    <definedName name="IQRCompaniesH296">[145]Companies!$I$296:$M$296</definedName>
    <definedName name="IQRCompaniesH297">[145]Companies!$I$297:$M$297</definedName>
    <definedName name="IQRCompaniesH298">[145]Companies!$I$298:$L$298</definedName>
    <definedName name="IQRCompaniesH30">[4]Companies!$I$30</definedName>
    <definedName name="IQRCompaniesH300">[145]Companies!$I$300:$M$300</definedName>
    <definedName name="IQRCompaniesH301">[145]Companies!$I$301:$M$301</definedName>
    <definedName name="IQRCompaniesH302">[145]Companies!$I$302:$M$302</definedName>
    <definedName name="IQRCompaniesH303">[145]Companies!$I$303</definedName>
    <definedName name="IQRCompaniesH304">[145]Companies!$I$304:$M$304</definedName>
    <definedName name="IQRCompaniesH305">[145]Companies!$I$305</definedName>
    <definedName name="IQRCompaniesH307">[145]Companies!$I$307:$J$307</definedName>
    <definedName name="IQRCompaniesH31">[4]Companies!$I$31:$M$31</definedName>
    <definedName name="IQRCompaniesH313">[145]Companies!$I$313:$M$313</definedName>
    <definedName name="IQRCompaniesH314">[145]Companies!$I$314:$J$314</definedName>
    <definedName name="IQRCompaniesH315">[145]Companies!$I$315:$M$315</definedName>
    <definedName name="IQRCompaniesH317">[145]Companies!$I$317</definedName>
    <definedName name="IQRCompaniesH32">[4]Companies!$I$32:$K$32</definedName>
    <definedName name="IQRCompaniesH322">[145]Companies!$I$322:$M$322</definedName>
    <definedName name="IQRCompaniesH327">[145]Companies!$I$327</definedName>
    <definedName name="IQRCompaniesH328">[145]Companies!$I$328</definedName>
    <definedName name="IQRCompaniesH33">[4]Companies!$I$33</definedName>
    <definedName name="IQRCompaniesH333">[145]Companies!$I$333</definedName>
    <definedName name="IQRCompaniesH335">[145]Companies!$I$335</definedName>
    <definedName name="IQRCompaniesH337">[145]Companies!$I$337</definedName>
    <definedName name="IQRCompaniesH34">[4]Companies!$I$34</definedName>
    <definedName name="IQRCompaniesH35">[4]Companies!$I$35</definedName>
    <definedName name="IQRCompaniesH36">[4]Companies!$I$36</definedName>
    <definedName name="IQRCompaniesH37">[4]Companies!$I$37</definedName>
    <definedName name="IQRCompaniesH38">[4]Companies!$I$38</definedName>
    <definedName name="IQRCompaniesH39">[4]Companies!$I$39</definedName>
    <definedName name="IQRCompaniesH40">[4]Companies!$I$40:$K$40</definedName>
    <definedName name="IQRCompaniesH41">[4]Companies!$I$41</definedName>
    <definedName name="IQRCompaniesH42">[4]Companies!$I$42:$M$42</definedName>
    <definedName name="IQRCompaniesH43">[4]Companies!$I$43:$J$43</definedName>
    <definedName name="IQRCompaniesH44">[145]Companies!$I$44</definedName>
    <definedName name="IQRCompaniesH45">[4]Companies!$I$45:$L$45</definedName>
    <definedName name="IQRCompaniesH46">[4]Companies!$I$46</definedName>
    <definedName name="IQRCompaniesH47">[4]Companies!$I$47</definedName>
    <definedName name="IQRCompaniesH48">[4]Companies!$I$48:$J$48</definedName>
    <definedName name="IQRCompaniesH50">[4]Companies!$I$50</definedName>
    <definedName name="IQRCompaniesH51">[4]Companies!$I$51</definedName>
    <definedName name="IQRCompaniesH52">[4]Companies!$I$52</definedName>
    <definedName name="IQRCompaniesH53">[4]Companies!$I$53:$M$53</definedName>
    <definedName name="IQRCompaniesH54">[4]Companies!$I$54:$M$54</definedName>
    <definedName name="IQRCompaniesH55">[4]Companies!$I$55</definedName>
    <definedName name="IQRCompaniesH56">[4]Companies!$I$56</definedName>
    <definedName name="IQRCompaniesH57">[4]Companies!$I$57</definedName>
    <definedName name="IQRCompaniesH58">[4]Companies!$I$58</definedName>
    <definedName name="IQRCompaniesH59">[4]Companies!$I$59</definedName>
    <definedName name="IQRCompaniesH60">[4]Companies!$I$60</definedName>
    <definedName name="IQRCompaniesH61">[4]Companies!$I$61</definedName>
    <definedName name="IQRCompaniesH62">[4]Companies!$I$62</definedName>
    <definedName name="IQRCompaniesH63">[4]Companies!$I$63</definedName>
    <definedName name="IQRCompaniesH64">[4]Companies!$I$64</definedName>
    <definedName name="IQRCompaniesH65">[4]Companies!$I$65</definedName>
    <definedName name="IQRCompaniesH66">[4]Companies!$I$66</definedName>
    <definedName name="IQRCompaniesH67">[4]Companies!$I$67</definedName>
    <definedName name="IQRCompaniesH68">[4]Companies!$I$68:$M$68</definedName>
    <definedName name="IQRCompaniesH69">[4]Companies!$I$69</definedName>
    <definedName name="IQRCompaniesH70">[4]Companies!$I$70</definedName>
    <definedName name="IQRCompaniesH71">[4]Companies!$I$71:$M$71</definedName>
    <definedName name="IQRCompaniesH72">[4]Companies!$I$72</definedName>
    <definedName name="IQRCompaniesH73">[4]Companies!$I$73</definedName>
    <definedName name="IQRCompaniesH74">[4]Companies!$I$74</definedName>
    <definedName name="IQRCompaniesH75">[4]Companies!$I$75</definedName>
    <definedName name="IQRCompaniesH76">[4]Companies!$I$76</definedName>
    <definedName name="IQRCompaniesH77">[4]Companies!$I$77</definedName>
    <definedName name="IQRCompaniesH78">[4]Companies!$I$78</definedName>
    <definedName name="IQRCompaniesH79">[4]Companies!$I$79:$J$79</definedName>
    <definedName name="IQRCompaniesH81">[4]Companies!$I$81</definedName>
    <definedName name="IQRCompaniesH82">[4]Companies!$I$82</definedName>
    <definedName name="IQRCompaniesH83">[4]Companies!$I$83</definedName>
    <definedName name="IQRCompaniesH84">[4]Companies!$I$84</definedName>
    <definedName name="IQRCompaniesH86">[4]Companies!$I$86</definedName>
    <definedName name="IQRCompaniesH87">[4]Companies!$I$87:$M$87</definedName>
    <definedName name="IQRCompaniesH88">[145]Companies!$I$88:$M$88</definedName>
    <definedName name="IQRCompaniesH89">[4]Companies!$I$89</definedName>
    <definedName name="IQRCompaniesH90">[4]Companies!$I$90</definedName>
    <definedName name="IQRCompaniesH91">[4]Companies!$I$91</definedName>
    <definedName name="IQRCompaniesH92">[4]Companies!$I$92</definedName>
    <definedName name="IQRCompaniesH93">[4]Companies!$I$93</definedName>
    <definedName name="IQRCompaniesH94">[4]Companies!$I$94</definedName>
    <definedName name="IQRCompaniesH95">[4]Companies!$I$95</definedName>
    <definedName name="IQRCompaniesH96">[4]Companies!$I$96</definedName>
    <definedName name="IQRCompaniesH97">[4]Companies!$I$97</definedName>
    <definedName name="IQRCompaniesH98">[4]Companies!$I$98:$J$98</definedName>
    <definedName name="IQRCompaniesH99">[4]Companies!$I$99</definedName>
    <definedName name="IQRCompaniesI100">[146]Companies!$J$100:$N$100</definedName>
    <definedName name="IQRCompaniesI101">[146]Companies!$J$101:$N$101</definedName>
    <definedName name="IQRCompaniesI102">[146]Companies!$J$102:$K$102</definedName>
    <definedName name="IQRCompaniesI103">[146]Companies!$J$103</definedName>
    <definedName name="IQRCompaniesI104">[146]Companies!$J$104:$K$104</definedName>
    <definedName name="IQRCompaniesI105">[146]Companies!$J$105</definedName>
    <definedName name="IQRCompaniesI106">[146]Companies!$J$106:$M$106</definedName>
    <definedName name="IQRCompaniesI107">[146]Companies!$J$107</definedName>
    <definedName name="IQRCompaniesI108">[146]Companies!$J$108:$M$108</definedName>
    <definedName name="IQRCompaniesI109">[146]Companies!$J$109</definedName>
    <definedName name="IQRCompaniesI110">[146]Companies!$J$110</definedName>
    <definedName name="IQRCompaniesI111">[146]Companies!$J$111</definedName>
    <definedName name="IQRCompaniesI112">[146]Companies!$J$112</definedName>
    <definedName name="IQRCompaniesI113">[146]Companies!$J$113</definedName>
    <definedName name="IQRCompaniesI114">[146]Companies!$J$114</definedName>
    <definedName name="IQRCompaniesI115">[146]Companies!$J$115:$N$115</definedName>
    <definedName name="IQRCompaniesI116">[146]Companies!$J$116:$K$116</definedName>
    <definedName name="IQRCompaniesI117">[146]Companies!$J$117:$L$117</definedName>
    <definedName name="IQRCompaniesI118">[146]Companies!$J$118</definedName>
    <definedName name="IQRCompaniesI119">[146]Companies!$J$119</definedName>
    <definedName name="IQRCompaniesI12">[146]Companies!$J$12:$N$12</definedName>
    <definedName name="IQRCompaniesI120">[146]Companies!$J$120:$M$120</definedName>
    <definedName name="IQRCompaniesI121">[146]Companies!$J$121:$K$121</definedName>
    <definedName name="IQRCompaniesI122">[146]Companies!$J$122:$N$122</definedName>
    <definedName name="IQRCompaniesI123">[146]Companies!$J$123:$L$123</definedName>
    <definedName name="IQRCompaniesI124">[146]Companies!$J$124</definedName>
    <definedName name="IQRCompaniesI125">[146]Companies!$J$125</definedName>
    <definedName name="IQRCompaniesI126">[146]Companies!$J$126:$N$126</definedName>
    <definedName name="IQRCompaniesI127">[146]Companies!$J$127:$K$127</definedName>
    <definedName name="IQRCompaniesI128">[146]Companies!$J$128:$N$128</definedName>
    <definedName name="IQRCompaniesI129">[146]Companies!$J$129:$N$129</definedName>
    <definedName name="IQRCompaniesI13">[146]Companies!$J$13:$N$13</definedName>
    <definedName name="IQRCompaniesI131">[146]Companies!$J$131</definedName>
    <definedName name="IQRCompaniesI132">[146]Companies!$J$132</definedName>
    <definedName name="IQRCompaniesI133">[146]Companies!$J$133</definedName>
    <definedName name="IQRCompaniesI134">[146]Companies!$J$134</definedName>
    <definedName name="IQRCompaniesI135">[146]Companies!$J$135:$K$135</definedName>
    <definedName name="IQRCompaniesI136">[146]Companies!$J$136</definedName>
    <definedName name="IQRCompaniesI137">[146]Companies!$J$137</definedName>
    <definedName name="IQRCompaniesI138">[146]Companies!$J$138</definedName>
    <definedName name="IQRCompaniesI14">[146]Companies!$J$14:$N$14</definedName>
    <definedName name="IQRCompaniesI140">[146]Companies!$J$140</definedName>
    <definedName name="IQRCompaniesI142">[146]Companies!$J$142</definedName>
    <definedName name="IQRCompaniesI144">[146]Companies!$J$144</definedName>
    <definedName name="IQRCompaniesI146">[146]Companies!$J$146:$N$146</definedName>
    <definedName name="IQRCompaniesI147">[146]Companies!$J$147</definedName>
    <definedName name="IQRCompaniesI148">[146]Companies!$J$148</definedName>
    <definedName name="IQRCompaniesI149">[146]Companies!$J$149</definedName>
    <definedName name="IQRCompaniesI15">[146]Companies!$J$15:$N$15</definedName>
    <definedName name="IQRCompaniesI150">[146]Companies!$J$150</definedName>
    <definedName name="IQRCompaniesI16">[146]Companies!$J$16:$N$16</definedName>
    <definedName name="IQRCompaniesI18">[146]Companies!$J$18:$K$18</definedName>
    <definedName name="IQRCompaniesI19">[146]Companies!$J$19:$K$19</definedName>
    <definedName name="IQRCompaniesI20">[146]Companies!$J$20:$L$20</definedName>
    <definedName name="IQRCompaniesI21">[146]Companies!$J$21:$M$21</definedName>
    <definedName name="IQRCompaniesI22">[146]Companies!$J$22</definedName>
    <definedName name="IQRCompaniesI23">[146]Companies!$J$23:$N$23</definedName>
    <definedName name="IQRCompaniesI24">[146]Companies!$J$24</definedName>
    <definedName name="IQRCompaniesI25">[146]Companies!$J$25</definedName>
    <definedName name="IQRCompaniesI26">[146]Companies!$J$26:$N$26</definedName>
    <definedName name="IQRCompaniesI27">[146]Companies!$J$27:$L$27</definedName>
    <definedName name="IQRCompaniesI28">[146]Companies!$J$28:$N$28</definedName>
    <definedName name="IQRCompaniesI29">[146]Companies!$J$29:$L$29</definedName>
    <definedName name="IQRCompaniesI30">[146]Companies!$J$30</definedName>
    <definedName name="IQRCompaniesI31">[146]Companies!$J$31</definedName>
    <definedName name="IQRCompaniesI32">[146]Companies!$J$32:$M$32</definedName>
    <definedName name="IQRCompaniesI33">[146]Companies!$J$33:$N$33</definedName>
    <definedName name="IQRCompaniesI34">[146]Companies!$J$34</definedName>
    <definedName name="IQRCompaniesI35">[146]Companies!$J$35:$N$35</definedName>
    <definedName name="IQRCompaniesI36">[146]Companies!$J$36</definedName>
    <definedName name="IQRCompaniesI37">[146]Companies!$J$37:$L$37</definedName>
    <definedName name="IQRCompaniesI38">[146]Companies!$J$38</definedName>
    <definedName name="IQRCompaniesI39">[146]Companies!$J$39</definedName>
    <definedName name="IQRCompaniesI40">[146]Companies!$J$40</definedName>
    <definedName name="IQRCompaniesI41">[146]Companies!$J$41</definedName>
    <definedName name="IQRCompaniesI42">[146]Companies!$J$42</definedName>
    <definedName name="IQRCompaniesI43">[146]Companies!$J$43:$N$43</definedName>
    <definedName name="IQRCompaniesI44">[146]Companies!$J$44:$N$44</definedName>
    <definedName name="IQRCompaniesI45">[146]Companies!$J$45:$M$45</definedName>
    <definedName name="IQRCompaniesI46">[146]Companies!$J$46:$M$46</definedName>
    <definedName name="IQRCompaniesI47">[146]Companies!$J$47:$N$47</definedName>
    <definedName name="IQRCompaniesI48">[146]Companies!$J$48:$N$48</definedName>
    <definedName name="IQRCompaniesI49">[146]Companies!$J$49:$N$49</definedName>
    <definedName name="IQRCompaniesI50">[146]Companies!$J$50:$L$50</definedName>
    <definedName name="IQRCompaniesI51">[146]Companies!$J$51</definedName>
    <definedName name="IQRCompaniesI53">[146]Companies!$J$53:$N$53</definedName>
    <definedName name="IQRCompaniesI54">[146]Companies!$J$54</definedName>
    <definedName name="IQRCompaniesI55">[146]Companies!$J$55</definedName>
    <definedName name="IQRCompaniesI56">[146]Companies!$J$56:$K$56</definedName>
    <definedName name="IQRCompaniesI57">[146]Companies!$J$57:$L$57</definedName>
    <definedName name="IQRCompaniesI58">[146]Companies!$J$58:$L$58</definedName>
    <definedName name="IQRCompaniesI59">[146]Companies!$J$59:$K$59</definedName>
    <definedName name="IQRCompaniesI60">[146]Companies!$J$60</definedName>
    <definedName name="IQRCompaniesI61">[146]Companies!$J$61</definedName>
    <definedName name="IQRCompaniesI62">[146]Companies!$J$62</definedName>
    <definedName name="IQRCompaniesI63">[146]Companies!$J$63:$N$63</definedName>
    <definedName name="IQRCompaniesI64">[146]Companies!$J$64</definedName>
    <definedName name="IQRCompaniesI65">[146]Companies!$J$65</definedName>
    <definedName name="IQRCompaniesI66">[146]Companies!$J$66</definedName>
    <definedName name="IQRCompaniesI67">[146]Companies!$J$67:$N$67</definedName>
    <definedName name="IQRCompaniesI68">[146]Companies!$J$68:$K$68</definedName>
    <definedName name="IQRCompaniesI69">[146]Companies!$J$69</definedName>
    <definedName name="IQRCompaniesI70">[146]Companies!$J$70</definedName>
    <definedName name="IQRCompaniesI71">[146]Companies!$J$71:$L$71</definedName>
    <definedName name="IQRCompaniesI72">[146]Companies!$J$72:$K$72</definedName>
    <definedName name="IQRCompaniesI73">[146]Companies!$J$73:$N$73</definedName>
    <definedName name="IQRCompaniesI74">[146]Companies!$J$74:$N$74</definedName>
    <definedName name="IQRCompaniesI75">[146]Companies!$J$75:$M$75</definedName>
    <definedName name="IQRCompaniesI76">[146]Companies!$J$76:$M$76</definedName>
    <definedName name="IQRCompaniesI77">[146]Companies!$J$77:$N$77</definedName>
    <definedName name="IQRCompaniesI78">[146]Companies!$J$78</definedName>
    <definedName name="IQRCompaniesI79">[146]Companies!$J$79:$N$79</definedName>
    <definedName name="IQRCompaniesI80">[146]Companies!$J$80:$N$80</definedName>
    <definedName name="IQRCompaniesI81">[146]Companies!$J$81:$N$81</definedName>
    <definedName name="IQRCompaniesI82">[146]Companies!$J$82</definedName>
    <definedName name="IQRCompaniesI83">[146]Companies!$J$83:$K$83</definedName>
    <definedName name="IQRCompaniesI84">[146]Companies!$J$84:$L$84</definedName>
    <definedName name="IQRCompaniesI85">[146]Companies!$J$85:$L$85</definedName>
    <definedName name="IQRCompaniesI86">[146]Companies!$J$86</definedName>
    <definedName name="IQRCompaniesI87">[146]Companies!$J$87:$K$87</definedName>
    <definedName name="IQRCompaniesI88">[146]Companies!$J$88</definedName>
    <definedName name="IQRCompaniesI89">[146]Companies!$J$89:$L$89</definedName>
    <definedName name="IQRCompaniesI90">[146]Companies!$J$90</definedName>
    <definedName name="IQRCompaniesI92">[146]Companies!$J$92</definedName>
    <definedName name="IQRCompaniesI93">[146]Companies!$J$93</definedName>
    <definedName name="IQRCompaniesI94">[146]Companies!$J$94</definedName>
    <definedName name="IQRCompaniesI95">[146]Companies!$J$95</definedName>
    <definedName name="IQRCompaniesI96">[146]Companies!$J$96:$N$96</definedName>
    <definedName name="IQRCompaniesI97">[146]Companies!$J$97</definedName>
    <definedName name="IQRCompaniesI98">[146]Companies!$J$98:$L$98</definedName>
    <definedName name="IQRCompaniesI99">[146]Companies!$J$99</definedName>
    <definedName name="IQRCompaniesN100">[4]Companies!$O$100</definedName>
    <definedName name="IQRCompaniesN101">[145]Companies!$O$101</definedName>
    <definedName name="IQRCompaniesN102">[4]Companies!$O$102</definedName>
    <definedName name="IQRCompaniesN103">[4]Companies!$O$103</definedName>
    <definedName name="IQRCompaniesN104">[4]Companies!$O$104</definedName>
    <definedName name="IQRCompaniesN106">[4]Companies!$O$106</definedName>
    <definedName name="IQRCompaniesN107">[4]Companies!$O$107:$Q$107</definedName>
    <definedName name="IQRCompaniesN108">[4]Companies!$O$108:$P$108</definedName>
    <definedName name="IQRCompaniesN109">[4]Companies!$O$109:$Q$109</definedName>
    <definedName name="IQRCompaniesN110">[4]Companies!$O$110</definedName>
    <definedName name="IQRCompaniesN111">[4]Companies!$O$111:$P$111</definedName>
    <definedName name="IQRCompaniesN112">[4]Companies!$O$112:$R$112</definedName>
    <definedName name="IQRCompaniesN113">[4]Companies!$O$113</definedName>
    <definedName name="IQRCompaniesN114">[4]Companies!$O$114</definedName>
    <definedName name="IQRCompaniesN115">[4]Companies!$O$115</definedName>
    <definedName name="IQRCompaniesN116">[145]Companies!$O$116</definedName>
    <definedName name="IQRCompaniesN117">[4]Companies!$O$117:$S$117</definedName>
    <definedName name="IQRCompaniesN118">[4]Companies!$O$118:$P$118</definedName>
    <definedName name="IQRCompaniesN119">[4]Companies!$O$119:$P$119</definedName>
    <definedName name="IQRCompaniesN12">[4]Companies!$O$12:$S$12</definedName>
    <definedName name="IQRCompaniesN120">[4]Companies!$O$120</definedName>
    <definedName name="IQRCompaniesN121">[4]Companies!$O$121:$Q$121</definedName>
    <definedName name="IQRCompaniesN122">[4]Companies!$O$122:$P$122</definedName>
    <definedName name="IQRCompaniesN123">[4]Companies!$O$123</definedName>
    <definedName name="IQRCompaniesN124">[4]Companies!$O$124:$P$124</definedName>
    <definedName name="IQRCompaniesN125">[4]Companies!$O$125</definedName>
    <definedName name="IQRCompaniesN126">[4]Companies!$O$126</definedName>
    <definedName name="IQRCompaniesN127">[4]Companies!$O$127</definedName>
    <definedName name="IQRCompaniesN128">[4]Companies!$O$128</definedName>
    <definedName name="IQRCompaniesN129">[4]Companies!$O$129</definedName>
    <definedName name="IQRCompaniesN13">[4]Companies!$O$13:$S$13</definedName>
    <definedName name="IQRCompaniesN130">[4]Companies!$O$130</definedName>
    <definedName name="IQRCompaniesN131">[4]Companies!$O$131</definedName>
    <definedName name="IQRCompaniesN132">[4]Companies!$O$132</definedName>
    <definedName name="IQRCompaniesN133">[4]Companies!$O$133</definedName>
    <definedName name="IQRCompaniesN134">[4]Companies!$O$134</definedName>
    <definedName name="IQRCompaniesN135">[4]Companies!$O$135</definedName>
    <definedName name="IQRCompaniesN136">[4]Companies!$O$136</definedName>
    <definedName name="IQRCompaniesN137">[4]Companies!$O$137</definedName>
    <definedName name="IQRCompaniesN138">[4]Companies!$O$138</definedName>
    <definedName name="IQRCompaniesN139">[4]Companies!$O$139</definedName>
    <definedName name="IQRCompaniesN14">[4]Companies!$O$14:$S$14</definedName>
    <definedName name="IQRCompaniesN140">[4]Companies!$O$140</definedName>
    <definedName name="IQRCompaniesN141">[4]Companies!$O$141</definedName>
    <definedName name="IQRCompaniesN142">[4]Companies!$O$142</definedName>
    <definedName name="IQRCompaniesN143">[4]Companies!$O$143</definedName>
    <definedName name="IQRCompaniesN144">[4]Companies!$O$144:$P$144</definedName>
    <definedName name="IQRCompaniesN145">[4]Companies!$O$145:$P$145</definedName>
    <definedName name="IQRCompaniesN146">[4]Companies!$O$146:$P$146</definedName>
    <definedName name="IQRCompaniesN147">[4]Companies!$O$147</definedName>
    <definedName name="IQRCompaniesN148">[4]Companies!$O$148:$P$148</definedName>
    <definedName name="IQRCompaniesN149">[4]Companies!$O$149</definedName>
    <definedName name="IQRCompaniesN15">[4]Companies!$O$15:$S$15</definedName>
    <definedName name="IQRCompaniesN150">[4]Companies!$O$150</definedName>
    <definedName name="IQRCompaniesN151">[4]Companies!$O$151</definedName>
    <definedName name="IQRCompaniesN152">[4]Companies!$O$152</definedName>
    <definedName name="IQRCompaniesN153">[4]Companies!$O$153</definedName>
    <definedName name="IQRCompaniesN154">[4]Companies!$O$154:$S$154</definedName>
    <definedName name="IQRCompaniesN155">[4]Companies!$O$155:$Q$155</definedName>
    <definedName name="IQRCompaniesN156">[4]Companies!$O$156</definedName>
    <definedName name="IQRCompaniesN157">[4]Companies!$O$157:$P$157</definedName>
    <definedName name="IQRCompaniesN158">[4]Companies!$O$158:$P$158</definedName>
    <definedName name="IQRCompaniesN159">[4]Companies!$O$159:$P$159</definedName>
    <definedName name="IQRCompaniesN16">[4]Companies!$O$16:$S$16</definedName>
    <definedName name="IQRCompaniesN160">[4]Companies!$O$160:$P$160</definedName>
    <definedName name="IQRCompaniesN161">[4]Companies!$O$161:$P$161</definedName>
    <definedName name="IQRCompaniesN162">[4]Companies!$O$162</definedName>
    <definedName name="IQRCompaniesN163">[4]Companies!$O$163</definedName>
    <definedName name="IQRCompaniesN164">[145]Companies!$O$164:$R$164</definedName>
    <definedName name="IQRCompaniesN165">[4]Companies!$O$165</definedName>
    <definedName name="IQRCompaniesN166">[4]Companies!$O$166</definedName>
    <definedName name="IQRCompaniesN167">[4]Companies!$O$167</definedName>
    <definedName name="IQRCompaniesN168">[4]Companies!$O$168</definedName>
    <definedName name="IQRCompaniesN169">[4]Companies!$O$169</definedName>
    <definedName name="IQRCompaniesN17">[4]Companies!$O$17:$S$17</definedName>
    <definedName name="IQRCompaniesN170">[145]Companies!$O$170</definedName>
    <definedName name="IQRCompaniesN171">[4]Companies!$O$171</definedName>
    <definedName name="IQRCompaniesN172">[4]Companies!$O$172</definedName>
    <definedName name="IQRCompaniesN173">[4]Companies!$O$173</definedName>
    <definedName name="IQRCompaniesN174">[4]Companies!$O$174</definedName>
    <definedName name="IQRCompaniesN175">[4]Companies!$O$175:$S$175</definedName>
    <definedName name="IQRCompaniesN176">[4]Companies!$O$176:$Q$176</definedName>
    <definedName name="IQRCompaniesN177">[4]Companies!$O$177</definedName>
    <definedName name="IQRCompaniesN178">[4]Companies!$O$178:$S$178</definedName>
    <definedName name="IQRCompaniesN179">[4]Companies!$O$179</definedName>
    <definedName name="IQRCompaniesN18">[4]Companies!$O$18:$S$18</definedName>
    <definedName name="IQRCompaniesN180">[4]Companies!$O$180</definedName>
    <definedName name="IQRCompaniesN181">[4]Companies!$O$181</definedName>
    <definedName name="IQRCompaniesN182">[145]Companies!$O$182:$S$182</definedName>
    <definedName name="IQRCompaniesN183">[4]Companies!$O$183:$Q$183</definedName>
    <definedName name="IQRCompaniesN184">[4]Companies!$O$184</definedName>
    <definedName name="IQRCompaniesN185">[4]Companies!$O$185:$R$185</definedName>
    <definedName name="IQRCompaniesN186">[145]Companies!$O$186</definedName>
    <definedName name="IQRCompaniesN187">[145]Companies!$O$187</definedName>
    <definedName name="IQRCompaniesN188">[4]Companies!$O$188:$S$188</definedName>
    <definedName name="IQRCompaniesN189">[4]Companies!$O$189</definedName>
    <definedName name="IQRCompaniesN19">[4]Companies!$O$19:$S$19</definedName>
    <definedName name="IQRCompaniesN190">[4]Companies!$O$190:$P$190</definedName>
    <definedName name="IQRCompaniesN191">[145]Companies!$O$191:$S$191</definedName>
    <definedName name="IQRCompaniesN192">[4]Companies!$O$192</definedName>
    <definedName name="IQRCompaniesN193">[4]Companies!$O$193</definedName>
    <definedName name="IQRCompaniesN194">[4]Companies!$O$194:$P$194</definedName>
    <definedName name="IQRCompaniesN195">[4]Companies!$O$195:$S$195</definedName>
    <definedName name="IQRCompaniesN196">[4]Companies!$O$196:$S$196</definedName>
    <definedName name="IQRCompaniesN197">[4]Companies!$O$197</definedName>
    <definedName name="IQRCompaniesN198">[4]Companies!$O$198:$S$198</definedName>
    <definedName name="IQRCompaniesN199">[4]Companies!$O$199</definedName>
    <definedName name="IQRCompaniesN20">[4]Companies!$O$20</definedName>
    <definedName name="IQRCompaniesN200">[4]Companies!$O$200:$P$200</definedName>
    <definedName name="IQRCompaniesN201">[4]Companies!$O$201:$P$201</definedName>
    <definedName name="IQRCompaniesN202">[4]Companies!$O$202:$Q$202</definedName>
    <definedName name="IQRCompaniesN203">[4]Companies!$O$203</definedName>
    <definedName name="IQRCompaniesN204">[4]Companies!$O$204</definedName>
    <definedName name="IQRCompaniesN205">[4]Companies!$O$205</definedName>
    <definedName name="IQRCompaniesN206">[4]Companies!$O$206</definedName>
    <definedName name="IQRCompaniesN207">[4]Companies!$O$207</definedName>
    <definedName name="IQRCompaniesN208">[4]Companies!$O$208</definedName>
    <definedName name="IQRCompaniesN209">[4]Companies!$O$209</definedName>
    <definedName name="IQRCompaniesN21">[4]Companies!$O$21</definedName>
    <definedName name="IQRCompaniesN210">[4]Companies!$O$210:$Q$210</definedName>
    <definedName name="IQRCompaniesN212">[4]Companies!$O$212</definedName>
    <definedName name="IQRCompaniesN213">[4]Companies!$O$213</definedName>
    <definedName name="IQRCompaniesN214">[4]Companies!$O$214</definedName>
    <definedName name="IQRCompaniesN215">[4]Companies!$O$215</definedName>
    <definedName name="IQRCompaniesN216">[4]Companies!$O$216</definedName>
    <definedName name="IQRCompaniesN217">[4]Companies!$O$217</definedName>
    <definedName name="IQRCompaniesN218">[4]Companies!$O$218:$S$218</definedName>
    <definedName name="IQRCompaniesN219">[4]Companies!$O$219</definedName>
    <definedName name="IQRCompaniesN22">[4]Companies!$O$22</definedName>
    <definedName name="IQRCompaniesN220">[4]Companies!$O$220</definedName>
    <definedName name="IQRCompaniesN221">[145]Companies!$O$221:$S$221</definedName>
    <definedName name="IQRCompaniesN222">[4]Companies!$O$222</definedName>
    <definedName name="IQRCompaniesN223">[4]Companies!$O$223:$Q$223</definedName>
    <definedName name="IQRCompaniesN224">[4]Companies!$O$224:$P$224</definedName>
    <definedName name="IQRCompaniesN225">[4]Companies!$O$225:$Q$225</definedName>
    <definedName name="IQRCompaniesN226">[145]Companies!$O$226</definedName>
    <definedName name="IQRCompaniesN227">[4]Companies!$O$227</definedName>
    <definedName name="IQRCompaniesN228">[4]Companies!$O$228</definedName>
    <definedName name="IQRCompaniesN229">[4]Companies!$O$229</definedName>
    <definedName name="IQRCompaniesN23">[4]Companies!$O$23</definedName>
    <definedName name="IQRCompaniesN230">[4]Companies!$O$230</definedName>
    <definedName name="IQRCompaniesN231">[4]Companies!$O$231:$R$231</definedName>
    <definedName name="IQRCompaniesN232">[4]Companies!$O$232</definedName>
    <definedName name="IQRCompaniesN233">[4]Companies!$O$233</definedName>
    <definedName name="IQRCompaniesN234">[4]Companies!$O$234</definedName>
    <definedName name="IQRCompaniesN235">[4]Companies!$O$235:$P$235</definedName>
    <definedName name="IQRCompaniesN236">[4]Companies!$O$236</definedName>
    <definedName name="IQRCompaniesN237">[4]Companies!$O$237:$S$237</definedName>
    <definedName name="IQRCompaniesN238">[4]Companies!$O$238</definedName>
    <definedName name="IQRCompaniesN239">[4]Companies!$O$239</definedName>
    <definedName name="IQRCompaniesN24">[4]Companies!$O$24:$Q$24</definedName>
    <definedName name="IQRCompaniesN240">[4]Companies!$O$240</definedName>
    <definedName name="IQRCompaniesN241">[4]Companies!$O$241</definedName>
    <definedName name="IQRCompaniesN242">[4]Companies!$O$242</definedName>
    <definedName name="IQRCompaniesN243">[4]Companies!$O$243</definedName>
    <definedName name="IQRCompaniesN244">[4]Companies!$O$244:$P$244</definedName>
    <definedName name="IQRCompaniesN245">[4]Companies!$O$245:$P$245</definedName>
    <definedName name="IQRCompaniesN246">[4]Companies!$O$246</definedName>
    <definedName name="IQRCompaniesN247">[4]Companies!$O$247</definedName>
    <definedName name="IQRCompaniesN248">[4]Companies!$O$248</definedName>
    <definedName name="IQRCompaniesN249">[4]Companies!$O$249</definedName>
    <definedName name="IQRCompaniesN25">[4]Companies!$O$25</definedName>
    <definedName name="IQRCompaniesN250">[4]Companies!$O$250</definedName>
    <definedName name="IQRCompaniesN251">[4]Companies!$O$251</definedName>
    <definedName name="IQRCompaniesN252">[4]Companies!$O$252</definedName>
    <definedName name="IQRCompaniesN253">[4]Companies!$O$253</definedName>
    <definedName name="IQRCompaniesN254">[4]Companies!$O$254</definedName>
    <definedName name="IQRCompaniesN255">[4]Companies!$O$255</definedName>
    <definedName name="IQRCompaniesN256">[4]Companies!$O$256</definedName>
    <definedName name="IQRCompaniesN257">[4]Companies!$O$257</definedName>
    <definedName name="IQRCompaniesN258">[4]Companies!$O$258:$P$258</definedName>
    <definedName name="IQRCompaniesN259">[4]Companies!$O$259</definedName>
    <definedName name="IQRCompaniesN260">[4]Companies!$O$260</definedName>
    <definedName name="IQRCompaniesN261">[4]Companies!$O$261</definedName>
    <definedName name="IQRCompaniesN262">[4]Companies!$O$262</definedName>
    <definedName name="IQRCompaniesN263">[4]Companies!$O$263:$S$263</definedName>
    <definedName name="IQRCompaniesN264">[145]Companies!$O$264:$S$264</definedName>
    <definedName name="IQRCompaniesN265">[4]Companies!$O$265</definedName>
    <definedName name="IQRCompaniesN266">[4]Companies!$O$266:$Q$266</definedName>
    <definedName name="IQRCompaniesN267">[4]Companies!$O$267</definedName>
    <definedName name="IQRCompaniesN268">[145]Companies!$O$268:$P$268</definedName>
    <definedName name="IQRCompaniesN269">[4]Companies!$O$269</definedName>
    <definedName name="IQRCompaniesN27">[4]Companies!$O$27</definedName>
    <definedName name="IQRCompaniesN270">[4]Companies!$O$270</definedName>
    <definedName name="IQRCompaniesN271">[4]Companies!$O$271</definedName>
    <definedName name="IQRCompaniesN272">[4]Companies!$O$272</definedName>
    <definedName name="IQRCompaniesN273">[145]Companies!$O$273:$Q$273</definedName>
    <definedName name="IQRCompaniesN274">[4]Companies!$O$274</definedName>
    <definedName name="IQRCompaniesN275">[4]Companies!$O$275:$P$275</definedName>
    <definedName name="IQRCompaniesN276">[4]Companies!$O$276</definedName>
    <definedName name="IQRCompaniesN277">[4]Companies!$O$277</definedName>
    <definedName name="IQRCompaniesN278">[4]Companies!$O$278:$Q$278</definedName>
    <definedName name="IQRCompaniesN279">[4]Companies!$O$279</definedName>
    <definedName name="IQRCompaniesN28">[4]Companies!$O$28:$Q$28</definedName>
    <definedName name="IQRCompaniesN280">[4]Companies!$O$280</definedName>
    <definedName name="IQRCompaniesN281">[4]Companies!$O$281</definedName>
    <definedName name="IQRCompaniesN282">[4]Companies!$O$282</definedName>
    <definedName name="IQRCompaniesN283">[145]Companies!$O$283:$S$283</definedName>
    <definedName name="IQRCompaniesN285">[145]Companies!$O$285:$S$285</definedName>
    <definedName name="IQRCompaniesN286">[145]Companies!$O$286:$S$286</definedName>
    <definedName name="IQRCompaniesN287">[145]Companies!$O$287:$S$287</definedName>
    <definedName name="IQRCompaniesN288">[145]Companies!$O$288:$S$288</definedName>
    <definedName name="IQRCompaniesN29">[4]Companies!$O$29</definedName>
    <definedName name="IQRCompaniesN292">[145]Companies!$O$292:$S$292</definedName>
    <definedName name="IQRCompaniesN293">[145]Companies!$O$293:$S$293</definedName>
    <definedName name="IQRCompaniesN294">[145]Companies!$O$294:$S$294</definedName>
    <definedName name="IQRCompaniesN295">[145]Companies!$O$295:$S$295</definedName>
    <definedName name="IQRCompaniesN296">[145]Companies!$O$296:$S$296</definedName>
    <definedName name="IQRCompaniesN297">[145]Companies!$O$297:$S$297</definedName>
    <definedName name="IQRCompaniesN298">[145]Companies!$O$298:$R$298</definedName>
    <definedName name="IQRCompaniesN30">[4]Companies!$O$30</definedName>
    <definedName name="IQRCompaniesN300">[145]Companies!$O$300:$S$300</definedName>
    <definedName name="IQRCompaniesN301">[145]Companies!$O$301:$S$301</definedName>
    <definedName name="IQRCompaniesN302">[145]Companies!$O$302:$S$302</definedName>
    <definedName name="IQRCompaniesN303">[145]Companies!$O$303</definedName>
    <definedName name="IQRCompaniesN304">[145]Companies!$O$304:$S$304</definedName>
    <definedName name="IQRCompaniesN305">[145]Companies!$O$305</definedName>
    <definedName name="IQRCompaniesN307">[145]Companies!$O$307:$P$307</definedName>
    <definedName name="IQRCompaniesN31">[4]Companies!$O$31:$S$31</definedName>
    <definedName name="IQRCompaniesN313">[145]Companies!$O$313:$S$313</definedName>
    <definedName name="IQRCompaniesN314">[145]Companies!$O$314:$P$314</definedName>
    <definedName name="IQRCompaniesN315">[145]Companies!$O$315:$S$315</definedName>
    <definedName name="IQRCompaniesN317">[145]Companies!$O$317</definedName>
    <definedName name="IQRCompaniesN32">[4]Companies!$O$32:$Q$32</definedName>
    <definedName name="IQRCompaniesN322">[145]Companies!$O$322:$S$322</definedName>
    <definedName name="IQRCompaniesN327">[145]Companies!$O$327</definedName>
    <definedName name="IQRCompaniesN328">[145]Companies!$O$328</definedName>
    <definedName name="IQRCompaniesN33">[4]Companies!$O$33</definedName>
    <definedName name="IQRCompaniesN333">[145]Companies!$O$333</definedName>
    <definedName name="IQRCompaniesN335">[145]Companies!$O$335</definedName>
    <definedName name="IQRCompaniesN337">[145]Companies!$O$337</definedName>
    <definedName name="IQRCompaniesN34">[4]Companies!$O$34</definedName>
    <definedName name="IQRCompaniesN35">[4]Companies!$O$35</definedName>
    <definedName name="IQRCompaniesN36">[4]Companies!$O$36</definedName>
    <definedName name="IQRCompaniesN37">[4]Companies!$O$37</definedName>
    <definedName name="IQRCompaniesN38">[4]Companies!$O$38</definedName>
    <definedName name="IQRCompaniesN39">[4]Companies!$O$39</definedName>
    <definedName name="IQRCompaniesN40">[4]Companies!$O$40:$Q$40</definedName>
    <definedName name="IQRCompaniesN41">[4]Companies!$O$41</definedName>
    <definedName name="IQRCompaniesN42">[4]Companies!$O$42:$S$42</definedName>
    <definedName name="IQRCompaniesN43">[4]Companies!$O$43:$P$43</definedName>
    <definedName name="IQRCompaniesN44">[145]Companies!$O$44</definedName>
    <definedName name="IQRCompaniesN45">[4]Companies!$O$45:$R$45</definedName>
    <definedName name="IQRCompaniesN46">[4]Companies!$O$46</definedName>
    <definedName name="IQRCompaniesN47">[4]Companies!$O$47</definedName>
    <definedName name="IQRCompaniesN48">[4]Companies!$O$48:$P$48</definedName>
    <definedName name="IQRCompaniesN50">[4]Companies!$O$50</definedName>
    <definedName name="IQRCompaniesN51">[4]Companies!$O$51</definedName>
    <definedName name="IQRCompaniesN52">[4]Companies!$O$52</definedName>
    <definedName name="IQRCompaniesN53">[4]Companies!$O$53:$S$53</definedName>
    <definedName name="IQRCompaniesN54">[4]Companies!$O$54:$S$54</definedName>
    <definedName name="IQRCompaniesN55">[4]Companies!$O$55</definedName>
    <definedName name="IQRCompaniesN56">[4]Companies!$O$56</definedName>
    <definedName name="IQRCompaniesN57">[4]Companies!$O$57</definedName>
    <definedName name="IQRCompaniesN58">[4]Companies!$O$58</definedName>
    <definedName name="IQRCompaniesN59">[4]Companies!$O$59</definedName>
    <definedName name="IQRCompaniesN60">[4]Companies!$O$60</definedName>
    <definedName name="IQRCompaniesN61">[4]Companies!$O$61</definedName>
    <definedName name="IQRCompaniesN62">[4]Companies!$O$62</definedName>
    <definedName name="IQRCompaniesN63">[4]Companies!$O$63</definedName>
    <definedName name="IQRCompaniesN64">[4]Companies!$O$64</definedName>
    <definedName name="IQRCompaniesN65">[4]Companies!$O$65</definedName>
    <definedName name="IQRCompaniesN66">[4]Companies!$O$66</definedName>
    <definedName name="IQRCompaniesN67">[4]Companies!$O$67</definedName>
    <definedName name="IQRCompaniesN68">[4]Companies!$O$68:$S$68</definedName>
    <definedName name="IQRCompaniesN69">[4]Companies!$O$69</definedName>
    <definedName name="IQRCompaniesN70">[4]Companies!$O$70</definedName>
    <definedName name="IQRCompaniesN71">[4]Companies!$O$71:$S$71</definedName>
    <definedName name="IQRCompaniesN72">[4]Companies!$O$72</definedName>
    <definedName name="IQRCompaniesN73">[4]Companies!$O$73</definedName>
    <definedName name="IQRCompaniesN74">[4]Companies!$O$74</definedName>
    <definedName name="IQRCompaniesN75">[4]Companies!$O$75</definedName>
    <definedName name="IQRCompaniesN76">[4]Companies!$O$76</definedName>
    <definedName name="IQRCompaniesN77">[4]Companies!$O$77</definedName>
    <definedName name="IQRCompaniesN78">[4]Companies!$O$78</definedName>
    <definedName name="IQRCompaniesN79">[4]Companies!$O$79:$P$79</definedName>
    <definedName name="IQRCompaniesN81">[4]Companies!$O$81</definedName>
    <definedName name="IQRCompaniesN82">[4]Companies!$O$82</definedName>
    <definedName name="IQRCompaniesN83">[4]Companies!$O$83</definedName>
    <definedName name="IQRCompaniesN84">[4]Companies!$O$84</definedName>
    <definedName name="IQRCompaniesN86">[4]Companies!$O$86</definedName>
    <definedName name="IQRCompaniesN87">[4]Companies!$O$87:$S$87</definedName>
    <definedName name="IQRCompaniesN88">[145]Companies!$O$88:$S$88</definedName>
    <definedName name="IQRCompaniesN89">[4]Companies!$O$89</definedName>
    <definedName name="IQRCompaniesN90">[4]Companies!$O$90</definedName>
    <definedName name="IQRCompaniesN91">[4]Companies!$O$91</definedName>
    <definedName name="IQRCompaniesN92">[4]Companies!$O$92</definedName>
    <definedName name="IQRCompaniesN93">[4]Companies!$O$93</definedName>
    <definedName name="IQRCompaniesN94">[4]Companies!$O$94</definedName>
    <definedName name="IQRCompaniesN95">[4]Companies!$O$95</definedName>
    <definedName name="IQRCompaniesN96">[4]Companies!$O$96</definedName>
    <definedName name="IQRCompaniesN97">[4]Companies!$O$97</definedName>
    <definedName name="IQRCompaniesN98">[4]Companies!$O$98:$P$98</definedName>
    <definedName name="IQRCompaniesN99">[4]Companies!$O$99</definedName>
    <definedName name="IQRCompaniesO100">[146]Companies!$P$100:$T$100</definedName>
    <definedName name="IQRCompaniesO101">[146]Companies!$P$101:$T$101</definedName>
    <definedName name="IQRCompaniesO102">[146]Companies!$P$102:$Q$102</definedName>
    <definedName name="IQRCompaniesO103">[146]Companies!$P$103</definedName>
    <definedName name="IQRCompaniesO104">[146]Companies!$P$104:$Q$104</definedName>
    <definedName name="IQRCompaniesO105">[146]Companies!$P$105</definedName>
    <definedName name="IQRCompaniesO106">[146]Companies!$P$106:$S$106</definedName>
    <definedName name="IQRCompaniesO107">[146]Companies!$P$107</definedName>
    <definedName name="IQRCompaniesO108">[146]Companies!$P$108:$S$108</definedName>
    <definedName name="IQRCompaniesO109">[146]Companies!$P$109</definedName>
    <definedName name="IQRCompaniesO110">[146]Companies!$P$110</definedName>
    <definedName name="IQRCompaniesO111">[146]Companies!$P$111</definedName>
    <definedName name="IQRCompaniesO112">[146]Companies!$P$112</definedName>
    <definedName name="IQRCompaniesO113">[146]Companies!$P$113</definedName>
    <definedName name="IQRCompaniesO114">[146]Companies!$P$114</definedName>
    <definedName name="IQRCompaniesO115">[146]Companies!$P$115:$T$115</definedName>
    <definedName name="IQRCompaniesO116">[146]Companies!$P$116:$Q$116</definedName>
    <definedName name="IQRCompaniesO117">[146]Companies!$P$117:$R$117</definedName>
    <definedName name="IQRCompaniesO118">[146]Companies!$P$118</definedName>
    <definedName name="IQRCompaniesO119">[146]Companies!$P$119</definedName>
    <definedName name="IQRCompaniesO12">[146]Companies!$P$12:$T$12</definedName>
    <definedName name="IQRCompaniesO120">[146]Companies!$P$120:$S$120</definedName>
    <definedName name="IQRCompaniesO121">[146]Companies!$P$121:$Q$121</definedName>
    <definedName name="IQRCompaniesO122">[146]Companies!$P$122:$T$122</definedName>
    <definedName name="IQRCompaniesO123">[146]Companies!$P$123:$R$123</definedName>
    <definedName name="IQRCompaniesO124">[146]Companies!$P$124</definedName>
    <definedName name="IQRCompaniesO125">[146]Companies!$P$125</definedName>
    <definedName name="IQRCompaniesO126">[146]Companies!$P$126:$T$126</definedName>
    <definedName name="IQRCompaniesO127">[146]Companies!$P$127:$Q$127</definedName>
    <definedName name="IQRCompaniesO128">[146]Companies!$P$128:$T$128</definedName>
    <definedName name="IQRCompaniesO129">[146]Companies!$P$129:$T$129</definedName>
    <definedName name="IQRCompaniesO13">[146]Companies!$P$13:$T$13</definedName>
    <definedName name="IQRCompaniesO131">[146]Companies!$P$131</definedName>
    <definedName name="IQRCompaniesO132">[146]Companies!$P$132</definedName>
    <definedName name="IQRCompaniesO133">[146]Companies!$P$133</definedName>
    <definedName name="IQRCompaniesO134">[146]Companies!$P$134</definedName>
    <definedName name="IQRCompaniesO135">[146]Companies!$P$135:$Q$135</definedName>
    <definedName name="IQRCompaniesO136">[146]Companies!$P$136</definedName>
    <definedName name="IQRCompaniesO137">[146]Companies!$P$137</definedName>
    <definedName name="IQRCompaniesO138">[146]Companies!$P$138</definedName>
    <definedName name="IQRCompaniesO14">[146]Companies!$P$14:$T$14</definedName>
    <definedName name="IQRCompaniesO140">[146]Companies!$P$140</definedName>
    <definedName name="IQRCompaniesO141">[146]Companies!$P$141:$T$141</definedName>
    <definedName name="IQRCompaniesO142">[146]Companies!$P$142</definedName>
    <definedName name="IQRCompaniesO143">[146]Companies!$P$143:$S$143</definedName>
    <definedName name="IQRCompaniesO144">[146]Companies!$P$144</definedName>
    <definedName name="IQRCompaniesO145">[146]Companies!$P$145:$T$145</definedName>
    <definedName name="IQRCompaniesO146">[146]Companies!$P$146:$T$146</definedName>
    <definedName name="IQRCompaniesO147">[146]Companies!$P$147</definedName>
    <definedName name="IQRCompaniesO148">[146]Companies!$P$148</definedName>
    <definedName name="IQRCompaniesO149">[146]Companies!$P$149</definedName>
    <definedName name="IQRCompaniesO15">[146]Companies!$P$15:$T$15</definedName>
    <definedName name="IQRCompaniesO150">[146]Companies!$P$150</definedName>
    <definedName name="IQRCompaniesO151">[146]Companies!$P$151:$Q$151</definedName>
    <definedName name="IQRCompaniesO16">[146]Companies!$P$16:$T$16</definedName>
    <definedName name="IQRCompaniesO18">[146]Companies!$P$18:$Q$18</definedName>
    <definedName name="IQRCompaniesO19">[146]Companies!$P$19:$Q$19</definedName>
    <definedName name="IQRCompaniesO20">[146]Companies!$P$20:$R$20</definedName>
    <definedName name="IQRCompaniesO21">[146]Companies!$P$21:$S$21</definedName>
    <definedName name="IQRCompaniesO22">[146]Companies!$P$22</definedName>
    <definedName name="IQRCompaniesO23">[146]Companies!$P$23:$T$23</definedName>
    <definedName name="IQRCompaniesO24">[146]Companies!$P$24</definedName>
    <definedName name="IQRCompaniesO25">[146]Companies!$P$25</definedName>
    <definedName name="IQRCompaniesO26">[146]Companies!$P$26:$T$26</definedName>
    <definedName name="IQRCompaniesO27">[146]Companies!$P$27:$R$27</definedName>
    <definedName name="IQRCompaniesO28">[146]Companies!$P$28:$T$28</definedName>
    <definedName name="IQRCompaniesO29">[146]Companies!$P$29:$R$29</definedName>
    <definedName name="IQRCompaniesO30">[146]Companies!$P$30</definedName>
    <definedName name="IQRCompaniesO31">[146]Companies!$P$31</definedName>
    <definedName name="IQRCompaniesO32">[146]Companies!$P$32:$S$32</definedName>
    <definedName name="IQRCompaniesO33">[146]Companies!$P$33:$T$33</definedName>
    <definedName name="IQRCompaniesO34">[146]Companies!$P$34</definedName>
    <definedName name="IQRCompaniesO35">[146]Companies!$P$35:$T$35</definedName>
    <definedName name="IQRCompaniesO36">[146]Companies!$P$36</definedName>
    <definedName name="IQRCompaniesO37">[146]Companies!$P$37:$R$37</definedName>
    <definedName name="IQRCompaniesO38">[146]Companies!$P$38</definedName>
    <definedName name="IQRCompaniesO39">[146]Companies!$P$39</definedName>
    <definedName name="IQRCompaniesO40">[146]Companies!$P$40</definedName>
    <definedName name="IQRCompaniesO41">[146]Companies!$P$41</definedName>
    <definedName name="IQRCompaniesO42">[146]Companies!$P$42</definedName>
    <definedName name="IQRCompaniesO43">[146]Companies!$P$43:$T$43</definedName>
    <definedName name="IQRCompaniesO44">[146]Companies!$P$44:$T$44</definedName>
    <definedName name="IQRCompaniesO45">[146]Companies!$P$45:$S$45</definedName>
    <definedName name="IQRCompaniesO46">[146]Companies!$P$46:$S$46</definedName>
    <definedName name="IQRCompaniesO47">[146]Companies!$P$47:$T$47</definedName>
    <definedName name="IQRCompaniesO48">[146]Companies!$P$48:$T$48</definedName>
    <definedName name="IQRCompaniesO49">[146]Companies!$P$49:$T$49</definedName>
    <definedName name="IQRCompaniesO50">[146]Companies!$P$50:$R$50</definedName>
    <definedName name="IQRCompaniesO51">[146]Companies!$P$51</definedName>
    <definedName name="IQRCompaniesO53">[146]Companies!$P$53:$T$53</definedName>
    <definedName name="IQRCompaniesO54">[146]Companies!$P$54</definedName>
    <definedName name="IQRCompaniesO55">[146]Companies!$P$55</definedName>
    <definedName name="IQRCompaniesO56">[146]Companies!$P$56:$Q$56</definedName>
    <definedName name="IQRCompaniesO57">[146]Companies!$P$57:$R$57</definedName>
    <definedName name="IQRCompaniesO58">[146]Companies!$P$58:$R$58</definedName>
    <definedName name="IQRCompaniesO59">[146]Companies!$P$59:$Q$59</definedName>
    <definedName name="IQRCompaniesO60">[146]Companies!$P$60</definedName>
    <definedName name="IQRCompaniesO61">[146]Companies!$P$61</definedName>
    <definedName name="IQRCompaniesO62">[146]Companies!$P$62</definedName>
    <definedName name="IQRCompaniesO63">[146]Companies!$P$63:$T$63</definedName>
    <definedName name="IQRCompaniesO64">[146]Companies!$P$64</definedName>
    <definedName name="IQRCompaniesO65">[146]Companies!$P$65</definedName>
    <definedName name="IQRCompaniesO66">[146]Companies!$P$66</definedName>
    <definedName name="IQRCompaniesO67">[146]Companies!$P$67:$T$67</definedName>
    <definedName name="IQRCompaniesO68">[146]Companies!$P$68:$Q$68</definedName>
    <definedName name="IQRCompaniesO69">[146]Companies!$P$69</definedName>
    <definedName name="IQRCompaniesO70">[146]Companies!$P$70</definedName>
    <definedName name="IQRCompaniesO71">[146]Companies!$P$71:$R$71</definedName>
    <definedName name="IQRCompaniesO72">[146]Companies!$P$72:$Q$72</definedName>
    <definedName name="IQRCompaniesO73">[146]Companies!$P$73:$T$73</definedName>
    <definedName name="IQRCompaniesO74">[146]Companies!$P$74:$T$74</definedName>
    <definedName name="IQRCompaniesO75">[146]Companies!$P$75:$S$75</definedName>
    <definedName name="IQRCompaniesO76">[146]Companies!$P$76:$S$76</definedName>
    <definedName name="IQRCompaniesO77">[146]Companies!$P$77:$T$77</definedName>
    <definedName name="IQRCompaniesO78">[146]Companies!$P$78</definedName>
    <definedName name="IQRCompaniesO79">[146]Companies!$P$79:$T$79</definedName>
    <definedName name="IQRCompaniesO80">[146]Companies!$P$80:$T$80</definedName>
    <definedName name="IQRCompaniesO81">[146]Companies!$P$81:$T$81</definedName>
    <definedName name="IQRCompaniesO82">[146]Companies!$P$82</definedName>
    <definedName name="IQRCompaniesO83">[146]Companies!$P$83:$Q$83</definedName>
    <definedName name="IQRCompaniesO84">[146]Companies!$P$84:$R$84</definedName>
    <definedName name="IQRCompaniesO85">[146]Companies!$P$85:$R$85</definedName>
    <definedName name="IQRCompaniesO86">[146]Companies!$P$86</definedName>
    <definedName name="IQRCompaniesO87">[146]Companies!$P$87:$Q$87</definedName>
    <definedName name="IQRCompaniesO88">[146]Companies!$P$88</definedName>
    <definedName name="IQRCompaniesO89">[146]Companies!$P$89:$R$89</definedName>
    <definedName name="IQRCompaniesO90">[146]Companies!$P$90</definedName>
    <definedName name="IQRCompaniesO92">[146]Companies!$P$92</definedName>
    <definedName name="IQRCompaniesO93">[146]Companies!$P$93</definedName>
    <definedName name="IQRCompaniesO94">[146]Companies!$P$94</definedName>
    <definedName name="IQRCompaniesO95">[146]Companies!$P$95</definedName>
    <definedName name="IQRCompaniesO96">[146]Companies!$P$96:$T$96</definedName>
    <definedName name="IQRCompaniesO97">[146]Companies!$P$97</definedName>
    <definedName name="IQRCompaniesO98">[146]Companies!$P$98:$R$98</definedName>
    <definedName name="IQRCompaniesO99">[146]Companies!$P$99</definedName>
    <definedName name="IQRCustomIndexX10">#REF!</definedName>
    <definedName name="IQRCV11">"$CW$11:$DP$11"</definedName>
    <definedName name="IQRCV12">"$CW$12:$CX$12"</definedName>
    <definedName name="IQRCV13">"$CW$13"</definedName>
    <definedName name="IQRCV14">"$CW$14:$DB$14"</definedName>
    <definedName name="IQRCV15">"$CW$15:$DC$15"</definedName>
    <definedName name="IQRCV16">"$CW$16:$DK$16"</definedName>
    <definedName name="IQRCV17">"$CW$17:$CY$17"</definedName>
    <definedName name="IQRCV18">"$CW$18"</definedName>
    <definedName name="IQRCV19">"$CW$19:$CX$19"</definedName>
    <definedName name="IQRCV20">"$CW$20"</definedName>
    <definedName name="IQRCV21">"$CW$21:$CX$21"</definedName>
    <definedName name="IQRCV22">"$CW$22:$DP$22"</definedName>
    <definedName name="IQRCV23">"$CW$23"</definedName>
    <definedName name="IQRCV24">"$CW$24:$CX$24"</definedName>
    <definedName name="IQRCV25">"$CW$25:$CX$25"</definedName>
    <definedName name="IQRCV26">"$CW$26:$DE$26"</definedName>
    <definedName name="IQRCV27">"$CW$27:$DN$27"</definedName>
    <definedName name="IQRCV28">"$CW$28"</definedName>
    <definedName name="IQRCV29">"$CW$29:$CX$29"</definedName>
    <definedName name="IQRCV30">"$CW$30:$DL$30"</definedName>
    <definedName name="IQRCV31">"$CW$31:$DC$31"</definedName>
    <definedName name="IQRCV32">"$CW$32:$DB$32"</definedName>
    <definedName name="IQRCV33">"$CW$33:$CY$33"</definedName>
    <definedName name="IQRCV34">"$CW$34:$CX$34"</definedName>
    <definedName name="IQRCV35">"$CW$35"</definedName>
    <definedName name="IQRCV36">"$CW$36:$DB$36"</definedName>
    <definedName name="IQRCV37">"$CW$37:$DF$37"</definedName>
    <definedName name="IQRCV38">"$CW$38:$DH$38"</definedName>
    <definedName name="IQRCV39">"$CW$39:$DB$39"</definedName>
    <definedName name="IQRCV40">"$CW$40:$DF$40"</definedName>
    <definedName name="IQRCV41">"$CW$41:$CZ$41"</definedName>
    <definedName name="IQRCV42">"$CW$42:$DI$42"</definedName>
    <definedName name="IQRCV43">"$CW$43:$DC$43"</definedName>
    <definedName name="IQRCV44">"$CW$44:$CY$44"</definedName>
    <definedName name="IQRCV45">"$CW$45:$DA$45"</definedName>
    <definedName name="IQRCV46">"$CW$46:$CY$46"</definedName>
    <definedName name="IQRCV47">"$CW$47:$DH$47"</definedName>
    <definedName name="IQRCV48">"$CW$48:$DH$48"</definedName>
    <definedName name="IQRCV49">"$CW$49:$DD$49"</definedName>
    <definedName name="IQRCV50">"$CW$50:$CY$50"</definedName>
    <definedName name="IQRD1">"$D$2:$D$1009"</definedName>
    <definedName name="IQRD15">"$D$16:$D$17"</definedName>
    <definedName name="IQRD2">"$D$3:$D$62"</definedName>
    <definedName name="IQRD24">"$D$25:$D$29"</definedName>
    <definedName name="IQRD28">"$D$29:$D$32"</definedName>
    <definedName name="IQRD3">"$D$4:$D$23"</definedName>
    <definedName name="IQRD39">"$D$40:$D$61"</definedName>
    <definedName name="IQRD4">"$D$5:$D$1262"</definedName>
    <definedName name="IQRD5">"$D$6:$D$10"</definedName>
    <definedName name="IQRD6">"$D$7:$D$10"</definedName>
    <definedName name="IQRD60">"$D$61:$D$74"</definedName>
    <definedName name="IQRD61">"$D$62:$D$85"</definedName>
    <definedName name="IQRD7">"$D$9:$D$261"</definedName>
    <definedName name="IQRD8">"$D$9:$D$13"</definedName>
    <definedName name="IQRDataT105">[147]Data!#REF!</definedName>
    <definedName name="IQRDataT47">[147]Data!#REF!</definedName>
    <definedName name="IQRDataT76">[147]Data!#REF!</definedName>
    <definedName name="IQRDataT84">[147]Data!#REF!</definedName>
    <definedName name="IQRDataT86">[147]Data!#REF!</definedName>
    <definedName name="IQRDataT88">[147]Data!#REF!</definedName>
    <definedName name="IQRDataV105">[147]Data!#REF!</definedName>
    <definedName name="IQRDataV47">[147]Data!#REF!</definedName>
    <definedName name="IQRDataV76">[147]Data!#REF!</definedName>
    <definedName name="IQRDataV84">[147]Data!#REF!</definedName>
    <definedName name="IQRDataV86">[147]Data!#REF!</definedName>
    <definedName name="IQRDataV88">[147]Data!#REF!</definedName>
    <definedName name="IQRE24">"$E$25:$E$29"</definedName>
    <definedName name="IQRE26">"$E$27:$E$89"</definedName>
    <definedName name="IQRE3">"$E$4:$E$5"</definedName>
    <definedName name="IQRE37">"$E$38:$E$191"</definedName>
    <definedName name="IQRE39">"$E$40:$E$226"</definedName>
    <definedName name="IQRE41">"$E$42:$E$293"</definedName>
    <definedName name="IQRE42">"$E$43:$E$240"</definedName>
    <definedName name="IQRE46">"$E$47:$E$235"</definedName>
    <definedName name="IQRE48">"$E$49:$E$55"</definedName>
    <definedName name="IQRE57">"$E$58:$E$64"</definedName>
    <definedName name="IQRE6">"$E$7:$E$739"</definedName>
    <definedName name="IQRE60">"$E$61:$E$64"</definedName>
    <definedName name="IQRE61">"$E$62:$E$78"</definedName>
    <definedName name="IQRE8">"$E$9:$E$13"</definedName>
    <definedName name="IQRE9">"$E$10:$E$13"</definedName>
    <definedName name="IQREVChartBD11">#REF!</definedName>
    <definedName name="IQREVChartBU11">#REF!</definedName>
    <definedName name="IQREVChartJ11">#REF!</definedName>
    <definedName name="IQREVChartS11">#REF!</definedName>
    <definedName name="IQREVOverRevEBITDADD11">#REF!</definedName>
    <definedName name="IQREVOverRevEBITDADD12">#REF!</definedName>
    <definedName name="IQREVOverRevEBITDADD13">#REF!</definedName>
    <definedName name="IQREVOverRevEBITDADD14">#REF!</definedName>
    <definedName name="IQREVOverRevEBITDADD15">#REF!</definedName>
    <definedName name="IQREVOverRevEBITDADD16">#REF!</definedName>
    <definedName name="IQREVOverRevEBITDADD17">#REF!</definedName>
    <definedName name="IQREVOverRevEBITDADD18">#REF!</definedName>
    <definedName name="IQREVOverRevEBITDADD19">#REF!</definedName>
    <definedName name="IQREVOverRevEBITDADD20">#REF!</definedName>
    <definedName name="IQREVOverRevEBITDADD21">#REF!</definedName>
    <definedName name="IQREVOverRevEBITDADD22">#REF!</definedName>
    <definedName name="IQREVOverRevEBITDADD23">#REF!</definedName>
    <definedName name="IQREVOverRevEBITDADD24">#REF!</definedName>
    <definedName name="IQREVOverRevEBITDADD25">#REF!</definedName>
    <definedName name="IQREVOverRevEBITDADD26">#REF!</definedName>
    <definedName name="IQREVOverRevEBITDADD27">#REF!</definedName>
    <definedName name="IQREVOverRevEBITDADD28">#REF!</definedName>
    <definedName name="IQREVOverRevEBITDADD29">#REF!</definedName>
    <definedName name="IQREVOverRevEBITDADD30">#REF!</definedName>
    <definedName name="IQREVOverRevEBITDADD31">#REF!</definedName>
    <definedName name="IQREVOverRevEBITDADD32">#REF!</definedName>
    <definedName name="IQREVOverRevEBITDADD33">#REF!</definedName>
    <definedName name="IQREVOverRevEBITDADD34">#REF!</definedName>
    <definedName name="IQREVOverRevEBITDADD35">#REF!</definedName>
    <definedName name="IQREVOverRevEBITDADD36">#REF!</definedName>
    <definedName name="IQREVOverRevEBITDADD37">#REF!</definedName>
    <definedName name="IQREVOverRevEBITDADD38">#REF!</definedName>
    <definedName name="IQREVOverRevEBITDADD39">#REF!</definedName>
    <definedName name="IQREVOverRevEBITDADD40">#REF!</definedName>
    <definedName name="IQREVOverRevEBITDADD41">#REF!</definedName>
    <definedName name="IQREVOverRevEBITDADD42">#REF!</definedName>
    <definedName name="IQREVOverRevEBITDADD43">#REF!</definedName>
    <definedName name="IQREVOverRevEBITDADD44">#REF!</definedName>
    <definedName name="IQREVOverRevEBITDADD45">#REF!</definedName>
    <definedName name="IQREVOverRevEBITDADD46">#REF!</definedName>
    <definedName name="IQREVOverRevEBITDADD47">#REF!</definedName>
    <definedName name="IQREVOverRevEBITDADD49">#REF!</definedName>
    <definedName name="IQREVOverRevEBITDADD50">#REF!</definedName>
    <definedName name="IQREVOverRevEBITDADH11">#REF!</definedName>
    <definedName name="IQREVOverRevEBITDADH12">#REF!</definedName>
    <definedName name="IQREVOverRevEBITDADH13">#REF!</definedName>
    <definedName name="IQREVOverRevEBITDADH14">#REF!</definedName>
    <definedName name="IQREVOverRevEBITDADH15">#REF!</definedName>
    <definedName name="IQREVOverRevEBITDADH16">#REF!</definedName>
    <definedName name="IQREVOverRevEBITDADH17">#REF!</definedName>
    <definedName name="IQREVOverRevEBITDADH18">#REF!</definedName>
    <definedName name="IQREVOverRevEBITDADH19">#REF!</definedName>
    <definedName name="IQREVOverRevEBITDADH20">#REF!</definedName>
    <definedName name="IQREVOverRevEBITDADH21">#REF!</definedName>
    <definedName name="IQREVOverRevEBITDADH22">#REF!</definedName>
    <definedName name="IQREVOverRevEBITDADH23">#REF!</definedName>
    <definedName name="IQREVOverRevEBITDADH24">#REF!</definedName>
    <definedName name="IQREVOverRevEBITDADH25">#REF!</definedName>
    <definedName name="IQREVOverRevEBITDADH26">#REF!</definedName>
    <definedName name="IQREVOverRevEBITDADH27">#REF!</definedName>
    <definedName name="IQREVOverRevEBITDADH28">#REF!</definedName>
    <definedName name="IQREVOverRevEBITDADH29">#REF!</definedName>
    <definedName name="IQREVOverRevEBITDADH30">#REF!</definedName>
    <definedName name="IQREVOverRevEBITDADH31">#REF!</definedName>
    <definedName name="IQREVOverRevEBITDADH32">#REF!</definedName>
    <definedName name="IQREVOverRevEBITDADH33">#REF!</definedName>
    <definedName name="IQREVOverRevEBITDADH34">#REF!</definedName>
    <definedName name="IQREVOverRevEBITDADH35">#REF!</definedName>
    <definedName name="IQREVOverRevEBITDADH36">#REF!</definedName>
    <definedName name="IQREVOverRevEBITDADH37">#REF!</definedName>
    <definedName name="IQREVOverRevEBITDADH38">#REF!</definedName>
    <definedName name="IQREVOverRevEBITDADH39">#REF!</definedName>
    <definedName name="IQREVOverRevEBITDADH40">#REF!</definedName>
    <definedName name="IQREVOverRevEBITDADH41">#REF!</definedName>
    <definedName name="IQREVOverRevEBITDADH42">#REF!</definedName>
    <definedName name="IQREVOverRevEBITDADH43">#REF!</definedName>
    <definedName name="IQREVOverRevEBITDADH44">#REF!</definedName>
    <definedName name="IQREVOverRevEBITDADH45">#REF!</definedName>
    <definedName name="IQREVOverRevEBITDADH46">#REF!</definedName>
    <definedName name="IQREVOverRevEBITDADH47">#REF!</definedName>
    <definedName name="IQREVOverRevEBITDADH49">#REF!</definedName>
    <definedName name="IQREVOverRevEBITDADH50">#REF!</definedName>
    <definedName name="IQREVOverRevEBITDADN11">#REF!</definedName>
    <definedName name="IQREVOverRevEBITDADN12">#REF!</definedName>
    <definedName name="IQREVOverRevEBITDADN13">#REF!</definedName>
    <definedName name="IQREVOverRevEBITDADN14">#REF!</definedName>
    <definedName name="IQREVOverRevEBITDADN15">#REF!</definedName>
    <definedName name="IQREVOverRevEBITDADN16">#REF!</definedName>
    <definedName name="IQREVOverRevEBITDADN17">#REF!</definedName>
    <definedName name="IQREVOverRevEBITDADN18">#REF!</definedName>
    <definedName name="IQREVOverRevEBITDADN19">#REF!</definedName>
    <definedName name="IQREVOverRevEBITDADN20">#REF!</definedName>
    <definedName name="IQREVOverRevEBITDADN21">#REF!</definedName>
    <definedName name="IQREVOverRevEBITDADN22">#REF!</definedName>
    <definedName name="IQREVOverRevEBITDADN23">#REF!</definedName>
    <definedName name="IQREVOverRevEBITDADN24">#REF!</definedName>
    <definedName name="IQREVOverRevEBITDADN25">#REF!</definedName>
    <definedName name="IQREVOverRevEBITDADN26">#REF!</definedName>
    <definedName name="IQREVOverRevEBITDADN27">#REF!</definedName>
    <definedName name="IQREVOverRevEBITDADN28">#REF!</definedName>
    <definedName name="IQREVOverRevEBITDADN29">#REF!</definedName>
    <definedName name="IQREVOverRevEBITDADN30">#REF!</definedName>
    <definedName name="IQREVOverRevEBITDADN31">#REF!</definedName>
    <definedName name="IQREVOverRevEBITDADN32">#REF!</definedName>
    <definedName name="IQREVOverRevEBITDADN33">#REF!</definedName>
    <definedName name="IQREVOverRevEBITDADN34">#REF!</definedName>
    <definedName name="IQREVOverRevEBITDADN35">#REF!</definedName>
    <definedName name="IQREVOverRevEBITDADN36">#REF!</definedName>
    <definedName name="IQREVOverRevEBITDADN37">#REF!</definedName>
    <definedName name="IQREVOverRevEBITDADN38">#REF!</definedName>
    <definedName name="IQREVOverRevEBITDADN39">#REF!</definedName>
    <definedName name="IQREVOverRevEBITDADN40">#REF!</definedName>
    <definedName name="IQREVOverRevEBITDADN41">#REF!</definedName>
    <definedName name="IQREVOverRevEBITDADN42">#REF!</definedName>
    <definedName name="IQREVOverRevEBITDADN43">#REF!</definedName>
    <definedName name="IQREVOverRevEBITDADN44">#REF!</definedName>
    <definedName name="IQREVOverRevEBITDADN45">#REF!</definedName>
    <definedName name="IQREVOverRevEBITDADN46">#REF!</definedName>
    <definedName name="IQREVOverRevEBITDADN47">#REF!</definedName>
    <definedName name="IQREVOverRevEBITDADN49">#REF!</definedName>
    <definedName name="IQREVOverRevEBITDADN50">#REF!</definedName>
    <definedName name="IQRF2">"$F$3:$F$1264"</definedName>
    <definedName name="IQRF23">"$F$24:$F$87"</definedName>
    <definedName name="IQRF30">"$F$31:$F$120"</definedName>
    <definedName name="IQRF33">"$F$34:$F$38"</definedName>
    <definedName name="IQRF34">"$F$35:$F$126"</definedName>
    <definedName name="IQRF35">"$F$36:$F$124"</definedName>
    <definedName name="IQRF39">"$F$40:$F$61"</definedName>
    <definedName name="IQRF54">"$F$55:$F$58"</definedName>
    <definedName name="IQRF60">"$F$61:$F$90"</definedName>
    <definedName name="IQRF61">"$F$62:$F$71"</definedName>
    <definedName name="IQRF8">"$F$9:$F$259"</definedName>
    <definedName name="IQRFinancialBuyersG10">[148]FinancialBuyers!$G$11</definedName>
    <definedName name="IQRFinancialBuyersG102">[148]FinancialBuyers!$G$103:$G$105</definedName>
    <definedName name="IQRFinancialBuyersG106">[148]FinancialBuyers!$G$107</definedName>
    <definedName name="IQRFinancialBuyersG110">[148]FinancialBuyers!$G$111:$G$113</definedName>
    <definedName name="IQRFinancialBuyersG114">[148]FinancialBuyers!$G$115:$G$117</definedName>
    <definedName name="IQRFinancialBuyersG118">[148]FinancialBuyers!$G$119:$G$120</definedName>
    <definedName name="IQRFinancialBuyersG122">[148]FinancialBuyers!$G$123</definedName>
    <definedName name="IQRFinancialBuyersG126">[148]FinancialBuyers!$G$127:$G$128</definedName>
    <definedName name="IQRFinancialBuyersG138">[148]FinancialBuyers!$G$139:$G$141</definedName>
    <definedName name="IQRFinancialBuyersG14">[148]FinancialBuyers!$G$15:$G$17</definedName>
    <definedName name="IQRFinancialBuyersG142">[148]FinancialBuyers!$G$143:$G$145</definedName>
    <definedName name="IQRFinancialBuyersG146">[148]FinancialBuyers!$G$147:$G$149</definedName>
    <definedName name="IQRFinancialBuyersG150">[148]FinancialBuyers!$G$151:$G$153</definedName>
    <definedName name="IQRFinancialBuyersG154">[148]FinancialBuyers!$G$155</definedName>
    <definedName name="IQRFinancialBuyersG158">[148]FinancialBuyers!$G$159</definedName>
    <definedName name="IQRFinancialBuyersG162">[148]FinancialBuyers!$G$163:$G$164</definedName>
    <definedName name="IQRFinancialBuyersG166">[148]FinancialBuyers!$G$167:$G$168</definedName>
    <definedName name="IQRFinancialBuyersG170">[148]FinancialBuyers!$G$171:$G$173</definedName>
    <definedName name="IQRFinancialBuyersG174">[148]FinancialBuyers!$G$175</definedName>
    <definedName name="IQRFinancialBuyersG178">[148]FinancialBuyers!$G$179:$G$181</definedName>
    <definedName name="IQRFinancialBuyersG18">[148]FinancialBuyers!$G$19:$G$21</definedName>
    <definedName name="IQRFinancialBuyersG182">[148]FinancialBuyers!$G$183:$G$185</definedName>
    <definedName name="IQRFinancialBuyersG186">[148]FinancialBuyers!$G$187:$G$189</definedName>
    <definedName name="IQRFinancialBuyersG190">[148]FinancialBuyers!$G$191:$G$193</definedName>
    <definedName name="IQRFinancialBuyersG194">[148]FinancialBuyers!$G$195:$G$197</definedName>
    <definedName name="IQRFinancialBuyersG198">[148]FinancialBuyers!$G$199:$G$201</definedName>
    <definedName name="IQRFinancialBuyersG202">[148]FinancialBuyers!$G$203</definedName>
    <definedName name="IQRFinancialBuyersG206">[148]FinancialBuyers!$G$207:$G$209</definedName>
    <definedName name="IQRFinancialBuyersG210">[148]FinancialBuyers!$G$211:$G$213</definedName>
    <definedName name="IQRFinancialBuyersG214">[148]FinancialBuyers!$G$215:$G$217</definedName>
    <definedName name="IQRFinancialBuyersG218">[148]FinancialBuyers!$G$219:$G$221</definedName>
    <definedName name="IQRFinancialBuyersG22">[148]FinancialBuyers!$G$23:$G$25</definedName>
    <definedName name="IQRFinancialBuyersG222">[148]FinancialBuyers!$G$223:$G$225</definedName>
    <definedName name="IQRFinancialBuyersG226">[148]FinancialBuyers!$G$227:$G$229</definedName>
    <definedName name="IQRFinancialBuyersG230">[148]FinancialBuyers!$G$231:$G$233</definedName>
    <definedName name="IQRFinancialBuyersG234">[148]FinancialBuyers!$G$235:$G$237</definedName>
    <definedName name="IQRFinancialBuyersG238">[148]FinancialBuyers!$G$239:$G$241</definedName>
    <definedName name="IQRFinancialBuyersG242">[148]FinancialBuyers!$G$243:$G$245</definedName>
    <definedName name="IQRFinancialBuyersG246">[148]FinancialBuyers!$G$247:$G$249</definedName>
    <definedName name="IQRFinancialBuyersG250">[148]FinancialBuyers!$G$251:$G$253</definedName>
    <definedName name="IQRFinancialBuyersG254">[148]FinancialBuyers!$G$255:$G$257</definedName>
    <definedName name="IQRFinancialBuyersG26">[148]FinancialBuyers!$G$27:$G$29</definedName>
    <definedName name="IQRFinancialBuyersG266">[148]FinancialBuyers!$G$267:$G$269</definedName>
    <definedName name="IQRFinancialBuyersG270">[148]FinancialBuyers!$G$271:$G$273</definedName>
    <definedName name="IQRFinancialBuyersG274">[148]FinancialBuyers!$G$275:$G$277</definedName>
    <definedName name="IQRFinancialBuyersG278">[148]FinancialBuyers!$G$279:$G$281</definedName>
    <definedName name="IQRFinancialBuyersG282">[148]FinancialBuyers!$G$283:$G$285</definedName>
    <definedName name="IQRFinancialBuyersG286">[148]FinancialBuyers!$G$287:$G$289</definedName>
    <definedName name="IQRFinancialBuyersG290">[148]FinancialBuyers!$G$291:$G$293</definedName>
    <definedName name="IQRFinancialBuyersG294">[148]FinancialBuyers!$G$295:$G$297</definedName>
    <definedName name="IQRFinancialBuyersG298">[148]FinancialBuyers!$G$299:$G$301</definedName>
    <definedName name="IQRFinancialBuyersG30">[148]FinancialBuyers!$G$31:$G$33</definedName>
    <definedName name="IQRFinancialBuyersG302">[148]FinancialBuyers!$G$303:$G$305</definedName>
    <definedName name="IQRFinancialBuyersG306">[148]FinancialBuyers!$G$307:$G$309</definedName>
    <definedName name="IQRFinancialBuyersG310">[148]FinancialBuyers!$G$311:$G$313</definedName>
    <definedName name="IQRFinancialBuyersG314">[148]FinancialBuyers!$G$315:$G$317</definedName>
    <definedName name="IQRFinancialBuyersG318">[148]FinancialBuyers!$G$319:$G$321</definedName>
    <definedName name="IQRFinancialBuyersG322">[148]FinancialBuyers!$G$323:$G$324</definedName>
    <definedName name="IQRFinancialBuyersG326">[148]FinancialBuyers!$G$327</definedName>
    <definedName name="IQRFinancialBuyersG330">[148]FinancialBuyers!$G$331:$G$333</definedName>
    <definedName name="IQRFinancialBuyersG334">[148]FinancialBuyers!$G$335:$G$337</definedName>
    <definedName name="IQRFinancialBuyersG338">[148]FinancialBuyers!$G$339:$G$341</definedName>
    <definedName name="IQRFinancialBuyersG34">[148]FinancialBuyers!$G$35:$G$37</definedName>
    <definedName name="IQRFinancialBuyersG342">[148]FinancialBuyers!$G$343:$G$345</definedName>
    <definedName name="IQRFinancialBuyersG346">[148]FinancialBuyers!$G$347:$G$349</definedName>
    <definedName name="IQRFinancialBuyersG350">[148]FinancialBuyers!$G$351:$G$353</definedName>
    <definedName name="IQRFinancialBuyersG354">[148]FinancialBuyers!$G$355:$G$357</definedName>
    <definedName name="IQRFinancialBuyersG358">[148]FinancialBuyers!$G$359:$G$361</definedName>
    <definedName name="IQRFinancialBuyersG362">[148]FinancialBuyers!$G$363:$G$365</definedName>
    <definedName name="IQRFinancialBuyersG366">[148]FinancialBuyers!$G$367:$G$369</definedName>
    <definedName name="IQRFinancialBuyersG370">[148]FinancialBuyers!$G$371</definedName>
    <definedName name="IQRFinancialBuyersG374">[148]FinancialBuyers!$G$375</definedName>
    <definedName name="IQRFinancialBuyersG378">[148]FinancialBuyers!$G$379</definedName>
    <definedName name="IQRFinancialBuyersG38">[148]FinancialBuyers!$G$39:$G$41</definedName>
    <definedName name="IQRFinancialBuyersG394">[148]FinancialBuyers!$G$395:$G$397</definedName>
    <definedName name="IQRFinancialBuyersG398">[148]FinancialBuyers!$G$399:$G$400</definedName>
    <definedName name="IQRFinancialBuyersG402">[148]FinancialBuyers!$G$403:$G$405</definedName>
    <definedName name="IQRFinancialBuyersG406">[148]FinancialBuyers!$G$407:$G$409</definedName>
    <definedName name="IQRFinancialBuyersG410">[148]FinancialBuyers!$G$411:$G$413</definedName>
    <definedName name="IQRFinancialBuyersG414">[148]FinancialBuyers!$G$415:$G$417</definedName>
    <definedName name="IQRFinancialBuyersG418">[148]FinancialBuyers!$G$419:$G$421</definedName>
    <definedName name="IQRFinancialBuyersG42">[148]FinancialBuyers!$G$43:$G$45</definedName>
    <definedName name="IQRFinancialBuyersG422">[148]FinancialBuyers!$G$423</definedName>
    <definedName name="IQRFinancialBuyersG426">[148]FinancialBuyers!$G$427:$G$428</definedName>
    <definedName name="IQRFinancialBuyersG430">[148]FinancialBuyers!$G$431:$G$432</definedName>
    <definedName name="IQRFinancialBuyersG434">[148]FinancialBuyers!$G$435:$G$437</definedName>
    <definedName name="IQRFinancialBuyersG438">[148]FinancialBuyers!$G$439:$G$441</definedName>
    <definedName name="IQRFinancialBuyersG442">[148]FinancialBuyers!$G$443:$G$445</definedName>
    <definedName name="IQRFinancialBuyersG446">[148]FinancialBuyers!$G$447:$G$449</definedName>
    <definedName name="IQRFinancialBuyersG450">[148]FinancialBuyers!$G$451:$G$453</definedName>
    <definedName name="IQRFinancialBuyersG454">[148]FinancialBuyers!$G$455</definedName>
    <definedName name="IQRFinancialBuyersG458">[148]FinancialBuyers!$G$459:$G$460</definedName>
    <definedName name="IQRFinancialBuyersG46">[148]FinancialBuyers!$G$47:$G$49</definedName>
    <definedName name="IQRFinancialBuyersG462">[148]FinancialBuyers!$G$463:$G$465</definedName>
    <definedName name="IQRFinancialBuyersG466">[148]FinancialBuyers!$G$467</definedName>
    <definedName name="IQRFinancialBuyersG470">[148]FinancialBuyers!$G$471:$G$473</definedName>
    <definedName name="IQRFinancialBuyersG474">[148]FinancialBuyers!$G$475:$G$477</definedName>
    <definedName name="IQRFinancialBuyersG478">[148]FinancialBuyers!$G$479:$G$481</definedName>
    <definedName name="IQRFinancialBuyersG482">[148]FinancialBuyers!$G$483:$G$485</definedName>
    <definedName name="IQRFinancialBuyersG486">[148]FinancialBuyers!$G$487:$G$489</definedName>
    <definedName name="IQRFinancialBuyersG490">[148]FinancialBuyers!$G$491:$G$493</definedName>
    <definedName name="IQRFinancialBuyersG494">[148]FinancialBuyers!$G$495:$G$497</definedName>
    <definedName name="IQRFinancialBuyersG498">[148]FinancialBuyers!$G$499:$G$501</definedName>
    <definedName name="IQRFinancialBuyersG50">[148]FinancialBuyers!$G$51:$G$53</definedName>
    <definedName name="IQRFinancialBuyersG502">[148]FinancialBuyers!$G$503:$G$505</definedName>
    <definedName name="IQRFinancialBuyersG506">[148]FinancialBuyers!$G$507:$G$509</definedName>
    <definedName name="IQRFinancialBuyersG510">[148]FinancialBuyers!$G$511:$G$513</definedName>
    <definedName name="IQRFinancialBuyersG522">[148]FinancialBuyers!$G$523:$G$525</definedName>
    <definedName name="IQRFinancialBuyersG526">[148]FinancialBuyers!$G$527:$G$529</definedName>
    <definedName name="IQRFinancialBuyersG530">[148]FinancialBuyers!$G$531:$G$533</definedName>
    <definedName name="IQRFinancialBuyersG534">[148]FinancialBuyers!$G$535:$G$537</definedName>
    <definedName name="IQRFinancialBuyersG538">[148]FinancialBuyers!$G$539:$G$541</definedName>
    <definedName name="IQRFinancialBuyersG54">[148]FinancialBuyers!$G$55:$G$57</definedName>
    <definedName name="IQRFinancialBuyersG542">[148]FinancialBuyers!$G$543</definedName>
    <definedName name="IQRFinancialBuyersG546">[148]FinancialBuyers!$G$547:$G$549</definedName>
    <definedName name="IQRFinancialBuyersG550">[148]FinancialBuyers!$G$551:$G$553</definedName>
    <definedName name="IQRFinancialBuyersG554">[148]FinancialBuyers!$G$555:$G$557</definedName>
    <definedName name="IQRFinancialBuyersG558">[148]FinancialBuyers!$G$559:$G$561</definedName>
    <definedName name="IQRFinancialBuyersG562">[148]FinancialBuyers!$G$563:$G$565</definedName>
    <definedName name="IQRFinancialBuyersG566">[148]FinancialBuyers!$G$567:$G$569</definedName>
    <definedName name="IQRFinancialBuyersG570">[148]FinancialBuyers!$G$571</definedName>
    <definedName name="IQRFinancialBuyersG574">[148]FinancialBuyers!$G$575:$G$577</definedName>
    <definedName name="IQRFinancialBuyersG578">[148]FinancialBuyers!$G$579:$G$581</definedName>
    <definedName name="IQRFinancialBuyersG58">[148]FinancialBuyers!$G$59:$G$61</definedName>
    <definedName name="IQRFinancialBuyersG582">[148]FinancialBuyers!$G$583:$G$585</definedName>
    <definedName name="IQRFinancialBuyersG586">[148]FinancialBuyers!$G$587:$G$589</definedName>
    <definedName name="IQRFinancialBuyersG594">[148]FinancialBuyers!$G$595:$G$597</definedName>
    <definedName name="IQRFinancialBuyersG598">[148]FinancialBuyers!$G$599:$G$601</definedName>
    <definedName name="IQRFinancialBuyersG602">[148]FinancialBuyers!$G$603:$G$605</definedName>
    <definedName name="IQRFinancialBuyersG606">[148]FinancialBuyers!$G$607:$G$609</definedName>
    <definedName name="IQRFinancialBuyersG610">[148]FinancialBuyers!$G$611:$G$613</definedName>
    <definedName name="IQRFinancialBuyersG614">[148]FinancialBuyers!$G$615</definedName>
    <definedName name="IQRFinancialBuyersG618">[148]FinancialBuyers!$G$619</definedName>
    <definedName name="IQRFinancialBuyersG62">[148]FinancialBuyers!$G$63:$G$65</definedName>
    <definedName name="IQRFinancialBuyersG622">[148]FinancialBuyers!$G$623:$G$625</definedName>
    <definedName name="IQRFinancialBuyersG626">[148]FinancialBuyers!$G$627:$G$629</definedName>
    <definedName name="IQRFinancialBuyersG630">[148]FinancialBuyers!$G$631:$G$633</definedName>
    <definedName name="IQRFinancialBuyersG634">[148]FinancialBuyers!$G$635</definedName>
    <definedName name="IQRFinancialBuyersG638">[148]FinancialBuyers!$G$639:$G$641</definedName>
    <definedName name="IQRFinancialBuyersG650">[148]FinancialBuyers!$G$651:$G$653</definedName>
    <definedName name="IQRFinancialBuyersG654">[148]FinancialBuyers!$G$655:$G$657</definedName>
    <definedName name="IQRFinancialBuyersG658">[148]FinancialBuyers!$G$659:$G$661</definedName>
    <definedName name="IQRFinancialBuyersG66">[148]FinancialBuyers!$G$67</definedName>
    <definedName name="IQRFinancialBuyersG662">[148]FinancialBuyers!$G$663:$G$665</definedName>
    <definedName name="IQRFinancialBuyersG666">[148]FinancialBuyers!$G$667:$G$669</definedName>
    <definedName name="IQRFinancialBuyersG670">[148]FinancialBuyers!$G$671:$G$673</definedName>
    <definedName name="IQRFinancialBuyersG674">[148]FinancialBuyers!$G$675</definedName>
    <definedName name="IQRFinancialBuyersG678">[148]FinancialBuyers!$G$679:$G$681</definedName>
    <definedName name="IQRFinancialBuyersG682">[148]FinancialBuyers!$G$683:$G$685</definedName>
    <definedName name="IQRFinancialBuyersG686">[148]FinancialBuyers!$G$687:$G$689</definedName>
    <definedName name="IQRFinancialBuyersG70">[148]FinancialBuyers!$G$71:$G$73</definedName>
    <definedName name="IQRFinancialBuyersG74">[148]FinancialBuyers!$G$75:$G$77</definedName>
    <definedName name="IQRFinancialBuyersG778">[148]FinancialBuyers!$G$779:$G$781</definedName>
    <definedName name="IQRFinancialBuyersG78">[148]FinancialBuyers!$G$79</definedName>
    <definedName name="IQRFinancialBuyersG782">[148]FinancialBuyers!$G$783:$G$785</definedName>
    <definedName name="IQRFinancialBuyersG786">[148]FinancialBuyers!$G$787:$G$789</definedName>
    <definedName name="IQRFinancialBuyersG790">[148]FinancialBuyers!$G$791:$G$792</definedName>
    <definedName name="IQRFinancialBuyersG794">[148]FinancialBuyers!$G$795:$G$797</definedName>
    <definedName name="IQRFinancialBuyersG798">[148]FinancialBuyers!$G$799:$G$801</definedName>
    <definedName name="IQRFinancialBuyersG802">[148]FinancialBuyers!$G$803:$G$805</definedName>
    <definedName name="IQRFinancialBuyersG806">[148]FinancialBuyers!$G$807:$G$809</definedName>
    <definedName name="IQRFinancialBuyersG810">[148]FinancialBuyers!$G$811:$G$813</definedName>
    <definedName name="IQRFinancialBuyersG814">[148]FinancialBuyers!$G$815:$G$817</definedName>
    <definedName name="IQRFinancialBuyersG818">[148]FinancialBuyers!$G$819:$G$821</definedName>
    <definedName name="IQRFinancialBuyersG82">[148]FinancialBuyers!$G$83:$G$85</definedName>
    <definedName name="IQRFinancialBuyersG822">[148]FinancialBuyers!$G$823:$G$825</definedName>
    <definedName name="IQRFinancialBuyersG826">[148]FinancialBuyers!$G$827:$G$829</definedName>
    <definedName name="IQRFinancialBuyersG830">[148]FinancialBuyers!$G$831:$G$832</definedName>
    <definedName name="IQRFinancialBuyersG834">[148]FinancialBuyers!$G$835:$G$837</definedName>
    <definedName name="IQRFinancialBuyersG838">[148]FinancialBuyers!$G$839:$G$841</definedName>
    <definedName name="IQRFinancialBuyersG842">[148]FinancialBuyers!$G$843:$G$845</definedName>
    <definedName name="IQRFinancialBuyersG846">[148]FinancialBuyers!$G$847:$G$849</definedName>
    <definedName name="IQRFinancialBuyersG850">[148]FinancialBuyers!$G$851:$G$853</definedName>
    <definedName name="IQRFinancialBuyersG854">[148]FinancialBuyers!$G$855:$G$857</definedName>
    <definedName name="IQRFinancialBuyersG86">[148]FinancialBuyers!$G$87:$G$89</definedName>
    <definedName name="IQRFinancialBuyersG90">[148]FinancialBuyers!$G$91:$G$93</definedName>
    <definedName name="IQRFinancialBuyersG94">[148]FinancialBuyers!$G$95</definedName>
    <definedName name="IQRFinancialBuyersG98">[148]FinancialBuyers!$G$99:$G$101</definedName>
    <definedName name="IQRFUELTradingdataA2">#REF!</definedName>
    <definedName name="IQRFUELTradingdataB2">#REF!</definedName>
    <definedName name="IQRFUELTradingdataC2">#REF!</definedName>
    <definedName name="IQRFXAdjustmentDetailBU3">#REF!</definedName>
    <definedName name="IQRFXAdjustmentDetailBU56">#REF!</definedName>
    <definedName name="IQRFXAdjustmentDetailBV3">#REF!</definedName>
    <definedName name="IQRFXAdjustmentDetailBV56">#REF!</definedName>
    <definedName name="IQRG12">"$H$12:$L$12"</definedName>
    <definedName name="IQRG140">"$G$145"</definedName>
    <definedName name="IQRG28">"$G$29:$G$35"</definedName>
    <definedName name="IQRG54">"$G$55:$G$58"</definedName>
    <definedName name="IQRG6">"$G$7:$G$26"</definedName>
    <definedName name="IQRG60">"$G$61:$G$68"</definedName>
    <definedName name="IQRG61">"$G$62:$G$72"</definedName>
    <definedName name="IQRG76">"$G$77:$G$750"</definedName>
    <definedName name="IQRG78">"$G$79:$G$766"</definedName>
    <definedName name="IQRG8">"$G$9:$G$259"</definedName>
    <definedName name="IQRGrowthMarginData2DD11">#REF!</definedName>
    <definedName name="IQRGrowthMarginData2DD12">#REF!</definedName>
    <definedName name="IQRGrowthMarginData2DD13">#REF!</definedName>
    <definedName name="IQRGrowthMarginData2DD14">#REF!</definedName>
    <definedName name="IQRGrowthMarginData2DD15">#REF!</definedName>
    <definedName name="IQRGrowthMarginData2DD16">#REF!</definedName>
    <definedName name="IQRGrowthMarginData2DD17">#REF!</definedName>
    <definedName name="IQRGrowthMarginData2DD18">#REF!</definedName>
    <definedName name="IQRGrowthMarginData2DD19">#REF!</definedName>
    <definedName name="IQRGrowthMarginData2DD20">#REF!</definedName>
    <definedName name="IQRGrowthMarginData2DD21">#REF!</definedName>
    <definedName name="IQRGrowthMarginData2DD22">#REF!</definedName>
    <definedName name="IQRGrowthMarginData2DD23">#REF!</definedName>
    <definedName name="IQRGrowthMarginData2DD24">#REF!</definedName>
    <definedName name="IQRGrowthMarginData2DD25">#REF!</definedName>
    <definedName name="IQRGrowthMarginData2DD26">#REF!</definedName>
    <definedName name="IQRGrowthMarginData2DD27">#REF!</definedName>
    <definedName name="IQRGrowthMarginData2DD28">#REF!</definedName>
    <definedName name="IQRGrowthMarginData2DD29">#REF!</definedName>
    <definedName name="IQRGrowthMarginData2DD30">#REF!</definedName>
    <definedName name="IQRGrowthMarginData2DD31">#REF!</definedName>
    <definedName name="IQRGrowthMarginData2DD32">#REF!</definedName>
    <definedName name="IQRGrowthMarginData2DD33">#REF!</definedName>
    <definedName name="IQRGrowthMarginData2DD34">#REF!</definedName>
    <definedName name="IQRGrowthMarginData2DD35">#REF!</definedName>
    <definedName name="IQRGrowthMarginData2DD36">#REF!</definedName>
    <definedName name="IQRGrowthMarginData2DD37">#REF!</definedName>
    <definedName name="IQRGrowthMarginData2DD38">#REF!</definedName>
    <definedName name="IQRGrowthMarginData2DD39">#REF!</definedName>
    <definedName name="IQRGrowthMarginData2DD40">#REF!</definedName>
    <definedName name="IQRGrowthMarginData2DD41">#REF!</definedName>
    <definedName name="IQRGrowthMarginData2DD42">#REF!</definedName>
    <definedName name="IQRGrowthMarginData2DD43">#REF!</definedName>
    <definedName name="IQRGrowthMarginData2DD44">#REF!</definedName>
    <definedName name="IQRGrowthMarginData2DD45">#REF!</definedName>
    <definedName name="IQRGrowthMarginData2DD46">#REF!</definedName>
    <definedName name="IQRGrowthMarginData2DD47">#REF!</definedName>
    <definedName name="IQRGrowthMarginData2DD49">#REF!</definedName>
    <definedName name="IQRGrowthMarginData2DD50">#REF!</definedName>
    <definedName name="IQRGrowthMarginDataDD11">#REF!</definedName>
    <definedName name="IQRGrowthMarginDataDD12">#REF!</definedName>
    <definedName name="IQRGrowthMarginDataDD13">#REF!</definedName>
    <definedName name="IQRGrowthMarginDataDD14">#REF!</definedName>
    <definedName name="IQRGrowthMarginDataDD15">#REF!</definedName>
    <definedName name="IQRGrowthMarginDataDD16">#REF!</definedName>
    <definedName name="IQRGrowthMarginDataDD17">#REF!</definedName>
    <definedName name="IQRGrowthMarginDataDD18">#REF!</definedName>
    <definedName name="IQRGrowthMarginDataDD19">#REF!</definedName>
    <definedName name="IQRGrowthMarginDataDD20">#REF!</definedName>
    <definedName name="IQRGrowthMarginDataDD21">#REF!</definedName>
    <definedName name="IQRGrowthMarginDataDD22">#REF!</definedName>
    <definedName name="IQRGrowthMarginDataDD23">#REF!</definedName>
    <definedName name="IQRGrowthMarginDataDD24">#REF!</definedName>
    <definedName name="IQRGrowthMarginDataDD25">#REF!</definedName>
    <definedName name="IQRGrowthMarginDataDD26">#REF!</definedName>
    <definedName name="IQRGrowthMarginDataDD27">#REF!</definedName>
    <definedName name="IQRGrowthMarginDataDD28">#REF!</definedName>
    <definedName name="IQRGrowthMarginDataDD29">#REF!</definedName>
    <definedName name="IQRGrowthMarginDataDD30">#REF!</definedName>
    <definedName name="IQRGrowthMarginDataDD31">#REF!</definedName>
    <definedName name="IQRGrowthMarginDataDD32">#REF!</definedName>
    <definedName name="IQRGrowthMarginDataDD33">#REF!</definedName>
    <definedName name="IQRGrowthMarginDataDD34">#REF!</definedName>
    <definedName name="IQRGrowthMarginDataDD35">#REF!</definedName>
    <definedName name="IQRGrowthMarginDataDD36">#REF!</definedName>
    <definedName name="IQRGrowthMarginDataDD37">#REF!</definedName>
    <definedName name="IQRGrowthMarginDataDD38">#REF!</definedName>
    <definedName name="IQRGrowthMarginDataDD39">#REF!</definedName>
    <definedName name="IQRGrowthMarginDataDD40">#REF!</definedName>
    <definedName name="IQRGrowthMarginDataDD41">#REF!</definedName>
    <definedName name="IQRGrowthMarginDataDD42">#REF!</definedName>
    <definedName name="IQRGrowthMarginDataDD43">#REF!</definedName>
    <definedName name="IQRGrowthMarginDataDD44">#REF!</definedName>
    <definedName name="IQRGrowthMarginDataDD45">#REF!</definedName>
    <definedName name="IQRGrowthMarginDataDD46">#REF!</definedName>
    <definedName name="IQRGrowthMarginDataDD47">#REF!</definedName>
    <definedName name="IQRGrowthMarginDataDD49">#REF!</definedName>
    <definedName name="IQRGrowthMarginDataDD50">#REF!</definedName>
    <definedName name="IQRGrowthMarginDataDD51">#REF!</definedName>
    <definedName name="IQRGrowthMarginDataDD52">#REF!</definedName>
    <definedName name="IQRGrowthMarginDataDD53">#REF!</definedName>
    <definedName name="IQRGrowthMarginDataDD54">#REF!</definedName>
    <definedName name="IQRGrowthMarginDataDD55">#REF!</definedName>
    <definedName name="IQRGrowthMarginDataDD56">#REF!</definedName>
    <definedName name="IQRGrowthMarginDataDD57">#REF!</definedName>
    <definedName name="IQRGrowthMarginDataDD58">#REF!</definedName>
    <definedName name="IQRGrowthMarginDataDD59">#REF!</definedName>
    <definedName name="IQRH12">"$I$12:$M$12"</definedName>
    <definedName name="IQRH13">"$I$13:$M$13"</definedName>
    <definedName name="IQRH14">"$I$14"</definedName>
    <definedName name="IQRH15">"$I$15:$M$15"</definedName>
    <definedName name="IQRH16">"$I$16:$M$16"</definedName>
    <definedName name="IQRH17">"$I$17:$M$17"</definedName>
    <definedName name="IQRH18">"$I$18:$M$18"</definedName>
    <definedName name="IQRH19">"$I$19:$M$19"</definedName>
    <definedName name="IQRH20">"$I$20:$M$20"</definedName>
    <definedName name="IQRH21">"$I$21"</definedName>
    <definedName name="IQRH22">"$I$22"</definedName>
    <definedName name="IQRH23">"$I$23"</definedName>
    <definedName name="IQRH24">"$I$24"</definedName>
    <definedName name="IQRH25">"$I$25"</definedName>
    <definedName name="IQRH26">"$I$26"</definedName>
    <definedName name="IQRH27">"$I$27"</definedName>
    <definedName name="IQRH28">"$I$28"</definedName>
    <definedName name="IQRH29">"$I$29:$M$29"</definedName>
    <definedName name="IQRH30">"$H$31"</definedName>
    <definedName name="IQRH31">"$I$31:$K$31"</definedName>
    <definedName name="IQRH32">"$I$32:$M$32"</definedName>
    <definedName name="IQRH33">"$H$34:$H$123"</definedName>
    <definedName name="IQRH34">"$I$34"</definedName>
    <definedName name="IQRH35">"$I$35:$M$35"</definedName>
    <definedName name="IQRH36">"$I$36"</definedName>
    <definedName name="IQRH37">"$I$37:$M$37"</definedName>
    <definedName name="IQRH38">"$I$38:$M$38"</definedName>
    <definedName name="IQRH39">"$I$39"</definedName>
    <definedName name="IQRH40">"$I$40"</definedName>
    <definedName name="IQRH41">"$I$41"</definedName>
    <definedName name="IQRH42">"$I$42"</definedName>
    <definedName name="IQRH43">"$I$43"</definedName>
    <definedName name="IQRH44">"$I$44"</definedName>
    <definedName name="IQRH45">"$I$45"</definedName>
    <definedName name="IQRH46">"$I$46"</definedName>
    <definedName name="IQRH47">"$I$47"</definedName>
    <definedName name="IQRH48">"$H$49:$H$52"</definedName>
    <definedName name="IQRH49">"$I$49"</definedName>
    <definedName name="IQRH50">"$I$50"</definedName>
    <definedName name="IQRH51">"$I$51"</definedName>
    <definedName name="IQRH54">"$H$55:$H$58"</definedName>
    <definedName name="IQRH59">"$H$60"</definedName>
    <definedName name="IQRH6">"$H$7:$H$112"</definedName>
    <definedName name="IQRH60">"$H$61:$H$76"</definedName>
    <definedName name="IQRH61">"$H$62:$H$65"</definedName>
    <definedName name="IQRH64">"$H$65"</definedName>
    <definedName name="IQRH8">"$H$9"</definedName>
    <definedName name="IQRHistoricalSalesT2">#REF!</definedName>
    <definedName name="IQRHistoricalSalesU2">#REF!</definedName>
    <definedName name="IQRHistoricTradingMultiplesAA4">'[4]Historic Trading Multiples'!$AA$5:$AA$763</definedName>
    <definedName name="IQRHistoricTradingMultiplesAB4">'[4]Historic Trading Multiples'!$AB$5:$AB$763</definedName>
    <definedName name="IQRHistoricTradingMultiplesAC4">'[4]Historic Trading Multiples'!$AC$5:$AC$763</definedName>
    <definedName name="IQRHistoricTradingMultiplesAE4">'[4]Historic Trading Multiples'!$AE$5:$AE$762</definedName>
    <definedName name="IQRHistoricTradingMultiplesAF4">'[4]Historic Trading Multiples'!$AF$5:$AF$762</definedName>
    <definedName name="IQRHistoricTradingMultiplesAG4">'[4]Historic Trading Multiples'!$AG$5:$AG$762</definedName>
    <definedName name="IQRHistoricTradingMultiplesAI4">'[4]Historic Trading Multiples'!$AI$5:$AI$762</definedName>
    <definedName name="IQRHistoricTradingMultiplesAJ4">'[4]Historic Trading Multiples'!$AJ$5:$AJ$762</definedName>
    <definedName name="IQRHistoricTradingMultiplesAK4">'[4]Historic Trading Multiples'!$AK$5:$AK$762</definedName>
    <definedName name="IQRHistoricTradingMultiplesAM4">'[4]Historic Trading Multiples'!$AM$5:$AM$775</definedName>
    <definedName name="IQRHistoricTradingMultiplesAN4">'[4]Historic Trading Multiples'!$AN$5:$AN$775</definedName>
    <definedName name="IQRHistoricTradingMultiplesAO4">'[4]Historic Trading Multiples'!$AO$5:$AO$775</definedName>
    <definedName name="IQRHistoricTradingMultiplesAQ4">'[4]Historic Trading Multiples'!$AQ$5:$AQ$762</definedName>
    <definedName name="IQRHistoricTradingMultiplesAR4">'[4]Historic Trading Multiples'!$AR$5:$AR$762</definedName>
    <definedName name="IQRHistoricTradingMultiplesAS4">'[4]Historic Trading Multiples'!$AS$5:$AS$762</definedName>
    <definedName name="IQRHistoricTradingMultiplesB4">'[4]Historic Trading Multiples'!$B$5:$B$762</definedName>
    <definedName name="IQRHistoricTradingMultiplesC4">'[4]Historic Trading Multiples'!$C$5:$C$762</definedName>
    <definedName name="IQRHistoricTradingMultiplesD4">'[4]Historic Trading Multiples'!$D$5:$D$762</definedName>
    <definedName name="IQRHistoricTradingMultiplesE4">'[4]Historic Trading Multiples'!$E$5:$E$762</definedName>
    <definedName name="IQRHistoricTradingMultiplesO4">'[4]Historic Trading Multiples'!$O$5:$O$324</definedName>
    <definedName name="IQRHistoricTradingMultiplesP4">'[4]Historic Trading Multiples'!$P$5:$P$324</definedName>
    <definedName name="IQRHistoricTradingMultiplesQ4">'[4]Historic Trading Multiples'!$Q$5:$Q$324</definedName>
    <definedName name="IQRHistoricTradingMultiplesS4">'[4]Historic Trading Multiples'!$S$5:$S$762</definedName>
    <definedName name="IQRHistoricTradingMultiplesT4">'[4]Historic Trading Multiples'!$T$5:$T$762</definedName>
    <definedName name="IQRHistoricTradingMultiplesU4">'[4]Historic Trading Multiples'!$U$5:$U$762</definedName>
    <definedName name="IQRHistoricTradingMultiplesW4">'[4]Historic Trading Multiples'!$W$5:$W$762</definedName>
    <definedName name="IQRHistoricTradingMultiplesX4">'[4]Historic Trading Multiples'!$X$5:$X$762</definedName>
    <definedName name="IQRHistoricTradingMultiplesY4">'[4]Historic Trading Multiples'!$Y$5:$Y$762</definedName>
    <definedName name="IQRI10">"$I$11:$I$14"</definedName>
    <definedName name="IQRI2">"$I$3:$I$66"</definedName>
    <definedName name="IQRI28">"$I$29:$I$32"</definedName>
    <definedName name="IQRI39">"$I$40:$I$61"</definedName>
    <definedName name="IQRI57">"$I$58:$I$61"</definedName>
    <definedName name="IQRI6">"$I$7:$I$112"</definedName>
    <definedName name="IQRI60">"$I$61:$I$69"</definedName>
    <definedName name="IQRI61">"$I$62:$I$73"</definedName>
    <definedName name="IQRI8">"$I$9:$I$13"</definedName>
    <definedName name="IQRIBMA2">#REF!</definedName>
    <definedName name="IQRIBMB2">#REF!</definedName>
    <definedName name="IQRIBMC2">#REF!</definedName>
    <definedName name="IQRIJ10">"$IJ$11"</definedName>
    <definedName name="IQRIJ11">"$IJ$12"</definedName>
    <definedName name="IQRIJ12">"$IJ$13"</definedName>
    <definedName name="IQRIJ13">"$IJ$14"</definedName>
    <definedName name="IQRIJ14">"$IJ$15"</definedName>
    <definedName name="IQRIJ15">"$IJ$16"</definedName>
    <definedName name="IQRIJ16">"$IJ$17"</definedName>
    <definedName name="IQRIJ17">"$IJ$18"</definedName>
    <definedName name="IQRIJ18">"$IJ$19"</definedName>
    <definedName name="IQRIJ19">"$IJ$20"</definedName>
    <definedName name="IQRIJ20">"$IJ$21"</definedName>
    <definedName name="IQRIJ21">"$IJ$22"</definedName>
    <definedName name="IQRIJ22">"$IJ$23"</definedName>
    <definedName name="IQRIJ23">"$IJ$24"</definedName>
    <definedName name="IQRIJ24">"$IJ$25"</definedName>
    <definedName name="IQRIJ25">"$IJ$26"</definedName>
    <definedName name="IQRIJ26">"$IJ$27"</definedName>
    <definedName name="IQRIJ27">"$IJ$28"</definedName>
    <definedName name="IQRImpliedvaluationD25">#REF!</definedName>
    <definedName name="IQRImpliedvaluationT17">#REF!</definedName>
    <definedName name="IQRImpliedvaluationV17">#REF!</definedName>
    <definedName name="IQRINFATradingdata2A2">#REF!</definedName>
    <definedName name="IQRINFATradingdata2B2">#REF!</definedName>
    <definedName name="IQRINFATradingdata2C2">#REF!</definedName>
    <definedName name="IQRINFATradingdataA2">#REF!</definedName>
    <definedName name="IQRINFATradingdataB2">#REF!</definedName>
    <definedName name="IQRINFATradingdataC2">#REF!</definedName>
    <definedName name="IQRJ11">"$J$12:$J$53"</definedName>
    <definedName name="IQRJ2">"$J$3:$J$255"</definedName>
    <definedName name="IQRJ3">"$J$4:$J$67"</definedName>
    <definedName name="IQRJ48">"$J$49:$J$52"</definedName>
    <definedName name="IQRJ59">"$J$60"</definedName>
    <definedName name="IQRJ6">"$J$7:$J$112"</definedName>
    <definedName name="IQRJ60">"$J$61:$J$105"</definedName>
    <definedName name="IQRJ61">"$J$62:$J$63"</definedName>
    <definedName name="IQRJ7">"$J$8:$J$1269"</definedName>
    <definedName name="IQRK11">"$K$12:$K$53"</definedName>
    <definedName name="IQRK29">"$K$30:$K$2265"</definedName>
    <definedName name="IQRK31">"$K$32:$K$2283"</definedName>
    <definedName name="IQRK3661">"$K$3662:$K$3718"</definedName>
    <definedName name="IQRK3662">"$K$3663:$K$3719"</definedName>
    <definedName name="IQRK3663">"$K$3664:$K$3720"</definedName>
    <definedName name="IQRK48">"$K$49:$K$52"</definedName>
    <definedName name="IQRK57">"$K$58:$K$61"</definedName>
    <definedName name="IQRK60">"$K$61:$K$69"</definedName>
    <definedName name="IQRK61">"$K$62:$K$76"</definedName>
    <definedName name="IQRL11">"$L$12:$L$53"</definedName>
    <definedName name="IQRL16">"$L$17:$L$21"</definedName>
    <definedName name="IQRL3">"$L$4:$L$6"</definedName>
    <definedName name="IQRL39">"$L$40:$L$61"</definedName>
    <definedName name="IQRL57">"$L$58:$L$61"</definedName>
    <definedName name="IQRL59">"$L$60"</definedName>
    <definedName name="IQRL60">"$L$61:$L$69"</definedName>
    <definedName name="IQRL61">"$L$62:$L$63"</definedName>
    <definedName name="IQRLOGMTradingdataA2">#REF!</definedName>
    <definedName name="IQRLOGMTradingdataB2">#REF!</definedName>
    <definedName name="IQRLOGMTradingdataC2">#REF!</definedName>
    <definedName name="IQRM106">"$M$107:$M$357"</definedName>
    <definedName name="IQRM107">"$M$108:$M$358"</definedName>
    <definedName name="IQRM108">"$M$109:$M$359"</definedName>
    <definedName name="IQRM109">"$M$110:$M$359"</definedName>
    <definedName name="IQRM110">"$M$111:$M$361"</definedName>
    <definedName name="IQRM111">"$M$112:$M$362"</definedName>
    <definedName name="IQRM112">"$M$113:$M$363"</definedName>
    <definedName name="IQRM113">"$M$114:$M$364"</definedName>
    <definedName name="IQRM12">"$N$12:$R$12"</definedName>
    <definedName name="IQRM15">"$M$16"</definedName>
    <definedName name="IQRM16">"$N$16"</definedName>
    <definedName name="IQRM17">"$M$18:$M$22"</definedName>
    <definedName name="IQRM39">"$M$40:$M$61"</definedName>
    <definedName name="IQRM6">"$M$7:$M$15"</definedName>
    <definedName name="IQRM60">"$M$61:$M$65"</definedName>
    <definedName name="IQRM61">"$M$62:$M$67"</definedName>
    <definedName name="IQRM76">"$M$77:$M$750"</definedName>
    <definedName name="IQRM78">"$M$79:$M$766"</definedName>
    <definedName name="IQRMetricsDD11">#REF!</definedName>
    <definedName name="IQRMetricsDD12">#REF!</definedName>
    <definedName name="IQRMetricsDD13">#REF!</definedName>
    <definedName name="IQRMetricsDD14">#REF!</definedName>
    <definedName name="IQRMetricsDD15">#REF!</definedName>
    <definedName name="IQRMetricsDD16">#REF!</definedName>
    <definedName name="IQRMetricsDD17">#REF!</definedName>
    <definedName name="IQRMetricsDD18">#REF!</definedName>
    <definedName name="IQRMetricsDD19">#REF!</definedName>
    <definedName name="IQRMetricsDD20">#REF!</definedName>
    <definedName name="IQRMetricsDD21">#REF!</definedName>
    <definedName name="IQRMetricsDD22">#REF!</definedName>
    <definedName name="IQRMetricsDD23">#REF!</definedName>
    <definedName name="IQRMetricsDD24">#REF!</definedName>
    <definedName name="IQRMetricsDD25">#REF!</definedName>
    <definedName name="IQRMetricsDD26">#REF!</definedName>
    <definedName name="IQRMetricsDD27">#REF!</definedName>
    <definedName name="IQRMetricsDD28">#REF!</definedName>
    <definedName name="IQRMetricsDD29">#REF!</definedName>
    <definedName name="IQRMetricsDD30">#REF!</definedName>
    <definedName name="IQRMetricsDD31">#REF!</definedName>
    <definedName name="IQRMetricsDD32">#REF!</definedName>
    <definedName name="IQRMetricsDD33">#REF!</definedName>
    <definedName name="IQRMetricsDD34">#REF!</definedName>
    <definedName name="IQRMetricsDD35">#REF!</definedName>
    <definedName name="IQRMetricsDD36">#REF!</definedName>
    <definedName name="IQRMetricsDD37">#REF!</definedName>
    <definedName name="IQRMetricsDD38">#REF!</definedName>
    <definedName name="IQRMetricsDD39">#REF!</definedName>
    <definedName name="IQRMetricsDD40">#REF!</definedName>
    <definedName name="IQRMetricsDD41">#REF!</definedName>
    <definedName name="IQRMetricsDD51">#REF!</definedName>
    <definedName name="IQRMetricsDD52">#REF!</definedName>
    <definedName name="IQRMetricsDD53">#REF!</definedName>
    <definedName name="IQRMetricsDD54">#REF!</definedName>
    <definedName name="IQRMetricsDD55">#REF!</definedName>
    <definedName name="IQRMetricsDD56">#REF!</definedName>
    <definedName name="IQRMetricsDD57">#REF!</definedName>
    <definedName name="IQRMetricsDD58">#REF!</definedName>
    <definedName name="IQRMetricsDD59">#REF!</definedName>
    <definedName name="IQRN12">"$O$12:$S$12"</definedName>
    <definedName name="IQRN13">"$O$13:$S$13"</definedName>
    <definedName name="IQRN14">"$O$14"</definedName>
    <definedName name="IQRN15">"$O$15:$S$15"</definedName>
    <definedName name="IQRN16">"$O$16:$S$16"</definedName>
    <definedName name="IQRN17">"$O$17:$S$17"</definedName>
    <definedName name="IQRN18">"$O$18:$S$18"</definedName>
    <definedName name="IQRN19">"$O$19:$S$19"</definedName>
    <definedName name="IQRN20">"$O$20:$S$20"</definedName>
    <definedName name="IQRN21">"$O$21"</definedName>
    <definedName name="IQRN22">"$O$22"</definedName>
    <definedName name="IQRN23">"$O$23"</definedName>
    <definedName name="IQRN24">"$O$24"</definedName>
    <definedName name="IQRN25">"$O$25"</definedName>
    <definedName name="IQRN26">"$O$26"</definedName>
    <definedName name="IQRN27">"$O$27"</definedName>
    <definedName name="IQRN28">"$O$28"</definedName>
    <definedName name="IQRN29">"$O$29:$S$29"</definedName>
    <definedName name="IQRN3">"$N$4:$N$5"</definedName>
    <definedName name="IQRN30">"$O$30:$S$30"</definedName>
    <definedName name="IQRN31">"$O$31:$Q$31"</definedName>
    <definedName name="IQRN32">"$O$32:$S$32"</definedName>
    <definedName name="IQRN33">"$N$34:$N$123"</definedName>
    <definedName name="IQRN34">"$N$35:$N$126"</definedName>
    <definedName name="IQRN35">"$N$36:$N$124"</definedName>
    <definedName name="IQRN36">"$O$36"</definedName>
    <definedName name="IQRN37">"$O$37:$S$37"</definedName>
    <definedName name="IQRN38">"$O$38:$S$38"</definedName>
    <definedName name="IQRN39">"$O$39"</definedName>
    <definedName name="IQRN40">"$O$40"</definedName>
    <definedName name="IQRN41">"$O$41"</definedName>
    <definedName name="IQRN42">"$O$42"</definedName>
    <definedName name="IQRN43">"$O$43"</definedName>
    <definedName name="IQRN44">"$O$44"</definedName>
    <definedName name="IQRN45">"$O$45"</definedName>
    <definedName name="IQRN46">"$O$46"</definedName>
    <definedName name="IQRN47">"$O$47"</definedName>
    <definedName name="IQRN48">"$O$48"</definedName>
    <definedName name="IQRN49">"$O$49"</definedName>
    <definedName name="IQRN50">"$O$50"</definedName>
    <definedName name="IQRN51">"$O$51"</definedName>
    <definedName name="IQRN60">"$N$61:$N$63"</definedName>
    <definedName name="IQRN61">"$N$62:$N$66"</definedName>
    <definedName name="IQRN9">"$N$10:$N$71"</definedName>
    <definedName name="IQRO12">"$O$13:$O$36"</definedName>
    <definedName name="IQRO39">"$O$40:$O$61"</definedName>
    <definedName name="IQRO60">"$O$61:$O$71"</definedName>
    <definedName name="IQRO61">"$O$62:$O$109"</definedName>
    <definedName name="IQROnePagerAF17">[149]OnePager!$AF$18:$AF$269</definedName>
    <definedName name="IQROnePagerAP89">[149]OnePager!$AP$90:$AP$97</definedName>
    <definedName name="IQROnePagerAR89">[149]OnePager!$AR$90:$AR$97</definedName>
    <definedName name="IQROnePagerAT89">[149]OnePager!$AT$90:$AT$97</definedName>
    <definedName name="IQROnePagerAV89">[149]OnePager!$AV$90:$AV$97</definedName>
    <definedName name="IQROnePagerAX89">[149]OnePager!$AX$90:$AX$97</definedName>
    <definedName name="IQROnePagerAZ17">[149]OnePager!$AZ$18:$AZ$20</definedName>
    <definedName name="IQROptionsAB112">[150]Options!$AB$113</definedName>
    <definedName name="IQROptionsAB127">[150]Options!$AB$128</definedName>
    <definedName name="IQROptionsAB142">[150]Options!$AB$143</definedName>
    <definedName name="IQROptionsAB157">[150]Options!$AB$158</definedName>
    <definedName name="IQROptionsAB22">[150]Options!$AB$23</definedName>
    <definedName name="IQROptionsAB52">[150]Options!$AB$53:$AB$54</definedName>
    <definedName name="IQROptionsAB67">[151]Options!$AB$68</definedName>
    <definedName name="IQROptionsAB7">[150]Options!$AB$8</definedName>
    <definedName name="IQROptionsAB82">[151]Options!$AB$83</definedName>
    <definedName name="IQROptionsAB97">[150]Options!$AB$98</definedName>
    <definedName name="IQROptionsAD112">[150]Options!$AD$113</definedName>
    <definedName name="IQROptionsAD127">[150]Options!$AD$128</definedName>
    <definedName name="IQROptionsAD142">[150]Options!$AD$143</definedName>
    <definedName name="IQROptionsAD157">[150]Options!$AD$158</definedName>
    <definedName name="IQROptionsAD22">[150]Options!$AD$23</definedName>
    <definedName name="IQROptionsAD52">[150]Options!$AD$53:$AD$54</definedName>
    <definedName name="IQROptionsAD67">[151]Options!$AD$68</definedName>
    <definedName name="IQROptionsAD7">[150]Options!$AD$8</definedName>
    <definedName name="IQROptionsAD82">[151]Options!$AD$83</definedName>
    <definedName name="IQROptionsAD97">[150]Options!$AD$98</definedName>
    <definedName name="IQROptionsAF127">[150]Options!$AF$128</definedName>
    <definedName name="IQROptionsAF157">[150]Options!$AF$158</definedName>
    <definedName name="IQROptionsAF22">[150]Options!$AF$23</definedName>
    <definedName name="IQROptionsAF37">[150]Options!$AF$38</definedName>
    <definedName name="IQROptionsAF67">[150]Options!$AF$68</definedName>
    <definedName name="IQROptionsAF97">[150]Options!$AF$98</definedName>
    <definedName name="IQROptionsAH127">[150]Options!$AH$128</definedName>
    <definedName name="IQROptionsAH157">[150]Options!$AH$158</definedName>
    <definedName name="IQROptionsAH22">[150]Options!$AH$23</definedName>
    <definedName name="IQROptionsAH37">[150]Options!$AH$38</definedName>
    <definedName name="IQROptionsAH67">[150]Options!$AH$68</definedName>
    <definedName name="IQROptionsAH97">[150]Options!$AH$98</definedName>
    <definedName name="IQROptionsAJ112">[150]Options!$AJ$113</definedName>
    <definedName name="IQROptionsAJ157">[150]Options!$AJ$158</definedName>
    <definedName name="IQROptionsAJ22">[151]Options!$AJ$23</definedName>
    <definedName name="IQROptionsAJ37">[152]Options!$AJ$38</definedName>
    <definedName name="IQROptionsAJ52">[151]Options!$AJ$53</definedName>
    <definedName name="IQROptionsAJ67">[150]Options!$AJ$68</definedName>
    <definedName name="IQROptionsAJ97">[150]Options!$AJ$98</definedName>
    <definedName name="IQROptionsAL112">[150]Options!$AL$113</definedName>
    <definedName name="IQROptionsAL157">[150]Options!$AL$158</definedName>
    <definedName name="IQROptionsAL22">[151]Options!$AL$23</definedName>
    <definedName name="IQROptionsAL37">[152]Options!$AL$38</definedName>
    <definedName name="IQROptionsAL52">[151]Options!$AL$53</definedName>
    <definedName name="IQROptionsAL67">[150]Options!$AL$68</definedName>
    <definedName name="IQROptionsAL97">[150]Options!$AL$98</definedName>
    <definedName name="IQROptionsAN112">[150]Options!$AN$113</definedName>
    <definedName name="IQROptionsAN127">[150]Options!$AN$128</definedName>
    <definedName name="IQROptionsAN157">[150]Options!$AN$158</definedName>
    <definedName name="IQROptionsAN22">[151]Options!$AN$23</definedName>
    <definedName name="IQROptionsAN67">[150]Options!$AN$68</definedName>
    <definedName name="IQROptionsAN82">[150]Options!$AN$83</definedName>
    <definedName name="IQROptionsAP112">[150]Options!$AP$113</definedName>
    <definedName name="IQROptionsAP127">[150]Options!$AP$128</definedName>
    <definedName name="IQROptionsAP157">[150]Options!$AP$158</definedName>
    <definedName name="IQROptionsAP22">[151]Options!$AP$23</definedName>
    <definedName name="IQROptionsAP37">[150]Options!$AP$38:$AP$39</definedName>
    <definedName name="IQROptionsAP67">[150]Options!$AP$68</definedName>
    <definedName name="IQROptionsAP82">[150]Options!$AP$83</definedName>
    <definedName name="IQROptionsAR112">[150]Options!$AR$113</definedName>
    <definedName name="IQROptionsAR127">[150]Options!$AR$128</definedName>
    <definedName name="IQROptionsAR157">[150]Options!$AR$158</definedName>
    <definedName name="IQROptionsAR22">[150]Options!$AR$23</definedName>
    <definedName name="IQROptionsAR37">[150]Options!$AR$38</definedName>
    <definedName name="IQROptionsAR67">[150]Options!$AR$68</definedName>
    <definedName name="IQROptionsAR82">[151]Options!$AR$83</definedName>
    <definedName name="IQROptionsAR97">[150]Options!$AR$98</definedName>
    <definedName name="IQROptionsAT112">[150]Options!$AT$113</definedName>
    <definedName name="IQROptionsAT127">[150]Options!$AT$128</definedName>
    <definedName name="IQROptionsAT157">[150]Options!$AT$158</definedName>
    <definedName name="IQROptionsAT22">[150]Options!$AT$23</definedName>
    <definedName name="IQROptionsAT37">[150]Options!$AT$38</definedName>
    <definedName name="IQROptionsAT67">[150]Options!$AT$68</definedName>
    <definedName name="IQROptionsAT82">[151]Options!$AT$83</definedName>
    <definedName name="IQROptionsAT97">[150]Options!$AT$98</definedName>
    <definedName name="IQROptionsAV157">[150]Options!$AV$158</definedName>
    <definedName name="IQROptionsAV37">[150]Options!$AV$38</definedName>
    <definedName name="IQROptionsAV67">[150]Options!$AV$68</definedName>
    <definedName name="IQROptionsAX157">[150]Options!$AX$158</definedName>
    <definedName name="IQROptionsAX37">[150]Options!$AX$38</definedName>
    <definedName name="IQROptionsAX67">[150]Options!$AX$68</definedName>
    <definedName name="IQROptionsAZ112">[150]Options!$AZ$113</definedName>
    <definedName name="IQROptionsAZ127">[150]Options!$AZ$128</definedName>
    <definedName name="IQROptionsAZ37">[150]Options!$AZ$38</definedName>
    <definedName name="IQROptionsAZ67">[150]Options!$AZ$68</definedName>
    <definedName name="IQROptionsBB112">[150]Options!$BB$113</definedName>
    <definedName name="IQROptionsBB127">[150]Options!$BB$128</definedName>
    <definedName name="IQROptionsBB37">[150]Options!$BB$38</definedName>
    <definedName name="IQROptionsBB67">[150]Options!$BB$68</definedName>
    <definedName name="IQROptionsBD37">[150]Options!$BD$38</definedName>
    <definedName name="IQROptionsBD67">[150]Options!$BD$68</definedName>
    <definedName name="IQROptionsBF37">[150]Options!$BF$38</definedName>
    <definedName name="IQROptionsBF67">[150]Options!$BF$68</definedName>
    <definedName name="IQROptionsBH37">[150]Options!$BH$38</definedName>
    <definedName name="IQROptionsBH67">[150]Options!$BH$68</definedName>
    <definedName name="IQROptionsBJ37">[150]Options!$BJ$38</definedName>
    <definedName name="IQROptionsBJ67">[150]Options!$BJ$68</definedName>
    <definedName name="IQROptionsBL112">[150]Options!$BL$113</definedName>
    <definedName name="IQROptionsBL37">[150]Options!$BL$38</definedName>
    <definedName name="IQROptionsBN112">[150]Options!$BN$113</definedName>
    <definedName name="IQROptionsBN37">[150]Options!$BN$38</definedName>
    <definedName name="IQROptionsBP37">[150]Options!$BP$38</definedName>
    <definedName name="IQROptionsBP97">[150]Options!$BP$98</definedName>
    <definedName name="IQROptionsBR37">[150]Options!$BR$38</definedName>
    <definedName name="IQROptionsBR97">[150]Options!$BR$98</definedName>
    <definedName name="IQROptionsBT97">[150]Options!$BT$98:$BT$99</definedName>
    <definedName name="IQROptionsBV97">[150]Options!$BV$98:$BV$99</definedName>
    <definedName name="IQROptionsBX37">[150]Options!$BX$38</definedName>
    <definedName name="IQROptionsBX97">[150]Options!$BX$98</definedName>
    <definedName name="IQROptionsBZ37">[150]Options!$BZ$38</definedName>
    <definedName name="IQROptionsBZ97">[150]Options!$BZ$98</definedName>
    <definedName name="IQROptionsCB37">[150]Options!$CB$38</definedName>
    <definedName name="IQROptionsCD37">[150]Options!$CD$38</definedName>
    <definedName name="IQROptionsD112">[150]Options!$D$113</definedName>
    <definedName name="IQROptionsD127">[150]Options!$D$128</definedName>
    <definedName name="IQROptionsD142">[150]Options!$D$143</definedName>
    <definedName name="IQROptionsD157">[150]Options!$D$158</definedName>
    <definedName name="IQROptionsD22">[151]Options!$D$23</definedName>
    <definedName name="IQROptionsD23">[153]Options!$D$24</definedName>
    <definedName name="IQROptionsD37">[151]Options!$D$38</definedName>
    <definedName name="IQROptionsD38">[153]Options!$D$39</definedName>
    <definedName name="IQROptionsD52">[151]Options!$D$53</definedName>
    <definedName name="IQROptionsD53">[153]Options!$D$54</definedName>
    <definedName name="IQROptionsD67">[150]Options!$D$68</definedName>
    <definedName name="IQROptionsD7">[151]Options!$D$8</definedName>
    <definedName name="IQROptionsD82">[151]Options!$D$83</definedName>
    <definedName name="IQROptionsD97">[150]Options!$D$98</definedName>
    <definedName name="IQROptionsF112">[150]Options!$F$113</definedName>
    <definedName name="IQROptionsF127">[150]Options!$F$128</definedName>
    <definedName name="IQROptionsF142">[150]Options!$F$143</definedName>
    <definedName name="IQROptionsF157">[150]Options!$F$158</definedName>
    <definedName name="IQROptionsF22">[151]Options!$F$23</definedName>
    <definedName name="IQROptionsF23">[153]Options!$F$24</definedName>
    <definedName name="IQROptionsF37">[151]Options!$F$38</definedName>
    <definedName name="IQROptionsF38">[153]Options!$F$39</definedName>
    <definedName name="IQROptionsF52">[151]Options!$F$53</definedName>
    <definedName name="IQROptionsF53">[153]Options!$F$54</definedName>
    <definedName name="IQROptionsF67">[150]Options!$F$68</definedName>
    <definedName name="IQROptionsF7">[151]Options!$F$8</definedName>
    <definedName name="IQROptionsF82">[151]Options!$F$83</definedName>
    <definedName name="IQROptionsF97">[150]Options!$F$98</definedName>
    <definedName name="IQROptionsH112">[150]Options!$H$113</definedName>
    <definedName name="IQROptionsH127">[150]Options!$H$128</definedName>
    <definedName name="IQROptionsH142">[150]Options!$H$143</definedName>
    <definedName name="IQROptionsH157">[150]Options!$H$158</definedName>
    <definedName name="IQROptionsH22">[151]Options!$H$23</definedName>
    <definedName name="IQROptionsH23">[153]Options!$H$24</definedName>
    <definedName name="IQROptionsH37">[151]Options!$H$38</definedName>
    <definedName name="IQROptionsH52">[151]Options!$H$53</definedName>
    <definedName name="IQROptionsH67">[151]Options!$H$68</definedName>
    <definedName name="IQROptionsH7">[151]Options!$H$8</definedName>
    <definedName name="IQROptionsH8">[153]Options!$H$9</definedName>
    <definedName name="IQROptionsH82">[151]Options!$H$83</definedName>
    <definedName name="IQROptionsH97">[150]Options!$H$98</definedName>
    <definedName name="IQROptionsJ112">[150]Options!$J$113</definedName>
    <definedName name="IQROptionsJ127">[150]Options!$J$128</definedName>
    <definedName name="IQROptionsJ142">[150]Options!$J$143</definedName>
    <definedName name="IQROptionsJ157">[150]Options!$J$158</definedName>
    <definedName name="IQROptionsJ22">[151]Options!$J$23</definedName>
    <definedName name="IQROptionsJ23">[153]Options!$J$24</definedName>
    <definedName name="IQROptionsJ37">[151]Options!$J$38</definedName>
    <definedName name="IQROptionsJ52">[151]Options!$J$53</definedName>
    <definedName name="IQROptionsJ67">[151]Options!$J$68</definedName>
    <definedName name="IQROptionsJ7">[151]Options!$J$8</definedName>
    <definedName name="IQROptionsJ8">[153]Options!$J$9</definedName>
    <definedName name="IQROptionsJ82">[151]Options!$J$83</definedName>
    <definedName name="IQROptionsJ97">[150]Options!$J$98</definedName>
    <definedName name="IQROptionsL112">[150]Options!$L$113</definedName>
    <definedName name="IQROptionsL127">[150]Options!$L$128</definedName>
    <definedName name="IQROptionsL142">[150]Options!$L$143</definedName>
    <definedName name="IQROptionsL157">[150]Options!$L$158</definedName>
    <definedName name="IQROptionsL22">[151]Options!$L$23</definedName>
    <definedName name="IQROptionsL37">[151]Options!$L$38</definedName>
    <definedName name="IQROptionsL38">[153]Options!$L$39</definedName>
    <definedName name="IQROptionsL52">[151]Options!$L$53</definedName>
    <definedName name="IQROptionsL53">[153]Options!$L$54</definedName>
    <definedName name="IQROptionsL67">[151]Options!$L$68</definedName>
    <definedName name="IQROptionsL7">[150]Options!$L$8</definedName>
    <definedName name="IQROptionsL8">[153]Options!$L$9</definedName>
    <definedName name="IQROptionsL97">[150]Options!$L$98</definedName>
    <definedName name="IQROptionsN112">[150]Options!$N$113</definedName>
    <definedName name="IQROptionsN127">[150]Options!$N$128</definedName>
    <definedName name="IQROptionsN142">[150]Options!$N$143</definedName>
    <definedName name="IQROptionsN157">[150]Options!$N$158</definedName>
    <definedName name="IQROptionsN22">[151]Options!$N$23</definedName>
    <definedName name="IQROptionsN37">[151]Options!$N$38</definedName>
    <definedName name="IQROptionsN38">[153]Options!$N$39</definedName>
    <definedName name="IQROptionsN52">[151]Options!$N$53</definedName>
    <definedName name="IQROptionsN53">[153]Options!$N$54</definedName>
    <definedName name="IQROptionsN67">[151]Options!$N$68</definedName>
    <definedName name="IQROptionsN7">[150]Options!$N$8</definedName>
    <definedName name="IQROptionsN8">[153]Options!$N$9</definedName>
    <definedName name="IQROptionsN97">[150]Options!$N$98</definedName>
    <definedName name="IQROptionsP112">[150]Options!$P$113</definedName>
    <definedName name="IQROptionsP127">[150]Options!$P$128</definedName>
    <definedName name="IQROptionsP142">[150]Options!$P$143</definedName>
    <definedName name="IQROptionsP157">[150]Options!$P$158</definedName>
    <definedName name="IQROptionsP22">[151]Options!$P$23</definedName>
    <definedName name="IQROptionsP23">[153]Options!$P$24</definedName>
    <definedName name="IQROptionsP38">[153]Options!$P$39</definedName>
    <definedName name="IQROptionsP52">[151]Options!$P$53</definedName>
    <definedName name="IQROptionsP53">[153]Options!$P$54</definedName>
    <definedName name="IQROptionsP67">[151]Options!$P$68</definedName>
    <definedName name="IQROptionsP7">[151]Options!$P$8</definedName>
    <definedName name="IQROptionsP8">[153]Options!$P$9</definedName>
    <definedName name="IQROptionsP82">[151]Options!$P$83</definedName>
    <definedName name="IQROptionsP97">[150]Options!$P$98</definedName>
    <definedName name="IQROptionsR112">[150]Options!$R$113</definedName>
    <definedName name="IQROptionsR127">[150]Options!$R$128</definedName>
    <definedName name="IQROptionsR142">[150]Options!$R$143</definedName>
    <definedName name="IQROptionsR157">[150]Options!$R$158</definedName>
    <definedName name="IQROptionsR22">[151]Options!$R$23</definedName>
    <definedName name="IQROptionsR23">[153]Options!$R$24</definedName>
    <definedName name="IQROptionsR38">[153]Options!$R$39</definedName>
    <definedName name="IQROptionsR52">[151]Options!$R$53</definedName>
    <definedName name="IQROptionsR53">[153]Options!$R$54</definedName>
    <definedName name="IQROptionsR67">[151]Options!$R$68</definedName>
    <definedName name="IQROptionsR7">[151]Options!$R$8</definedName>
    <definedName name="IQROptionsR8">[153]Options!$R$9</definedName>
    <definedName name="IQROptionsR82">[151]Options!$R$83</definedName>
    <definedName name="IQROptionsR97">[150]Options!$R$98</definedName>
    <definedName name="IQROptionsT112">[150]Options!$T$113</definedName>
    <definedName name="IQROptionsT127">[150]Options!$T$128</definedName>
    <definedName name="IQROptionsT142">[150]Options!$T$143</definedName>
    <definedName name="IQROptionsT22">[150]Options!$T$23</definedName>
    <definedName name="IQROptionsT37">[151]Options!$T$38</definedName>
    <definedName name="IQROptionsT38">[153]Options!$T$39</definedName>
    <definedName name="IQROptionsT52">[151]Options!$T$53</definedName>
    <definedName name="IQROptionsT53">[153]Options!$T$54</definedName>
    <definedName name="IQROptionsT67">[151]Options!$T$68</definedName>
    <definedName name="IQROptionsT8">[153]Options!$T$9</definedName>
    <definedName name="IQROptionsT82">[151]Options!$T$83</definedName>
    <definedName name="IQROptionsT97">[150]Options!$T$98</definedName>
    <definedName name="IQROptionsV112">[150]Options!$V$113</definedName>
    <definedName name="IQROptionsV127">[150]Options!$V$128</definedName>
    <definedName name="IQROptionsV142">[150]Options!$V$143</definedName>
    <definedName name="IQROptionsV22">[150]Options!$V$23</definedName>
    <definedName name="IQROptionsV37">[151]Options!$V$38</definedName>
    <definedName name="IQROptionsV38">[153]Options!$V$39</definedName>
    <definedName name="IQROptionsV52">[151]Options!$V$53</definedName>
    <definedName name="IQROptionsV53">[153]Options!$V$54</definedName>
    <definedName name="IQROptionsV67">[151]Options!$V$68</definedName>
    <definedName name="IQROptionsV8">[153]Options!$V$9</definedName>
    <definedName name="IQROptionsV82">[151]Options!$V$83</definedName>
    <definedName name="IQROptionsV97">[150]Options!$V$98</definedName>
    <definedName name="IQROptionsX112">[150]Options!$X$113</definedName>
    <definedName name="IQROptionsX142">[150]Options!$X$143</definedName>
    <definedName name="IQROptionsX157">[150]Options!$X$158</definedName>
    <definedName name="IQROptionsX22">[151]Options!$X$23</definedName>
    <definedName name="IQROptionsX23">[153]Options!$X$24</definedName>
    <definedName name="IQROptionsX37">[151]Options!$X$38</definedName>
    <definedName name="IQROptionsX53">[153]Options!$X$54</definedName>
    <definedName name="IQROptionsX67">[151]Options!$X$68</definedName>
    <definedName name="IQROptionsX7">[150]Options!$X$8</definedName>
    <definedName name="IQROptionsX8">[153]Options!$X$9</definedName>
    <definedName name="IQROptionsX82">[151]Options!$X$83</definedName>
    <definedName name="IQROptionsZ112">[150]Options!$Z$113</definedName>
    <definedName name="IQROptionsZ142">[150]Options!$Z$143</definedName>
    <definedName name="IQROptionsZ157">[150]Options!$Z$158</definedName>
    <definedName name="IQROptionsZ22">[151]Options!$Z$23</definedName>
    <definedName name="IQROptionsZ23">[153]Options!$Z$24</definedName>
    <definedName name="IQROptionsZ37">[151]Options!$Z$38</definedName>
    <definedName name="IQROptionsZ53">[153]Options!$Z$54</definedName>
    <definedName name="IQROptionsZ67">[151]Options!$Z$68</definedName>
    <definedName name="IQROptionsZ7">[150]Options!$Z$8</definedName>
    <definedName name="IQROptionsZ8">[153]Options!$Z$9</definedName>
    <definedName name="IQROptionsZ82">[151]Options!$Z$83</definedName>
    <definedName name="IQRP12">"$P$13:$P$33"</definedName>
    <definedName name="IQRP3">"$P$4:$P$13"</definedName>
    <definedName name="IQRP39">"$P$40:$P$61"</definedName>
    <definedName name="IQRP5">"$P$6"</definedName>
    <definedName name="IQRP60">"$P$61:$P$67"</definedName>
    <definedName name="IQRP61">"$P$62:$P$96"</definedName>
    <definedName name="IQRP9">"$P$10:$P$258"</definedName>
    <definedName name="IQRPeerGroupMAAA61">'[4]PeerGroupM&amp;A'!$AA$62:$AA$76</definedName>
    <definedName name="IQRPeerGroupMAAB61">'[4]PeerGroupM&amp;A'!$AB$62:$AB$79</definedName>
    <definedName name="IQRPeerGroupMAAC61">'[4]PeerGroupM&amp;A'!$AC$62:$AC$111</definedName>
    <definedName name="IQRPeerGroupMAAD61">'[4]PeerGroupM&amp;A'!$AD$62:$AD$108</definedName>
    <definedName name="IQRPeerGroupMAAE61">'[4]PeerGroupM&amp;A'!$AE$62:$AE$74</definedName>
    <definedName name="IQRPeerGroupMAAF61">'[4]PeerGroupM&amp;A'!$AF$62:$AF$70</definedName>
    <definedName name="IQRPeerGroupMAAG61">'[4]PeerGroupM&amp;A'!$AG$62:$AG$70</definedName>
    <definedName name="IQRPeerGroupMAAH61">'[4]PeerGroupM&amp;A'!$AH$62:$AH$68</definedName>
    <definedName name="IQRPeerGroupMAAI61">'[4]PeerGroupM&amp;A'!$AI$62:$AI$74</definedName>
    <definedName name="IQRPeerGroupMAAJ61">'[4]PeerGroupM&amp;A'!$AJ$62:$AJ$79</definedName>
    <definedName name="IQRPeerGroupMAC61">'[4]PeerGroupM&amp;A'!$C$62:$C$111</definedName>
    <definedName name="IQRPeerGroupMAD61">'[4]PeerGroupM&amp;A'!$D$62:$D$109</definedName>
    <definedName name="IQRPeerGroupMAE61">'[4]PeerGroupM&amp;A'!$E$62:$E$109</definedName>
    <definedName name="IQRPeerGroupMAF61">'[4]PeerGroupM&amp;A'!$F$62:$F$64</definedName>
    <definedName name="IQRPeerGroupMAG61">'[4]PeerGroupM&amp;A'!$G$62:$G$78</definedName>
    <definedName name="IQRPeerGroupMAH61">'[4]PeerGroupM&amp;A'!$H$62:$H$111</definedName>
    <definedName name="IQRPeerGroupMAI61">'[4]PeerGroupM&amp;A'!$I$62:$I$111</definedName>
    <definedName name="IQRPeerGroupMAJ61">'[4]PeerGroupM&amp;A'!$J$62:$J$111</definedName>
    <definedName name="IQRPeerGroupMAK61">'[4]PeerGroupM&amp;A'!$K$62:$K$75</definedName>
    <definedName name="IQRPeerGroupMAL61">'[4]PeerGroupM&amp;A'!$L$62:$L$64</definedName>
    <definedName name="IQRPeerGroupMAM61">'[4]PeerGroupM&amp;A'!$M$62:$M$64</definedName>
    <definedName name="IQRPeerGroupMAN61">'[4]PeerGroupM&amp;A'!$N$62:$N$74</definedName>
    <definedName name="IQRPeerGroupMAO61">'[4]PeerGroupM&amp;A'!$O$62:$O$81</definedName>
    <definedName name="IQRPeerGroupMAQ61">'[4]PeerGroupM&amp;A'!$Q$62:$Q$82</definedName>
    <definedName name="IQRPeerGroupMAS61">'[4]PeerGroupM&amp;A'!$S$62:$S$63</definedName>
    <definedName name="IQRPeerGroupMAT61">'[4]PeerGroupM&amp;A'!$T$62:$T$63</definedName>
    <definedName name="IQRPeerGroupMAV61">'[4]PeerGroupM&amp;A'!$V$62:$V$98</definedName>
    <definedName name="IQRPeerGroupMAW61">'[4]PeerGroupM&amp;A'!$W$62:$W$90</definedName>
    <definedName name="IQRPeerGroupMAY61">'[4]PeerGroupM&amp;A'!$Y$62:$Y$81</definedName>
    <definedName name="IQRPeerGroupMAZ61">'[4]PeerGroupM&amp;A'!$Z$62:$Z$78</definedName>
    <definedName name="IQRPeopleH12">[4]People!$I$12:$L$12</definedName>
    <definedName name="IQRPeopleH13">[4]People!$I$13:$M$13</definedName>
    <definedName name="IQRPeopleH14">[4]People!$I$14:$L$14</definedName>
    <definedName name="IQRPeopleH15">[4]People!$I$15:$K$15</definedName>
    <definedName name="IQRPeopleN12">[4]People!$O$12:$R$12</definedName>
    <definedName name="IQRPeopleN13">[4]People!$O$13:$S$13</definedName>
    <definedName name="IQRPeopleN14">[4]People!$O$14:$R$14</definedName>
    <definedName name="IQRPeopleN15">[4]People!$O$15:$Q$15</definedName>
    <definedName name="IQRPRGSTradingdataA2">#REF!</definedName>
    <definedName name="IQRPRGSTradingdataB2">#REF!</definedName>
    <definedName name="IQRPricePerformanceAA4">'[4]Price Performance'!$AA$5:$AA$1280</definedName>
    <definedName name="IQRPricePerformanceAD4">'[4]Price Performance'!$AD$5:$AD$1266</definedName>
    <definedName name="IQRPricePerformanceB4">'[4]Price Performance'!$B$5:$B$1264</definedName>
    <definedName name="IQRPricePerformanceC4">'[4]Price Performance'!$C$5:$C$1264</definedName>
    <definedName name="IQRPricePerformanceI4">'[4]Price Performance'!$I$5:$I$324</definedName>
    <definedName name="IQRPricePerformanceL4">'[4]Price Performance'!$L$5:$L$1266</definedName>
    <definedName name="IQRPricePerformanceO4">'[4]Price Performance'!$O$5:$O$1266</definedName>
    <definedName name="IQRPricePerformanceR4">'[4]Price Performance'!$R$5:$R$1268</definedName>
    <definedName name="IQRPricePerformanceU4">'[4]Price Performance'!$U$5:$U$1266</definedName>
    <definedName name="IQRPricePerformanceX4">'[4]Price Performance'!$X$5:$X$1266</definedName>
    <definedName name="IQRQ12">"$Q$13:$Q$25"</definedName>
    <definedName name="IQRQ15">"$Q$16:$Q$20"</definedName>
    <definedName name="IQRQ17">"$Q$18:$Q$27"</definedName>
    <definedName name="IQRQ6">"$R$6:$V$6"</definedName>
    <definedName name="IQRQ60">"$Q$61:$Q$90"</definedName>
    <definedName name="IQRQ61">"$Q$62:$Q$111"</definedName>
    <definedName name="IQRQ9">"$Q$10:$Q$262"</definedName>
    <definedName name="IQRqNASDAQB7">'[4]q- NASDAQ'!$B$8:$B$241</definedName>
    <definedName name="IQRqNASDAQC7">'[4]q- NASDAQ'!$C$8:$C$241</definedName>
    <definedName name="IQRR3">"$R$4:$R$13"</definedName>
    <definedName name="IQRR60">"$R$61:$R$74"</definedName>
    <definedName name="IQRR61">"$R$62:$R$96"</definedName>
    <definedName name="IQRR9">"$R$10:$R$209"</definedName>
    <definedName name="IQRS15">"$S$16:$S$20"</definedName>
    <definedName name="IQRS2">"$S$3:$S$941"</definedName>
    <definedName name="IQRS29">"$S$30:$S$5057"</definedName>
    <definedName name="IQRS31">"$S$32:$S$5075"</definedName>
    <definedName name="IQRS6">"$S$7:$S$259"</definedName>
    <definedName name="IQRS60">"$S$61:$S$63"</definedName>
    <definedName name="IQRS61">"$S$62:$S$105"</definedName>
    <definedName name="IQRS63">"$S$64"</definedName>
    <definedName name="IQRS9">"$S$10:$S$209"</definedName>
    <definedName name="IQRSaaS2DD11">#REF!</definedName>
    <definedName name="IQRSaaS2DD12">#REF!</definedName>
    <definedName name="IQRSaaS2DD13">#REF!</definedName>
    <definedName name="IQRSaaS2DD14">#REF!</definedName>
    <definedName name="IQRSaaS2DD15">#REF!</definedName>
    <definedName name="IQRSaaS2DD16">#REF!</definedName>
    <definedName name="IQRSaaS2DD17">#REF!</definedName>
    <definedName name="IQRSaaS2DD18">#REF!</definedName>
    <definedName name="IQRSaaS2DD19">#REF!</definedName>
    <definedName name="IQRSaaS2DD20">#REF!</definedName>
    <definedName name="IQRSaaS2DD21">#REF!</definedName>
    <definedName name="IQRSaaS2DD22">#REF!</definedName>
    <definedName name="IQRSaaS2DD23">#REF!</definedName>
    <definedName name="IQRSaaS2DD24">#REF!</definedName>
    <definedName name="IQRSaaS2DD25">#REF!</definedName>
    <definedName name="IQRSaaS2DD26">#REF!</definedName>
    <definedName name="IQRSaaS2DD27">#REF!</definedName>
    <definedName name="IQRSaaS2DD28">#REF!</definedName>
    <definedName name="IQRSaaS2DD29">#REF!</definedName>
    <definedName name="IQRSaaS2DD30">#REF!</definedName>
    <definedName name="IQRSaaS2DD31">#REF!</definedName>
    <definedName name="IQRSaaS2DD32">#REF!</definedName>
    <definedName name="IQRSaaS2DD33">#REF!</definedName>
    <definedName name="IQRSaaS2DD34">#REF!</definedName>
    <definedName name="IQRSaaS2DD35">#REF!</definedName>
    <definedName name="IQRSaaS2DD36">#REF!</definedName>
    <definedName name="IQRSaaS2DD37">#REF!</definedName>
    <definedName name="IQRSaaS2DD38">#REF!</definedName>
    <definedName name="IQRSaaS2DD39">#REF!</definedName>
    <definedName name="IQRSaaS2DD40">#REF!</definedName>
    <definedName name="IQRSaaS2DD41">#REF!</definedName>
    <definedName name="IQRSaaS2DD51">#REF!</definedName>
    <definedName name="IQRSaaS2DD52">#REF!</definedName>
    <definedName name="IQRSaaS2DD53">#REF!</definedName>
    <definedName name="IQRSaaS2DD54">#REF!</definedName>
    <definedName name="IQRSaaS2DD55">#REF!</definedName>
    <definedName name="IQRSaaS2DD56">#REF!</definedName>
    <definedName name="IQRSaaS2DD58">#REF!</definedName>
    <definedName name="IQRSaaS2DD59">#REF!</definedName>
    <definedName name="IQRSaaS2DH11">#REF!</definedName>
    <definedName name="IQRSaaS2DH12">#REF!</definedName>
    <definedName name="IQRSaaS2DH13">#REF!</definedName>
    <definedName name="IQRSaaS2DH14">#REF!</definedName>
    <definedName name="IQRSaaS2DH15">#REF!</definedName>
    <definedName name="IQRSaaS2DH16">#REF!</definedName>
    <definedName name="IQRSaaS2DH17">#REF!</definedName>
    <definedName name="IQRSaaS2DH18">#REF!</definedName>
    <definedName name="IQRSaaS2DH19">#REF!</definedName>
    <definedName name="IQRSaaS2DH20">#REF!</definedName>
    <definedName name="IQRSaaS2DH21">#REF!</definedName>
    <definedName name="IQRSaaS2DH22">#REF!</definedName>
    <definedName name="IQRSaaS2DH23">#REF!</definedName>
    <definedName name="IQRSaaS2DH24">#REF!</definedName>
    <definedName name="IQRSaaS2DH25">#REF!</definedName>
    <definedName name="IQRSaaS2DH26">#REF!</definedName>
    <definedName name="IQRSaaS2DH27">#REF!</definedName>
    <definedName name="IQRSaaS2DH28">#REF!</definedName>
    <definedName name="IQRSaaS2DH29">#REF!</definedName>
    <definedName name="IQRSaaS2DH30">#REF!</definedName>
    <definedName name="IQRSaaS2DH31">#REF!</definedName>
    <definedName name="IQRSaaS2DH32">#REF!</definedName>
    <definedName name="IQRSaaS2DH33">#REF!</definedName>
    <definedName name="IQRSaaS2DH34">#REF!</definedName>
    <definedName name="IQRSaaS2DH35">#REF!</definedName>
    <definedName name="IQRSaaS2DH36">#REF!</definedName>
    <definedName name="IQRSaaS2DH37">#REF!</definedName>
    <definedName name="IQRSaaS2DH38">#REF!</definedName>
    <definedName name="IQRSaaS2DH39">#REF!</definedName>
    <definedName name="IQRSaaS2DH40">#REF!</definedName>
    <definedName name="IQRSaaS2DH41">#REF!</definedName>
    <definedName name="IQRSaaS2DH42">#REF!</definedName>
    <definedName name="IQRSaaS2DH43">#REF!</definedName>
    <definedName name="IQRSaaS2DH44">#REF!</definedName>
    <definedName name="IQRSaaS2DH45">#REF!</definedName>
    <definedName name="IQRSaaS2DH46">#REF!</definedName>
    <definedName name="IQRSaaS2DH47">#REF!</definedName>
    <definedName name="IQRSaaS2DH49">#REF!</definedName>
    <definedName name="IQRSaaS2DH50">#REF!</definedName>
    <definedName name="IQRSaaS3DC11">#REF!</definedName>
    <definedName name="IQRSaaS3DC12">#REF!</definedName>
    <definedName name="IQRSaaS3DC13">#REF!</definedName>
    <definedName name="IQRSaaS3DC14">#REF!</definedName>
    <definedName name="IQRSaaS3DC15">#REF!</definedName>
    <definedName name="IQRSaaS3DC16">#REF!</definedName>
    <definedName name="IQRSaaS3DC17">#REF!</definedName>
    <definedName name="IQRSaaS3DC18">#REF!</definedName>
    <definedName name="IQRSaaS3DC19">#REF!</definedName>
    <definedName name="IQRSaaS3DC20">#REF!</definedName>
    <definedName name="IQRSaaS3DC21">#REF!</definedName>
    <definedName name="IQRSaaS3DC22">#REF!</definedName>
    <definedName name="IQRSaaS3DC23">#REF!</definedName>
    <definedName name="IQRSaaS3DC24">#REF!</definedName>
    <definedName name="IQRSaaS3DC25">#REF!</definedName>
    <definedName name="IQRSaaS3DC26">#REF!</definedName>
    <definedName name="IQRSaaS3DC27">#REF!</definedName>
    <definedName name="IQRSaaS3DC28">#REF!</definedName>
    <definedName name="IQRSaaS3DC29">#REF!</definedName>
    <definedName name="IQRSaaS3DC30">#REF!</definedName>
    <definedName name="IQRSaaS3DC31">#REF!</definedName>
    <definedName name="IQRSaaS3DC32">#REF!</definedName>
    <definedName name="IQRSaaS3DC33">#REF!</definedName>
    <definedName name="IQRSaaS3DC34">#REF!</definedName>
    <definedName name="IQRSaaS3DC35">#REF!</definedName>
    <definedName name="IQRSaaS3DC36">#REF!</definedName>
    <definedName name="IQRSaaS3DC37">#REF!</definedName>
    <definedName name="IQRSaaS3DC38">#REF!</definedName>
    <definedName name="IQRSaaS3DC39">#REF!</definedName>
    <definedName name="IQRSaaS3DC40">#REF!</definedName>
    <definedName name="IQRSaaS3DC41">#REF!</definedName>
    <definedName name="IQRSaaS3DC42">#REF!</definedName>
    <definedName name="IQRSaaS3DC43">#REF!</definedName>
    <definedName name="IQRSaaS3DC44">#REF!</definedName>
    <definedName name="IQRSaaS3DC45">#REF!</definedName>
    <definedName name="IQRSaaS3DC46">#REF!</definedName>
    <definedName name="IQRSaaS3DC47">#REF!</definedName>
    <definedName name="IQRSaaS3DC49">#REF!</definedName>
    <definedName name="IQRSaaS3DC50">#REF!</definedName>
    <definedName name="IQRSaaS3DH11">#REF!</definedName>
    <definedName name="IQRSaaS3DH12">#REF!</definedName>
    <definedName name="IQRSaaS3DH13">#REF!</definedName>
    <definedName name="IQRSaaS3DH14">#REF!</definedName>
    <definedName name="IQRSaaS3DH15">#REF!</definedName>
    <definedName name="IQRSaaS3DH16">#REF!</definedName>
    <definedName name="IQRSaaS3DH17">#REF!</definedName>
    <definedName name="IQRSaaS3DH18">#REF!</definedName>
    <definedName name="IQRSaaS3DH19">#REF!</definedName>
    <definedName name="IQRSaaS3DH20">#REF!</definedName>
    <definedName name="IQRSaaS3DH21">#REF!</definedName>
    <definedName name="IQRSaaS3DH22">#REF!</definedName>
    <definedName name="IQRSaaS3DH23">#REF!</definedName>
    <definedName name="IQRSaaS3DH24">#REF!</definedName>
    <definedName name="IQRSaaS3DH25">#REF!</definedName>
    <definedName name="IQRSaaS3DH26">#REF!</definedName>
    <definedName name="IQRSaaS3DH27">#REF!</definedName>
    <definedName name="IQRSaaS3DH28">#REF!</definedName>
    <definedName name="IQRSaaS3DH29">#REF!</definedName>
    <definedName name="IQRSaaS3DH30">#REF!</definedName>
    <definedName name="IQRSaaS3DH31">#REF!</definedName>
    <definedName name="IQRSaaS3DH32">#REF!</definedName>
    <definedName name="IQRSaaS3DH33">#REF!</definedName>
    <definedName name="IQRSaaS3DH34">#REF!</definedName>
    <definedName name="IQRSaaS3DH35">#REF!</definedName>
    <definedName name="IQRSaaS3DH36">#REF!</definedName>
    <definedName name="IQRSaaS3DH37">#REF!</definedName>
    <definedName name="IQRSaaS3DH38">#REF!</definedName>
    <definedName name="IQRSaaS3DH39">#REF!</definedName>
    <definedName name="IQRSaaS3DH40">#REF!</definedName>
    <definedName name="IQRSaaS3DH41">#REF!</definedName>
    <definedName name="IQRSaaS3DH42">#REF!</definedName>
    <definedName name="IQRSaaS3DH43">#REF!</definedName>
    <definedName name="IQRSaaS3DH44">#REF!</definedName>
    <definedName name="IQRSaaS3DH45">#REF!</definedName>
    <definedName name="IQRSaaS3DH46">#REF!</definedName>
    <definedName name="IQRSaaS3DH47">#REF!</definedName>
    <definedName name="IQRSaaS3DH49">#REF!</definedName>
    <definedName name="IQRSaaS3DH50">#REF!</definedName>
    <definedName name="IQRSheet1T105">[147]Data!#REF!</definedName>
    <definedName name="IQRSheet1T47">[147]Data!#REF!</definedName>
    <definedName name="IQRSheet1T76">[147]Data!#REF!</definedName>
    <definedName name="IQRSheet1T84">[147]Data!#REF!</definedName>
    <definedName name="IQRSheet1T86">[147]Data!#REF!</definedName>
    <definedName name="IQRSheet1T88">[147]Data!#REF!</definedName>
    <definedName name="IQRSheet1U105">[147]Data!#REF!</definedName>
    <definedName name="IQRSheet1U211">[147]Data!#REF!</definedName>
    <definedName name="IQRSheet1U47">[147]Data!#REF!</definedName>
    <definedName name="IQRSheet1U72">[147]Data!#REF!</definedName>
    <definedName name="IQRSheet1U76">[147]Data!#REF!</definedName>
    <definedName name="IQRSheet1U84">[147]Data!#REF!</definedName>
    <definedName name="IQRSheet1U86">[147]Data!#REF!</definedName>
    <definedName name="IQRSheet1U88">[147]Data!#REF!</definedName>
    <definedName name="IQRSheet1V105">[147]Data!#REF!</definedName>
    <definedName name="IQRSheet1V47">[147]Data!#REF!</definedName>
    <definedName name="IQRSheet1V76">[147]Data!#REF!</definedName>
    <definedName name="IQRSheet1V84">[147]Data!#REF!</definedName>
    <definedName name="IQRSheet1V86">[147]Data!#REF!</definedName>
    <definedName name="IQRSheet1V88">[147]Data!#REF!</definedName>
    <definedName name="IQRSheet1W105">[147]Data!#REF!</definedName>
    <definedName name="IQRSheet1W211">[147]Data!#REF!</definedName>
    <definedName name="IQRSheet1W47">[147]Data!#REF!</definedName>
    <definedName name="IQRSheet1W72">[147]Data!#REF!</definedName>
    <definedName name="IQRSheet1W76">[147]Data!#REF!</definedName>
    <definedName name="IQRSheet1W84">[147]Data!#REF!</definedName>
    <definedName name="IQRSheet1W86">[147]Data!#REF!</definedName>
    <definedName name="IQRSheet1W88">[147]Data!#REF!</definedName>
    <definedName name="IQRStockChartBM11">#REF!</definedName>
    <definedName name="IQRStockChartCQ11">#REF!</definedName>
    <definedName name="IQRStockChartI11">#REF!</definedName>
    <definedName name="IQRStockChartQ11">#REF!</definedName>
    <definedName name="IQRT12">"$T$13:$T$36"</definedName>
    <definedName name="IQRT19">"$T$20:$T$24"</definedName>
    <definedName name="IQRT60">"$T$61:$T$66"</definedName>
    <definedName name="IQRT61">"$T$62:$T$109"</definedName>
    <definedName name="IQRT9">"$T$10:$T$210"</definedName>
    <definedName name="IQRTemplateAE82">#REF!</definedName>
    <definedName name="IQRTemplateAN82">#REF!</definedName>
    <definedName name="IQRTradingA2">#REF!</definedName>
    <definedName name="IQRTradingB2">#REF!</definedName>
    <definedName name="IQRTradingC2">#REF!</definedName>
    <definedName name="IQRTradingdataA2">#REF!</definedName>
    <definedName name="IQRTradingdataB2">#REF!</definedName>
    <definedName name="IQRTradingdataC2">#REF!</definedName>
    <definedName name="IQRU11">"$U$12:$U$264"</definedName>
    <definedName name="IQRU12">"$U$13:$U$34"</definedName>
    <definedName name="IQRU2">"$U$3:$U$23"</definedName>
    <definedName name="IQRU60">"$U$61:$U$67"</definedName>
    <definedName name="IQRU61">"$U$62:$U$76"</definedName>
    <definedName name="IQRU76">"$U$77:$U$750"</definedName>
    <definedName name="IQRU78">"$U$79:$U$766"</definedName>
    <definedName name="IQRUSSalesY3">#REF!</definedName>
    <definedName name="IQRUSSalesZ3">#REF!</definedName>
    <definedName name="IQRUSTreasuriesRawJ10">#REF!</definedName>
    <definedName name="IQRUSTreasuriesRawJ11">#REF!</definedName>
    <definedName name="IQRUSTreasuriesRawJ12">#REF!</definedName>
    <definedName name="IQRUSTreasuriesRawJ13">#REF!</definedName>
    <definedName name="IQRUSTreasuriesRawJ14">#REF!</definedName>
    <definedName name="IQRUSTreasuriesRawJ15">#REF!</definedName>
    <definedName name="IQRUSTreasuriesRawJ16">#REF!</definedName>
    <definedName name="IQRUSTreasuriesRawJ20">#REF!</definedName>
    <definedName name="IQRUSTreasuriesRawJ21">#REF!</definedName>
    <definedName name="IQRUSTreasuriesRawJ22">#REF!</definedName>
    <definedName name="IQRUSTreasuriesRawJ23">#REF!</definedName>
    <definedName name="IQRUSTreasuriesRawJ24">#REF!</definedName>
    <definedName name="IQRUSTreasuriesRawJ25">#REF!</definedName>
    <definedName name="IQRUSTreasuriesRawJ26">#REF!</definedName>
    <definedName name="IQRUSTreasuriesRawJ9">#REF!</definedName>
    <definedName name="IQRV11">"$V$12:$V$264"</definedName>
    <definedName name="IQRV12">"$V$13:$V$29"</definedName>
    <definedName name="IQRV2">"$V$3:$V$43"</definedName>
    <definedName name="IQRV20">"$V$21:$V$23"</definedName>
    <definedName name="IQRV5">"$V$6:$V$258"</definedName>
    <definedName name="IQRV60">"$V$61:$V$73"</definedName>
    <definedName name="IQRV61">"$V$62:$V$92"</definedName>
    <definedName name="IQRV8">"$V$9:$V$261"</definedName>
    <definedName name="IQRValuationDataDN11">#REF!</definedName>
    <definedName name="IQRValuationDataDN12">#REF!</definedName>
    <definedName name="IQRValuationDataDN13">#REF!</definedName>
    <definedName name="IQRValuationDataDN14">#REF!</definedName>
    <definedName name="IQRValuationDataDN15">#REF!</definedName>
    <definedName name="IQRValuationDataDN16">#REF!</definedName>
    <definedName name="IQRValuationDataDN17">#REF!</definedName>
    <definedName name="IQRValuationDataDN18">#REF!</definedName>
    <definedName name="IQRValuationDataDN19">#REF!</definedName>
    <definedName name="IQRValuationDataDN20">#REF!</definedName>
    <definedName name="IQRValuationDataDN21">#REF!</definedName>
    <definedName name="IQRValuationDataDN22">#REF!</definedName>
    <definedName name="IQRValuationDataDN23">#REF!</definedName>
    <definedName name="IQRValuationDataDN24">#REF!</definedName>
    <definedName name="IQRValuationDataDN25">#REF!</definedName>
    <definedName name="IQRValuationDataDN26">#REF!</definedName>
    <definedName name="IQRValuationDataDN27">#REF!</definedName>
    <definedName name="IQRValuationDataDN28">#REF!</definedName>
    <definedName name="IQRValuationDataDN29">#REF!</definedName>
    <definedName name="IQRValuationDataDN30">#REF!</definedName>
    <definedName name="IQRValuationDataDN31">#REF!</definedName>
    <definedName name="IQRValuationDataDN32">#REF!</definedName>
    <definedName name="IQRValuationDataDN33">#REF!</definedName>
    <definedName name="IQRValuationDataDN34">#REF!</definedName>
    <definedName name="IQRValuationDataDN35">#REF!</definedName>
    <definedName name="IQRValuationDataDN36">#REF!</definedName>
    <definedName name="IQRValuationDataDN37">#REF!</definedName>
    <definedName name="IQRValuationDataDN38">#REF!</definedName>
    <definedName name="IQRValuationDataDN39">#REF!</definedName>
    <definedName name="IQRValuationDataDN40">#REF!</definedName>
    <definedName name="IQRValuationDataDN41">#REF!</definedName>
    <definedName name="IQRValuationDataDN51">#REF!</definedName>
    <definedName name="IQRValuationDataDN52">#REF!</definedName>
    <definedName name="IQRValuationDataDN53">#REF!</definedName>
    <definedName name="IQRValuationDataDN54">#REF!</definedName>
    <definedName name="IQRValuationDataDN55">#REF!</definedName>
    <definedName name="IQRValuationDataDN56">#REF!</definedName>
    <definedName name="IQRValuationDataDN57">#REF!</definedName>
    <definedName name="IQRValuationDataDN58">#REF!</definedName>
    <definedName name="IQRValuationDataDN59">#REF!</definedName>
    <definedName name="IQRVWAPN6">[154]VWAP!$N$7:$N$258</definedName>
    <definedName name="IQRVWAPT6">[154]VWAP!$T$7:$T$298</definedName>
    <definedName name="IQRW2">"$W$3:$W$61"</definedName>
    <definedName name="IQRW25">"$W$26:$W$40"</definedName>
    <definedName name="IQRW48">"$W$49:$W$241"</definedName>
    <definedName name="IQRW6">"$W$7:$W$21"</definedName>
    <definedName name="IQRW60">"$W$61:$W$101"</definedName>
    <definedName name="IQRW61">"$W$62:$W$92"</definedName>
    <definedName name="IQRWACCAnalysisBV10">'[155]WACC Analysis'!$BV$11:$BV$50</definedName>
    <definedName name="IQRWACCAnalysisCD10">'[155]WACC Analysis'!$CD$11:$CD$66</definedName>
    <definedName name="IQRX10">"$X$11:$X$114"</definedName>
    <definedName name="IQRX25">"$X$26:$X$40"</definedName>
    <definedName name="IQRX6">"$X$7:$X$21"</definedName>
    <definedName name="IQRX60">"$X$61:$X$62"</definedName>
    <definedName name="IQRX61">"$X$62:$X$104"</definedName>
    <definedName name="IQRY15">"$Z$15:$AB$15"</definedName>
    <definedName name="IQRY19">"$Z$19:$AD$19"</definedName>
    <definedName name="IQRY25">"$Y$26:$Y$40"</definedName>
    <definedName name="IQRY26">"$Y$27:$Y$41"</definedName>
    <definedName name="IQRY6">"$Y$7:$Y$21"</definedName>
    <definedName name="IQRY60">"$Y$61"</definedName>
    <definedName name="IQRY61">"$Y$62:$Y$69"</definedName>
    <definedName name="IQRZ25">"$Z$26:$Z$40"</definedName>
    <definedName name="IQRZ26">"$Z$27:$Z$41"</definedName>
    <definedName name="IQRZ3">"$Z$4:$Z$1012"</definedName>
    <definedName name="IQRZ4">"$Z$5:$Z$1013"</definedName>
    <definedName name="IQRZ6">"$Z$7:$Z$257"</definedName>
    <definedName name="IQRZ60">"$Z$61"</definedName>
    <definedName name="IQRZ61">"$Z$62:$Z$75"</definedName>
    <definedName name="IQRZ76">"$Z$77:$Z$750"</definedName>
    <definedName name="IQRZ78">"$Z$79:$Z$766"</definedName>
    <definedName name="IQSCapIQDownloadA1">"$A$2:$A$56"</definedName>
    <definedName name="IQSCompsA96">"$A$97:$A$98"</definedName>
    <definedName name="IQSECommerceA1">"$A$2:$A$5"</definedName>
    <definedName name="iQShowHideColumns">"iQShowAll"</definedName>
    <definedName name="IQSInternetContentA1">"$A$2:$A$11"</definedName>
    <definedName name="IQSTransA1">"$A$2:$A$3"</definedName>
    <definedName name="Irbe">{#N/A,#N/A,FALSE,"Pharm";#N/A,#N/A,FALSE,"WWCM"}</definedName>
    <definedName name="IRI_WorkspaceId">"3536f2de18a4487db6c9e19494b35aa0"</definedName>
    <definedName name="IRRarea">"t(IRR!$B$102):t(IRR!$E$102)"</definedName>
    <definedName name="iruyt">{"AnnInc",#N/A,TRUE,"Inc";"QtrInc1",#N/A,TRUE,"Inc";"Balance",#N/A,TRUE,"Bal";"Cflow",#N/A,TRUE,"Cash"}</definedName>
    <definedName name="IS_divisional">[131]LBOLONG!#REF!</definedName>
    <definedName name="IsColHidden">FALSE</definedName>
    <definedName name="IsLTMColHidden">FALSE</definedName>
    <definedName name="ItemStart">#REF!</definedName>
    <definedName name="ITLeXToEUR" localSheetId="9">1/EUReXToITL</definedName>
    <definedName name="ITLeXToEUR" localSheetId="18">1/EUReXToITL</definedName>
    <definedName name="ITLeXToEUR" localSheetId="19">1/EUReXToITL</definedName>
    <definedName name="ITLeXToEUR" localSheetId="20">1/EUReXToITL</definedName>
    <definedName name="ITLeXToEUR" localSheetId="21">1/EUReXToITL</definedName>
    <definedName name="ITLeXToEUR" localSheetId="22">1/EUReXToITL</definedName>
    <definedName name="ITLeXToEUR" localSheetId="23">1/EUReXToITL</definedName>
    <definedName name="ITLeXToEUR" localSheetId="24">1/EUReXToITL</definedName>
    <definedName name="ITLeXToEUR" localSheetId="25">1/EUReXToITL</definedName>
    <definedName name="ITLeXToEUR" localSheetId="26">1/EUReXToITL</definedName>
    <definedName name="ITLeXToEUR" localSheetId="27">1/EUReXToITL</definedName>
    <definedName name="ITLeXToEUR" localSheetId="10">1/EUReXToITL</definedName>
    <definedName name="ITLeXToEUR" localSheetId="28">1/EUReXToITL</definedName>
    <definedName name="ITLeXToEUR" localSheetId="29">1/EUReXToITL</definedName>
    <definedName name="ITLeXToEUR" localSheetId="30">1/EUReXToITL</definedName>
    <definedName name="ITLeXToEUR" localSheetId="31">1/EUReXToITL</definedName>
    <definedName name="ITLeXToEUR" localSheetId="32">1/EUReXToITL</definedName>
    <definedName name="ITLeXToEUR" localSheetId="33">1/EUReXToITL</definedName>
    <definedName name="ITLeXToEUR" localSheetId="34">1/EUReXToITL</definedName>
    <definedName name="ITLeXToEUR" localSheetId="35">1/EUReXToITL</definedName>
    <definedName name="ITLeXToEUR" localSheetId="36">1/EUReXToITL</definedName>
    <definedName name="ITLeXToEUR" localSheetId="37">1/EUReXToITL</definedName>
    <definedName name="ITLeXToEUR" localSheetId="11">1/EUReXToITL</definedName>
    <definedName name="ITLeXToEUR" localSheetId="38">1/EUReXToITL</definedName>
    <definedName name="ITLeXToEUR" localSheetId="39">1/EUReXToITL</definedName>
    <definedName name="ITLeXToEUR" localSheetId="40">1/EUReXToITL</definedName>
    <definedName name="ITLeXToEUR" localSheetId="41">1/EUReXToITL</definedName>
    <definedName name="ITLeXToEUR" localSheetId="42">1/EUReXToITL</definedName>
    <definedName name="ITLeXToEUR" localSheetId="43">1/EUReXToITL</definedName>
    <definedName name="ITLeXToEUR" localSheetId="44">1/EUReXToITL</definedName>
    <definedName name="ITLeXToEUR" localSheetId="45">1/EUReXToITL</definedName>
    <definedName name="ITLeXToEUR" localSheetId="46">1/EUReXToITL</definedName>
    <definedName name="ITLeXToEUR" localSheetId="47">1/EUReXToITL</definedName>
    <definedName name="ITLeXToEUR" localSheetId="12">1/EUReXToITL</definedName>
    <definedName name="ITLeXToEUR" localSheetId="48">1/EUReXToITL</definedName>
    <definedName name="ITLeXToEUR" localSheetId="49">1/EUReXToITL</definedName>
    <definedName name="ITLeXToEUR" localSheetId="50">1/EUReXToITL</definedName>
    <definedName name="ITLeXToEUR" localSheetId="51">1/EUReXToITL</definedName>
    <definedName name="ITLeXToEUR" localSheetId="52">1/EUReXToITL</definedName>
    <definedName name="ITLeXToEUR" localSheetId="53">1/EUReXToITL</definedName>
    <definedName name="ITLeXToEUR" localSheetId="54">1/EUReXToITL</definedName>
    <definedName name="ITLeXToEUR" localSheetId="55">1/EUReXToITL</definedName>
    <definedName name="ITLeXToEUR" localSheetId="56">1/EUReXToITL</definedName>
    <definedName name="ITLeXToEUR" localSheetId="57">1/EUReXToITL</definedName>
    <definedName name="ITLeXToEUR" localSheetId="13">1/EUReXToITL</definedName>
    <definedName name="ITLeXToEUR" localSheetId="58">1/EUReXToITL</definedName>
    <definedName name="ITLeXToEUR" localSheetId="59">1/EUReXToITL</definedName>
    <definedName name="ITLeXToEUR" localSheetId="60">1/EUReXToITL</definedName>
    <definedName name="ITLeXToEUR" localSheetId="14">1/EUReXToITL</definedName>
    <definedName name="ITLeXToEUR" localSheetId="15">1/EUReXToITL</definedName>
    <definedName name="ITLeXToEUR" localSheetId="16">1/EUReXToITL</definedName>
    <definedName name="ITLeXToEUR" localSheetId="17">1/EUReXToITL</definedName>
    <definedName name="ITLeXToEUR" localSheetId="1">1/EUReXToITL</definedName>
    <definedName name="ITLeXToEUR" localSheetId="8">1/EUReXToITL</definedName>
    <definedName name="ITLeXToEUR" localSheetId="2">1/EUReXToITL</definedName>
    <definedName name="ITLeXToEUR">1/EUReXToITL</definedName>
    <definedName name="iuer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iui">[156]XREF!$A$3:$IV$3</definedName>
    <definedName name="IUJDHFAKHDFDHFDAKFHDAKLFDKLHFDKAL">{#N/A,#N/A,FALSE,"FUSITE SK";#N/A,#N/A,FALSE,"FUSITE RG"}</definedName>
    <definedName name="iut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uuhkjh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iuyif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v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iyrt">{#N/A,#N/A,TRUE,"A";#N/A,#N/A,TRUE,"B";#N/A,#N/A,TRUE,"C";#N/A,#N/A,TRUE,"D";#N/A,#N/A,TRUE,"E"}</definedName>
    <definedName name="iyuiy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iyuiyuiyui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j">{#N/A,#N/A,FALSE,"REPORT"}</definedName>
    <definedName name="J_WT">#REF!</definedName>
    <definedName name="jack">{"forecast",#N/A,FALSE,"PL";"FCST YTD",#N/A,FALSE,"PL";"new bud adj",#N/A,FALSE,"PL";"new budget",#N/A,FALSE,"PL";"qtr",#N/A,FALSE,"PL";"bal sheet",#N/A,FALSE,"MONTHLY BALANCE SHEET";"fcst w head depre cap",#N/A,FALSE,"PL"}</definedName>
    <definedName name="jack1">{"forecast",#N/A,FALSE,"PL";"FCST YTD",#N/A,FALSE,"PL";"new bud adj",#N/A,FALSE,"PL";"new budget",#N/A,FALSE,"PL";"qtr",#N/A,FALSE,"PL";"bal sheet",#N/A,FALSE,"MONTHLY BALANCE SHEET";"fcst w head depre cap",#N/A,FALSE,"PL"}</definedName>
    <definedName name="janssentotal">#REF!</definedName>
    <definedName name="jas">{#N/A,#N/A,FALSE,"WACC-new";#N/A,#N/A,FALSE,"Inflation";#N/A,#N/A,FALSE,"Betas";#N/A,#N/A,FALSE,"Unlevered Betas";#N/A,#N/A,FALSE,"Cominco Tax";#N/A,#N/A,FALSE,"Cominco Debt"}</definedName>
    <definedName name="jason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jbxbzf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df">{#N/A,#N/A,FALSE,"Tar-Ass";#N/A,#N/A,FALSE,"Tar-IS";#N/A,#N/A,FALSE,"Tar-BS";#N/A,#N/A,FALSE,"Tar-Adg BS";#N/A,#N/A,FALSE,"Tar-CF"}</definedName>
    <definedName name="jdgfghdf">'[22]Variance Sum '!#REF!</definedName>
    <definedName name="jeff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Jen">"nVision Genius"</definedName>
    <definedName name="JESS">{"sch12",#N/A,FALSE,"Goodwill";"sch12a",#N/A,FALSE,"Goodwill";"sch12b",#N/A,FALSE,"Goodwill";"sch12c",#N/A,FALSE,"Goodwill";"sch12d",#N/A,FALSE,"Goodwill";"sch12e",#N/A,FALSE,"Goodwill";"sch12f",#N/A,FALSE,"Goodwill"}</definedName>
    <definedName name="Jessica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ssica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jeyj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jfas">{"NOPCAPEVA",#N/A,FALSE,"Nopat";"FCFCSTAR",#N/A,FALSE,"FCFVAL";"EVAVL",#N/A,FALSE,"EVAVAL";"LEASE",#N/A,FALSE,"OpLease"}</definedName>
    <definedName name="jfda">{"NOPCAPEVA",#N/A,FALSE,"Nopat";"FCFCSTAR",#N/A,FALSE,"FCFVAL";"EVAVL",#N/A,FALSE,"EVAVAL";"LEASE",#N/A,FALSE,"OpLease"}</definedName>
    <definedName name="JFHJ">{"FCB_ALL",#N/A,FALSE,"FCB"}</definedName>
    <definedName name="jfie">{"NOPCAPEVA",#N/A,FALSE,"Nopat";"FCFCSTAR",#N/A,FALSE,"FCFVAL";"EVAVL",#N/A,FALSE,"EVAVAL";"LEASE",#N/A,FALSE,"OpLease"}</definedName>
    <definedName name="JFS">'[157]VA Plant'!#REF!</definedName>
    <definedName name="jfsd">{"Budget by Month",#N/A,FALSE,"VA Departments Roll-up";"Budget by Month",#N/A,FALSE,"220";"Budget by Month",#N/A,FALSE,"300";"Budget by Month",#N/A,FALSE,"302";"Budget by Month",#N/A,FALSE,"305";"Budget by Month",#N/A,FALSE,"310"}</definedName>
    <definedName name="jgf">{#N/A,#N/A,TRUE,"Pivots-Employee";#N/A,"Scenario1",TRUE,"Assumptions Summary"}</definedName>
    <definedName name="jgfj">{"histincome",#N/A,FALSE,"hyfins";"closing balance",#N/A,FALSE,"hyfins"}</definedName>
    <definedName name="jgfs">{"AnnInc",#N/A,TRUE,"Inc";"QtrInc1",#N/A,TRUE,"Inc";"Balance",#N/A,TRUE,"Bal";"Cflow",#N/A,TRUE,"Cash"}</definedName>
    <definedName name="jgh">{#N/A,#N/A,TRUE,"Val - sum";#N/A,#N/A,TRUE,"Val - Sum1";#N/A,#N/A,TRUE,"Val - sum2";#N/A,#N/A,TRUE,"Val - Sum3";#N/A,#N/A,TRUE,"Tar-DCF";#N/A,#N/A,TRUE,"Tar-Val LBO";#N/A,#N/A,TRUE,"Tar-Mult Val"}</definedName>
    <definedName name="jgjhjgh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jh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jhg">{#N/A,#N/A,FALSE,"HVAC CONSOLIDATED";#N/A,#N/A,FALSE,"ALCO";#N/A,#N/A,FALSE,"VALYCONTROL CONSOLIDATED";#N/A,#N/A,FALSE,"COPELAND CONSOLIDATED";#N/A,#N/A,FALSE,"COPELAND AIR CONDITIONING";#N/A,#N/A,FALSE,"ALLIANCE";#N/A,#N/A,FALSE,"COPELAND EUROPE";#N/A,#N/A,FALSE,"COPELAND INTERNATIONAL";#N/A,#N/A,FALSE,"COPELAND REFRIGERATION";#N/A,#N/A,FALSE,"CPC";#N/A,#N/A,FALSE,"EMD-HERMETIC";#N/A,#N/A,FALSE,"FUSITE";#N/A,#N/A,FALSE,"WHITE-RODGERS";#N/A,#N/A,FALSE,"GENERAL CONTROLS"}</definedName>
    <definedName name="jhgh">#REF!</definedName>
    <definedName name="jhgjuy">{"AnnInc",#N/A,TRUE,"Inc";"QtrInc1",#N/A,TRUE,"Inc";"Balance",#N/A,TRUE,"Bal";"Cflow",#N/A,TRUE,"Cash"}</definedName>
    <definedName name="jhkhjkjhk">#REF!</definedName>
    <definedName name="jhy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ji">{"'Highlights'!$A$1:$M$123"}</definedName>
    <definedName name="jim">{"'Directory'!$A$72:$E$91"}</definedName>
    <definedName name="jimm">{"'Directory'!$A$72:$E$91"}</definedName>
    <definedName name="jip">{"'Highlights'!$A$1:$M$123"}</definedName>
    <definedName name="jj">{#N/A,#N/A,TRUE,"DCF Summary (2)";#N/A,#N/A,TRUE,"DCF Summary";#N/A,"Base Case Value Drivers",TRUE,"DCF"}</definedName>
    <definedName name="jjf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jjh">{#N/A,#N/A,TRUE,"3 breaks";#N/A,#N/A,TRUE,"May P&amp;L";#N/A,#N/A,TRUE,"May Notes ";#N/A,#N/A,TRUE,"May YTD vs bud";#N/A,#N/A,TRUE,"May BS";#N/A,#N/A,TRUE,"FAIM p&amp;L";#N/A,#N/A,TRUE,"FAIM BS may"}</definedName>
    <definedName name="jjj">{#N/A,#N/A,FALSE,"REPORT"}</definedName>
    <definedName name="jjjj">{"Page1",#N/A,FALSE,"CompCo";"Page2",#N/A,FALSE,"CompCo"}</definedName>
    <definedName name="JJJJJj">#REF!</definedName>
    <definedName name="jjjjjjjjj">{"CurrentDetail",#N/A,FALSE,"ActualOutlook";"NextDetail",#N/A,FALSE,"ActualOutlook"}</definedName>
    <definedName name="JJKKEEEE">{"'Vietnam'!$E$21:$W$45","'Vietnam'!$E$21:$W$45"}</definedName>
    <definedName name="JJKKEEEE2">{"'Vietnam'!$E$21:$W$45","'Vietnam'!$E$21:$W$45"}</definedName>
    <definedName name="JJTGG">{#N/A,#N/A,FALSE,"COP CONS SK";#N/A,#N/A,FALSE,"COP CONS RG";#N/A,#N/A,FALSE,"COP CONS SK BC";#N/A,#N/A,FALSE,"COP CONS RG BC";#N/A,#N/A,FALSE,"ALLIANCE SK";#N/A,#N/A,FALSE,"ALLIANCE RG";#N/A,#N/A,FALSE,"CPC SK";#N/A,#N/A,FALSE,"CPC RG"}</definedName>
    <definedName name="jjuuy">{"'Vietnam'!$E$21:$W$45","'Vietnam'!$E$21:$W$45"}</definedName>
    <definedName name="JJZK">[4]General!$C$4</definedName>
    <definedName name="jk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jkjkjkjk">{"CurrentDetail",#N/A,FALSE,"ActualOutlook";"NextDetail",#N/A,FALSE,"ActualOutlook"}</definedName>
    <definedName name="jkjkjkjkj">{"CurrentDetail",#N/A,FALSE,"ActualOutlook";"NextDetail",#N/A,FALSE,"ActualOutlook"}</definedName>
    <definedName name="jkjljlkj">{#N/A,#N/A,TRUE,"Ct. Exp";#N/A,#N/A,TRUE,"New Ct Exp";#N/A,#N/A,TRUE,"Admin Travel"}</definedName>
    <definedName name="jkkjh">{"'Server Configuration'!$A$1:$DB$281"}</definedName>
    <definedName name="jkl">{#N/A,#N/A,FALSE,"REPORT"}</definedName>
    <definedName name="jklhjk">{#N/A,#N/A,FALSE,"Sheet1"}</definedName>
    <definedName name="jkli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JKU">{#N/A,#N/A,FALSE,"Trading-Mult ";#N/A,#N/A,FALSE,"M&amp;A info"}</definedName>
    <definedName name="jlc">{#N/A,#N/A,FALSE,"J97plnfp"}</definedName>
    <definedName name="JLCC">{#N/A,#N/A,FALSE,"J97plnfp"}</definedName>
    <definedName name="JNPRpublish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Joe">{"FY04_Assets",#N/A,FALSE,"Fin Stmt Budget";"FY04_Liabilities",#N/A,FALSE,"Fin Stmt Budget";"FY04_Inc_Stmt",#N/A,FALSE,"Fin Stmt Budget";"FY04_SOCF",#N/A,FALSE,"Fin Stmt Budget"}</definedName>
    <definedName name="jop">{"bs",#N/A,FALSE,"SCF"}</definedName>
    <definedName name="jp">{#N/A,#N/A,TRUE,"3 breaks";#N/A,#N/A,TRUE,"May P&amp;L";#N/A,#N/A,TRUE,"May Notes ";#N/A,#N/A,TRUE,"May YTD vs bud";#N/A,#N/A,TRUE,"May BS";#N/A,#N/A,TRUE,"FAIM p&amp;L";#N/A,#N/A,TRUE,"FAIM BS may"}</definedName>
    <definedName name="jr97pl">{#N/A,#N/A,FALSE,"J97plnfp"}</definedName>
    <definedName name="jrd">{"NOPCAPEVA",#N/A,FALSE,"Nopat";"FCFCSTAR",#N/A,FALSE,"FCFVAL";"EVAVL",#N/A,FALSE,"EVAVAL";"LEASE",#N/A,FALSE,"OpLease"}</definedName>
    <definedName name="jsdfgf">'[22]Variance Sum '!#REF!</definedName>
    <definedName name="jsfda">{"incomemth",#N/A,TRUE,"forecast00";"incomepercentmth",#N/A,TRUE,"forecast00";"balancemth",#N/A,TRUE,"forecast00";"cashmth",#N/A,TRUE,"forecast00";"covenantmth",#N/A,TRUE,"forecast00"}</definedName>
    <definedName name="jsr">{"NOPCAPEVA",#N/A,FALSE,"Nopat";"FCFCSTAR",#N/A,FALSE,"FCFVAL";"EVAVL",#N/A,FALSE,"EVAVAL";"LEASE",#N/A,FALSE,"OpLease"}</definedName>
    <definedName name="jsx">{"DCF","UPSIDE CASE",FALSE,"Sheet1";"DCF","BASE CASE",FALSE,"Sheet1";"DCF","DOWNSIDE CASE",FALSE,"Sheet1"}</definedName>
    <definedName name="JT">[4]Internal!#REF!</definedName>
    <definedName name="jtrj">{#N/A,#N/A,TRUE,"Pivots-Employee";#N/A,"Scenerio2",TRUE,"Assumptions Summary"}</definedName>
    <definedName name="jty">{"Agg Output",#N/A,FALSE,"Operational Drivers Output";"NW Output",#N/A,FALSE,"Operational Drivers Output";"South Output",#N/A,FALSE,"Operational Drivers Output";"Central Output",#N/A,FALSE,"Operational Drivers Output"}</definedName>
    <definedName name="jtyj">{"Draft",#N/A,FALSE,"Feb-96"}</definedName>
    <definedName name="jtyjk">{#N/A,#N/A,FALSE,"FY97";#N/A,#N/A,FALSE,"FY98";#N/A,#N/A,FALSE,"FY99";#N/A,#N/A,FALSE,"FY00";#N/A,#N/A,FALSE,"FY01"}</definedName>
    <definedName name="ju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judy">{#N/A,#N/A,FALSE,"Pharm";#N/A,#N/A,FALSE,"WWCM"}</definedName>
    <definedName name="judy1">{#N/A,#N/A,FALSE,"Pharm";#N/A,#N/A,FALSE,"WWCM"}</definedName>
    <definedName name="junk">{#N/A,#N/A,FALSE,"1F";#N/A,#N/A,FALSE,"2Aand2B";#N/A,#N/A,FALSE,"2Cand2D";#N/A,#N/A,FALSE,"2F";#N/A,#N/A,FALSE,"2G";#N/A,#N/A,FALSE,"2H";#N/A,#N/A,FALSE,"2Land2M";#N/A,#N/A,FALSE,"2N";#N/A,#N/A,FALSE,"2T";#N/A,#N/A,FALSE,"2Uand2Ui";#N/A,#N/A,FALSE,"2V";#N/A,#N/A,FALSE,"2Xand2X1";#N/A,#N/A,FALSE,"2Y";#N/A,#N/A,FALSE,"2Z";#N/A,#N/A,FALSE,"2AA";#N/A,#N/A,FALSE,"2CCand2CC1";#N/A,#N/A,FALSE,"2LL1"}</definedName>
    <definedName name="junk2">{"BS",#N/A,FALSE,"USA"}</definedName>
    <definedName name="junk3">{"BS",#N/A,FALSE,"USA"}</definedName>
    <definedName name="junkme">{#N/A,#N/A,TRUE,"Status Report";#N/A,#N/A,TRUE,"Current Forecast";#N/A,#N/A,TRUE,"Last Forecast";#N/A,#N/A,TRUE,"BP";#N/A,#N/A,TRUE,"LY"}</definedName>
    <definedName name="jut">{"NOPCAPEVA",#N/A,FALSE,"Nopat";"FCFCSTAR",#N/A,FALSE,"FCFVAL";"EVAVL",#N/A,FALSE,"EVAVAL";"LEASE",#N/A,FALSE,"OpLease"}</definedName>
    <definedName name="jvh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Y">{#N/A,#N/A,FALSE,"Sheet1"}</definedName>
    <definedName name="JYG">{#N/A,#N/A,FALSE,"Sheet1"}</definedName>
    <definedName name="jyte">{"NOPCAPEVA",#N/A,FALSE,"Nopat";"FCFCSTAR",#N/A,FALSE,"FCFVAL";"EVAVL",#N/A,FALSE,"EVAVAL";"LEASE",#N/A,FALSE,"OpLease"}</definedName>
    <definedName name="jythjftddfgsd">{"'Sheet1'!$A$1:$O$40"}</definedName>
    <definedName name="k">{"Units A",#N/A,FALSE,"FY95SLS";"Units B",#N/A,FALSE,"FY95SLS"}</definedName>
    <definedName name="k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k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k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K_Industry_Data">[110]RATIOS!#REF!</definedName>
    <definedName name="K2__CVPARAMS__">"Any by Any!$B$17:$C$38;"</definedName>
    <definedName name="K2__EVCOMOPTS__">10</definedName>
    <definedName name="K2__LOCKEDCVW__">"MAIN,OTHERREV,ACTUAL,USD,E.2990,ALL_JOBS,ALL_ORGS,ALL_PROD,2004.JAN,PERIODIC,;"</definedName>
    <definedName name="K2__LOCKSTATUS__">2</definedName>
    <definedName name="K2__MAXEXPCOLS__">100</definedName>
    <definedName name="K2__MAXEXPROWS__">1000</definedName>
    <definedName name="K2__WBEVMODE__">0</definedName>
    <definedName name="K2__WBREFOPTIONS__">134217728</definedName>
    <definedName name="K2_WBEVMODE">-1</definedName>
    <definedName name="K301A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ka">{"TOTAL",#N/A,FALSE,"A";"FISCAL94",#N/A,FALSE,"A";"FISCAL95",#N/A,FALSE,"A";"FISCAL96",#N/A,FALSE,"A";"misc page",#N/A,FALSE,"A"}</definedName>
    <definedName name="kas">{"TOTAL",#N/A,FALSE,"A";"FISCAL94",#N/A,FALSE,"A";"FISCAL95",#N/A,FALSE,"A";"FISCAL96",#N/A,FALSE,"A";"misc page",#N/A,FALSE,"A"}</definedName>
    <definedName name="kay">{"bs",#N/A,FALSE,"SCF"}</definedName>
    <definedName name="kcuf">{"SUMMARY",#N/A,TRUE,"SUMMARY";"compare",#N/A,TRUE,"Vs. Bus Plan";"ratios",#N/A,TRUE,"Ratios";"REVENUE",#N/A,TRUE,"Revenue";"expenses",#N/A,TRUE,"1996 budget";"payroll",#N/A,TRUE,"Payroll"}</definedName>
    <definedName name="KDJD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kdjsasdfasdfajks">'[4]10-96 to 9-97'!#REF!</definedName>
    <definedName name="Ker">{#N/A,"1",FALSE,"FORM";#N/A,"2",FALSE,"FORM";#N/A,"3",FALSE,"FORM";#N/A,"4",FALSE,"FORM";#N/A,"5",FALSE,"FORM";#N/A,"6",FALSE,"FORM";#N/A,"7",FALSE,"FORM";#N/A,"8",FALSE,"FORM";#N/A,"9",FALSE,"FORM";#N/A,"10",FALSE,"FORM";#N/A,"11",FALSE,"FORM";#N/A,"12",FALSE,"FORM";#N/A,"13",FALSE,"FORM";#N/A,"14",FALSE,"FORM";#N/A,"15",FALSE,"FORM";#N/A,"16",FALSE,"FORM";#N/A,"17",FALSE,"FORM";#N/A,"18",FALSE,"FORM";#N/A,"19",FALSE,"FORM";#N/A,"20",FALSE,"FORM";#N/A,"21",FALSE,"FORM";#N/A,"22",FALSE,"FORM";#N/A,"23",FALSE,"FORM";#N/A,"24",FALSE,"FORM";#N/A,"25",FALSE,"FORM";#N/A,"26",FALSE,"FORM";#N/A,"27",FALSE,"FORM";#N/A,"28",FALSE,"FORM";#N/A,"29",FALSE,"FORM";#N/A,"30",FALSE,"FORM";#N/A,"31",FALSE,"FORM";#N/A,"32",FALSE,"FORM";#N/A,"33",FALSE,"FORM";#N/A,"34",FALSE,"FORM";#N/A,"35",FALSE,"FORM";#N/A,"36",FALSE,"FORM";#N/A,"37",FALSE,"FORM";#N/A,"38",FALSE,"FORM";#N/A,"39",FALSE,"FORM";#N/A,"40",FALSE,"FORM";#N/A,"41",FALSE,"FORM";#N/A,"42",FALSE,"FORM";#N/A,"43",FALSE,"FORM";#N/A,"44",FALSE,"FORM";#N/A,"45",FALSE,"FORM";#N/A,"46",FALSE,"FORM";#N/A,"47",FALSE,"FORM";#N/A,"48",FALSE,"FORM";#N/A,"49",FALSE,"FORM";#N/A,"50",FALSE,"FORM";#N/A,"51",FALSE,"FORM";#N/A,"52",FALSE,"FORM";#N/A,"53",FALSE,"FORM";#N/A,"54",FALSE,"FORM";#N/A,"55",FALSE,"FORM";#N/A,"56",FALSE,"FORM";#N/A,"57",FALSE,"FORM";#N/A,"58",FALSE,"FORM";#N/A,"59",FALSE,"FORM"}</definedName>
    <definedName name="kern">#REF!</definedName>
    <definedName name="key">#REF!</definedName>
    <definedName name="keya">#REF!</definedName>
    <definedName name="KeyAssump">{#N/A,#N/A,FALSE,"Input";#N/A,#N/A,FALSE,"Assumptions";#N/A,#N/A,FALSE,"Valuation";#N/A,#N/A,FALSE,"Financial Alternatives";#N/A,#N/A,FALSE,"Cash Flow"}</definedName>
    <definedName name="keycopr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2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fhg">{"NOPCAPEVA",#N/A,FALSE,"Nopat";"FCFCSTAR",#N/A,FALSE,"FCFVAL";"EVAVL",#N/A,FALSE,"EVAVAL";"LEASE",#N/A,FALSE,"OpLease"}</definedName>
    <definedName name="kgjg">#REF!</definedName>
    <definedName name="kgjlhjmkjmgf">{"histincome",#N/A,FALSE,"hyfins";"closing balance",#N/A,FALSE,"hyfins"}</definedName>
    <definedName name="kgkg">{#N/A,#N/A,FALSE,"COVER";#N/A,#N/A,FALSE,"Index";#N/A,#N/A,FALSE,"Non-Earning";#N/A,#N/A,FALSE,"Non-Earning_Recovery"}</definedName>
    <definedName name="kh">{#N/A,#N/A,FALSE,"Admin";#N/A,#N/A,FALSE,"Other"}</definedName>
    <definedName name="khj">{"NOPCAPEVA",#N/A,FALSE,"Nopat";"FCFCSTAR",#N/A,FALSE,"FCFVAL";"EVAVL",#N/A,FALSE,"EVAVAL";"LEASE",#N/A,FALSE,"OpLease"}</definedName>
    <definedName name="khkh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kiut">{"AnnInc",#N/A,TRUE,"Inc";"QtrInc1",#N/A,TRUE,"Inc";"Balance",#N/A,TRUE,"Bal";"Cflow",#N/A,TRUE,"Cash"}</definedName>
    <definedName name="kiuu">{"AnnInc",#N/A,TRUE,"Inc";"QtrInc1",#N/A,TRUE,"Inc";"Balance",#N/A,TRUE,"Bal";"Cflow",#N/A,TRUE,"Cash"}</definedName>
    <definedName name="kj">{#N/A,#N/A,FALSE,"Admin";#N/A,#N/A,FALSE,"Other"}</definedName>
    <definedName name="kj.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kjdslf">{#N/A,#N/A,FALSE,"Sheet1"}</definedName>
    <definedName name="kjfgj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jgkjegt">#REF!</definedName>
    <definedName name="kjh">{"NOPCAPEVA",#N/A,FALSE,"Nopat";"FCFCSTAR",#N/A,FALSE,"FCFVAL";"EVAVL",#N/A,FALSE,"EVAVAL";"LEASE",#N/A,FALSE,"OpLease"}</definedName>
    <definedName name="kjhkj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j" localSheetId="9">binary</definedName>
    <definedName name="kjj" localSheetId="18">binary</definedName>
    <definedName name="kjj" localSheetId="19">binary</definedName>
    <definedName name="kjj" localSheetId="20">binary</definedName>
    <definedName name="kjj" localSheetId="21">binary</definedName>
    <definedName name="kjj" localSheetId="22">binary</definedName>
    <definedName name="kjj" localSheetId="23">binary</definedName>
    <definedName name="kjj" localSheetId="24">binary</definedName>
    <definedName name="kjj" localSheetId="25">binary</definedName>
    <definedName name="kjj" localSheetId="26">binary</definedName>
    <definedName name="kjj" localSheetId="27">binary</definedName>
    <definedName name="kjj" localSheetId="10">binary</definedName>
    <definedName name="kjj" localSheetId="28">binary</definedName>
    <definedName name="kjj" localSheetId="29">binary</definedName>
    <definedName name="kjj" localSheetId="30">binary</definedName>
    <definedName name="kjj" localSheetId="31">binary</definedName>
    <definedName name="kjj" localSheetId="32">binary</definedName>
    <definedName name="kjj" localSheetId="33">binary</definedName>
    <definedName name="kjj" localSheetId="34">binary</definedName>
    <definedName name="kjj" localSheetId="35">binary</definedName>
    <definedName name="kjj" localSheetId="36">binary</definedName>
    <definedName name="kjj" localSheetId="37">binary</definedName>
    <definedName name="kjj" localSheetId="11">binary</definedName>
    <definedName name="kjj" localSheetId="38">binary</definedName>
    <definedName name="kjj" localSheetId="39">binary</definedName>
    <definedName name="kjj" localSheetId="40">binary</definedName>
    <definedName name="kjj" localSheetId="41">binary</definedName>
    <definedName name="kjj" localSheetId="42">binary</definedName>
    <definedName name="kjj" localSheetId="43">binary</definedName>
    <definedName name="kjj" localSheetId="44">binary</definedName>
    <definedName name="kjj" localSheetId="45">binary</definedName>
    <definedName name="kjj" localSheetId="46">binary</definedName>
    <definedName name="kjj" localSheetId="47">binary</definedName>
    <definedName name="kjj" localSheetId="12">binary</definedName>
    <definedName name="kjj" localSheetId="48">binary</definedName>
    <definedName name="kjj" localSheetId="49">binary</definedName>
    <definedName name="kjj" localSheetId="50">binary</definedName>
    <definedName name="kjj" localSheetId="51">binary</definedName>
    <definedName name="kjj" localSheetId="52">binary</definedName>
    <definedName name="kjj" localSheetId="53">binary</definedName>
    <definedName name="kjj" localSheetId="54">binary</definedName>
    <definedName name="kjj" localSheetId="55">binary</definedName>
    <definedName name="kjj" localSheetId="56">binary</definedName>
    <definedName name="kjj" localSheetId="57">binary</definedName>
    <definedName name="kjj" localSheetId="13">binary</definedName>
    <definedName name="kjj" localSheetId="58">binary</definedName>
    <definedName name="kjj" localSheetId="59">binary</definedName>
    <definedName name="kjj" localSheetId="60">binary</definedName>
    <definedName name="kjj" localSheetId="14">binary</definedName>
    <definedName name="kjj" localSheetId="15">binary</definedName>
    <definedName name="kjj" localSheetId="16">binary</definedName>
    <definedName name="kjj" localSheetId="17">binary</definedName>
    <definedName name="kjj" localSheetId="1">binary</definedName>
    <definedName name="kjj" localSheetId="8">binary</definedName>
    <definedName name="kjj" localSheetId="2">binary</definedName>
    <definedName name="kjj">binary</definedName>
    <definedName name="kjkjkjjk">{"Financial Statements",#N/A,FALSE,"Results"}</definedName>
    <definedName name="kjkjkjkjyu">{"FCF",#N/A,FALSE,"Results"}</definedName>
    <definedName name="kjlhguiol">#REF!</definedName>
    <definedName name="kjljklgkjhlk">{"Annual Income Statement",#N/A,FALSE,"Income Statement";"Annual Operating Expenses",#N/A,FALSE,"Operating Expenses";"Annual Balance Sheet",#N/A,FALSE,"Balance Sheet";"Annual Statement of Cash Flows",#N/A,FALSE,"Statement of Cash Flows";"Monthly Capital Expenditures",#N/A,FALSE,"Cap Exp";"Monthly Customer GS",#N/A,FALSE,"Customer GS";"Monthly Product Line GS",#N/A,FALSE,"Product Line GS";"Monthly Headcount",#N/A,FALSE,"Headcount";"Monthly Financial Performance Measures",#N/A,FALSE,"Financial Perf Measures";"MonthlyPL",#N/A,FALSE,"Income Statement";"Monthly Operating Expenses",#N/A,FALSE,"Operating Expenses";"Monthly Balance Sheet",#N/A,FALSE,"Balance Sheet";"Monthly Cash Flows",#N/A,FALSE,"Statement of Cash Flows"}</definedName>
    <definedName name="kjll">{#N/A,#N/A,FALSE,"COP CONS SK";#N/A,#N/A,FALSE,"COP CONS RG";#N/A,#N/A,FALSE,"COP CONS SK BC";#N/A,#N/A,FALSE,"COP CONS RG BC";#N/A,#N/A,FALSE,"ALLIANCE SK";#N/A,#N/A,FALSE,"ALLIANCE RG";#N/A,#N/A,FALSE,"CPC SK";#N/A,#N/A,FALSE,"CPC RG"}</definedName>
    <definedName name="kjo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kjqsqsqsqs">{"CurrentDetail",#N/A,FALSE,"ActualOutlook";"NextDetail",#N/A,FALSE,"ActualOutlook"}</definedName>
    <definedName name="kk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kkern">#REF!</definedName>
    <definedName name="kkj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kkk">{"'下期集計（10.27迄・速報値）'!$Q$16"}</definedName>
    <definedName name="KKKIK">{#N/A,#N/A,FALSE,"FUSITE SK";#N/A,#N/A,FALSE,"FUSITE RG"}</definedName>
    <definedName name="kkkk">{#N/A,#N/A,TRUE,"3 breaks";#N/A,#N/A,TRUE,"May P&amp;L";#N/A,#N/A,TRUE,"May Notes ";#N/A,#N/A,TRUE,"May YTD vs bud";#N/A,#N/A,TRUE,"May BS";#N/A,#N/A,TRUE,"FAIM p&amp;L";#N/A,#N/A,TRUE,"FAIM BS may"}</definedName>
    <definedName name="kkl">{"'Customer Support Trends'!$A$1:$AB$13"}</definedName>
    <definedName name="kky">#REF!</definedName>
    <definedName name="kl">{#N/A,#N/A,FALSE,"FY97";#N/A,#N/A,FALSE,"FY98";#N/A,#N/A,FALSE,"FY99";#N/A,#N/A,FALSE,"FY00";#N/A,#N/A,FALSE,"FY01"}</definedName>
    <definedName name="klebery">'[158]Lalur-CSLL'!$E$1</definedName>
    <definedName name="klghjlhj">'[30]19'!#REF!</definedName>
    <definedName name="klj">{#N/A,#N/A,FALSE,"WHITE-RODGERS SK";#N/A,#N/A,FALSE,"WHITE-RODGERS RG";#N/A,#N/A,FALSE,"WHITE-RODGERS SK BC";#N/A,#N/A,FALSE,"WHITE-RODGERS RG BC";#N/A,#N/A,FALSE,"GENERAL CONTROLS SK";#N/A,#N/A,FALSE,"GENERAL CONTROLS RG";#N/A,#N/A,FALSE,"PACTROL SK";#N/A,#N/A,FALSE,"PACTROL RG"}</definedName>
    <definedName name="klkl">{"rollupcap",#N/A,TRUE,"ROLLUP";"rollupga",#N/A,TRUE,"ROLLUP"}</definedName>
    <definedName name="klklklkl">{"CurrentDetail",#N/A,FALSE,"ActualOutlook";"NextDetail",#N/A,FALSE,"ActualOutlook"}</definedName>
    <definedName name="klklklklklklklk">{"Title Page",#N/A,TRUE,"Cover";"Revenue Summary",#N/A,TRUE,"Rev Sum";"Customers",#N/A,TRUE,"Customers";"File Size",#N/A,TRUE,"File Sz Sum";"Volumes",#N/A,TRUE,"Volumes";"Airlines",#N/A,TRUE,"AIRLINES";"HMRT",#N/A,TRUE,"HMRT'S";"Car Rentals",#N/A,TRUE,"CAR RENTALS";"Cruise Lines",#N/A,TRUE,"CRUISE LINES";"Tourism Bds",#N/A,TRUE,"TOURISM BOARDS";"Agencies",#N/A,TRUE,"AGENCIES";"Ent Parks",#N/A,TRUE,"ENT PARKS";"Finance and Insurance",#N/A,TRUE,"FIN &amp; INSUR";"Destinations",#N/A,TRUE,"DESTINATIONS";"Rail and Road",#N/A,TRUE,"RAIL &amp; ROAD";"Data marketing",#N/A,TRUE,"DATA-RES-MAN"}</definedName>
    <definedName name="Knew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kourosh">{#N/A,#N/A,FALSE,"Front Page";#N/A,#N/A,FALSE,"Mfg Var";#N/A,#N/A,FALSE,"Family Unit Cost Graphs";#N/A,#N/A,FALSE,"Product Cost Graphs";#N/A,#N/A,FALSE,"Unit Cost Setup";#N/A,#N/A,FALSE,"Yields";#N/A,#N/A,FALSE,"Emery";#N/A,#N/A,FALSE,"GI Pricing";#N/A,#N/A,FALSE,"Actuals";#N/A,#N/A,FALSE,"Forecast"}</definedName>
    <definedName name="kr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rista">{#N/A,#N/A,TRUE,"97plnfpg"}</definedName>
    <definedName name="ks">#REF!</definedName>
    <definedName name="kslkjkjlkjd">{#N/A,#N/A,FALSE,"REPORT"}</definedName>
    <definedName name="ku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kuyy">#REF!</definedName>
    <definedName name="kyd.ChngCell.01.">#REF!</definedName>
    <definedName name="kyd.CounterLimitCell.01.">"x"</definedName>
    <definedName name="kyd.CounterLimitCell.02.">"x"</definedName>
    <definedName name="kyd.Dim.01.">"toad:Company"</definedName>
    <definedName name="kyd.Dim.02.">"chandep#"</definedName>
    <definedName name="kyd.ElementList.01.">"x"</definedName>
    <definedName name="kyd.ElementType.01.">3</definedName>
    <definedName name="kyd.ElementType.02.">1</definedName>
    <definedName name="kyd.FileSaveDir.">"C:\My Documents\2003 Q2\A06-MD&amp;A\"</definedName>
    <definedName name="kyd.GroupFileName.">""</definedName>
    <definedName name="kyd.GroupFiles.">-4146</definedName>
    <definedName name="kyd.ItemType.01.">2</definedName>
    <definedName name="kyd.ItemType.02.">2</definedName>
    <definedName name="kyd.KillLinks.">1</definedName>
    <definedName name="kyd.MacroAfterMemoRow.">""</definedName>
    <definedName name="kyd.MacroAfterZap.">""</definedName>
    <definedName name="kyd.MacroAtEnd.">""</definedName>
    <definedName name="kyd.MacroEachCycle.">"FormatReport"</definedName>
    <definedName name="kyd.MacroEndOfEachCycle.">""</definedName>
    <definedName name="kyd.MacroStartOfProc.">""</definedName>
    <definedName name="kyd.MemKillRows.">-4146</definedName>
    <definedName name="kyd.MemoCtrlNum.">0</definedName>
    <definedName name="kyd.MemoSortHide.">FALSE</definedName>
    <definedName name="kyd.NumLevels.01.">999</definedName>
    <definedName name="kyd.NumLevels.02.">999</definedName>
    <definedName name="kyd.PanicStop.">FALSE</definedName>
    <definedName name="kyd.ParentName.01.">""</definedName>
    <definedName name="kyd.ParentName.02.">""</definedName>
    <definedName name="kyd.Password.">""</definedName>
    <definedName name="kyd.PreScreenData.">FALSE</definedName>
    <definedName name="kyd.PrintMemo.">FALSE</definedName>
    <definedName name="kyd.PrintParent.01.">TRUE</definedName>
    <definedName name="kyd.PrintParent.02.">TRUE</definedName>
    <definedName name="kyd.PrintStdWhen.">3</definedName>
    <definedName name="kyd.PrintToWbk.">FALSE</definedName>
    <definedName name="kyd.ProcessInCycle.">FALSE</definedName>
    <definedName name="kyd.ProtWbkStruct.">-4146</definedName>
    <definedName name="kyd.ProtWbkWin.">-4146</definedName>
    <definedName name="kyd.ReplaceFile.">1</definedName>
    <definedName name="kyd.SaveAsFile.">FALSE</definedName>
    <definedName name="kyd.SaveCopy.">1</definedName>
    <definedName name="kyd.SaveMemo.">FALSE</definedName>
    <definedName name="kyd.SelectString.01.">"*"</definedName>
    <definedName name="kyd.SelectString.02.">"*"</definedName>
    <definedName name="kyd.Shortcut.">FALSE</definedName>
    <definedName name="kyd.StdHasFooterRow.">-4146</definedName>
    <definedName name="kyd.StdHasHeaderRow.">-4146</definedName>
    <definedName name="kyd.StdKillRows.">-4146</definedName>
    <definedName name="kyd.StdKillSheets.">-4146</definedName>
    <definedName name="kyd.StdRecalcAfterSort.">-4146</definedName>
    <definedName name="kyd.StdSortHide.">FALSE</definedName>
    <definedName name="kyd.StdSortRpt1.">1</definedName>
    <definedName name="kyd.StdSortRpt2.">1</definedName>
    <definedName name="kyd.StdSortRpt3.">1</definedName>
    <definedName name="kyd.StdSortRptList1.">""</definedName>
    <definedName name="kyd.StdSortRptList2.">""</definedName>
    <definedName name="kyd.StdSortRptList3.">""</definedName>
    <definedName name="kyd.StopRow.">65536</definedName>
    <definedName name="kyd.SuspendEmail.">-4146</definedName>
    <definedName name="kyd.WriteMemWhenOptn.">3</definedName>
    <definedName name="kyg">{"NOPCAPEVA",#N/A,FALSE,"Nopat";"FCFCSTAR",#N/A,FALSE,"FCFVAL";"EVAVL",#N/A,FALSE,"EVAVAL";"LEASE",#N/A,FALSE,"OpLease"}</definedName>
    <definedName name="kyujkgfujhy">{"histincome",#N/A,FALSE,"hyfins";"closing balance",#N/A,FALSE,"hyfins"}</definedName>
    <definedName name="kyuyukjmj">#REF!</definedName>
    <definedName name="l">#REF!</definedName>
    <definedName name="L.JU">{#N/A,#N/A,FALSE,"ALCO SK";#N/A,#N/A,FALSE,"ALCO RG";#N/A,#N/A,FALSE,"ALCO SK BC";#N/A,#N/A,FALSE,"ALCO RG BC";#N/A,#N/A,FALSE,"VALY SK";#N/A,#N/A,FALSE,"VALY RG"}</definedName>
    <definedName name="Last_Row" localSheetId="9">IF([140]!Values_Entered,Header_Row+[140]!Number_of_Payments,Header_Row)</definedName>
    <definedName name="Last_Row" localSheetId="18">IF([140]!Values_Entered,Header_Row+[140]!Number_of_Payments,Header_Row)</definedName>
    <definedName name="Last_Row" localSheetId="19">IF([140]!Values_Entered,Header_Row+[140]!Number_of_Payments,Header_Row)</definedName>
    <definedName name="Last_Row" localSheetId="20">IF([140]!Values_Entered,Header_Row+[140]!Number_of_Payments,Header_Row)</definedName>
    <definedName name="Last_Row" localSheetId="21">IF([140]!Values_Entered,Header_Row+[140]!Number_of_Payments,Header_Row)</definedName>
    <definedName name="Last_Row" localSheetId="22">IF([140]!Values_Entered,Header_Row+[140]!Number_of_Payments,Header_Row)</definedName>
    <definedName name="Last_Row" localSheetId="23">IF([140]!Values_Entered,Header_Row+[140]!Number_of_Payments,Header_Row)</definedName>
    <definedName name="Last_Row" localSheetId="24">IF([140]!Values_Entered,Header_Row+[140]!Number_of_Payments,Header_Row)</definedName>
    <definedName name="Last_Row" localSheetId="25">IF([140]!Values_Entered,Header_Row+[140]!Number_of_Payments,Header_Row)</definedName>
    <definedName name="Last_Row" localSheetId="26">IF([140]!Values_Entered,Header_Row+[140]!Number_of_Payments,Header_Row)</definedName>
    <definedName name="Last_Row" localSheetId="27">IF([140]!Values_Entered,Header_Row+[140]!Number_of_Payments,Header_Row)</definedName>
    <definedName name="Last_Row" localSheetId="10">IF([140]!Values_Entered,Header_Row+[140]!Number_of_Payments,Header_Row)</definedName>
    <definedName name="Last_Row" localSheetId="28">IF([140]!Values_Entered,Header_Row+[140]!Number_of_Payments,Header_Row)</definedName>
    <definedName name="Last_Row" localSheetId="29">IF([140]!Values_Entered,Header_Row+[140]!Number_of_Payments,Header_Row)</definedName>
    <definedName name="Last_Row" localSheetId="30">IF([140]!Values_Entered,Header_Row+[140]!Number_of_Payments,Header_Row)</definedName>
    <definedName name="Last_Row" localSheetId="31">IF([140]!Values_Entered,Header_Row+[140]!Number_of_Payments,Header_Row)</definedName>
    <definedName name="Last_Row" localSheetId="32">IF([140]!Values_Entered,Header_Row+[140]!Number_of_Payments,Header_Row)</definedName>
    <definedName name="Last_Row" localSheetId="33">IF([140]!Values_Entered,Header_Row+[140]!Number_of_Payments,Header_Row)</definedName>
    <definedName name="Last_Row" localSheetId="34">IF([140]!Values_Entered,Header_Row+[140]!Number_of_Payments,Header_Row)</definedName>
    <definedName name="Last_Row" localSheetId="35">IF([140]!Values_Entered,Header_Row+[140]!Number_of_Payments,Header_Row)</definedName>
    <definedName name="Last_Row" localSheetId="36">IF([140]!Values_Entered,Header_Row+[140]!Number_of_Payments,Header_Row)</definedName>
    <definedName name="Last_Row" localSheetId="37">IF([140]!Values_Entered,Header_Row+[140]!Number_of_Payments,Header_Row)</definedName>
    <definedName name="Last_Row" localSheetId="11">IF([140]!Values_Entered,Header_Row+[140]!Number_of_Payments,Header_Row)</definedName>
    <definedName name="Last_Row" localSheetId="38">IF([140]!Values_Entered,Header_Row+[140]!Number_of_Payments,Header_Row)</definedName>
    <definedName name="Last_Row" localSheetId="39">IF([140]!Values_Entered,Header_Row+[140]!Number_of_Payments,Header_Row)</definedName>
    <definedName name="Last_Row" localSheetId="40">IF([140]!Values_Entered,Header_Row+[140]!Number_of_Payments,Header_Row)</definedName>
    <definedName name="Last_Row" localSheetId="41">IF([140]!Values_Entered,Header_Row+[140]!Number_of_Payments,Header_Row)</definedName>
    <definedName name="Last_Row" localSheetId="42">IF([140]!Values_Entered,Header_Row+[140]!Number_of_Payments,Header_Row)</definedName>
    <definedName name="Last_Row" localSheetId="43">IF([140]!Values_Entered,Header_Row+[140]!Number_of_Payments,Header_Row)</definedName>
    <definedName name="Last_Row" localSheetId="44">IF([140]!Values_Entered,Header_Row+[140]!Number_of_Payments,Header_Row)</definedName>
    <definedName name="Last_Row" localSheetId="45">IF([140]!Values_Entered,Header_Row+[140]!Number_of_Payments,Header_Row)</definedName>
    <definedName name="Last_Row" localSheetId="46">IF([140]!Values_Entered,Header_Row+[140]!Number_of_Payments,Header_Row)</definedName>
    <definedName name="Last_Row" localSheetId="47">IF([140]!Values_Entered,Header_Row+[140]!Number_of_Payments,Header_Row)</definedName>
    <definedName name="Last_Row" localSheetId="12">IF([140]!Values_Entered,Header_Row+[140]!Number_of_Payments,Header_Row)</definedName>
    <definedName name="Last_Row" localSheetId="48">IF([140]!Values_Entered,Header_Row+[140]!Number_of_Payments,Header_Row)</definedName>
    <definedName name="Last_Row" localSheetId="49">IF([140]!Values_Entered,Header_Row+[140]!Number_of_Payments,Header_Row)</definedName>
    <definedName name="Last_Row" localSheetId="50">IF([140]!Values_Entered,Header_Row+[140]!Number_of_Payments,Header_Row)</definedName>
    <definedName name="Last_Row" localSheetId="51">IF([140]!Values_Entered,Header_Row+[140]!Number_of_Payments,Header_Row)</definedName>
    <definedName name="Last_Row" localSheetId="52">IF([140]!Values_Entered,Header_Row+[140]!Number_of_Payments,Header_Row)</definedName>
    <definedName name="Last_Row" localSheetId="53">IF([140]!Values_Entered,Header_Row+[140]!Number_of_Payments,Header_Row)</definedName>
    <definedName name="Last_Row" localSheetId="54">IF([140]!Values_Entered,Header_Row+[140]!Number_of_Payments,Header_Row)</definedName>
    <definedName name="Last_Row" localSheetId="55">IF([140]!Values_Entered,Header_Row+[140]!Number_of_Payments,Header_Row)</definedName>
    <definedName name="Last_Row" localSheetId="56">IF([140]!Values_Entered,Header_Row+[140]!Number_of_Payments,Header_Row)</definedName>
    <definedName name="Last_Row" localSheetId="57">IF([140]!Values_Entered,Header_Row+[140]!Number_of_Payments,Header_Row)</definedName>
    <definedName name="Last_Row" localSheetId="13">IF([140]!Values_Entered,Header_Row+[140]!Number_of_Payments,Header_Row)</definedName>
    <definedName name="Last_Row" localSheetId="58">IF([140]!Values_Entered,Header_Row+[140]!Number_of_Payments,Header_Row)</definedName>
    <definedName name="Last_Row" localSheetId="59">IF([140]!Values_Entered,Header_Row+[140]!Number_of_Payments,Header_Row)</definedName>
    <definedName name="Last_Row" localSheetId="60">IF([140]!Values_Entered,Header_Row+[140]!Number_of_Payments,Header_Row)</definedName>
    <definedName name="Last_Row" localSheetId="14">IF([140]!Values_Entered,Header_Row+[140]!Number_of_Payments,Header_Row)</definedName>
    <definedName name="Last_Row" localSheetId="15">IF([140]!Values_Entered,Header_Row+[140]!Number_of_Payments,Header_Row)</definedName>
    <definedName name="Last_Row" localSheetId="16">IF([140]!Values_Entered,Header_Row+[140]!Number_of_Payments,Header_Row)</definedName>
    <definedName name="Last_Row" localSheetId="17">IF([140]!Values_Entered,Header_Row+[140]!Number_of_Payments,Header_Row)</definedName>
    <definedName name="Last_Row" localSheetId="1">IF([140]!Values_Entered,Header_Row+[140]!Number_of_Payments,Header_Row)</definedName>
    <definedName name="Last_Row" localSheetId="8">IF([140]!Values_Entered,Header_Row+[140]!Number_of_Payments,Header_Row)</definedName>
    <definedName name="Last_Row" localSheetId="2">IF([140]!Values_Entered,Header_Row+[140]!Number_of_Payments,Header_Row)</definedName>
    <definedName name="Last_Row">IF([140]!Values_Entered,Header_Row+[140]!Number_of_Payments,Header_Row)</definedName>
    <definedName name="LastEndDate">'[4]Supporting Settings'!$B$6</definedName>
    <definedName name="LastQry">23</definedName>
    <definedName name="LastSource">"Oracle"</definedName>
    <definedName name="LastStartDate">'[4]Supporting Settings'!$B$5</definedName>
    <definedName name="laura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Law_Account">#REF!</definedName>
    <definedName name="Law_Account_Subaccount">#REF!</definedName>
    <definedName name="Law_Accounting_Unit">#REF!</definedName>
    <definedName name="Law_Company">#REF!</definedName>
    <definedName name="LBO">{#N/A,#N/A,FALSE,"Summary";#N/A,#N/A,FALSE,"Projections";#N/A,#N/A,FALSE,"Mkt Mults";#N/A,#N/A,FALSE,"DCF";#N/A,#N/A,FALSE,"Accr Dil";#N/A,#N/A,FALSE,"PIC LBO";#N/A,#N/A,FALSE,"MULT10_4";#N/A,#N/A,FALSE,"CBI LBO"}</definedName>
    <definedName name="LBO_MODEL_PRINT">[131]LBOLONG!$A$1:$G$43,[131]LBOLONG!$H$44:$T$99,[131]LBOLONG!$U$143:$AF$204,[131]LBOLONG!$AG$205:$AR$446,[131]LBOLONG!$AS$447:$BD$564,[131]LBOLONG!$BE$565:$BN$605,[131]LBOLONG!$BO$606:$BX$662,[131]LBOLONG!$CK$719:$CR$768</definedName>
    <definedName name="LBOAnalysis2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LBOCreditConsol">{"FCB_ALL",#N/A,FALSE,"FCB"}</definedName>
    <definedName name="lease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lee">{#N/A,#N/A,FALSE,"Pharm";#N/A,#N/A,FALSE,"WWCM"}</definedName>
    <definedName name="lfj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h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lhl">{"cover",#N/A,FALSE,"cover";"bal",#N/A,FALSE,"BALANCE";"inc",#N/A,FALSE,"INCOME";"cash",#N/A,FALSE,"CASH";"da",#N/A,FALSE,"D&amp;A";"page",#N/A,FALSE,"pageassum";"mfg",#N/A,FALSE,"mfgassum"}</definedName>
    <definedName name="Library">"a1"</definedName>
    <definedName name="lih">{"NOPCAPEVA",#N/A,FALSE,"Nopat";"FCFCSTAR",#N/A,FALSE,"FCFVAL";"EVAVL",#N/A,FALSE,"EVAVAL";"LEASE",#N/A,FALSE,"OpLease"}</definedName>
    <definedName name="limcount">1</definedName>
    <definedName name="limcountbis">2</definedName>
    <definedName name="limey">{#N/A,#N/A,FALSE,"Calc";#N/A,#N/A,FALSE,"Sensitivity";#N/A,#N/A,FALSE,"LT Earn.Dil.";#N/A,#N/A,FALSE,"Dil. AVP"}</definedName>
    <definedName name="linda">{"12mois",#N/A,FALSE,"Income Statement";"12moopexp",#N/A,FALSE,"Operating Expenses";"12mobs",#N/A,FALSE,"Balance Sheet";"12mocashflow",#N/A,FALSE,"Statement of Cash Flows";"perfmeas",#N/A,FALSE,"Financial Perf Measures"}</definedName>
    <definedName name="Lindy0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5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6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7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dy8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Line">"_____ "</definedName>
    <definedName name="ListOffset">1</definedName>
    <definedName name="LiveOffice_CellRange_A2_A135">[159]CRYSTAL_PERSIST!$A$2:$A$135</definedName>
    <definedName name="LiveOffice_CellRange_A2_A429">[160]CRYSTAL_PERSIST!$A$2:$A$429</definedName>
    <definedName name="LiveOffice_CellRange_B2_B74">[159]CRYSTAL_PERSIST!$B$2:$B$74</definedName>
    <definedName name="ljer">{"Budget by Month",#N/A,FALSE,"VA Departments Roll-up";"Budget by Month",#N/A,FALSE,"220";"Budget by Month",#N/A,FALSE,"300";"Budget by Month",#N/A,FALSE,"302";"Budget by Month",#N/A,FALSE,"305";"Budget by Month",#N/A,FALSE,"310"}</definedName>
    <definedName name="ljklkj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lk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lkj">#REF!</definedName>
    <definedName name="lkjlk">{#N/A,#N/A,FALSE,"Summary";#N/A,#N/A,FALSE,"IS";#N/A,#N/A,FALSE,"Bal Sheet";#N/A,#N/A,FALSE,"DCF2";#N/A,#N/A,FALSE,"DCF2_wComm";#N/A,#N/A,FALSE,"Relief Fr Royalty";#N/A,#N/A,FALSE,"Asset Charges";#N/A,#N/A,FALSE,"Royalty_Rate";#N/A,#N/A,FALSE,"Workforce";#N/A,#N/A,FALSE,"Attrition Rate";#N/A,#N/A,FALSE,"Adj_WACC";#N/A,#N/A,FALSE,"WACC"}</definedName>
    <definedName name="lkjlkj">{"Final",#N/A,FALSE,"Feb-96"}</definedName>
    <definedName name="LKL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k">{#N/A,#N/A,TRUE,"Ct. Exp";#N/A,#N/A,TRUE,"New Ct Exp";#N/A,#N/A,TRUE,"Admin Travel"}</definedName>
    <definedName name="lklkjl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lklkl">{"consolidated",#N/A,FALSE,"Sheet1";"cms",#N/A,FALSE,"Sheet1";"fse",#N/A,FALSE,"Sheet1"}</definedName>
    <definedName name="ll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c.Info">{#N/A,#N/A,FALSE,"Income";#N/A,#N/A,FALSE,"Cost of Goods Sold";#N/A,#N/A,FALSE,"Other Costs";#N/A,#N/A,FALSE,"Other Income";#N/A,#N/A,FALSE,"Taxes";#N/A,#N/A,FALSE,"Other Deductions";#N/A,#N/A,FALSE,"Compensation of Officers"}</definedName>
    <definedName name="LLCP">{"PAGE1",#N/A,FALSE,"BID (3)";"PAGE2",#N/A,FALSE,"BID (3)"}</definedName>
    <definedName name="LLL">{#N/A,#N/A,FALSE,"ACQ_GRAPHS";#N/A,#N/A,FALSE,"T_1 GRAPHS";#N/A,#N/A,FALSE,"T_2 GRAPHS";#N/A,#N/A,FALSE,"COMB_GRAPHS"}</definedName>
    <definedName name="llll">{#N/A,#N/A,TRUE,"Ct. Exp";#N/A,#N/A,TRUE,"New Ct Exp";#N/A,#N/A,TRUE,"Admin Travel"}</definedName>
    <definedName name="llllllllllllllllll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llllllllllllllllllllllll">OFFSET([130]!DateRangePriceMain,5,0,COUNTA([130]!DateRangePriceMain)-COUNTA(#REF!),1)</definedName>
    <definedName name="lllo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lmlm">{#N/A,#N/A,TRUE,"Ct. Exp";#N/A,#N/A,TRUE,"New Ct Exp";#N/A,#N/A,TRUE,"Admin Travel"}</definedName>
    <definedName name="lnk_CoName">#REF!</definedName>
    <definedName name="lnk_countryID">#REF!</definedName>
    <definedName name="lnk_cpyID">#REF!</definedName>
    <definedName name="lnk_display_Currency">#REF!</definedName>
    <definedName name="lnk_IndustryType">#REF!</definedName>
    <definedName name="lnk_LastFiscalYear">#REF!</definedName>
    <definedName name="lnk_numForecastYears">#REF!</definedName>
    <definedName name="lnk_numHistoricalYears">#REF!</definedName>
    <definedName name="lnk_Print_Area">[4]ValueLink!$I$1:$AC$133</definedName>
    <definedName name="lnk_rData_Start_Driver">#REF!</definedName>
    <definedName name="lnk_rDataStart">#REF!</definedName>
    <definedName name="lnk_rSourceFore">#REF!</definedName>
    <definedName name="lnk_rSourceFore1st">#REF!</definedName>
    <definedName name="lnk_rSourceHist">#REF!</definedName>
    <definedName name="lnk_rYearRow">#REF!</definedName>
    <definedName name="lnk_rYearRow_Driver">#REF!</definedName>
    <definedName name="lnk_ScenarioName">#REF!</definedName>
    <definedName name="lnk_TICK">#REF!</definedName>
    <definedName name="lnk_update">#REF!</definedName>
    <definedName name="lnk_version">#REF!</definedName>
    <definedName name="lo">{#N/A,#N/A,TRUE,"3 breaks";#N/A,#N/A,TRUE,"May P&amp;L";#N/A,#N/A,TRUE,"May Notes ";#N/A,#N/A,TRUE,"May YTD vs bud";#N/A,#N/A,TRUE,"May BS";#N/A,#N/A,TRUE,"FAIM p&amp;L";#N/A,#N/A,TRUE,"FAIM BS may"}</definedName>
    <definedName name="LOCAL_MYSQL_DATE_FORMAT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3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4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3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59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60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4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5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6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7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8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 localSheetId="2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New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tion_Annual">#REF!</definedName>
    <definedName name="LOI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ois">{"'Actual'!$A$1:$F$25"}</definedName>
    <definedName name="LOis_Greg">{"'Actual'!$A$1:$F$25"}</definedName>
    <definedName name="loiuy">{"AnnInc",#N/A,TRUE,"Inc";"QtrInc1",#N/A,TRUE,"Inc";"Balance",#N/A,TRUE,"Bal";"Cflow",#N/A,TRUE,"Cash"}</definedName>
    <definedName name="lola">{#N/A,#N/A,FALSE,"PERSONAL";#N/A,#N/A,FALSE,"explotación";#N/A,#N/A,FALSE,"generales"}</definedName>
    <definedName name="lolal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s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o">{#N/A,#N/A,TRUE,"3 breaks";#N/A,#N/A,TRUE,"May P&amp;L";#N/A,#N/A,TRUE,"May Notes ";#N/A,#N/A,TRUE,"May YTD vs bud";#N/A,#N/A,TRUE,"May BS";#N/A,#N/A,TRUE,"FAIM p&amp;L";#N/A,#N/A,TRUE,"FAIM BS may"}</definedName>
    <definedName name="Long_Horizon_Risk_Premium">[110]WACC!$C$11</definedName>
    <definedName name="lost">{#N/A,#N/A,FALSE,"ACQ_GRAPHS";#N/A,#N/A,FALSE,"T_1 GRAPHS";#N/A,#N/A,FALSE,"T_2 GRAPHS";#N/A,#N/A,FALSE,"COMB_GRAPHS"}</definedName>
    <definedName name="LotusGraphChart1">#REF!</definedName>
    <definedName name="lotusgraphchart1b">#REF!</definedName>
    <definedName name="lotusgraphchart1x">#REF!</definedName>
    <definedName name="lou">{"AnnInc",#N/A,TRUE,"Inc";"QtrInc1",#N/A,TRUE,"Inc";"Balance",#N/A,TRUE,"Bal";"Cflow",#N/A,TRUE,"Cash"}</definedName>
    <definedName name="LowTerminalMultiple">[125]DCF!$E$29</definedName>
    <definedName name="lpo">{#N/A,#N/A,TRUE,"3 breaks";#N/A,#N/A,TRUE,"May P&amp;L";#N/A,#N/A,TRUE,"May Notes ";#N/A,#N/A,TRUE,"May YTD vs bud";#N/A,#N/A,TRUE,"May BS";#N/A,#N/A,TRUE,"FAIM p&amp;L";#N/A,#N/A,TRUE,"FAIM BS may"}</definedName>
    <definedName name="lskdjfksldjf">#REF!</definedName>
    <definedName name="LTIP_FooterType">"INTERNAL"</definedName>
    <definedName name="ltm">#REF!</definedName>
    <definedName name="ltm_BalanceSheet">#REF!</definedName>
    <definedName name="ltm_IncomeStatement">#REF!</definedName>
    <definedName name="LTMSalesGrowth">[125]IS!$N$8</definedName>
    <definedName name="LUFeXToEUR" localSheetId="9">1/EUReXToLUF</definedName>
    <definedName name="LUFeXToEUR" localSheetId="18">1/EUReXToLUF</definedName>
    <definedName name="LUFeXToEUR" localSheetId="19">1/EUReXToLUF</definedName>
    <definedName name="LUFeXToEUR" localSheetId="20">1/EUReXToLUF</definedName>
    <definedName name="LUFeXToEUR" localSheetId="21">1/EUReXToLUF</definedName>
    <definedName name="LUFeXToEUR" localSheetId="22">1/EUReXToLUF</definedName>
    <definedName name="LUFeXToEUR" localSheetId="23">1/EUReXToLUF</definedName>
    <definedName name="LUFeXToEUR" localSheetId="24">1/EUReXToLUF</definedName>
    <definedName name="LUFeXToEUR" localSheetId="25">1/EUReXToLUF</definedName>
    <definedName name="LUFeXToEUR" localSheetId="26">1/EUReXToLUF</definedName>
    <definedName name="LUFeXToEUR" localSheetId="27">1/EUReXToLUF</definedName>
    <definedName name="LUFeXToEUR" localSheetId="10">1/EUReXToLUF</definedName>
    <definedName name="LUFeXToEUR" localSheetId="28">1/EUReXToLUF</definedName>
    <definedName name="LUFeXToEUR" localSheetId="29">1/EUReXToLUF</definedName>
    <definedName name="LUFeXToEUR" localSheetId="30">1/EUReXToLUF</definedName>
    <definedName name="LUFeXToEUR" localSheetId="31">1/EUReXToLUF</definedName>
    <definedName name="LUFeXToEUR" localSheetId="32">1/EUReXToLUF</definedName>
    <definedName name="LUFeXToEUR" localSheetId="33">1/EUReXToLUF</definedName>
    <definedName name="LUFeXToEUR" localSheetId="34">1/EUReXToLUF</definedName>
    <definedName name="LUFeXToEUR" localSheetId="35">1/EUReXToLUF</definedName>
    <definedName name="LUFeXToEUR" localSheetId="36">1/EUReXToLUF</definedName>
    <definedName name="LUFeXToEUR" localSheetId="37">1/EUReXToLUF</definedName>
    <definedName name="LUFeXToEUR" localSheetId="11">1/EUReXToLUF</definedName>
    <definedName name="LUFeXToEUR" localSheetId="38">1/EUReXToLUF</definedName>
    <definedName name="LUFeXToEUR" localSheetId="39">1/EUReXToLUF</definedName>
    <definedName name="LUFeXToEUR" localSheetId="40">1/EUReXToLUF</definedName>
    <definedName name="LUFeXToEUR" localSheetId="41">1/EUReXToLUF</definedName>
    <definedName name="LUFeXToEUR" localSheetId="42">1/EUReXToLUF</definedName>
    <definedName name="LUFeXToEUR" localSheetId="43">1/EUReXToLUF</definedName>
    <definedName name="LUFeXToEUR" localSheetId="44">1/EUReXToLUF</definedName>
    <definedName name="LUFeXToEUR" localSheetId="45">1/EUReXToLUF</definedName>
    <definedName name="LUFeXToEUR" localSheetId="46">1/EUReXToLUF</definedName>
    <definedName name="LUFeXToEUR" localSheetId="47">1/EUReXToLUF</definedName>
    <definedName name="LUFeXToEUR" localSheetId="12">1/EUReXToLUF</definedName>
    <definedName name="LUFeXToEUR" localSheetId="48">1/EUReXToLUF</definedName>
    <definedName name="LUFeXToEUR" localSheetId="49">1/EUReXToLUF</definedName>
    <definedName name="LUFeXToEUR" localSheetId="50">1/EUReXToLUF</definedName>
    <definedName name="LUFeXToEUR" localSheetId="51">1/EUReXToLUF</definedName>
    <definedName name="LUFeXToEUR" localSheetId="52">1/EUReXToLUF</definedName>
    <definedName name="LUFeXToEUR" localSheetId="53">1/EUReXToLUF</definedName>
    <definedName name="LUFeXToEUR" localSheetId="54">1/EUReXToLUF</definedName>
    <definedName name="LUFeXToEUR" localSheetId="55">1/EUReXToLUF</definedName>
    <definedName name="LUFeXToEUR" localSheetId="56">1/EUReXToLUF</definedName>
    <definedName name="LUFeXToEUR" localSheetId="57">1/EUReXToLUF</definedName>
    <definedName name="LUFeXToEUR" localSheetId="13">1/EUReXToLUF</definedName>
    <definedName name="LUFeXToEUR" localSheetId="58">1/EUReXToLUF</definedName>
    <definedName name="LUFeXToEUR" localSheetId="59">1/EUReXToLUF</definedName>
    <definedName name="LUFeXToEUR" localSheetId="60">1/EUReXToLUF</definedName>
    <definedName name="LUFeXToEUR" localSheetId="14">1/EUReXToLUF</definedName>
    <definedName name="LUFeXToEUR" localSheetId="15">1/EUReXToLUF</definedName>
    <definedName name="LUFeXToEUR" localSheetId="16">1/EUReXToLUF</definedName>
    <definedName name="LUFeXToEUR" localSheetId="17">1/EUReXToLUF</definedName>
    <definedName name="LUFeXToEUR" localSheetId="1">1/EUReXToLUF</definedName>
    <definedName name="LUFeXToEUR" localSheetId="8">1/EUReXToLUF</definedName>
    <definedName name="LUFeXToEUR" localSheetId="2">1/EUReXToLUF</definedName>
    <definedName name="LUFeXToEUR">1/EUReXToLUF</definedName>
    <definedName name="Lws_FormVersion_6.1">#REF!</definedName>
    <definedName name="Lws_FormVersion_7.0">#REF!</definedName>
    <definedName name="Lws_SSFileType_Columns">#REF!</definedName>
    <definedName name="Lws_SSType_Columns">#REF!</definedName>
    <definedName name="m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M_A">{#N/A,#N/A,FALSE,"Rev Grwth";#N/A,#N/A,FALSE,"Op Inc Grwth";#N/A,#N/A,FALSE,"Net Grwth";#N/A,#N/A,FALSE,"EPS Growth"}</definedName>
    <definedName name="M_PlaceofPath">"\\snyceqt0301\vdf$\tmp\blabla"</definedName>
    <definedName name="MABox1">'[110]M&amp;A EV CALC'!$F$10</definedName>
    <definedName name="MABox10">'[110]M&amp;A EV CALC'!$F$19</definedName>
    <definedName name="MABox11">'[110]M&amp;A EV CALC'!$G$19</definedName>
    <definedName name="MABox12">'[110]M&amp;A EV CALC'!$H$19</definedName>
    <definedName name="MABox13">'[110]M&amp;A EV CALC'!$F$20</definedName>
    <definedName name="MABox14">'[110]M&amp;A EV CALC'!$G$20</definedName>
    <definedName name="MABox15">'[110]M&amp;A EV CALC'!$H$20</definedName>
    <definedName name="MABox16">'[110]M&amp;A EV CALC'!$F$21</definedName>
    <definedName name="MABox17">'[110]M&amp;A EV CALC'!$G$21</definedName>
    <definedName name="MABox18">'[110]M&amp;A EV CALC'!$H$21</definedName>
    <definedName name="MABox19">'[110]M&amp;A EV CALC'!$F$28</definedName>
    <definedName name="MABox2">'[110]M&amp;A EV CALC'!$G$10</definedName>
    <definedName name="MABox20">'[110]M&amp;A EV CALC'!$G$28</definedName>
    <definedName name="MABox21">'[110]M&amp;A EV CALC'!$H$28</definedName>
    <definedName name="MABox22">'[110]M&amp;A EV CALC'!$F$29</definedName>
    <definedName name="MABox23">'[110]M&amp;A EV CALC'!$G$29</definedName>
    <definedName name="MABox24">'[110]M&amp;A EV CALC'!$H$29</definedName>
    <definedName name="MABox25">'[110]M&amp;A EV CALC'!$F$30</definedName>
    <definedName name="MABox26">'[110]M&amp;A EV CALC'!$G$30</definedName>
    <definedName name="MABox27">'[110]M&amp;A EV CALC'!$H$30</definedName>
    <definedName name="MABox3">'[110]M&amp;A EV CALC'!$H$10</definedName>
    <definedName name="MABox4">'[110]M&amp;A EV CALC'!$F$11</definedName>
    <definedName name="MABox5">'[110]M&amp;A EV CALC'!$G$11</definedName>
    <definedName name="MABox6">'[110]M&amp;A EV CALC'!$H$11</definedName>
    <definedName name="MABox7">'[110]M&amp;A EV CALC'!$F$12</definedName>
    <definedName name="MABox8">'[110]M&amp;A EV CALC'!$G$12</definedName>
    <definedName name="MABox9">'[110]M&amp;A EV CALC'!$H$12</definedName>
    <definedName name="MAEBITDALTM">'[110]M&amp;A EV CALC'!$C$29</definedName>
    <definedName name="MAEBITDAMultipleHigh">'[110]M&amp;A EV CALC'!$H$26</definedName>
    <definedName name="MAEBITDAMultipleLow">'[110]M&amp;A EV CALC'!$F$26</definedName>
    <definedName name="MAEBITDAMultipleMedian">'[133]M&amp;A DETAIL'!$W$29</definedName>
    <definedName name="MAEBITDAMultipleMiddle">'[110]M&amp;A EV CALC'!$G$26</definedName>
    <definedName name="MAEBITDAMutlipleMean">'[133]M&amp;A DETAIL'!$W$28</definedName>
    <definedName name="MAEBITDANTM">'[110]M&amp;A EV CALC'!$C$28</definedName>
    <definedName name="MAEBITDAThree">'[110]M&amp;A EV CALC'!$C$30</definedName>
    <definedName name="MAEBITLTM">'[110]M&amp;A EV CALC'!$C$20</definedName>
    <definedName name="MAEBITMultipleHigh">'[110]M&amp;A EV CALC'!$H$17</definedName>
    <definedName name="MAEBITMultipleLow">'[110]M&amp;A EV CALC'!$F$17</definedName>
    <definedName name="MAEBITMultipleMean">'[133]M&amp;A DETAIL'!$V$28</definedName>
    <definedName name="MAEBITMultipleMedian">'[133]M&amp;A DETAIL'!$V$29</definedName>
    <definedName name="MAEBITMultipleMiddle">'[110]M&amp;A EV CALC'!$G$17</definedName>
    <definedName name="MAEBITNTM">'[110]M&amp;A EV CALC'!$C$19</definedName>
    <definedName name="MAEBITThree">'[110]M&amp;A EV CALC'!$C$21</definedName>
    <definedName name="MAEVCALCHighValue">'[110]M&amp;A EV CALC'!$H$40</definedName>
    <definedName name="MAEVCALCLowValue">'[110]M&amp;A EV CALC'!$F$40</definedName>
    <definedName name="MAG">[104]Assumptions!$J$4</definedName>
    <definedName name="MAGGY">{#N/A,#N/A,FALSE,"COP CONS SK";#N/A,#N/A,FALSE,"COP CONS RG";#N/A,#N/A,FALSE,"COP CONS SK BC";#N/A,#N/A,FALSE,"COP CONS RG BC";#N/A,#N/A,FALSE,"ALLIANCE SK";#N/A,#N/A,FALSE,"ALLIANCE RG";#N/A,#N/A,FALSE,"CPC SK";#N/A,#N/A,FALSE,"CPC RG"}</definedName>
    <definedName name="MAhiEBITDAmulitple">[125]MA2!#REF!</definedName>
    <definedName name="Major_Accomp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jor_accomp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alcolm">{"Budget V Actual YTD",#N/A,FALSE,"Budget v Actual"}</definedName>
    <definedName name="MAlowEBITDAmultiple">[125]MA2!#REF!</definedName>
    <definedName name="MALTMSales">'[110]M&amp;A EV CALC'!$C$11</definedName>
    <definedName name="man">{#N/A,#N/A,FALSE,"Bestfoods";#N/A,#N/A,FALSE,"Campbell";#N/A,#N/A,FALSE,"ConAgra";#N/A,#N/A,FALSE,"Healthy Choice";#N/A,#N/A,FALSE,"Int'l Home Foods";#N/A,#N/A,FALSE,"General Mills";#N/A,#N/A,FALSE,"Heinz";#N/A,#N/A,FALSE,"Kellogg";#N/A,#N/A,FALSE,"Kraft";#N/A,#N/A,FALSE,"Nabisco";#N/A,#N/A,FALSE,"Quaker Oats";#N/A,#N/A,FALSE,"Sara Lee";#N/A,#N/A,FALSE,"print summary"}</definedName>
    <definedName name="mans">{"quarterly",#N/A,FALSE,"Income Statement";#N/A,#N/A,FALSE,"print segment";#N/A,#N/A,FALSE,"Balance Sheet";#N/A,#N/A,FALSE,"Annl Inc";#N/A,#N/A,FALSE,"Cash Flow"}</definedName>
    <definedName name="MANTMSales">'[110]M&amp;A EV CALC'!$C$10</definedName>
    <definedName name="manufacturing">#REF!</definedName>
    <definedName name="mar">[161]Encargos!$D$1:$D$65536</definedName>
    <definedName name="Mar00TB">{"Statement of Income",#N/A,TRUE,"Mar99";"Balance Sheet",#N/A,TRUE,"Mar99"}</definedName>
    <definedName name="mar00tb1">{"Statement of Income",#N/A,TRUE,"Mar99";"Balance Sheet",#N/A,TRUE,"Mar99"}</definedName>
    <definedName name="marc">[161]Resumo!$C$29</definedName>
    <definedName name="marcos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arecos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margain">#REF!</definedName>
    <definedName name="Mark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Market">{"closed",#N/A,FALSE,"Consolidated Products - Budget";"expanded",#N/A,FALSE,"Consolidated Products - Budget"}</definedName>
    <definedName name="market_backup">#REF!</definedName>
    <definedName name="MASalesMultipleHigh">'[110]M&amp;A EV CALC'!$H$8</definedName>
    <definedName name="MASalesMultipleLow">'[110]M&amp;A EV CALC'!$F$8</definedName>
    <definedName name="MASalesMultipleMean">'[133]M&amp;A DETAIL'!$U$28</definedName>
    <definedName name="MASalesMultipleMedian">'[133]M&amp;A DETAIL'!$U$29</definedName>
    <definedName name="MASalesMultipleMiddle">'[110]M&amp;A EV CALC'!$G$8</definedName>
    <definedName name="Master_Assumptions___Charge_FooterType">"NONE"</definedName>
    <definedName name="Master_Assumptions_FooterType">"INTERNAL"</definedName>
    <definedName name="MAThreeSales">'[110]M&amp;A EV CALC'!$C$12</definedName>
    <definedName name="matrix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mauitotal">'[107]Maui Electric'!$B$104</definedName>
    <definedName name="MaxTerminalValue">[110]DCF!#REF!</definedName>
    <definedName name="May1Forecast">{"Page 1",#N/A,FALSE,"Sheet1";"Page 2",#N/A,FALSE,"Sheet1"}</definedName>
    <definedName name="MayForecast">{"Page 1",#N/A,FALSE,"Sheet1";"Page 2",#N/A,FALSE,"Sheet1"}</definedName>
    <definedName name="mb_inputLocation">[162]Inputs!#REF!</definedName>
    <definedName name="mbc">{"NOPCAPEVA",#N/A,FALSE,"Nopat";"FCFCSTAR",#N/A,FALSE,"FCFVAL";"EVAVL",#N/A,FALSE,"EVAVAL";"LEASE",#N/A,FALSE,"OpLease"}</definedName>
    <definedName name="mbvc">{"NOPCAPEVA",#N/A,FALSE,"Nopat";"FCFCSTAR",#N/A,FALSE,"FCFVAL";"EVAVL",#N/A,FALSE,"EVAVAL";"LEASE",#N/A,FALSE,"OpLease"}</definedName>
    <definedName name="mcs03g.ReqArray">{"Price","ICTG","TS131","D","0","0","H"}</definedName>
    <definedName name="MDI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mdrrapp">{#N/A,#N/A,FALSE,"mdr.XLS";"db",#N/A,FALSE,"mdr.XLS";#N/A,#N/A,FALSE,"Forside ";#N/A,#N/A,FALSE,"INVEST.XLS"}</definedName>
    <definedName name="mdrrapp2">{#N/A,#N/A,FALSE,"mdr.XLS";"db",#N/A,FALSE,"mdr.XLS";#N/A,#N/A,FALSE,"Forside ";#N/A,#N/A,FALSE,"INVEST.XLS"}</definedName>
    <definedName name="MDRRAPP3">{#N/A,#N/A,FALSE,"mdr.XLS";"db",#N/A,FALSE,"mdr.XLS";#N/A,#N/A,FALSE,"Forside ";#N/A,#N/A,FALSE,"INVEST.XLS"}</definedName>
    <definedName name="MDRRAPP5">{#N/A,#N/A,FALSE,"mdr.XLS";"db",#N/A,FALSE,"mdr.XLS";#N/A,#N/A,FALSE,"Forside ";#N/A,#N/A,FALSE,"INVEST.XLS"}</definedName>
    <definedName name="MDRRAPPO7">{#N/A,#N/A,FALSE,"mdr.XLS";"db",#N/A,FALSE,"mdr.XLS";#N/A,#N/A,FALSE,"Forside ";#N/A,#N/A,FALSE,"INVEST.XLS"}</definedName>
    <definedName name="Me">{#N/A,#N/A,TRUE,"index";#N/A,#N/A,TRUE,"Summary";#N/A,#N/A,TRUE,"Continuing Business";#N/A,#N/A,TRUE,"Disposals";#N/A,#N/A,TRUE,"Acquisitions";#N/A,#N/A,TRUE,"Actual &amp; Plan Reconciliation"}</definedName>
    <definedName name="Med_prod">{#N/A,#N/A,FALSE,"Prem_Sum";#N/A,#N/A,FALSE,"Prem"}</definedName>
    <definedName name="Med_prod.xls">{#N/A,#N/A,FALSE,"FACTSHEETS";#N/A,#N/A,FALSE,"pump";#N/A,#N/A,FALSE,"filter"}</definedName>
    <definedName name="Med_products">{#N/A,#N/A,FALSE,"FACTSHEETS";#N/A,#N/A,FALSE,"pump";#N/A,#N/A,FALSE,"filter"}</definedName>
    <definedName name="Medicaid">"V2001-02-28"</definedName>
    <definedName name="Merger_Aquisition_Min_Value">[110]VALUATION!$E$10</definedName>
    <definedName name="Mergervalue">{#N/A,#N/A,FALSE,"FY97";#N/A,#N/A,FALSE,"FY98";#N/A,#N/A,FALSE,"FY99";#N/A,#N/A,FALSE,"FY00";#N/A,#N/A,FALSE,"FY01"}</definedName>
    <definedName name="MerrillPrintIt" localSheetId="9">[4]!MerrillPrintIt</definedName>
    <definedName name="MerrillPrintIt" localSheetId="18">[4]!MerrillPrintIt</definedName>
    <definedName name="MerrillPrintIt" localSheetId="19">[4]!MerrillPrintIt</definedName>
    <definedName name="MerrillPrintIt" localSheetId="20">[4]!MerrillPrintIt</definedName>
    <definedName name="MerrillPrintIt" localSheetId="21">[4]!MerrillPrintIt</definedName>
    <definedName name="MerrillPrintIt" localSheetId="22">[4]!MerrillPrintIt</definedName>
    <definedName name="MerrillPrintIt" localSheetId="23">[4]!MerrillPrintIt</definedName>
    <definedName name="MerrillPrintIt" localSheetId="24">[4]!MerrillPrintIt</definedName>
    <definedName name="MerrillPrintIt" localSheetId="25">[4]!MerrillPrintIt</definedName>
    <definedName name="MerrillPrintIt" localSheetId="26">[4]!MerrillPrintIt</definedName>
    <definedName name="MerrillPrintIt" localSheetId="27">[4]!MerrillPrintIt</definedName>
    <definedName name="MerrillPrintIt" localSheetId="10">[4]!MerrillPrintIt</definedName>
    <definedName name="MerrillPrintIt" localSheetId="28">[4]!MerrillPrintIt</definedName>
    <definedName name="MerrillPrintIt" localSheetId="29">[4]!MerrillPrintIt</definedName>
    <definedName name="MerrillPrintIt" localSheetId="30">[4]!MerrillPrintIt</definedName>
    <definedName name="MerrillPrintIt" localSheetId="31">[4]!MerrillPrintIt</definedName>
    <definedName name="MerrillPrintIt" localSheetId="32">[4]!MerrillPrintIt</definedName>
    <definedName name="MerrillPrintIt" localSheetId="33">[4]!MerrillPrintIt</definedName>
    <definedName name="MerrillPrintIt" localSheetId="34">[4]!MerrillPrintIt</definedName>
    <definedName name="MerrillPrintIt" localSheetId="35">[4]!MerrillPrintIt</definedName>
    <definedName name="MerrillPrintIt" localSheetId="36">[4]!MerrillPrintIt</definedName>
    <definedName name="MerrillPrintIt" localSheetId="37">[4]!MerrillPrintIt</definedName>
    <definedName name="MerrillPrintIt" localSheetId="11">[4]!MerrillPrintIt</definedName>
    <definedName name="MerrillPrintIt" localSheetId="38">[4]!MerrillPrintIt</definedName>
    <definedName name="MerrillPrintIt" localSheetId="39">[4]!MerrillPrintIt</definedName>
    <definedName name="MerrillPrintIt" localSheetId="40">[4]!MerrillPrintIt</definedName>
    <definedName name="MerrillPrintIt" localSheetId="41">[4]!MerrillPrintIt</definedName>
    <definedName name="MerrillPrintIt" localSheetId="42">[4]!MerrillPrintIt</definedName>
    <definedName name="MerrillPrintIt" localSheetId="43">[4]!MerrillPrintIt</definedName>
    <definedName name="MerrillPrintIt" localSheetId="44">[4]!MerrillPrintIt</definedName>
    <definedName name="MerrillPrintIt" localSheetId="45">[4]!MerrillPrintIt</definedName>
    <definedName name="MerrillPrintIt" localSheetId="46">[4]!MerrillPrintIt</definedName>
    <definedName name="MerrillPrintIt" localSheetId="47">[4]!MerrillPrintIt</definedName>
    <definedName name="MerrillPrintIt" localSheetId="12">[4]!MerrillPrintIt</definedName>
    <definedName name="MerrillPrintIt" localSheetId="48">[4]!MerrillPrintIt</definedName>
    <definedName name="MerrillPrintIt" localSheetId="49">[4]!MerrillPrintIt</definedName>
    <definedName name="MerrillPrintIt" localSheetId="50">[4]!MerrillPrintIt</definedName>
    <definedName name="MerrillPrintIt" localSheetId="51">[4]!MerrillPrintIt</definedName>
    <definedName name="MerrillPrintIt" localSheetId="52">[4]!MerrillPrintIt</definedName>
    <definedName name="MerrillPrintIt" localSheetId="53">[4]!MerrillPrintIt</definedName>
    <definedName name="MerrillPrintIt" localSheetId="54">[4]!MerrillPrintIt</definedName>
    <definedName name="MerrillPrintIt" localSheetId="55">[4]!MerrillPrintIt</definedName>
    <definedName name="MerrillPrintIt" localSheetId="56">[4]!MerrillPrintIt</definedName>
    <definedName name="MerrillPrintIt" localSheetId="57">[4]!MerrillPrintIt</definedName>
    <definedName name="MerrillPrintIt" localSheetId="13">[4]!MerrillPrintIt</definedName>
    <definedName name="MerrillPrintIt" localSheetId="58">[4]!MerrillPrintIt</definedName>
    <definedName name="MerrillPrintIt" localSheetId="59">[4]!MerrillPrintIt</definedName>
    <definedName name="MerrillPrintIt" localSheetId="60">[4]!MerrillPrintIt</definedName>
    <definedName name="MerrillPrintIt" localSheetId="14">[4]!MerrillPrintIt</definedName>
    <definedName name="MerrillPrintIt" localSheetId="15">[4]!MerrillPrintIt</definedName>
    <definedName name="MerrillPrintIt" localSheetId="16">[4]!MerrillPrintIt</definedName>
    <definedName name="MerrillPrintIt" localSheetId="17">[4]!MerrillPrintIt</definedName>
    <definedName name="MerrillPrintIt" localSheetId="1">[4]!MerrillPrintIt</definedName>
    <definedName name="MerrillPrintIt" localSheetId="8">[4]!MerrillPrintIt</definedName>
    <definedName name="MerrillPrintIt" localSheetId="2">[4]!MerrillPrintIt</definedName>
    <definedName name="MerrillPrintIt">[4]!MerrillPrintIt</definedName>
    <definedName name="MEWarning">1</definedName>
    <definedName name="mex">'[163]NUMD Proj'!#REF!</definedName>
    <definedName name="mfgr">{"PAGE 1",#N/A,FALSE,"WEST_OT"}</definedName>
    <definedName name="mfgtest">{"PAGE 1",#N/A,FALSE,"WEST_OT"}</definedName>
    <definedName name="michel">7</definedName>
    <definedName name="Micro_Capitalization_Equity_Size_Premium">[110]WACC!$C$12</definedName>
    <definedName name="Midwest">{"FY02_Assets",#N/A,FALSE,"Fin Stmt Budget";"FY02_Liabilities",#N/A,FALSE,"Fin Stmt Budget";"FY02_Inc_Stmt",#N/A,FALSE,"Fin Stmt Budget";"FY02_SOCF",#N/A,FALSE,"Fin Stmt Budget"}</definedName>
    <definedName name="mike">[4]TargBSCF!#REF!</definedName>
    <definedName name="mike2">#REF!</definedName>
    <definedName name="mikek">#REF!</definedName>
    <definedName name="mikke">#REF!</definedName>
    <definedName name="min">{#N/A,#N/A,FALSE,"REPORT"}</definedName>
    <definedName name="mina">{#N/A,#N/A,FALSE,"REPORT"}</definedName>
    <definedName name="mineraIItotal">'[107]Minera II'!$C$50</definedName>
    <definedName name="mineratotal">[107]Minera!$C$92</definedName>
    <definedName name="mini_prt">{"a_assump",#N/A,FALSE,"mini merge ";"b_pickup",#N/A,FALSE,"mini merge ";"c_sensi",#N/A,FALSE,"mini merge ";"d_synergies",#N/A,FALSE,"mini merge ";"e_mults",#N/A,FALSE,"mini merge ";"f_maxP",#N/A,FALSE,"max price no dilution"}</definedName>
    <definedName name="mini_prt_2">{"a_assump",#N/A,FALSE,"mini merge ";"b_pickup",#N/A,FALSE,"mini merge ";"c_sensi",#N/A,FALSE,"mini merge ";"d_synergies",#N/A,FALSE,"mini merge ";"e_mults",#N/A,FALSE,"mini merge ";"f_maxP",#N/A,FALSE,"max price no dilution"}</definedName>
    <definedName name="mini_prt2">{"a_assump",#N/A,FALSE,"mini merge ";"b_pickup",#N/A,FALSE,"mini merge ";"c_sensi",#N/A,FALSE,"mini merge ";"d_synergies",#N/A,FALSE,"mini merge ";"e_mults",#N/A,FALSE,"mini merge ";"f_maxP",#N/A,FALSE,"max price no dilution"}</definedName>
    <definedName name="Minimum_Cash">[164]DCF!#REF!</definedName>
    <definedName name="MinTerminalValue">[110]DCF!#REF!</definedName>
    <definedName name="mis.actual_Acct">{"acct_level",#N/A,FALSE,"Sheet1";"actual",#N/A,FALSE,"Sheet1"}</definedName>
    <definedName name="mis.actual_budget">{"actual",#N/A,FALSE,"Sheet1";"budget",#N/A,FALSE,"Sheet1"}</definedName>
    <definedName name="mis.actual_variance">{"actual",#N/A,FALSE,"Sheet1";"variance",#N/A,FALSE,"Sheet1"}</definedName>
    <definedName name="mis.all">{"variance",#N/A,FALSE,"Sheet1";"budget",#N/A,FALSE,"Sheet1";"acct_level",#N/A,FALSE,"Sheet1";"actual",#N/A,FALSE,"Sheet1"}</definedName>
    <definedName name="mistake">{#N/A,#N/A,FALSE,"Sales"}</definedName>
    <definedName name="mj">{#N/A,#N/A,FALSE,"FY97";#N/A,#N/A,FALSE,"FY98";#N/A,#N/A,FALSE,"FY99";#N/A,#N/A,FALSE,"FY00";#N/A,#N/A,FALSE,"FY01"}</definedName>
    <definedName name="mju">{#N/A,#N/A,TRUE,"Ct. Exp";#N/A,#N/A,TRUE,"New Ct Exp";#N/A,#N/A,TRUE,"Admin Travel"}</definedName>
    <definedName name="mki">{#N/A,#N/A,TRUE,"3 breaks";#N/A,#N/A,TRUE,"May P&amp;L";#N/A,#N/A,TRUE,"May Notes ";#N/A,#N/A,TRUE,"May YTD vs bud";#N/A,#N/A,TRUE,"May BS";#N/A,#N/A,TRUE,"FAIM p&amp;L";#N/A,#N/A,TRUE,"FAIM BS may"}</definedName>
    <definedName name="mkj">{#N/A,#N/A,TRUE,"A";#N/A,#N/A,TRUE,"B";#N/A,#N/A,TRUE,"C";#N/A,#N/A,TRUE,"D";#N/A,#N/A,TRUE,"E"}</definedName>
    <definedName name="MKK">{"'下期集計（10.27迄・速報値）'!$Q$16"}</definedName>
    <definedName name="mko">{#N/A,#N/A,TRUE,"3 breaks";#N/A,#N/A,TRUE,"May P&amp;L";#N/A,#N/A,TRUE,"May Notes ";#N/A,#N/A,TRUE,"May YTD vs bud";#N/A,#N/A,TRUE,"May BS";#N/A,#N/A,TRUE,"FAIM p&amp;L";#N/A,#N/A,TRUE,"FAIM BS may"}</definedName>
    <definedName name="ml">[4]General!$C$4</definedName>
    <definedName name="MLNK014139407d424482af599318beeb5aeb">#REF!</definedName>
    <definedName name="MLNK01a485b248f6427ab6e00ac27cb247aa">'[165]Cash Flow_Update Exhibits'!$A$12:$J$18</definedName>
    <definedName name="MLNK01a9e226160046b18f087b519fcffc44">'[165]To Bin Labor Financial Impact'!$1:$1048576</definedName>
    <definedName name="MLNK01e659338e9c4f329c3dca9388b6744e">'[166]LTL Vs. Parcel Total'!$1:$1048576</definedName>
    <definedName name="MLNK0212e18c7bea41a0809fa2d50d07e8cc">'[167]PPP Adjs'!$1:$1048576</definedName>
    <definedName name="MLNK0285423c630a45aab5c7aa5b1a0585a2">'[165]Cash Flow_Update Exhibits'!$1:$1048576</definedName>
    <definedName name="MLNK02e001f32cb64b2ebfc2ef8e12063775">'[166]LTL Vs. Parcel Total'!$K$28:$O$31</definedName>
    <definedName name="MLNK031d773833d845c9a1e3fcaa5daf8773">'[166]LTL Reduction Savings'!$1:$1048576</definedName>
    <definedName name="MLNK03dc2eb46ad44c038c178a3883263812">#REF!</definedName>
    <definedName name="MLNK0607d00e5f2d46e8b71af01fedd2ad13">'[167]PPP Adjs'!$1:$1048576</definedName>
    <definedName name="MLNK06825e46415f4a7d8f156fb6bb7c494b">'[166]Tranzact Fees'!$H$9:$P$14</definedName>
    <definedName name="MLNK075b970774b24f0fafc6abe91b9b60c5">#REF!</definedName>
    <definedName name="MLNK079a2a8b6c4346c59a1ef48b4ef953a2">'[168]Bank Exhibits'!$1:$1048576</definedName>
    <definedName name="MLNK093f69147ba345578017b70f97b253dc">'[168]Bank Exhibits'!$1:$1048576</definedName>
    <definedName name="MLNK0a43579be5024cb4beba9ac710ff83f7">#REF!</definedName>
    <definedName name="MLNK0c6e331327414a0986f9c0446b4e683b">#REF!</definedName>
    <definedName name="MLNK0cba6e13a493434ebc589470ee7975ae">#REF!</definedName>
    <definedName name="MLNK0cfe57795df440958c6e559f34671e9b">#REF!</definedName>
    <definedName name="MLNK0d29bb96a6a84c29b4a1518558872072">[168]Exhibit!$1:$1048576</definedName>
    <definedName name="MLNK0d36bfaf651d43cba8985c7e0617f6af">'[166]Freight Margin'!$1:$1048576</definedName>
    <definedName name="MLNK0d427fc8fb9c4523b5e056e2c70a3f29">[169]Recovery!$1:$1048576</definedName>
    <definedName name="MLNK0d7fa007c0da4330a75e689730e44c40">'[166]LTL Reduction Savings'!$1:$1048576</definedName>
    <definedName name="MLNK0de33a202e68490a9eb5cdf338d43252">[169]Recovery!$1:$1048576</definedName>
    <definedName name="MLNK0e45520153f24a2ab1fdf00e6ddbe115">'[165]Cash Flow_Update Exhibits'!$1:$1048576</definedName>
    <definedName name="MLNK0e5e7b80f70f4538bb19731f30c76c08">[169]Recovery!$1:$1048576</definedName>
    <definedName name="MLNK0e60e9589c9a4e89893c365318b9de54">#REF!</definedName>
    <definedName name="MLNK0ec995ebc810432b9115e6d329741b01">#REF!</definedName>
    <definedName name="MLNK0ee57ccbf6374f479b72e08720a02ed8">#REF!</definedName>
    <definedName name="MLNK0f0988ec95994f5a82f95e6b6f879003">[169]Recovery!$1:$1048576</definedName>
    <definedName name="MLNK0fe7fc83a85540f094b896a0833e6e97">#REF!</definedName>
    <definedName name="MLNK1005c8134c9e48d98dc9204ebd117f7a">'[169]Availability Waterfall-7.15'!$C$3:$N$15</definedName>
    <definedName name="MLNK105719755937420bb9ca0c2c70c72d9d">#REF!</definedName>
    <definedName name="MLNK1069dbe16d9b4a58a7d76a98d9c86cba">'[165]Cash Flow_Update Exhibits'!$1:$1048576</definedName>
    <definedName name="MLNK11388b53a6ca48868f6ee91f923750e7">#REF!</definedName>
    <definedName name="MLNK11c6bd4d95f84e80907ad7e43ca3c60a">'[165]Canada Wind Down'!$1:$1048576</definedName>
    <definedName name="MLNK11da57b46e2446d1b7b157324d374bff">#REF!</definedName>
    <definedName name="MLNK11e485f921e14561a63413e3a379fb60">'[165]To Bin Labor Financial Impact'!$B$3:$L$31</definedName>
    <definedName name="MLNK12993a6538f6448cb2f949815bb70351">#REF!</definedName>
    <definedName name="MLNK13b034af75354d8284ace15cab9f14b7">#REF!</definedName>
    <definedName name="MLNK142f3011341a4ae8872e3583bcd1df47">'[165]Cash Flow_Update Exhibits'!$1:$1048576</definedName>
    <definedName name="MLNK147ded3f794c4385ae75c764b7f1cf7a">#REF!</definedName>
    <definedName name="MLNK15361fe60163437c9d0c7bf91a2761a2">#REF!</definedName>
    <definedName name="MLNK1551ff93d5044b29adcee7a861cc0c04">'[165]Cash Flow_Update Exhibits'!$1:$1048576</definedName>
    <definedName name="MLNK157676da305f4ec7aa44e967c97f1d72">#REF!</definedName>
    <definedName name="MLNK15845c7ba632466e8c86cc1a552bb484">'[166]Return on Sales'!$1:$1048576</definedName>
    <definedName name="MLNK15a3286e44e24452803bf1e0fd11ec9c">'[165]Cash Flow_Update Exhibits'!$1:$1048576</definedName>
    <definedName name="MLNK15b129b0057a46329c0a0c19dcd35322">'[166]Freight Action Plan'!$1:$1048576</definedName>
    <definedName name="MLNK165cc3069aa94702a1cfd3f046fc55d4">[166]Transfers!$1:$1048576</definedName>
    <definedName name="MLNK16a68977c9794add97b67a220994a463">#REF!</definedName>
    <definedName name="MLNK16eb70ea318148578a34283f9b56d779">#REF!</definedName>
    <definedName name="MLNK17575d2394124b3698e9025f52511a29">#REF!</definedName>
    <definedName name="MLNK17c1a9c04a7a43a683b5ecd928b1f3b3">[170]Presentation!$1:$1048576</definedName>
    <definedName name="MLNK17e507ba44a84cadb2313f503f6f33bc">#REF!</definedName>
    <definedName name="MLNK182c8329d61a4f84a9091f4233858395">#REF!</definedName>
    <definedName name="MLNK1854a66994a94e409b3e416a5da1b5c3">'[165]Cash Flow_Update Exhibits (2)'!$1:$1048576</definedName>
    <definedName name="MLNK1863dee66678408ca5fd5390ddb5ad72">[169]Recovery!$B$32:$I$48</definedName>
    <definedName name="MLNK18aa7d4b6bdd4e1fb3e50988c82817dd">'[165]Cash Flow_Update Exhibits'!$1:$1048576</definedName>
    <definedName name="MLNK18c7248908524016b72f204b965e7fd9">'[165]Cash Flow_Update Exhibits'!$A$12:$K$22</definedName>
    <definedName name="MLNK18fd8119f7534679998437b9edb90fe4">'[165]At Bin Labor Financial Impact'!$B$3:$K$35</definedName>
    <definedName name="MLNK1907c2ffd80145668626b7a2e4f6cea1">'[166]LTL Vs. Parcel Total'!$K$28:$O$31</definedName>
    <definedName name="MLNK1935e0f93abc4bacb8af743b44d9fa34">'[166]Modal Recap 2'!$1:$1048576</definedName>
    <definedName name="MLNK1974bda4afd24e408fad414856b091c1">#REF!</definedName>
    <definedName name="MLNK1a0bb6380eba415cb9df90ba87d12757">'[167]PPP Adjs'!$1:$1048576</definedName>
    <definedName name="MLNK1a2f9ab19c10476488d59ce4b8620b60">#REF!</definedName>
    <definedName name="MLNK1a84701be3e84378a5f23f4110f93c1c">'[166]Freight Margin'!$1:$1048576</definedName>
    <definedName name="MLNK1b95ddbdad8e49b0ae13d86045e2d38f">'[168]Bank Exhibits'!$1:$1048576</definedName>
    <definedName name="MLNK1c8b569cc64c422e855f85a312d65f12">#REF!</definedName>
    <definedName name="MLNK1d10f82062204690a14d6fa1f0c5f6cb">'[166]2018 Monthly Freight'!$1:$1048576</definedName>
    <definedName name="MLNK1d84383862d54d3aa588cfb9256dead7">#REF!</definedName>
    <definedName name="MLNK1df49b5050ff4647b098c5895794ed81">#REF!</definedName>
    <definedName name="MLNK1e08594e029f4d8eb99f880bb721b6e2">#REF!</definedName>
    <definedName name="MLNK1e6927fbe8c24ddd9f10f1d5a2e5cb3b">#REF!</definedName>
    <definedName name="MLNK1e6a6f3479d84e10a4749d4f998a7417">'[165]Cash Flow_Update Exhibits'!$1:$1048576</definedName>
    <definedName name="MLNK1f6c0ca5f1a24d5c9a99653b8930c567">'[167]PPP Adjs'!$1:$1048576</definedName>
    <definedName name="MLNK1f7b7150e17a4b9d93d01592d0d6c11f">'[166]Total Residential'!$L$8:$M$15</definedName>
    <definedName name="MLNK1fd6b4b32e714f9787566b4e449ee639">'[165]WHSE Summary Data'!$1:$1048576</definedName>
    <definedName name="MLNK2139e40688274bf7bc78601ea6ab7dff">'[165]Cash Flow_Update Exhibits'!$1:$1048576</definedName>
    <definedName name="MLNK21f6a299969d433c9eebabccd247b386">#REF!</definedName>
    <definedName name="MLNK22471dc7912342b997192edfb8a575c0">#REF!</definedName>
    <definedName name="MLNK23c7535eca6440138acbffe0726c010d">'[166]2018 Monthly Freight'!$1:$1048576</definedName>
    <definedName name="MLNK23f90d1604394fdeae71a021d1ad647d">[168]Exhibit!$1:$1048576</definedName>
    <definedName name="MLNK24358de993154fd0b81d759e6ea06fea">#REF!</definedName>
    <definedName name="MLNK2564b21d409b4b68aa508e03a684e835">'[165]Cash Flow_Update Exhibits'!$1:$1048576</definedName>
    <definedName name="MLNK26cc549d927646c4ae51aa57551b516c">'[169]Availability Waterfall-7.15'!$C$2:$I$15</definedName>
    <definedName name="MLNK27fd7cfd5b984f88b6acf1f055c969bb">'[165]Subs Valuation'!#REF!</definedName>
    <definedName name="MLNK2859d5a184284f2b87576892612bccb0">'[165]To Bin Labor Financial Impact'!$1:$1048576</definedName>
    <definedName name="MLNK287cc1326daf4c06a27a1c01b073b588">'[171]Daily Update Pres'!$1:$1048576</definedName>
    <definedName name="MLNK2912b70a52a347bc897f406e341eb323">'[165]Cash Flow_Update Exhibits'!$1:$1048576</definedName>
    <definedName name="MLNK29b6ef87c961448db50fd823edb30cd0">#REF!</definedName>
    <definedName name="MLNK2a3fb40bcf8747e2a0c7a3ece6887d01">'[165]To Bin Labor Financial Impact'!$1:$1048576</definedName>
    <definedName name="MLNK2a4f7cfae081439c8ded7ce7d1602617">#REF!</definedName>
    <definedName name="MLNK2a6a16fb52ad4f26901e8702f9de2305">[169]Presentation!$1:$1048576</definedName>
    <definedName name="MLNK2a98c7f75b6f41b6b69e20720f8ab9fb">'[165]Cash Flow_Update Exhibits (2)'!$1:$1048576</definedName>
    <definedName name="MLNK2b1e7fd25b564bf4a78a80845f8dcf56">[166]Transfers!$1:$1048576</definedName>
    <definedName name="MLNK2b28a33f02fb40e8afaff14399757dbb">[168]Exhibit!$1:$1048576</definedName>
    <definedName name="MLNK2b8eba37f59544deae3e21c2b1d07519">'[166]Freight by Type'!$1:$1048576</definedName>
    <definedName name="MLNK2bd7d2fb5be341c09c16969a8072ae07">'[165]Subs Valuation'!$1:$1048576</definedName>
    <definedName name="MLNK2cdb7e7852ed48f68d59e144a1e1c0db">#REF!</definedName>
    <definedName name="MLNK2d8f729baabe4c65bd4f1fcccc8f4a8e">'[165]Cash Flow_Update Exhibits'!$A$3:$E$6</definedName>
    <definedName name="MLNK2daffcc403fc4620909cc6f4e1bf7ec1">'[165]Reno Shut Down'!$1:$1048576</definedName>
    <definedName name="MLNK2df29e2a1a33427989213bfa7ce82ffa">#REF!</definedName>
    <definedName name="MLNK2e22df9d22b549c99725fd7ea9e37766">'[166]Freight by Type'!$1:$1048576</definedName>
    <definedName name="MLNK2e26a0eb1641444db2a28fa5232966c4">#REF!</definedName>
    <definedName name="MLNK2e4ff4eac37941fc91fc5ee60ab6c8bf">#REF!</definedName>
    <definedName name="MLNK2e9a7b1de3ee446387253e8b4d86efdd">'[165]At Bin Labor Financial Impact'!$B$3:$K$35</definedName>
    <definedName name="MLNK2ebc49723f814fcd8d4ed77defce8d60">'[166]Return on Sales'!$1:$1048576</definedName>
    <definedName name="MLNK2ec02b160ca8421cb79b014435cd746a">'[167]PPP Adjs'!$1:$1048576</definedName>
    <definedName name="MLNK2f572cbe761841ef88be1e0180fcfe35">'[165]Cash Flow_Update Exhibits'!$1:$1048576</definedName>
    <definedName name="MLNK2fe6b4b3438d402d9810753c8320f97a">'[167]PPP Adjs'!$1:$1048576</definedName>
    <definedName name="MLNK30928932ec3b472d8afab6678f739229">'[165]Cash Flow_Update Exhibits'!$1:$1048576</definedName>
    <definedName name="MLNK30aad011827b4801b705ee5c8dabdae9">#REF!</definedName>
    <definedName name="MLNK314d43c1a96f4aba87b7f127b244d204">#REF!</definedName>
    <definedName name="MLNK323392c11fb34b80949fa02376e690ca">'[165]Vendor Updates'!$F$9:$I$13</definedName>
    <definedName name="MLNK324d1d932ec14ee08dc486ebcc5316e7">'[172]Cash Flow_Update Exhibits'!#REF!</definedName>
    <definedName name="MLNK32504a74cf4c49c8b135e8f995a1e738">'[165]Cash Flow_Update Exhibits'!$1:$1048576</definedName>
    <definedName name="MLNK32dbb0726eae43d1bbcd001e5ab5343e">'[166]Freight Margin'!$1:$1048576</definedName>
    <definedName name="MLNK33b6ddd51ec14873bb1b5b07133b9f07">#REF!</definedName>
    <definedName name="MLNK33b8ee8e88d04cd39b2994435d10e009">#REF!</definedName>
    <definedName name="MLNK3436856151424aabb7a392c8071529f8">'[171]Daily Update Pres'!$1:$1048576</definedName>
    <definedName name="MLNK34468207b9434f198a8deaf1643fcb15">'[166]LTL Reduction Savings'!$1:$1048576</definedName>
    <definedName name="MLNK351db29e257f4f8c81694f3c1664ddbe">'[167]PPP Adjs'!$1:$1048576</definedName>
    <definedName name="MLNK35e35804389249b793cde384d3d14d7b">#REF!</definedName>
    <definedName name="MLNK3714bfdac1114a839d3b9e0e6fc22cdd">[169]Recovery!$B$54:$I$72</definedName>
    <definedName name="MLNK376e2f47485f4b7a866326f4721f11b9">'[165]Cash Flow_Update Exhibits (2)'!$1:$1048576</definedName>
    <definedName name="MLNK37ba943daf194f1a9777c1a7323d48d9">#REF!</definedName>
    <definedName name="MLNK380894a50dae42c9bf666704a96c3f58">'[165]Cash Flow_Update Exhibits'!$1:$1048576</definedName>
    <definedName name="MLNK3977ea3fe28947cb93534d7089975656">#REF!</definedName>
    <definedName name="MLNK3981bf3a72cf494cb2a199737ed82b35">'[165]Cash Flow_Update Exhibits'!$1:$1048576</definedName>
    <definedName name="MLNK3a6422dd4bac48568084f673bbc9b94e">'[165]To Bin Labor Financial Impact'!$B$3:$L$34</definedName>
    <definedName name="MLNK3a71af454eb64118a10aa2b5c2756090">'[168]Bank Exhibits'!$1:$1048576</definedName>
    <definedName name="MLNK3b071208fa234be491c3edde7c56d216">#REF!</definedName>
    <definedName name="MLNK3b5a8f067df24a3597b5e14105120100">#REF!</definedName>
    <definedName name="MLNK3c0c3925b1df44d488aa97a117ffe06d">'[166] LTL vs. FedEx (2)'!$1:$1048576</definedName>
    <definedName name="MLNK3c590444eba149d3a4e6a4ca0570f5a2">#REF!</definedName>
    <definedName name="MLNK3e55bcaaca0d407a80e61cf59dab0af4">'[165]Cash Flow_Update Exhibits'!$1:$1048576</definedName>
    <definedName name="MLNK3ecc0a7504e84c16816a8268cd0ee839">'[165]Cash Flow_Update Exhibits'!$1:$1048576</definedName>
    <definedName name="MLNK3ee17bfaf6c64558bc525619be7a3de5">#REF!</definedName>
    <definedName name="MLNK3f46baca9e2b473d9372ad7dcb112d62">'[165]Cash Flow_Update Exhibits'!$1:$1048576</definedName>
    <definedName name="MLNK3f7d0223ccc54f61a47582eb82c339bb">#REF!</definedName>
    <definedName name="MLNK3f945be47b884749afdb7dc4990cee00">#REF!</definedName>
    <definedName name="MLNK4058041229ca42c6aad1a5b532ada2f6">#REF!</definedName>
    <definedName name="MLNK40f4a6337d2b4ce58d2b4ae228ca189e">#REF!</definedName>
    <definedName name="MLNK419ca5d1bb054ec8828a2ef7867afa6f">#REF!</definedName>
    <definedName name="MLNK4236ddddbf4d4446acbe89388d7f5a89">'[165]Cash Flow_Update Exhibits'!$1:$1048576</definedName>
    <definedName name="MLNK4456bb77b57344669b93ed82e78f2f5b">'[165]Cash Flow_Update Exhibits'!$1:$1048576</definedName>
    <definedName name="MLNK445a952e2c9042a28661d72ac3e9b2f0">'[165]Cash Flow_Update Exhibits (2)'!$A$15:$E$18</definedName>
    <definedName name="MLNK44cb115f38e84a29b5761e7c6730ab1f">'[165]Cash Flow_Update Exhibits'!$1:$1048576</definedName>
    <definedName name="MLNK44f53c1a3b0645bb9812a7abeb7d55a4">#REF!</definedName>
    <definedName name="MLNK4549a2012cc141d19347b7f721c355dd">#REF!</definedName>
    <definedName name="MLNK456248a3feff4726bae0d0a6f13f94a2">[173]Recovery!$1:$1048576</definedName>
    <definedName name="MLNK4568aceaf2d545eea6859a4688db4d54">#REF!</definedName>
    <definedName name="MLNK45e414c4bd3e44898cf412aaf15d617f">#REF!</definedName>
    <definedName name="MLNK45f67ee2c77448328ce815e817c389ae">'[171]Daily Update Pres'!$1:$1048576</definedName>
    <definedName name="MLNK4607a36e40974a38b79952e802f17175">#REF!</definedName>
    <definedName name="MLNK4670646328b04d0cb597c25fdea3bbc5">'[166]Modal Recap 2'!$1:$1048576</definedName>
    <definedName name="MLNK46e6e8b174e742d390832c23af6272e1">'[166]Total Residential'!$1:$1048576</definedName>
    <definedName name="MLNK478e9c0ea2da48ad9dbf4869f5afd384">#REF!</definedName>
    <definedName name="MLNK47dfbc87c5dc405c8d6ac8b162c76305">'[165]Cash Flow_Update Exhibits (2)'!$A$9:$E$12</definedName>
    <definedName name="MLNK48906993bf3c499e901cd836964be882">#REF!</definedName>
    <definedName name="MLNK4920cbda9f9a4be998f4db40c17ef490">[166]Transfers!$A$45:$C$49</definedName>
    <definedName name="MLNK496f062033f84bc7baa1644a4970745f">'[166]Modal Recap 2'!$1:$1048576</definedName>
    <definedName name="MLNK4a521803ed4e430a88ec64b5f19150d5">'[165]At Bin Labor Financial Impact'!$1:$1048576</definedName>
    <definedName name="MLNK4a5969934a104d50b6dcea2cc26916d5">'[165]Cash Flow_Update Exhibits'!$1:$1048576</definedName>
    <definedName name="MLNK4b1df569745e437886c5f0ebb756fe9d">#REF!</definedName>
    <definedName name="MLNK4c256778ab704ef4ae01ba93ef3f04ab">'[165]Cash Flow_Update Exhibits'!$A$12:$K$21</definedName>
    <definedName name="MLNK4c3541d439b54b2aac0ec86cdd45ebcd">[165]RIf!#REF!</definedName>
    <definedName name="MLNK4ca3456dd1074a4992ef6ebc92778adb">#REF!</definedName>
    <definedName name="MLNK4d1db2ee00374152be8260a351331d32">'[165]To Bin Labor Financial Impact'!$1:$1048576</definedName>
    <definedName name="MLNK4d657b0af92347f096de954ec210d95a">#REF!</definedName>
    <definedName name="MLNK4dc22f699f6f41b28950901ff986a3c4">'[167]PPP Adjs'!$1:$1048576</definedName>
    <definedName name="MLNK4dd2a631f25642eabbb7793377816edd">#REF!</definedName>
    <definedName name="MLNK4e1483159a7d427891f7620a6cf42bd2">'[166]Freight Margin'!$1:$1048576</definedName>
    <definedName name="MLNK4e54faad1db1417a8ece1e1580ef6dd8">'[172]Cash Flow_Update Exhibits'!#REF!</definedName>
    <definedName name="MLNK4e9b46786d5347538f93698239bab635">'[168]Bank Exhibits'!$1:$1048576</definedName>
    <definedName name="MLNK4eb38ff5d352464b80dcca2eb8d29fa8">#REF!</definedName>
    <definedName name="MLNK4ef04ae1574d4c04a914a14b2d67b177">#REF!</definedName>
    <definedName name="MLNK4f393304521549b8ac297738df62e060">#REF!</definedName>
    <definedName name="MLNK4f3aec972b1e4ba586682679636fb1cd">#REF!</definedName>
    <definedName name="MLNK50cf9fb12dd84031a7e6b21c19f82f0c">[166]Transfers!$1:$1048576</definedName>
    <definedName name="MLNK510c7d317988452fab7947f65924d93d">'[168]Bank Exhibits'!$1:$1048576</definedName>
    <definedName name="MLNK5132bd976a274cf09634e4ef4897aba5">#REF!</definedName>
    <definedName name="MLNK522249935ec7458b965ded738cebf4d0">#REF!</definedName>
    <definedName name="MLNK5239ed0def434916b7975c0e063b7379">'[165]Cash Flow_Update Exhibits'!$A$3:$E$9</definedName>
    <definedName name="MLNK5262517d2ad2477e80fcc387017cbc3e">#REF!</definedName>
    <definedName name="MLNK529aa29918334ce8bb60e03af37e0cab">[168]Exhibit!$1:$1048576</definedName>
    <definedName name="MLNK52cff5fb507a4dd4baa2272303ed063c">'[165]At Bin Labor Financial Impact'!$1:$1048576</definedName>
    <definedName name="MLNK53564f7dfcbf4b74a322bf1bdce29530">'[166]Freight by Type'!$B$2:$M$38</definedName>
    <definedName name="MLNK53e5512f833c4eff8baa6bbe2d70858d">'[171]Daily Update Pres'!$1:$1048576</definedName>
    <definedName name="MLNK54d8a82e176d41f9b14005c2cbd6c829">#REF!</definedName>
    <definedName name="MLNK552cda346af34f068e478154e8eb4585">'[168]Bank Exhibits'!$1:$1048576</definedName>
    <definedName name="MLNK559cb48a70f341f19e265bef50236a2e">#REF!</definedName>
    <definedName name="MLNK55e3f3831e644979a7c205f592eb51f7">'[168]Bank Exhibits'!$1:$1048576</definedName>
    <definedName name="MLNK56369456c22e40b58ddd213c0241de7e">'[165]Cash Flow_Update Exhibits'!$A$3:$D$10</definedName>
    <definedName name="MLNK566f24ead82f464ba97bf41f2dc76dcf">'[166]Modal Recap 2'!$1:$1048576</definedName>
    <definedName name="MLNK570e657c621c4cccbd6f7bb7bcf33cf8">#REF!</definedName>
    <definedName name="MLNK57bbd1dc10044f57bde17af23f3b8fd2">#REF!</definedName>
    <definedName name="MLNK57de7a5e571f4d0ba67c3b8729027ebd">'[167]PPP Adjs'!$1:$1048576</definedName>
    <definedName name="MLNK58189ed82b4c4494bea33378c128cf3e">'[165]Cash Flow_Update Exhibits'!$A$3:$E$9</definedName>
    <definedName name="MLNK581b8c8edbcc4ed39c7a46aef3e32fd8">'[166] LTL vs. FedEx (2)'!$1:$1048576</definedName>
    <definedName name="MLNK582ed6cd0c9248378c016b5b510ae4c7">#REF!</definedName>
    <definedName name="MLNK589e064ada14462babadfe39e9ff0443">'[166]LTL Vs. Parcel Total'!$1:$1048576</definedName>
    <definedName name="MLNK58a49b60f5134f57a3898b48cb11de3f">'[165]Cash Flow_Update Exhibits'!$1:$1048576</definedName>
    <definedName name="MLNK58cab6b1e1b54679b238efbee6825903">'[165]WHSE Summary Data'!$B$25:$C$31</definedName>
    <definedName name="MLNK59a0d15021ef4d74b8843e59a26bfd93">[165]RIf!#REF!</definedName>
    <definedName name="MLNK59a503eb278b441c9e5339f751a0cb49">'[165]At Bin Labor Financial Impact'!$B$3:$K$32</definedName>
    <definedName name="MLNK59b44044dcd4414c8ebeb74c6f57a66f">'[166]LTL Reduction Savings'!$1:$1048576</definedName>
    <definedName name="MLNK5a297f367dc44aa3b03469eb3984a26b">'[169]Availability Waterfall-7.15'!$C$3:$I$15</definedName>
    <definedName name="MLNK5adc4ca04e484becbdfc5069c63324cc">[169]Recovery!$1:$1048576</definedName>
    <definedName name="MLNK5b09a0b3e6be41a3a980e072b6fd791f">'[165]Cash Flow_Update Exhibits'!$1:$1048576</definedName>
    <definedName name="MLNK5bd7c40c54764252b530b2250a23ef1e">'[167]PPP Adjs'!$1:$1048576</definedName>
    <definedName name="MLNK5bfcf3f5fb3945618708093d5bc52bf9">'[168]Bank Exhibits'!$1:$1048576</definedName>
    <definedName name="MLNK5c4176520e5f4f25897e7c35277984cf">'[165]Cash Flow_Update Exhibits'!$1:$1048576</definedName>
    <definedName name="MLNK5c9a82d96b3e45dd9801f2be7ea55938">[169]Recovery!$B$32:$I$48</definedName>
    <definedName name="MLNK5cfd900c302c4b0da4b36cb26e0ade02">#REF!</definedName>
    <definedName name="MLNK5d4f156f0fa04336af776aafdae5090b">'[168]Bank Exhibits'!$1:$1048576</definedName>
    <definedName name="MLNK5da29489f8474595bb71ddbc019bc508">'[167]PPP Adjs'!$1:$1048576</definedName>
    <definedName name="MLNK5e37c850432d4a338e337ead2ea02ed8">'[166]Total Residential'!$1:$1048576</definedName>
    <definedName name="MLNK5eb5c7b008444976be53fa31d413b99b">'[165]Reno Shut Down'!$1:$1048576</definedName>
    <definedName name="MLNK5f9e16493f3a4226be80d8406ff12817">#REF!</definedName>
    <definedName name="MLNK5ff30820829b439f82a36f9fefc0334b">'[165]Cash Flow_Update Exhibits'!$1:$1048576</definedName>
    <definedName name="MLNK60ef3eb6d68f4e33b58af628440a791a">'[168]Bank Exhibits'!$1:$1048576</definedName>
    <definedName name="MLNK60f7edfc44f24074820342f6aca5bba4">'[165]Subs Valuation'!$1:$1048576</definedName>
    <definedName name="MLNK6152f2a9d49a4c2cb46be403decff0fe">#REF!</definedName>
    <definedName name="MLNK622003860e114dd093030b966792daac">#REF!</definedName>
    <definedName name="MLNK62c0dc9fac674eab913dc84b4a59fdd0">[169]Presentation!$1:$1048576</definedName>
    <definedName name="MLNK6333a9acdbf5461f9d6f991849455f07">#REF!</definedName>
    <definedName name="MLNK636d409b068147959d07a87a0ac2094e">'[165]Cash Flow_Update Exhibits'!$1:$1048576</definedName>
    <definedName name="MLNK63eb12bcb5a247d0adfc3847513db204">'[167]PPP Adjs'!$1:$1048576</definedName>
    <definedName name="MLNK6424dde2919646998f6acba0b470ea6e">[169]Presentation!$1:$1048576</definedName>
    <definedName name="MLNK64febc70c3074ca8a439d88249c709b9">'[167]PPP Adjs'!$1:$1048576</definedName>
    <definedName name="MLNK65065106889a473e99b598c71d150ce0">'[165]Cash Flow_Update Exhibits'!$1:$1048576</definedName>
    <definedName name="MLNK65989295929b4136a73c9c5f5a69b3ff">'[167]PPP Adjs'!$1:$1048576</definedName>
    <definedName name="MLNK65df7b0f92744fc7ac640558163f8076">[165]Weekly!$1:$1048576</definedName>
    <definedName name="MLNK6605752ae1fa48d5bc8fb1bd29978e16">#REF!</definedName>
    <definedName name="MLNK6610778ce3ea43c0b06dc6ffb8c41864">#REF!</definedName>
    <definedName name="MLNK66661d6f16944486a1be03869d80e584">'[165]Freight &gt;&gt;'!$T$6:$V$12</definedName>
    <definedName name="MLNK671c110c49d0438492ce6d9ac479523a">'[168]Bank Exhibits'!$1:$1048576</definedName>
    <definedName name="MLNK67463b0c22c7456b9244f882bb471380">'[167]PPP Adjs'!$1:$1048576</definedName>
    <definedName name="MLNK679ab3ec5a7746afa97beed85f58baa6">[165]Weekly!$1:$1048576</definedName>
    <definedName name="MLNK67d5ef3ee0b0466fad98fa26ea7036fe">'[171]Daily Update Pres'!$1:$1048576</definedName>
    <definedName name="MLNK682af4e81d374fb9a2745013dfc1145c">#REF!</definedName>
    <definedName name="MLNK6936fed758744abcbd4fbcbd3dccb36c">'[165]Cash Flow_Update Exhibits'!$1:$1048576</definedName>
    <definedName name="MLNK6a01b73612104b49b916ed4836b5b8db">#REF!</definedName>
    <definedName name="MLNK6a05cec681534337a459a34a392fc059">'[168]Bank Exhibits'!$1:$1048576</definedName>
    <definedName name="MLNK6c32a0838ec14563bf5892ff66452c4b">#REF!</definedName>
    <definedName name="MLNK6c7e0c41affb41dcb877643482d7795a">'[165]Cash Flow_Update Exhibits'!$1:$1048576</definedName>
    <definedName name="MLNK6c9d5b698176468ea8ee312319730b0c">#REF!</definedName>
    <definedName name="MLNK6d00f22fbb80437284de1c07812ac65c">[166]Transfers!$A$28:$M$32</definedName>
    <definedName name="MLNK6d2282c1f81443cfae97f13f05a9f976">#REF!</definedName>
    <definedName name="MLNK6dd96c7484044c6f86c6cd224b468b56">'[166]Modal Recap 2'!$1:$1048576</definedName>
    <definedName name="MLNK6ef3ed0a374f4cae9d96877e38ea0329">'[166]Modal Recap 2'!$1:$1048576</definedName>
    <definedName name="MLNK6f331f3fe3654508a9fb0534313849e0">'[166]Freight by Type'!$B$2:$M$38</definedName>
    <definedName name="MLNK6faca50e61e14686bbdaa858e02adbd2">#REF!</definedName>
    <definedName name="MLNK704faaae49c1468ebe246ccdbb69e29f">'[166]LTL Vs. Parcel Total'!$K$28:$O$31</definedName>
    <definedName name="MLNK710d0203306a4e86a01dece4760703e3">#REF!</definedName>
    <definedName name="MLNK7126cf464d78466d946aae1e41b58637">[169]Recovery!$1:$1048576</definedName>
    <definedName name="MLNK717886df631b4dc6b6c2a77579029693">'[171]Inventory Exhibit'!$1:$1048576</definedName>
    <definedName name="MLNK7241f81c3df3426fb32c0ee2e4a49c5a">#REF!</definedName>
    <definedName name="MLNK7279464780de4945ab7106e09ca6656f">'[165]Cash Flow_Update Exhibits (2)'!$1:$1048576</definedName>
    <definedName name="MLNK729e93dfb7f641b489ccd80eeb2ec922">'[165]Cash Flow_Update Exhibits'!$1:$1048576</definedName>
    <definedName name="MLNK73b2cfa0ccd74dc8b82deafb4065e72d">'[174]Availability Waterfall'!$C$18:$K$29</definedName>
    <definedName name="MLNK7415497eb8cf45e393724fa51a2af209">[168]Exhibit!$1:$1048576</definedName>
    <definedName name="MLNK745394c359e54cdea632651d99470568">'[166]LTL Reduction Savings'!$1:$1048576</definedName>
    <definedName name="MLNK74daadd1d1be4253bd3ebe4a94ce5905">'[165]Cash Flow_Update Exhibits'!$1:$1048576</definedName>
    <definedName name="MLNK7514b9c0a2c9451288355d1b8f73e1fc">#REF!</definedName>
    <definedName name="MLNK751d6bb3525d4c089326b21801c0eb8f">[166]Transfers!$A$28:$M$37</definedName>
    <definedName name="MLNK75397b133d8f4c66acdc63ea63f28a3f">'[171]Inventory Exhibit'!$B$30:$K$34</definedName>
    <definedName name="MLNK7835bb63a9f447e0b8d0636307fb6b98">'[166]Modal Recap 2'!$Y$7:$AB$28</definedName>
    <definedName name="MLNK784a564913754109947cc0d2d7d6d288">[166]Transfers!$1:$1048576</definedName>
    <definedName name="MLNK79240d54256344c19da4e4ecd7d11ece">[169]Presentation!$1:$1048576</definedName>
    <definedName name="MLNK79dbfb13000c4625a322c335b86583f2">#REF!</definedName>
    <definedName name="MLNK7a21030a45934cd5a52dddaf824cacdf">'[169]Availability Waterfall-7.15'!$C$2:$N$15</definedName>
    <definedName name="MLNK7a48dc582a6a4907ae3b230a6ff51adc">#REF!</definedName>
    <definedName name="MLNK7a600f20b0d543d78da1ed44e3588098">#REF!</definedName>
    <definedName name="MLNK7aad96d71eb04fc6b8ac427739b97874">#REF!</definedName>
    <definedName name="MLNK7ad0701cc68c457ab250f24682e7f79f">#REF!</definedName>
    <definedName name="MLNK7b995f4fc3a74dbcb6d845d098b5d7d4">'[168]Bank Exhibits'!$1:$1048576</definedName>
    <definedName name="MLNK7c4da323db20479386f5eda6dd1ac405">[170]Presentation!$1:$1048576</definedName>
    <definedName name="MLNK7c6e598aaea543dbbf64df8aac93b5a7">'[165]Cash Flow_Update Exhibits'!$1:$1048576</definedName>
    <definedName name="MLNK7d5a27c7e532496caebb6276cd896064">#REF!</definedName>
    <definedName name="MLNK7d768a931a284ba68ae7fc266aae1e7d">'[168]Bank Exhibits'!$1:$1048576</definedName>
    <definedName name="MLNK7d94ce08e4f1434f8f67df5d61a49048">'[166]Freight Action Plan'!$1:$1048576</definedName>
    <definedName name="MLNK7e90bc4806cf44fc88702fb7e3932dbf">'[172]Cash Flow_Update Exhibits'!#REF!</definedName>
    <definedName name="MLNK7f672e4fda1a47e5a8a9ee2d3d68b2ea">#REF!</definedName>
    <definedName name="MLNK7fd08723c4bd4421b6647e87ec1900ad">#REF!</definedName>
    <definedName name="MLNK80e3d08f2c0048f6bdb55af953977a53">'[165]Cash Flow_Update Exhibits'!$1:$1048576</definedName>
    <definedName name="MLNK810c4ed0b51c412d8ff6fea2c0ec397a">#REF!</definedName>
    <definedName name="MLNK8281c71fe0344586bc6858e153d41bea">'[165]Cash Flow_Update Exhibits'!$1:$1048576</definedName>
    <definedName name="MLNK828a7338112a4c23b91e085e48b80ae1">'[166]Tranzact Fees'!$H$9:$P$14</definedName>
    <definedName name="MLNK829a45d7d63548eba739adf635a5d959">[169]Recovery!$1:$1048576</definedName>
    <definedName name="MLNK82e61eb8369648a9a4d0cff1a498ba8f">[165]RIf!#REF!</definedName>
    <definedName name="MLNK8312885282304437995e05e4e30403cf">[173]Recovery!$1:$1048576</definedName>
    <definedName name="MLNK856a7cb8017c4aae9d7501e5aac77e38">#REF!</definedName>
    <definedName name="MLNK858e389c15544996b30cc027ebe7738f">'[171]Daily Update Pres'!$1:$1048576</definedName>
    <definedName name="MLNK85a2119072394e81bbcd4110aac58bc0">#REF!</definedName>
    <definedName name="MLNK864e0a19f92342f59b605863e5abc88b">'[165]Cash Flow_Update Exhibits'!$1:$1048576</definedName>
    <definedName name="MLNK867362281a2a4e27b4a193dff3baac34">[168]Exhibit!$1:$1048576</definedName>
    <definedName name="MLNK8694d61351cb4cdfb8d405107a68a270">#REF!</definedName>
    <definedName name="MLNK86ddebf5736f456eb115a1c6e9e1994a">[169]Recovery!$1:$1048576</definedName>
    <definedName name="MLNK878f564a3b554b5e8509184c1293ba63">[165]RIf!$1:$1048576</definedName>
    <definedName name="MLNK87ba01c74f2c47a3b31917a8b499e4bb">'[166]LTL Vs. Parcel Total'!$1:$1048576</definedName>
    <definedName name="MLNK889c02ae2ba149cba14231b35104c3a7">'[167]PPP Adjs'!$1:$1048576</definedName>
    <definedName name="MLNK88d0e7b728ea484d82c8a875962b0296">#REF!</definedName>
    <definedName name="MLNK88d42a2cb0e24bb68cf31761c3ae5de8">'[167]PPP Adjs'!$1:$1048576</definedName>
    <definedName name="MLNK8999d768f2744bb69b006cee063d5408">'[165]Cash Flow_Update Exhibits'!$A$13:$D$19</definedName>
    <definedName name="MLNK8a1b53fe1d8a4d2bb4c798781281cdaf">[168]Exhibit!$1:$1048576</definedName>
    <definedName name="MLNK8aebc76dd73c4cbe992f786e576ee724">#REF!</definedName>
    <definedName name="MLNK8be0809a73094d69b74dbace5976e197">#REF!</definedName>
    <definedName name="MLNK8bf277c424b540f4967c5cb0b9daac7c">#REF!</definedName>
    <definedName name="MLNK8bf6f04d752a4c8eab718e44e8f9793b">'[165]To Bin Labor Financial Impact'!$1:$1048576</definedName>
    <definedName name="MLNK8c7a5805e8c7415e8cd278bfcf287ce2">'[165]Cash Flow_Update Exhibits'!$1:$1048576</definedName>
    <definedName name="MLNK8d0a72d4dda146ae85649cb0d938eeba">'[171]Inventory Exhibit'!$1:$1048576</definedName>
    <definedName name="MLNK8d38a820ce054ef48efe4ded8dcecef2">#REF!</definedName>
    <definedName name="MLNK8d42d2db570f4c84ad6bb895da64f2e3">#REF!</definedName>
    <definedName name="MLNK8d42eb3cbfd1488da90acd58adaa0fb6">'[172]Cash Flow_Update Exhibits'!#REF!</definedName>
    <definedName name="MLNK8ea5c80d2ec94264ab049b34ce25d661">#REF!</definedName>
    <definedName name="MLNK8ee54961a81a4471b6e0cae73b86747e">[165]Weekly!$1:$1048576</definedName>
    <definedName name="MLNK8f2c85d8d02f4116b0cd026347b75369">#REF!</definedName>
    <definedName name="MLNK8f45d783598c4f21aed88c27fec5b3a4">'[165]Reno Shut Down'!$1:$1048576</definedName>
    <definedName name="MLNK8fd7ad6d7750453d91909816dd9eb891">'[168]Bank Exhibits'!$1:$1048576</definedName>
    <definedName name="MLNK8ff0d76141a342e190d5e97d3a6a688f">#REF!</definedName>
    <definedName name="MLNK9021f1f7f69a4e788c4a71144e9abe34">'[165]Reno Shut Down'!$1:$1048576</definedName>
    <definedName name="MLNK9027c4636c1a4b0d8297743358ff8a91">'[166]Modal Recap 2'!$1:$1048576</definedName>
    <definedName name="MLNK9075ad85681f4aa2a6d114fd599d5cb6">#REF!</definedName>
    <definedName name="MLNK907f170bc83542f3876cf358d415512f">#REF!</definedName>
    <definedName name="MLNK90a8c0511bdd40c6951d35a6ec39969f">#REF!</definedName>
    <definedName name="MLNK90c26706ae98483da348177d01366c7f">#REF!</definedName>
    <definedName name="MLNK90c42afdd3464cdbaa99395463af9cb9">'[165]Cash Flow_Update Exhibits'!$1:$1048576</definedName>
    <definedName name="MLNK91263fb4afe549be91317b6aa5a5d5f0">[169]Recovery!$B$2:$I$25</definedName>
    <definedName name="MLNK91e8d7b2a9f940e1b15573c2fbca3c54">#REF!</definedName>
    <definedName name="MLNK92194a9b9dfe4345b578e388ddc0ab23">#REF!</definedName>
    <definedName name="MLNK9288597afe8b4869917debddb9029514">'[166]Tranzact Fees'!$1:$1048576</definedName>
    <definedName name="MLNK931f6eb0488f42b58a3114c9f0df192d">'[165]Freight &gt;&gt;'!$1:$1048576</definedName>
    <definedName name="MLNK934dfda53d5645f4a3ddf1cf611902e5">'[165]Cash Flow_Update Exhibits'!$1:$1048576</definedName>
    <definedName name="MLNK9375d3a540cb4348ada3181c3c9a0263">[173]Recovery!$1:$1048576</definedName>
    <definedName name="MLNK9380593019b64703b5feeadd3ae1d25a">'[165]To Bin Labor Financial Impact'!$B$3:$L$34</definedName>
    <definedName name="MLNK9417274f2b3448cda5a32efe3288e4f7">'[166]Return on Sales'!$1:$1048576</definedName>
    <definedName name="MLNK959d372224244c5fbf7ef49d10fc6976">'[165]Cash Flow_Update Exhibits'!$1:$1048576</definedName>
    <definedName name="MLNK95bed992e354477f8e873edc5b11a4a5">'[165]Cash Flow_Update Exhibits'!$1:$1048576</definedName>
    <definedName name="MLNK964da1e213a249a3aa3716fdade90861">#REF!</definedName>
    <definedName name="MLNK975eeb48839f43869837637bd58f3acc">'[165]Cash Flow_Update Exhibits'!$1:$1048576</definedName>
    <definedName name="MLNK976a7cb90b464e6f8dacd9586a99f11b">'[165]Cash Flow_Update Exhibits'!$1:$1048576</definedName>
    <definedName name="MLNK97f067048d6442d8a26478d1097c9498">'[165]Cash Flow_Update Exhibits'!$1:$1048576</definedName>
    <definedName name="MLNK991a53250cd64157b88b33a2d3b47ca7">#REF!</definedName>
    <definedName name="MLNK997b0bf32e3b479da9ed878b322b26d2">#REF!</definedName>
    <definedName name="MLNK9995d1e9a4a5401dbcc811f62b269153">'[165]Cash Flow_Update Exhibits'!$1:$1048576</definedName>
    <definedName name="MLNK9af140884a4642ef91003318e9d8dec2">'[165]Cash Flow_Update Exhibits'!$1:$1048576</definedName>
    <definedName name="MLNK9b447dd6e53543de8d2ae9e81ecf4257">#REF!</definedName>
    <definedName name="MLNK9b878e18e5da4697ba245a28f713896e">'[168]Bank Exhibits'!$1:$1048576</definedName>
    <definedName name="MLNK9bdfe5a808474d6a86edf5809f985480">'[165]Reno Shut Down'!$B$6:$Q$36</definedName>
    <definedName name="MLNK9c28954cbeab4c2dbbad46cc3f66877b">[170]Presentation!$1:$1048576</definedName>
    <definedName name="MLNK9d3f0798f82f42d78fc9205106b339cf">[166]Transfers!$A$28:$L$36</definedName>
    <definedName name="MLNK9d81d53dc02349e0b0cc8097c4741d29">'[165]Cash Flow_Update Exhibits'!$1:$1048576</definedName>
    <definedName name="MLNK9dd48d987f5d4fb19cd9357e4d1c423c">#REF!</definedName>
    <definedName name="MLNK9e659bed3f22453cad3dee0334fc4d24">#REF!</definedName>
    <definedName name="MLNK9ee60c18c14b43e9bd6fba2e60de6c9e">#REF!</definedName>
    <definedName name="MLNK9f2fc74bc6474ee58333c354d737c803">'[171]Inventory Exhibit'!$1:$1048576</definedName>
    <definedName name="MLNK9f987da5a85b4864a9e883372e5452c5">'[165]Reno Shut Down'!$1:$1048576</definedName>
    <definedName name="MLNK9fbfe940490e446991641bbbb214460c">'[165]Cash Flow_Update Exhibits'!$1:$1048576</definedName>
    <definedName name="MLNKa058556236e64e218456f2ab156af8a0">'[165]To Bin Labor Financial Impact'!$1:$1048576</definedName>
    <definedName name="MLNKa0bdb2cb7c8842acb96f52f9eaf420eb">'[165]Cash Flow_Update Exhibits'!$1:$1048576</definedName>
    <definedName name="MLNKa0de3913ad0e456ca221b104e32ea316">'[165]Cash Flow_Update Exhibits'!$1:$1048576</definedName>
    <definedName name="MLNKa218119749164fa78a03c8edf15c7b89">'[165]Cash Flow_Update Exhibits'!$1:$1048576</definedName>
    <definedName name="MLNKa24b40730b234c07856c3ebeb8434e98">#REF!</definedName>
    <definedName name="MLNKa2ac16387f5c45d894d517f3c04fcf57">#REF!</definedName>
    <definedName name="MLNKa35f86af01fe439795d650da9b0e473f">#REF!</definedName>
    <definedName name="MLNKa37b6414cd79404b9eef012f69132472">#REF!</definedName>
    <definedName name="MLNKa3ad8404578b4a3b8d4fd88c5ef5a2ae">#REF!</definedName>
    <definedName name="MLNKa4638323c45e4502b70615d5e96a43b8">#REF!</definedName>
    <definedName name="MLNKa46d88f8566847ff9135e3a8c3789bb0">'[166]Freight Action Plan'!$1:$1048576</definedName>
    <definedName name="MLNKa55500823cb74fd08eec335304d4f83e">'[165]Cash Flow_Update Exhibits (2)'!$1:$1048576</definedName>
    <definedName name="MLNKa57ec263393f4f8d9275e3e7bdb74d6b">#REF!</definedName>
    <definedName name="MLNKa615c2ecdbde4122bad5d5c599512da3">'[165]Cash Flow_Update Exhibits'!$1:$1048576</definedName>
    <definedName name="MLNKa67dcf5d8d984623b53129a3726d6790">'[165]Cash Flow_Update Exhibits'!$1:$1048576</definedName>
    <definedName name="MLNKa70b1ef8c54644ca8b047669d6734726">'[165]Cash Flow_Update Exhibits (2)'!$1:$1048576</definedName>
    <definedName name="MLNKa73152185d244ea7ab5a52eb8604311d">#REF!</definedName>
    <definedName name="MLNKa8304dc263d643798eaf652cf104789a">'[166]LTL Vs. Parcel Total'!$K$23:$O$26</definedName>
    <definedName name="MLNKa9112fc717984ff7b659676f628e43c5">'[165]Cash Flow_Update Exhibits'!$1:$1048576</definedName>
    <definedName name="MLNKa93cb1bd2734493b8dd618d1c45de838">#REF!</definedName>
    <definedName name="MLNKa9df17d6de694a11899208f4f2370b48">'[165]Cash Flow_Update Exhibits'!$1:$1048576</definedName>
    <definedName name="MLNKaa390075006d4b23ae4e8f2cdbbdbace">#REF!</definedName>
    <definedName name="MLNKaa61cc7977034b8690aa8d2a2fc6ca73">#REF!</definedName>
    <definedName name="MLNKab47e21c124e4bed8953adf3f5df3891">#REF!</definedName>
    <definedName name="MLNKab532eddaf91440ca92eef451fd4426f">'[166]LTL Reduction Savings'!$1:$1048576</definedName>
    <definedName name="MLNKabd7be5554964ea4aaa99109d3631a37">'[166]LTL Reduction Savings'!$T$5:$AA$6</definedName>
    <definedName name="MLNKabf2f0301fb8470a89b2876daf496441">'[171]Inventory Exhibit'!$1:$1048576</definedName>
    <definedName name="MLNKac95d804e7e24423a3a9b6e06727fa74">#REF!</definedName>
    <definedName name="MLNKac98c336602d4d3c9a438b8836583621">'[166]LTL Vs. Parcel Total'!$1:$1048576</definedName>
    <definedName name="MLNKacb1ebaeeff146cd9e740981a4b546a9">[165]RIf!$1:$1048576</definedName>
    <definedName name="MLNKad023aa174e84423bf520232bf2d50c5">[166]Transfers!$A$28:$M$37</definedName>
    <definedName name="MLNKae1cc8c15198433c9d73d627e570acc4">'[165]Cash Flow_Update Exhibits'!$1:$1048576</definedName>
    <definedName name="MLNKae2e7cac1ae047d5b6f84d6a84300c6d">'[166]Tranzact Fees'!$1:$1048576</definedName>
    <definedName name="MLNKaf2e76e272d942e09a53cbb223d79c4b">'[165]Canada Wind Down'!$B$2:$C$4</definedName>
    <definedName name="MLNKaf6d01976c524345871a9b30e71698ba">#REF!</definedName>
    <definedName name="MLNKafacc272f9cf4159b42c6a7b07d973cc">'[165]Cash Flow_Update Exhibits'!$1:$1048576</definedName>
    <definedName name="MLNKb0251c4ec1884dda8df1c411015fcdce">#REF!</definedName>
    <definedName name="MLNKb0d4189f1dca4283a94bca96a363cf13">[168]Exhibit!$1:$1048576</definedName>
    <definedName name="MLNKb0f8ffeb8341486d8d2737045c2a7fb2">[169]Presentation!$1:$1048576</definedName>
    <definedName name="MLNKb119e60945da46b9a4050fc6745d108d">'[165]Cash Flow_Update Exhibits'!$1:$1048576</definedName>
    <definedName name="MLNKb16cec374b9145b892a7df3fd4d70ae8">#REF!</definedName>
    <definedName name="MLNKb172f5201ef446acab83c484d5499799">'[166]Freight Action Plan'!$1:$1048576</definedName>
    <definedName name="MLNKb190b6306ae34de79053b479a124e9db">'[165]Cash Flow_Update Exhibits'!$1:$1048576</definedName>
    <definedName name="MLNKb20f2d1706e94888b7b5e8984a98a3b6">#REF!</definedName>
    <definedName name="MLNKb25164577bad476e9ddf425f9302f891">'[166]Return on Sales'!$1:$1048576</definedName>
    <definedName name="MLNKb25a0d80c6ad4dc59293232541284a89">'[166]Modal Recap 2'!$Y$7:$AB$28</definedName>
    <definedName name="MLNKb26e06b1e2554b2081eabdb760e633cf">#REF!</definedName>
    <definedName name="MLNKb29ce0600c59456ea96556bb0d4605a5">#REF!</definedName>
    <definedName name="MLNKb3e0a8921b8f4ebdac91176a383b5bfa">'[165]To Bin Labor Financial Impact'!$1:$1048576</definedName>
    <definedName name="MLNKb4452c39925f4d69aa38eca241be49ba">[169]Recovery!$1:$1048576</definedName>
    <definedName name="MLNKb4bfe56e8ad549788851b2d8317e5c51">#REF!</definedName>
    <definedName name="MLNKb4db1efd24934b0b87fbb35847968e42">#REF!</definedName>
    <definedName name="MLNKb507c15500244ba6a8d36514a72f350c">'[165]Cash Flow_Update Exhibits'!$1:$1048576</definedName>
    <definedName name="MLNKb5a2e99f8478403797d77dc39c31e698">'[165]Cash Flow_Update Exhibits'!$1:$1048576</definedName>
    <definedName name="MLNKb64c0877903344edbfcdb71f7bac87d9">#REF!</definedName>
    <definedName name="MLNKb688e4e52a124ffc90618ad05bdc5e01">[165]Weekly!$1:$1048576</definedName>
    <definedName name="MLNKb693b1ce4f4e4cd8bc14c6dfc6014c94">'[166]Modal Recap 2'!$1:$1048576</definedName>
    <definedName name="MLNKb7f23ac69d6043b8b1bcd821dcf5fb58">'[166]Return on Sales'!$1:$1048576</definedName>
    <definedName name="MLNKb87d7cc88d8d45c0adb36f241e653aaa">[169]Recovery!$1:$1048576</definedName>
    <definedName name="MLNKb8e02f51248f49098d1cc006cac5d0b6">#REF!</definedName>
    <definedName name="MLNKbb070b0a3c4f457990b2652f8cc79f87">'[165]Cash Flow_Update Exhibits'!$1:$1048576</definedName>
    <definedName name="MLNKbb92eae2614d43758620fa8d4c3372d0">'[165]Cash Flow_Update Exhibits'!$1:$1048576</definedName>
    <definedName name="MLNKbc0b988d7314495e97af4b252d823d30">'[168]Bank Exhibits'!$1:$1048576</definedName>
    <definedName name="MLNKbc1f376e8468434f89a711d2b925a598">'[168]Bank Exhibits'!$1:$1048576</definedName>
    <definedName name="MLNKbc2e9c6fd2eb431e99c5beedb43eb6d7">'[167]PPP Adjs'!$1:$1048576</definedName>
    <definedName name="MLNKbc458ef7466b461593faae3c63c4bbc3">#REF!</definedName>
    <definedName name="MLNKbc57ca4561c4493788f6e29ee99dce17">[173]Recovery!$B$26:$Q$66</definedName>
    <definedName name="MLNKbcf91335587348b485f6198f76125315">'[165]Cash Flow_Update Exhibits'!$A$13:$D$18</definedName>
    <definedName name="MLNKbd06c30198594079b7765ccf83973fab">#REF!</definedName>
    <definedName name="MLNKbd2846fffae4436f8a79fd1472866753">#REF!</definedName>
    <definedName name="MLNKbd9facedd66e44fa82f8aa71e6f51e7a">'[165]Subs Valuation'!#REF!</definedName>
    <definedName name="MLNKbdddeda83a57405aad1795aff2563fbd">#REF!</definedName>
    <definedName name="MLNKbe4dcf8b9bfe453883d1ea744716bc6f">#REF!</definedName>
    <definedName name="MLNKbe66aee7e0da4f3c976923619bc4e1b1">#REF!</definedName>
    <definedName name="MLNKbebb91cfc4ca451c804cf2f6f42b5036">#REF!</definedName>
    <definedName name="MLNKbeed4d95d24d41febfaa722374e056a8">'[166]LTL Reduction Savings'!$T$5:$AA$6</definedName>
    <definedName name="MLNKbf4fe82ec12b4a54a590e48b060becff">'[165]Cash Flow_Update Exhibits (2)'!$1:$1048576</definedName>
    <definedName name="MLNKbf7500bce244469d82ac5f41b0bdf6e6">'[165]Cash Flow_Update Exhibits'!$1:$1048576</definedName>
    <definedName name="MLNKbfc865555a3345fe8af1a0d8651e5b1a">[174]Presentation!$1:$1048576</definedName>
    <definedName name="MLNKbfed92aa1099433e82c0532b549804c3">[174]Presentation!$1:$1048576</definedName>
    <definedName name="MLNKc0305571ad204070a25d6a253186df2a">[165]RIf!$1:$1048576</definedName>
    <definedName name="MLNKc0eb8710d95744f7bcb74a264241e2a1">[174]Presentation!$1:$1048576</definedName>
    <definedName name="MLNKc0f56d09dd4a4a9cb7909babc99e01d3">'[165]Cash Flow_Update Exhibits'!$1:$1048576</definedName>
    <definedName name="MLNKc10e7b5065064abf844bf7c357ca720f">'[165]Cash Flow_Update Exhibits'!$1:$1048576</definedName>
    <definedName name="MLNKc1141b0685da418b9d3869c45caceb34">'[165]Cash Flow_Update Exhibits'!$1:$1048576</definedName>
    <definedName name="MLNKc14f0c546b9e40a0a8bb0091d5919bbc">#REF!</definedName>
    <definedName name="MLNKc17462d692fc4ae5bce977eebad5b8bd">'[168]Bank Exhibits'!$1:$1048576</definedName>
    <definedName name="MLNKc1a825fd21cd4d1c8b72f2a4ec085bc4">'[165]Cash Flow_Update Exhibits'!$1:$1048576</definedName>
    <definedName name="MLNKc1fe2ed0bf184d5c9f2fb306fea18b60">'[166]LTL Vs. Parcel Total'!$1:$1048576</definedName>
    <definedName name="MLNKc25bf286e64f44ebac15a6629cfbea1d">#REF!</definedName>
    <definedName name="MLNKc2828544116146e4a31ae1be399e8060">#REF!</definedName>
    <definedName name="MLNKc2c4dbd65c084dc7a5c6483c0c1e0896">#REF!</definedName>
    <definedName name="MLNKc39033f5d1314c20beaaf4d79cfde0be">#REF!</definedName>
    <definedName name="MLNKc439c1e32971497d93c5bdbeeef647db">'[166]Freight by Type'!$1:$1048576</definedName>
    <definedName name="MLNKc44de387d0dc4384bd1190c69cf2f4a7">#REF!</definedName>
    <definedName name="MLNKc4ccaf3302834602811b0b4b4efce38c">'[168]Bank Exhibits'!$1:$1048576</definedName>
    <definedName name="MLNKc55b2e403a1046a08904ae527924f683">'[167]PPP Adjs'!$1:$1048576</definedName>
    <definedName name="MLNKc7e27a39aca94ac4a4bc01e60e6afd5a">'[165]Cash Flow_Update Exhibits'!$1:$1048576</definedName>
    <definedName name="MLNKc8f22fbdc1ea414b93e85d32610a5f12">'[165]WHSE Summary Data'!$1:$1048576</definedName>
    <definedName name="MLNKc8f3c67a9b7341c99c2d456f5387af3f">'[165]Cash Flow_Update Exhibits'!$1:$1048576</definedName>
    <definedName name="MLNKca0da226712248a4a912b6f8023b667a">'[165]Cash Flow_Update Exhibits (2)'!$1:$1048576</definedName>
    <definedName name="MLNKcb5728d99ec040d396f03f7231099360">#REF!</definedName>
    <definedName name="MLNKcba4fecf3fec41b5b838b2041ef9cace">#REF!</definedName>
    <definedName name="MLNKccb0ef45f304478095e8340e1f5fa40b">'[166]LTL Vs. Parcel Total'!$K$23:$O$26</definedName>
    <definedName name="MLNKcd1c9c92b6dd48c888988cc294a2a52b">'[172]Cash Flow_Update Exhibits'!#REF!</definedName>
    <definedName name="MLNKcdb66e0865b64d3a81c91ed68cf3ef42">'[165]Cash Flow_Update Exhibits'!$1:$1048576</definedName>
    <definedName name="MLNKcdc2771daa6d4c4bb581d68b4d7abfc1">#REF!</definedName>
    <definedName name="MLNKceb7e9b3b7004adf92688dd205d8b662">#REF!</definedName>
    <definedName name="MLNKcee966456ce8453e8f39db1a7aa140f9">#REF!</definedName>
    <definedName name="MLNKcf2decf7971e4cf9bffec1684dd23d75">[173]Recovery!$1:$1048576</definedName>
    <definedName name="MLNKd02c8934f99f4b76ae6eeea7ecacd154">[169]Recovery!$B$54:$I$72</definedName>
    <definedName name="MLNKd11f3434d8494168863c979e07680342">[169]Recovery!$1:$1048576</definedName>
    <definedName name="MLNKd13ecc737ec04a7a84c24e30addf671b">#REF!</definedName>
    <definedName name="MLNKd17369f197e7407398515bc4d120bc61">'[166]Return on Sales'!$1:$1048576</definedName>
    <definedName name="MLNKd1931bb652a244499a2ab2d15cf04c31">'[165]Cash Flow_Update Exhibits'!$1:$1048576</definedName>
    <definedName name="MLNKd1c85a9358bc4866a48e729985db8d0b">#REF!</definedName>
    <definedName name="MLNKd203fd08588b4bc9b1e963817f1ec18c">[165]RIf!$1:$1048576</definedName>
    <definedName name="MLNKd24d0ce31a5748fabb54d3d54d196721">'[165]Freight &gt;&gt;'!$1:$1048576</definedName>
    <definedName name="MLNKd27a9b1c4c7d410fab77fcc744f26f1c">#REF!</definedName>
    <definedName name="MLNKd2dab27d74e94c469292c9f29d5e298e">#REF!</definedName>
    <definedName name="MLNKd38b95e61bf74c3a8afeeeecdfc9078a">#REF!</definedName>
    <definedName name="MLNKd3b12641f0d9443ca820178366e23ece">[168]Exhibit!$1:$1048576</definedName>
    <definedName name="MLNKd55c5fb769f94601a440427d15598917">'[165]Cash Flow_Update Exhibits'!$1:$1048576</definedName>
    <definedName name="MLNKd5eb879f5a0046d28ac60c56273c34d3">#REF!</definedName>
    <definedName name="MLNKd67b172eefaa4e9d8364bfb6ab4536ca">#REF!</definedName>
    <definedName name="MLNKd6833b03b50e4fde9340cb4ae416e884">'[167]PPP Adjs'!$1:$1048576</definedName>
    <definedName name="MLNKd6ba5278fa24492b9f93c6651057acba">#REF!</definedName>
    <definedName name="MLNKd6cba1c8797c4b5aaa6c29b495ac5931">'[165]Cash Flow_Update Exhibits'!$A$3:$E$9</definedName>
    <definedName name="MLNKd6dc7bd03c1c4da39dc242e01daa7de1">#REF!</definedName>
    <definedName name="MLNKd6eb586d6fc94b898bfa9b59121336db">#REF!</definedName>
    <definedName name="MLNKd721beb6c5e44083a7cf7c59d9a86cf4">'[168]Bank Exhibits'!$1:$1048576</definedName>
    <definedName name="MLNKd7250a77c8fd49cb9197ec712dee9c45">#REF!</definedName>
    <definedName name="MLNKd87e44ce37c64325bbb52246b006bf6b">'[168]Bank Exhibits'!$1:$1048576</definedName>
    <definedName name="MLNKd93b84a9536c4a9ca0ac42b36cac0cd1">'[166]Freight Action Plan'!$A$2:$H$36</definedName>
    <definedName name="MLNKd972e790068d47dd932589d1589c8cac">'[165]To Bin Labor Financial Impact'!$1:$1048576</definedName>
    <definedName name="MLNKda02e659910c4ba5a9d99aa2fe68781c">#REF!</definedName>
    <definedName name="MLNKdab7249a58104d3faa7f78353e9e7136">'[165]Cash Flow_Update Exhibits'!$1:$1048576</definedName>
    <definedName name="MLNKdac8f0ae1f674dd3b3db7018c46bf353">'[166]Return on Sales'!$C$4:$G$14</definedName>
    <definedName name="MLNKdb29cc1a99354958b520d31e50dd867e">#REF!</definedName>
    <definedName name="MLNKdb35aa603387493fb162f71eef051dcc">'[168]Bank Exhibits'!$1:$1048576</definedName>
    <definedName name="MLNKdbb25c7f15144ac4bb34a4c9b3950d55">'[165]Freight &gt;&gt;'!$1:$1048576</definedName>
    <definedName name="MLNKdbc25064e9c34a04b3948e028f7bcb5d">'[165]Cash Flow_Update Exhibits'!$1:$1048576</definedName>
    <definedName name="MLNKdbe296f7519645989b192e1bd6c57df7">'[165]Cash Flow_Update Exhibits'!$1:$1048576</definedName>
    <definedName name="MLNKdc47d39f908b493bb366d7c7ba60d286">#REF!</definedName>
    <definedName name="MLNKdca51e43548244bdaa9be81bfe67688f">'[166]Return on Sales'!$C$4:$G$14</definedName>
    <definedName name="MLNKdd453fe842e747bea8eef5da52f47d21">'[166]Freight Action Plan'!$A$2:$H$36</definedName>
    <definedName name="MLNKdd896bcbb033470989c2226c34fbf69d">'[165]Cash Flow_Update Exhibits'!$1:$1048576</definedName>
    <definedName name="MLNKddbc9b2ddf364f22b97599069c7587c6">'[165]Cash Flow_Update Exhibits'!$A$12:$O$21</definedName>
    <definedName name="MLNKdde73f2b1fb6412fb923d91d5e71aaa5">'[167]PPP Adjs'!$1:$1048576</definedName>
    <definedName name="MLNKde06e809483547be9dcb13cdedffd2be">#REF!</definedName>
    <definedName name="MLNKde3d8fbf024445488451560bddb4586c">'[165]Cash Flow_Update Exhibits'!$1:$1048576</definedName>
    <definedName name="MLNKde724a450ddf4760b19027a43147f0d2">#REF!</definedName>
    <definedName name="MLNKde7bd020265e4669928d5d1858373a06">'[166]Return on Sales'!$1:$1048576</definedName>
    <definedName name="MLNKdea438ca09044c77b7e9125cfd95c4b6">#REF!</definedName>
    <definedName name="MLNKdef7401604f443aea749bf0720a83e35">'[166]Return on Sales'!$1:$1048576</definedName>
    <definedName name="MLNKdfebcb747f7843b4afa3f4a3439ee891">'[165]Cash Flow_Update Exhibits'!$1:$1048576</definedName>
    <definedName name="MLNKe026fbdd2c634f91a62fb79ea4875177">'[165]At Bin Labor Financial Impact'!$1:$1048576</definedName>
    <definedName name="MLNKe0756482ed014c049f35ace1f57cc329">'[165]Cash Flow_Update Exhibits (2)'!$A$3:$E$6</definedName>
    <definedName name="MLNKe075a5a66a444ee9b8b8d4ae4f8c580b">'[168]Bank Exhibits'!$1:$1048576</definedName>
    <definedName name="MLNKe081bef8f1604e97b53562bbc874af50">[168]Exhibit!$1:$1048576</definedName>
    <definedName name="MLNKe0f4860e7da64477afd6d39cc6148ae2">#REF!</definedName>
    <definedName name="MLNKe16ee76cdb7b44839082356b642feac2">#REF!</definedName>
    <definedName name="MLNKe1ac1beed1a64f61be409f71d8eac0a2">'[165]At Bin Labor Financial Impact'!$1:$1048576</definedName>
    <definedName name="MLNKe1bd1880f1d64d8d87aeb9ce176e3d5a">'[166]Return on Sales'!$1:$1048576</definedName>
    <definedName name="MLNKe325946eeafa40c0a6307969d2e642e0">'[167]PPP Adjs'!$1:$1048576</definedName>
    <definedName name="MLNKe380f171ae724883a8485b00dbcfcf48">#REF!</definedName>
    <definedName name="MLNKe3abccfb1084478687845cd86c369448">#REF!</definedName>
    <definedName name="MLNKe3d216dd9c8b46e18e7002d5c28b2285">[165]RIf!$F$2:$G$16</definedName>
    <definedName name="MLNKe3e59a20b4114d2ea7549e7827c1ffbb">#REF!</definedName>
    <definedName name="MLNKe488154766b948bcb6a3f0a835186fd6">'[165]Cash Flow_Update Exhibits'!$1:$1048576</definedName>
    <definedName name="MLNKe4c0d312282145189e10700aa7c944b2">[169]Recovery!$B$2:$I$25</definedName>
    <definedName name="MLNKe505c93e48a14ab68b21f2747bb02567">'[166]LTL Vs. Parcel Total'!$1:$1048576</definedName>
    <definedName name="MLNKe51dcbf314de4e01acae49c3064e9e43">'[168]Bank Exhibits'!$1:$1048576</definedName>
    <definedName name="MLNKe5d3a666b753497f83b9b15820bf7b6e">#REF!</definedName>
    <definedName name="MLNKe601a4c221994f13ba4dcdb8506dabe4">'[166]2018 Monthly Freight'!$C$2:$O$3</definedName>
    <definedName name="MLNKe6d00297e0b14ae4b5969a3cc176a002">[165]WeeklyV2!$1:$1048576</definedName>
    <definedName name="MLNKe7de4a27fbcc47eaa6a5c84e99f81e36">#REF!</definedName>
    <definedName name="MLNKe7e7c9533b1d4e3bae7697af32504d7b">[166]Transfers!$1:$1048576</definedName>
    <definedName name="MLNKe9496e9a7b11430598a995f3e64873de">#REF!</definedName>
    <definedName name="MLNKe94cd1e9bcd140a28dfb887b28246b82">'[165]Subs Valuation'!$B$2:$D$10</definedName>
    <definedName name="MLNKe9771198108a43f882ac7eac161770e2">'[166]LTL Reduction Savings'!$1:$1048576</definedName>
    <definedName name="MLNKeab6c9c871f14f62b3f7c235cb256fff">'[171]Inventory Exhibit'!$1:$1048576</definedName>
    <definedName name="MLNKeabdbce63b704b30955c170349febf26">#REF!</definedName>
    <definedName name="MLNKeaf8d82df305476abe33c4d7657da41c">#REF!</definedName>
    <definedName name="MLNKec151122ca264a9084cbf05b2532dc8f">#REF!</definedName>
    <definedName name="MLNKec78280cae044860a203b795a148ba5b">'[165]Cash Flow_Update Exhibits'!$1:$1048576</definedName>
    <definedName name="MLNKec9388ab87204e83a84887b0d9870358">'[168]Bank Exhibits'!$1:$1048576</definedName>
    <definedName name="MLNKed0df5db0ac04928a623221e9dab8f44">'[168]Bank Exhibits'!$1:$1048576</definedName>
    <definedName name="MLNKed533de7194e4abbb3757073e71bbe43">'[171]Inventory Exhibit'!$B$30:$J$34</definedName>
    <definedName name="MLNKed6d8c6318434020894b0581a52895a3">'[165]Cash Flow_Update Exhibits'!$1:$1048576</definedName>
    <definedName name="MLNKedf95a38edaa49e4bc659c2ac83d1c6a">'[165]Cash Flow_Update Exhibits'!$1:$1048576</definedName>
    <definedName name="MLNKeeb11e890a894afba5f3e6a1a526838d">#REF!</definedName>
    <definedName name="MLNKf01b02cd58ee4e588fd5efa83372b5f9">'[171]Inventory Exhibit'!$B$30:$J$34</definedName>
    <definedName name="MLNKf195ce79a26c4231af716f524b0f7f61">'[166]Return on Sales'!$1:$1048576</definedName>
    <definedName name="MLNKf1a64a87772a477c828db7670dfa3666">#REF!</definedName>
    <definedName name="MLNKf1b1c3ee50a74f3fb4539dac2a002af8">[169]Recovery!$B$54:$I$72</definedName>
    <definedName name="MLNKf1c050fd022c44af944a3cd14966aef0">#REF!</definedName>
    <definedName name="MLNKf2ee44e63c994bcebece466fec949b84">[165]RIf!#REF!</definedName>
    <definedName name="MLNKf3d9b51fbc7f4d75a408a31a9afb32ae">#REF!</definedName>
    <definedName name="MLNKf5e86f5e3c314cca942172a9211cbff5">#REF!</definedName>
    <definedName name="MLNKf5eb96a50b864309bf4d7b4b09286621">[165]RIf!$1:$1048576</definedName>
    <definedName name="MLNKf68c86bcaa714525bcfb7d9ec37c0a53">'[165]Cash Flow_Update Exhibits'!$1:$1048576</definedName>
    <definedName name="MLNKf6ee834430b4410a9b90ae13834cc8fe">#REF!</definedName>
    <definedName name="MLNKf824511ede6a4083a9d867773a298fee">'[166]LTL Reduction Savings'!$T$5:$Z$9</definedName>
    <definedName name="MLNKf82bbaf88d4b4161977ba71b6faf984a">[165]RIf!$1:$1048576</definedName>
    <definedName name="MLNKf833c2ee11d341788ac3df4a87b0e249">#REF!</definedName>
    <definedName name="MLNKf8a5d70b8a4a42829fc30722b7b2f324">'[165]Cash Flow_Update Exhibits'!$A$12:$K$21</definedName>
    <definedName name="MLNKf8b162ee5493439a954b966ec5e92354">#REF!</definedName>
    <definedName name="MLNKf8e63431be7f4105a0aea3d746a5de49">'[165]To Bin Labor Financial Impact'!$B$3:$L$34</definedName>
    <definedName name="MLNKf92b4f64a371465aba7659f319d959df">#REF!</definedName>
    <definedName name="MLNKf92ba7b336b74bb592282e32fa211ebb">#REF!</definedName>
    <definedName name="MLNKfa16937babe743938136fa59e5de46bc">#REF!</definedName>
    <definedName name="MLNKfa953c7ecd18449e9801686b47b9f9e1">'[165]Cash Flow_Update Exhibits'!$1:$1048576</definedName>
    <definedName name="MLNKfb049bd3cb7040c9805085e80b09272b">'[171]Daily Update Pres'!$1:$1048576</definedName>
    <definedName name="MLNKfbc96c44df194dfaaf7777fae4fbf607">'[165]Cash Flow_Update Exhibits'!$1:$1048576</definedName>
    <definedName name="MLNKfc1c7a54ce84420988a46fe16d96ec5f">'[165]Cash Flow_Update Exhibits'!$1:$1048576</definedName>
    <definedName name="MLNKfcfe5162256a4fa3b655969d41bc7dc6">[165]RIf!$C$2:$D$9</definedName>
    <definedName name="MLNKfd25ad2e7b6348da94866e549112ddf4">'[165]Cash Flow_Update Exhibits'!$1:$1048576</definedName>
    <definedName name="MLNKfd45a6454e414a26a96b2e1e6c42f441">'[166]Modal Recap 2'!$AE$27:$AF$33</definedName>
    <definedName name="MLNKfd865d646a86427785467a159e94511b">#REF!</definedName>
    <definedName name="MLNKfdb3b0a961a0422dad56d6fa3d647695">'[165]Cash Flow_Update Exhibits'!$1:$1048576</definedName>
    <definedName name="MLNKfdbd1ed3f23443f8b35c7dfbc7e90de4">'[166]Freight Action Plan'!$A$2:$H$32</definedName>
    <definedName name="MLNKfe099c1aabe643d7a8e9785686da986b">#REF!</definedName>
    <definedName name="MLNKfecc7af83229416ba444ceb223edf86b">#REF!</definedName>
    <definedName name="MLNKfeddfe4a0f594c4a999b093daaf16226">'[166]LTL Vs. Parcel Total'!$1:$1048576</definedName>
    <definedName name="MLNKff173504a102487c924192e8fb0ffaf9">'[165]Cash Flow_Update Exhibits'!$1:$1048576</definedName>
    <definedName name="mlw">{#N/A,#N/A,FALSE,"Pharm";#N/A,#N/A,FALSE,"WWCM"}</definedName>
    <definedName name="mmjj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MMM">{#N/A,#N/A,FALSE,"COP CONS SK";#N/A,#N/A,FALSE,"COP CONS RG";#N/A,#N/A,FALSE,"COP CONS SK BC";#N/A,#N/A,FALSE,"COP CONS RG BC";#N/A,#N/A,FALSE,"ALLIANCE SK";#N/A,#N/A,FALSE,"ALLIANCE RG";#N/A,#N/A,FALSE,"CPC SK";#N/A,#N/A,FALSE,"CPC RG"}</definedName>
    <definedName name="mmmm">{#N/A,#N/A,TRUE,"Ct. Exp";#N/A,#N/A,TRUE,"New Ct Exp";#N/A,#N/A,TRUE,"Admin Travel"}</definedName>
    <definedName name="mmmmm">{#N/A,#N/A,FALSE,"Calc";#N/A,#N/A,FALSE,"Sensitivity";#N/A,#N/A,FALSE,"LT Earn.Dil.";#N/A,#N/A,FALSE,"Dil. AVP"}</definedName>
    <definedName name="mmmmmm">{"'Actual'!$A$1:$F$25"}</definedName>
    <definedName name="mmmmmmmmmmmm">OFFSET([130]!PriceRangeMain,5,0,COUNTA([130]!PriceRangeMain)-COUNTA(#REF!),1)</definedName>
    <definedName name="mmn">{#N/A,#N/A,TRUE,"3 breaks";#N/A,#N/A,TRUE,"May P&amp;L";#N/A,#N/A,TRUE,"May Notes ";#N/A,#N/A,TRUE,"May YTD vs bud";#N/A,#N/A,TRUE,"May BS";#N/A,#N/A,TRUE,"FAIM p&amp;L";#N/A,#N/A,TRUE,"FAIM BS may"}</definedName>
    <definedName name="MMNDF">{#N/A,#N/A,FALSE,"COP CONS SK";#N/A,#N/A,FALSE,"COP CONS RG";#N/A,#N/A,FALSE,"COP CONS SK BC";#N/A,#N/A,FALSE,"COP CONS RG BC";#N/A,#N/A,FALSE,"ALLIANCE SK";#N/A,#N/A,FALSE,"ALLIANCE RG";#N/A,#N/A,FALSE,"CPC SK";#N/A,#N/A,FALSE,"CPC RG"}</definedName>
    <definedName name="MMO">{#N/A,#N/A,FALSE,"Cover";#N/A,#N/A,FALSE,"Contents";#N/A,#N/A,FALSE,"Overview";#N/A,#N/A,FALSE,"Assumps";#N/A,#N/A,FALSE,"97 DAL hrs";#N/A,#N/A,FALSE,"97 heads";#N/A,#N/A,FALSE,"97 Expense";#N/A,#N/A,FALSE,"97 Exp prod";#N/A,#N/A,FALSE,"97 Rates";#N/A,#N/A,FALSE,"97 shop cost";#N/A,#N/A,FALSE,"98 DAL hrs";#N/A,#N/A,FALSE,"98 heads";#N/A,#N/A,FALSE,"98 Expense";#N/A,#N/A,FALSE,"98 Exp prod";#N/A,#N/A,FALSE,"98 Rates";#N/A,#N/A,FALSE,"98 shop cost";#N/A,#N/A,FALSE,"Issues";#N/A,#N/A,FALSE,"97 Inv related exp"}</definedName>
    <definedName name="mmreeee">#REF!</definedName>
    <definedName name="mn">{#N/A,#N/A,TRUE,"3 breaks";#N/A,#N/A,TRUE,"May P&amp;L";#N/A,#N/A,TRUE,"May Notes ";#N/A,#N/A,TRUE,"May YTD vs bud";#N/A,#N/A,TRUE,"May BS";#N/A,#N/A,TRUE,"FAIM p&amp;L";#N/A,#N/A,TRUE,"FAIM BS may"}</definedName>
    <definedName name="MNE">{#N/A,#N/A,FALSE,"EHMD SK";#N/A,#N/A,FALSE,"EHMD RG"}</definedName>
    <definedName name="mnh">{#N/A,#N/A,TRUE,"3 breaks";#N/A,#N/A,TRUE,"May P&amp;L";#N/A,#N/A,TRUE,"May Notes ";#N/A,#N/A,TRUE,"May YTD vs bud";#N/A,#N/A,TRUE,"May BS";#N/A,#N/A,TRUE,"FAIM p&amp;L";#N/A,#N/A,TRUE,"FAIM BS may"}</definedName>
    <definedName name="model">{#N/A,#N/A,FALSE,"Rev Grwth";#N/A,#N/A,FALSE,"Op Inc Grwth";#N/A,#N/A,FALSE,"Net Grwth";#N/A,#N/A,FALSE,"EPS Growth"}</definedName>
    <definedName name="model2">{#N/A,#N/A,FALSE,"Rev Grwth";#N/A,#N/A,FALSE,"Op Inc Grwth";#N/A,#N/A,FALSE,"Net Grwth";#N/A,#N/A,FALSE,"EPS Growth"}</definedName>
    <definedName name="ModelStatusIn">[175]BMS2!$K$21</definedName>
    <definedName name="ModelType">0</definedName>
    <definedName name="Modified_Projections">#REF!</definedName>
    <definedName name="MonthlyIPO">{"cover",#N/A,FALSE,"cover";"bal",#N/A,FALSE,"BALANCE";"inc",#N/A,FALSE,"INCOME";"cash",#N/A,FALSE,"CASH";"da",#N/A,FALSE,"D&amp;A";"page",#N/A,FALSE,"pageassum";"mfg",#N/A,FALSE,"mfgassum"}</definedName>
    <definedName name="Morocco">{#N/A,#N/A,FALSE,"COP CONS SK";#N/A,#N/A,FALSE,"COP CONS RG";#N/A,#N/A,FALSE,"COP CONS SK BC";#N/A,#N/A,FALSE,"COP CONS RG BC";#N/A,#N/A,FALSE,"ALLIANCE SK";#N/A,#N/A,FALSE,"ALLIANCE RG";#N/A,#N/A,FALSE,"CPC SK";#N/A,#N/A,FALSE,"CPC RG"}</definedName>
    <definedName name="Moses">{"FCB_ALL",#N/A,FALSE,"FCB"}</definedName>
    <definedName name="Motiv_Bonus">#REF!</definedName>
    <definedName name="MOVE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MOVED">{"CHART",#N/A,FALSE,"Arch Communications"}</definedName>
    <definedName name="MPO">{#N/A,#N/A,TRUE,"BS_A";#N/A,#N/A,TRUE,"BS_L";#N/A,#N/A,TRUE,"PL";#N/A,#N/A,TRUE,"NET";#N/A,#N/A,TRUE,"MAR_2";#N/A,#N/A,TRUE,"MAR";#N/A,#N/A,TRUE,"NII";#N/A,#N/A,TRUE,"NIE";#N/A,#N/A,TRUE,"FS_BS";#N/A,#N/A,TRUE,"FS_PL";#N/A,#N/A,TRUE,"HEA"}</definedName>
    <definedName name="MRG">{"INCOME",#N/A,FALSE,"ProNet";"VALUE",#N/A,FALSE,"ProNet"}</definedName>
    <definedName name="mth">{0.1;0;0.382758620689655;0;0;0;0.258620689655172;0;0.258620689655172}</definedName>
    <definedName name="mult">{"bs",#N/A,FALSE,"SCF"}</definedName>
    <definedName name="Mults02">{#N/A,#N/A,FALSE,"Projections";#N/A,#N/A,FALSE,"Multiples Valuation";#N/A,#N/A,FALSE,"LBO";#N/A,#N/A,FALSE,"Multiples_Sensitivity";#N/A,#N/A,FALSE,"Summary"}</definedName>
    <definedName name="mw">{#N/A,#N/A,FALSE,"Pharm";#N/A,#N/A,FALSE,"WWCM"}</definedName>
    <definedName name="my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n">{"'下期集計（10.27迄・速報値）'!$Q$16"}</definedName>
    <definedName name="na">"IQ_FY_DATE"</definedName>
    <definedName name="NAME">'[176]S&amp;U'!$B$3</definedName>
    <definedName name="namea">{#N/A,#N/A,FALSE,"DCF comm";#N/A,#N/A,FALSE,"DCF2";#N/A,#N/A,FALSE,"Relief Fr Royalty";#N/A,#N/A,FALSE,"Asset Charges";#N/A,#N/A,FALSE,"Workforce";#N/A,#N/A,FALSE,"WACC Recon"}</definedName>
    <definedName name="narrowwide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NBM">{#N/A,"1",FALSE,"FORM";#N/A,"2",FALSE,"FORM";#N/A,"3",FALSE,"FORM";#N/A,"4",FALSE,"FORM";#N/A,"5",FALSE,"FORM";#N/A,"6",FALSE,"FORM";#N/A,"7",FALSE,"FORM";#N/A,"8",FALSE,"FORM";#N/A,"9",FALSE,"FORM";#N/A,"10",FALSE,"FORM";#N/A,"11",FALSE,"FORM";#N/A,"12",FALSE,"FORM";#N/A,"13",FALSE,"FORM";#N/A,"14",FALSE,"FORM";#N/A,"15",FALSE,"FORM";#N/A,"16",FALSE,"FORM";#N/A,"17",FALSE,"FORM";#N/A,"18",FALSE,"FORM";#N/A,"19",FALSE,"FORM";#N/A,"20",FALSE,"FORM";#N/A,"21",FALSE,"FORM";#N/A,"22",FALSE,"FORM";#N/A,"23",FALSE,"FORM";#N/A,"24",FALSE,"FORM";#N/A,"25",FALSE,"FORM";#N/A,"26",FALSE,"FORM";#N/A,"27",FALSE,"FORM";#N/A,"28",FALSE,"FORM";#N/A,"29",FALSE,"FORM";#N/A,"30",FALSE,"FORM";#N/A,"31",FALSE,"FORM";#N/A,"32",FALSE,"FORM";#N/A,"33",FALSE,"FORM";#N/A,"34",FALSE,"FORM";#N/A,"35",FALSE,"FORM";#N/A,"36",FALSE,"FORM";#N/A,"37",FALSE,"FORM";#N/A,"38",FALSE,"FORM";#N/A,"39",FALSE,"FORM";#N/A,"40",FALSE,"FORM";#N/A,"41",FALSE,"FORM";#N/A,"42",FALSE,"FORM";#N/A,"43",FALSE,"FORM";#N/A,"44",FALSE,"FORM";#N/A,"45",FALSE,"FORM";#N/A,"46",FALSE,"FORM";#N/A,"47",FALSE,"FORM";#N/A,"48",FALSE,"FORM";#N/A,"49",FALSE,"FORM";#N/A,"50",FALSE,"FORM";#N/A,"51",FALSE,"FORM";#N/A,"52",FALSE,"FORM";#N/A,"53",FALSE,"FORM";#N/A,"54",FALSE,"FORM";#N/A,"55",FALSE,"FORM";#N/A,"56",FALSE,"FORM";#N/A,"57",FALSE,"FORM";#N/A,"58",FALSE,"FORM";#N/A,"59",FALSE,"FORM"}</definedName>
    <definedName name="nbv">{"NOPCAPEVA",#N/A,FALSE,"Nopat";"FCFCSTAR",#N/A,FALSE,"FCFVAL";"EVAVL",#N/A,FALSE,"EVAVAL";"LEASE",#N/A,FALSE,"OpLease"}</definedName>
    <definedName name="nbvs">{"NOPCAPEVA",#N/A,FALSE,"Nopat";"FCFCSTAR",#N/A,FALSE,"FCFVAL";"EVAVL",#N/A,FALSE,"EVAVAL";"LEASE",#N/A,FALSE,"OpLease"}</definedName>
    <definedName name="nbvxg">{"AnnInc",#N/A,TRUE,"Inc";"QtrInc1",#N/A,TRUE,"Inc";"Balance",#N/A,TRUE,"Bal";"Cflow",#N/A,TRUE,"Cash"}</definedName>
    <definedName name="NCBN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ndsa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neia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neil">{#N/A,#N/A,FALSE,"2XX"}</definedName>
    <definedName name="NET_DEBT">'[137]VALUE MATRIX'!#REF!</definedName>
    <definedName name="NetIncomeGraph">'[4]Net Income Graph'!$C$6:$C$17</definedName>
    <definedName name="NetIncomeGraph1">#REF!</definedName>
    <definedName name="NEU_IQ_div_payment_date">"c2205"</definedName>
    <definedName name="NEU_IQ_Xdiv_date">"c2203"</definedName>
    <definedName name="new">{"'Highlights'!$A$1:$M$123"}</definedName>
    <definedName name="NEW_IQ_div_record_date">"c2204"</definedName>
    <definedName name="new_name">{#N/A,#N/A,FALSE,"FS_50";#N/A,#N/A,FALSE,"DSO";#N/A,#N/A,FALSE,"FS-51";#N/A,#N/A,FALSE,"FS_52";#N/A,#N/A,FALSE,"FS_53";#N/A,#N/A,FALSE,"FS-5";#N/A,#N/A,FALSE,"FS-10";#N/A,#N/A,FALSE,"FS-20-21";#N/A,#N/A,FALSE,"FS-30";#N/A,#N/A,FALSE,"FS-31";#N/A,#N/A,FALSE,"R&amp;E-5";#N/A,#N/A,FALSE,"S-11";#N/A,#N/A,FALSE,"S-20";#N/A,#N/A,FALSE,"S-22"}</definedName>
    <definedName name="new_name2">{#N/A,#N/A,FALSE,"FS-43";#N/A,#N/A,FALSE,"A-30";#N/A,#N/A,FALSE,"A-60";#N/A,#N/A,FALSE,"L-2";#N/A,#N/A,FALSE,"FS-40";#N/A,#N/A,FALSE,"FS-41";#N/A,#N/A,FALSE,"FS-42";#N/A,#N/A,FALSE,"TAX_CON";#N/A,#N/A,FALSE,"TAX_JJMA";#N/A,#N/A,FALSE,"TAX_MTS";#N/A,#N/A,FALSE,"R&amp;E-24";#N/A,#N/A,FALSE,"S-21";#N/A,#N/A,FALSE,"R&amp;E-25"}</definedName>
    <definedName name="newbel">{"'Directory'!$A$72:$E$91"}</definedName>
    <definedName name="newbls">{"'Directory'!$A$72:$E$91"}</definedName>
    <definedName name="Newcap">{"'2ND_QUAR'!$A$1:$P$106"}</definedName>
    <definedName name="Newcapexp">#REF!</definedName>
    <definedName name="newcarrentals">{"CurrentDetail",#N/A,FALSE,"ActualOutlook";"NextDetail",#N/A,FALSE,"ActualOutlook"}</definedName>
    <definedName name="newcash">{"AR_SCH1",#N/A,FALSE,"AR-SCH1"}</definedName>
    <definedName name="newdata">{"PAGE 1",#N/A,FALSE,"WEST_OT"}</definedName>
    <definedName name="newdata2">{"PAGE 1",#N/A,FALSE,"WEST_OT"}</definedName>
    <definedName name="newdcf">{#N/A,#N/A,TRUE,"DCF Summary (2)";#N/A,#N/A,TRUE,"DCF Summary";#N/A,"Middle Case Drivers",TRUE,"DCF"}</definedName>
    <definedName name="nEWFILL">#REF!</definedName>
    <definedName name="newhmrt">{"CurrentDetail",#N/A,FALSE,"ActualOutlook";"NextDetail",#N/A,FALSE,"ActualOutlook"}</definedName>
    <definedName name="newJSECcustomer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NewKey">[4]Summary!#REF!</definedName>
    <definedName name="NewKey2">[4]Summary!#REF!</definedName>
    <definedName name="newname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ewnamecarrentals">{"CurrentDetail",#N/A,FALSE,"ActualOutlook";"NextDetail",#N/A,FALSE,"ActualOutlook"}</definedName>
    <definedName name="NEWNAMEHMRT">{"CurrentDetail",#N/A,FALSE,"ActualOutlook";"NextDetail",#N/A,FALSE,"ActualOutlook"}</definedName>
    <definedName name="newnewnew">{#N/A,#N/A,FALSE,"Pharm";#N/A,#N/A,FALSE,"WWCM"}</definedName>
    <definedName name="NewOM">{"summary",#N/A,FALSE,"2000 vs 1999";"detail",#N/A,FALSE,"2000 vs 1999"}</definedName>
    <definedName name="NewRange" localSheetId="9">[4]!NewRange</definedName>
    <definedName name="NewRange" localSheetId="18">[4]!NewRange</definedName>
    <definedName name="NewRange" localSheetId="19">[4]!NewRange</definedName>
    <definedName name="NewRange" localSheetId="20">[4]!NewRange</definedName>
    <definedName name="NewRange" localSheetId="21">[4]!NewRange</definedName>
    <definedName name="NewRange" localSheetId="22">[4]!NewRange</definedName>
    <definedName name="NewRange" localSheetId="23">[4]!NewRange</definedName>
    <definedName name="NewRange" localSheetId="24">[4]!NewRange</definedName>
    <definedName name="NewRange" localSheetId="25">[4]!NewRange</definedName>
    <definedName name="NewRange" localSheetId="26">[4]!NewRange</definedName>
    <definedName name="NewRange" localSheetId="27">[4]!NewRange</definedName>
    <definedName name="NewRange" localSheetId="10">[4]!NewRange</definedName>
    <definedName name="NewRange" localSheetId="28">[4]!NewRange</definedName>
    <definedName name="NewRange" localSheetId="29">[4]!NewRange</definedName>
    <definedName name="NewRange" localSheetId="30">[4]!NewRange</definedName>
    <definedName name="NewRange" localSheetId="31">[4]!NewRange</definedName>
    <definedName name="NewRange" localSheetId="32">[4]!NewRange</definedName>
    <definedName name="NewRange" localSheetId="33">[4]!NewRange</definedName>
    <definedName name="NewRange" localSheetId="34">[4]!NewRange</definedName>
    <definedName name="NewRange" localSheetId="35">[4]!NewRange</definedName>
    <definedName name="NewRange" localSheetId="36">[4]!NewRange</definedName>
    <definedName name="NewRange" localSheetId="37">[4]!NewRange</definedName>
    <definedName name="NewRange" localSheetId="11">[4]!NewRange</definedName>
    <definedName name="NewRange" localSheetId="38">[4]!NewRange</definedName>
    <definedName name="NewRange" localSheetId="39">[4]!NewRange</definedName>
    <definedName name="NewRange" localSheetId="40">[4]!NewRange</definedName>
    <definedName name="NewRange" localSheetId="41">[4]!NewRange</definedName>
    <definedName name="NewRange" localSheetId="42">[4]!NewRange</definedName>
    <definedName name="NewRange" localSheetId="43">[4]!NewRange</definedName>
    <definedName name="NewRange" localSheetId="44">[4]!NewRange</definedName>
    <definedName name="NewRange" localSheetId="45">[4]!NewRange</definedName>
    <definedName name="NewRange" localSheetId="46">[4]!NewRange</definedName>
    <definedName name="NewRange" localSheetId="47">[4]!NewRange</definedName>
    <definedName name="NewRange" localSheetId="12">[4]!NewRange</definedName>
    <definedName name="NewRange" localSheetId="48">[4]!NewRange</definedName>
    <definedName name="NewRange" localSheetId="49">[4]!NewRange</definedName>
    <definedName name="NewRange" localSheetId="50">[4]!NewRange</definedName>
    <definedName name="NewRange" localSheetId="51">[4]!NewRange</definedName>
    <definedName name="NewRange" localSheetId="52">[4]!NewRange</definedName>
    <definedName name="NewRange" localSheetId="53">[4]!NewRange</definedName>
    <definedName name="NewRange" localSheetId="54">[4]!NewRange</definedName>
    <definedName name="NewRange" localSheetId="55">[4]!NewRange</definedName>
    <definedName name="NewRange" localSheetId="56">[4]!NewRange</definedName>
    <definedName name="NewRange" localSheetId="57">[4]!NewRange</definedName>
    <definedName name="NewRange" localSheetId="13">[4]!NewRange</definedName>
    <definedName name="NewRange" localSheetId="58">[4]!NewRange</definedName>
    <definedName name="NewRange" localSheetId="59">[4]!NewRange</definedName>
    <definedName name="NewRange" localSheetId="60">[4]!NewRange</definedName>
    <definedName name="NewRange" localSheetId="14">[4]!NewRange</definedName>
    <definedName name="NewRange" localSheetId="15">[4]!NewRange</definedName>
    <definedName name="NewRange" localSheetId="16">[4]!NewRange</definedName>
    <definedName name="NewRange" localSheetId="17">[4]!NewRange</definedName>
    <definedName name="NewRange" localSheetId="1">[4]!NewRange</definedName>
    <definedName name="NewRange" localSheetId="8">[4]!NewRange</definedName>
    <definedName name="NewRange" localSheetId="2">[4]!NewRange</definedName>
    <definedName name="NewRange">[4]!NewRange</definedName>
    <definedName name="newt">{"'Directory'!$A$72:$E$91"}</definedName>
    <definedName name="newtest2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newtest3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newview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newview2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newview2a">{"Cover Page",#N/A,TRUE,"Cover";"Strategy",#N/A,TRUE,"Strategy";"Financial Summary",#N/A,TRUE,"Summary";"Signatures",#N/A,TRUE,"Signatures";"FL Current",#N/A,TRUE,"FL Current";#N/A,#N/A,TRUE,"Capital";"FL Assum1",#N/A,TRUE,"Assumptions";"FL Assum2",#N/A,TRUE,"Assumptions";"FL Assum3",#N/A,TRUE,"Assumptions";"FL Last",#N/A,TRUE,"FL Last";#N/A,#N/A,TRUE,"FL Orig";#N/A,#N/A,TRUE,"C to G Explain";#N/A,#N/A,TRUE,"Tornado";#N/A,#N/A,TRUE,"Sensitivity";#N/A,#N/A,TRUE,"Alt View"}</definedName>
    <definedName name="newview2b">{"Cover Page",#N/A,TRUE,"Cover";"Strategy",#N/A,TRUE,"Strategy";"Financial Summary",#N/A,TRUE,"Summary";"Signatures",#N/A,TRUE,"Signatures";"FL Current",#N/A,TRUE,"FL Current";#N/A,#N/A,TRUE,"Capital";"FL Assum1",#N/A,TRUE,"Assumptions";"FL Assum2",#N/A,TRUE,"Assumptions";"FL Assum3",#N/A,TRUE,"Assumptions";"FL Last",#N/A,TRUE,"FL Last";#N/A,#N/A,TRUE,"FL Orig";#N/A,#N/A,TRUE,"C to G Explain";#N/A,#N/A,TRUE,"Tornado";#N/A,#N/A,TRUE,"Sensitivity";#N/A,#N/A,TRUE,"Alt View"}</definedName>
    <definedName name="newview3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newview3a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newview3b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newwcom">{"'Directory'!$A$72:$E$91"}</definedName>
    <definedName name="ng">{"Month End Performance",#N/A,FALSE,"Report";"Site Talk Times",#N/A,FALSE,"Report"}</definedName>
    <definedName name="ngfd">{"AnnInc",#N/A,TRUE,"Inc";"QtrInc1",#N/A,TRUE,"Inc";"Balance",#N/A,TRUE,"Bal";"Cflow",#N/A,TRUE,"Cash"}</definedName>
    <definedName name="NHHBB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nhjythh">{"DCF","UPSIDE CASE",FALSE,"Sheet1";"DCF","BASE CASE",FALSE,"Sheet1";"DCF","DOWNSIDE CASE",FALSE,"Sheet1"}</definedName>
    <definedName name="nhy">{#N/A,#N/A,TRUE,"3 breaks";#N/A,#N/A,TRUE,"May P&amp;L";#N/A,#N/A,TRUE,"May Notes ";#N/A,#N/A,TRUE,"May YTD vs bud";#N/A,#N/A,TRUE,"May BS";#N/A,#N/A,TRUE,"FAIM p&amp;L";#N/A,#N/A,TRUE,"FAIM BS may"}</definedName>
    <definedName name="NI">#REF!</definedName>
    <definedName name="nine">#REF!</definedName>
    <definedName name="NLGeXToEUR" localSheetId="9">1/EUReXToNLG</definedName>
    <definedName name="NLGeXToEUR" localSheetId="18">1/EUReXToNLG</definedName>
    <definedName name="NLGeXToEUR" localSheetId="19">1/EUReXToNLG</definedName>
    <definedName name="NLGeXToEUR" localSheetId="20">1/EUReXToNLG</definedName>
    <definedName name="NLGeXToEUR" localSheetId="21">1/EUReXToNLG</definedName>
    <definedName name="NLGeXToEUR" localSheetId="22">1/EUReXToNLG</definedName>
    <definedName name="NLGeXToEUR" localSheetId="23">1/EUReXToNLG</definedName>
    <definedName name="NLGeXToEUR" localSheetId="24">1/EUReXToNLG</definedName>
    <definedName name="NLGeXToEUR" localSheetId="25">1/EUReXToNLG</definedName>
    <definedName name="NLGeXToEUR" localSheetId="26">1/EUReXToNLG</definedName>
    <definedName name="NLGeXToEUR" localSheetId="27">1/EUReXToNLG</definedName>
    <definedName name="NLGeXToEUR" localSheetId="10">1/EUReXToNLG</definedName>
    <definedName name="NLGeXToEUR" localSheetId="28">1/EUReXToNLG</definedName>
    <definedName name="NLGeXToEUR" localSheetId="29">1/EUReXToNLG</definedName>
    <definedName name="NLGeXToEUR" localSheetId="30">1/EUReXToNLG</definedName>
    <definedName name="NLGeXToEUR" localSheetId="31">1/EUReXToNLG</definedName>
    <definedName name="NLGeXToEUR" localSheetId="32">1/EUReXToNLG</definedName>
    <definedName name="NLGeXToEUR" localSheetId="33">1/EUReXToNLG</definedName>
    <definedName name="NLGeXToEUR" localSheetId="34">1/EUReXToNLG</definedName>
    <definedName name="NLGeXToEUR" localSheetId="35">1/EUReXToNLG</definedName>
    <definedName name="NLGeXToEUR" localSheetId="36">1/EUReXToNLG</definedName>
    <definedName name="NLGeXToEUR" localSheetId="37">1/EUReXToNLG</definedName>
    <definedName name="NLGeXToEUR" localSheetId="11">1/EUReXToNLG</definedName>
    <definedName name="NLGeXToEUR" localSheetId="38">1/EUReXToNLG</definedName>
    <definedName name="NLGeXToEUR" localSheetId="39">1/EUReXToNLG</definedName>
    <definedName name="NLGeXToEUR" localSheetId="40">1/EUReXToNLG</definedName>
    <definedName name="NLGeXToEUR" localSheetId="41">1/EUReXToNLG</definedName>
    <definedName name="NLGeXToEUR" localSheetId="42">1/EUReXToNLG</definedName>
    <definedName name="NLGeXToEUR" localSheetId="43">1/EUReXToNLG</definedName>
    <definedName name="NLGeXToEUR" localSheetId="44">1/EUReXToNLG</definedName>
    <definedName name="NLGeXToEUR" localSheetId="45">1/EUReXToNLG</definedName>
    <definedName name="NLGeXToEUR" localSheetId="46">1/EUReXToNLG</definedName>
    <definedName name="NLGeXToEUR" localSheetId="47">1/EUReXToNLG</definedName>
    <definedName name="NLGeXToEUR" localSheetId="12">1/EUReXToNLG</definedName>
    <definedName name="NLGeXToEUR" localSheetId="48">1/EUReXToNLG</definedName>
    <definedName name="NLGeXToEUR" localSheetId="49">1/EUReXToNLG</definedName>
    <definedName name="NLGeXToEUR" localSheetId="50">1/EUReXToNLG</definedName>
    <definedName name="NLGeXToEUR" localSheetId="51">1/EUReXToNLG</definedName>
    <definedName name="NLGeXToEUR" localSheetId="52">1/EUReXToNLG</definedName>
    <definedName name="NLGeXToEUR" localSheetId="53">1/EUReXToNLG</definedName>
    <definedName name="NLGeXToEUR" localSheetId="54">1/EUReXToNLG</definedName>
    <definedName name="NLGeXToEUR" localSheetId="55">1/EUReXToNLG</definedName>
    <definedName name="NLGeXToEUR" localSheetId="56">1/EUReXToNLG</definedName>
    <definedName name="NLGeXToEUR" localSheetId="57">1/EUReXToNLG</definedName>
    <definedName name="NLGeXToEUR" localSheetId="13">1/EUReXToNLG</definedName>
    <definedName name="NLGeXToEUR" localSheetId="58">1/EUReXToNLG</definedName>
    <definedName name="NLGeXToEUR" localSheetId="59">1/EUReXToNLG</definedName>
    <definedName name="NLGeXToEUR" localSheetId="60">1/EUReXToNLG</definedName>
    <definedName name="NLGeXToEUR" localSheetId="14">1/EUReXToNLG</definedName>
    <definedName name="NLGeXToEUR" localSheetId="15">1/EUReXToNLG</definedName>
    <definedName name="NLGeXToEUR" localSheetId="16">1/EUReXToNLG</definedName>
    <definedName name="NLGeXToEUR" localSheetId="17">1/EUReXToNLG</definedName>
    <definedName name="NLGeXToEUR" localSheetId="1">1/EUReXToNLG</definedName>
    <definedName name="NLGeXToEUR" localSheetId="8">1/EUReXToNLG</definedName>
    <definedName name="NLGeXToEUR" localSheetId="2">1/EUReXToNLG</definedName>
    <definedName name="NLGeXToEUR">1/EUReXToNLG</definedName>
    <definedName name="NMCVM">{#N/A,#N/A,FALSE,"TABLE_1 YTD- VALUES LAST YR(2)"}</definedName>
    <definedName name="nmnmm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nnn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b">{"consolidated",#N/A,FALSE,"Sheet1";"cms",#N/A,FALSE,"Sheet1";"fse",#N/A,FALSE,"Sheet1"}</definedName>
    <definedName name="nnnn">{#N/A,#N/A,FALSE,"Job Sched"}</definedName>
    <definedName name="nnnnn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nnnnnnn">{#N/A,#N/A,TRUE,"TS";#N/A,#N/A,TRUE,"Combo";#N/A,#N/A,TRUE,"FAIR";#N/A,#N/A,TRUE,"RBC";#N/A,#N/A,TRUE,"xxxx"}</definedName>
    <definedName name="NO">{"'Sheet1'!$A$1:$J$121"}</definedName>
    <definedName name="no.presentation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noidea">{#N/A,#N/A,FALSE,"Calc";#N/A,#N/A,FALSE,"Sensitivity";#N/A,#N/A,FALSE,"LT Earn.Dil.";#N/A,#N/A,FALSE,"Dil. AVP"}</definedName>
    <definedName name="non">#REF!</definedName>
    <definedName name="none">{#N/A,#N/A,FALSE,"COP CONS SK";#N/A,#N/A,FALSE,"COP CONS RG";#N/A,#N/A,FALSE,"COP CONS SK BC";#N/A,#N/A,FALSE,"COP CONS RG BC";#N/A,#N/A,FALSE,"ALLIANCE SK";#N/A,#N/A,FALSE,"ALLIANCE RG";#N/A,#N/A,FALSE,"CPC SK";#N/A,#N/A,FALSE,"CPC RG"}</definedName>
    <definedName name="none2">{"QTR1",#N/A,FALSE,"Q1 Detail";"QTR2",#N/A,FALSE,"Q2 Detail";"QTR3",#N/A,FALSE,"Q3 Detail";"QTR4",#N/A,FALSE,"Q4 Detail"}</definedName>
    <definedName name="none3">{"QTR1",#N/A,FALSE,"96OUT";"QTR2",#N/A,FALSE,"96OUT";"QTR3",#N/A,FALSE,"96OUT";"QTR4",#N/A,FALSE,"96OUT";"YEAR",#N/A,FALSE,"96OUT"}</definedName>
    <definedName name="none4">{#N/A,#N/A,TRUE,"PAGE 2";#N/A,#N/A,TRUE,"PAGE 3";#N/A,#N/A,TRUE,"PAGE4"}</definedName>
    <definedName name="none5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6">{"OUTLK3YROCC",#N/A,FALSE,"3YR_OCC"}</definedName>
    <definedName name="none7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ON">{#N/A,#N/A,TRUE,"3 breaks";#N/A,#N/A,TRUE,"May P&amp;L";#N/A,#N/A,TRUE,"May Notes ";#N/A,#N/A,TRUE,"May YTD vs bud";#N/A,#N/A,TRUE,"May BS";#N/A,#N/A,TRUE,"FAIM p&amp;L";#N/A,#N/A,TRUE,"FAIM BS may"}</definedName>
    <definedName name="Norm">#REF!</definedName>
    <definedName name="Note">#REF!</definedName>
    <definedName name="NoteTextNames">{"Text 9";"Text 10";"Text 11";"Text 12"}</definedName>
    <definedName name="noth2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3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4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5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6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7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ing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sure">{"inputs raw data",#N/A,TRUE,"INPUT"}</definedName>
    <definedName name="nouv">{#N/A,#N/A,FALSE,"Pharm";#N/A,#N/A,FALSE,"WWCM"}</definedName>
    <definedName name="Nov00TB">{"Statement of Income",#N/A,TRUE,"Mar99";"Balance Sheet",#N/A,TRUE,"Mar99"}</definedName>
    <definedName name="now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ns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NSS_IQ_div_payment_date">"c2205"</definedName>
    <definedName name="NSS_IQ_div_record_date">"c2204"</definedName>
    <definedName name="NSS_IQ_XDiv_date">"c2203"</definedName>
    <definedName name="NTM_EBITDA">[125]IS!$P$73</definedName>
    <definedName name="Number_of_Payment2n" localSheetId="9">MATCH(0.01,End_Bal2,-1)+1</definedName>
    <definedName name="Number_of_Payment2n" localSheetId="18">MATCH(0.01,End_Bal2,-1)+1</definedName>
    <definedName name="Number_of_Payment2n" localSheetId="19">MATCH(0.01,End_Bal2,-1)+1</definedName>
    <definedName name="Number_of_Payment2n" localSheetId="20">MATCH(0.01,End_Bal2,-1)+1</definedName>
    <definedName name="Number_of_Payment2n" localSheetId="21">MATCH(0.01,End_Bal2,-1)+1</definedName>
    <definedName name="Number_of_Payment2n" localSheetId="22">MATCH(0.01,End_Bal2,-1)+1</definedName>
    <definedName name="Number_of_Payment2n" localSheetId="23">MATCH(0.01,End_Bal2,-1)+1</definedName>
    <definedName name="Number_of_Payment2n" localSheetId="24">MATCH(0.01,End_Bal2,-1)+1</definedName>
    <definedName name="Number_of_Payment2n" localSheetId="25">MATCH(0.01,End_Bal2,-1)+1</definedName>
    <definedName name="Number_of_Payment2n" localSheetId="26">MATCH(0.01,End_Bal2,-1)+1</definedName>
    <definedName name="Number_of_Payment2n" localSheetId="27">MATCH(0.01,End_Bal2,-1)+1</definedName>
    <definedName name="Number_of_Payment2n" localSheetId="10">MATCH(0.01,End_Bal2,-1)+1</definedName>
    <definedName name="Number_of_Payment2n" localSheetId="28">MATCH(0.01,End_Bal2,-1)+1</definedName>
    <definedName name="Number_of_Payment2n" localSheetId="29">MATCH(0.01,End_Bal2,-1)+1</definedName>
    <definedName name="Number_of_Payment2n" localSheetId="30">MATCH(0.01,End_Bal2,-1)+1</definedName>
    <definedName name="Number_of_Payment2n" localSheetId="31">MATCH(0.01,End_Bal2,-1)+1</definedName>
    <definedName name="Number_of_Payment2n" localSheetId="32">MATCH(0.01,End_Bal2,-1)+1</definedName>
    <definedName name="Number_of_Payment2n" localSheetId="33">MATCH(0.01,End_Bal2,-1)+1</definedName>
    <definedName name="Number_of_Payment2n" localSheetId="34">MATCH(0.01,End_Bal2,-1)+1</definedName>
    <definedName name="Number_of_Payment2n" localSheetId="35">MATCH(0.01,End_Bal2,-1)+1</definedName>
    <definedName name="Number_of_Payment2n" localSheetId="36">MATCH(0.01,End_Bal2,-1)+1</definedName>
    <definedName name="Number_of_Payment2n" localSheetId="37">MATCH(0.01,End_Bal2,-1)+1</definedName>
    <definedName name="Number_of_Payment2n" localSheetId="11">MATCH(0.01,End_Bal2,-1)+1</definedName>
    <definedName name="Number_of_Payment2n" localSheetId="38">MATCH(0.01,End_Bal2,-1)+1</definedName>
    <definedName name="Number_of_Payment2n" localSheetId="39">MATCH(0.01,End_Bal2,-1)+1</definedName>
    <definedName name="Number_of_Payment2n" localSheetId="40">MATCH(0.01,End_Bal2,-1)+1</definedName>
    <definedName name="Number_of_Payment2n" localSheetId="41">MATCH(0.01,End_Bal2,-1)+1</definedName>
    <definedName name="Number_of_Payment2n" localSheetId="42">MATCH(0.01,End_Bal2,-1)+1</definedName>
    <definedName name="Number_of_Payment2n" localSheetId="43">MATCH(0.01,End_Bal2,-1)+1</definedName>
    <definedName name="Number_of_Payment2n" localSheetId="44">MATCH(0.01,End_Bal2,-1)+1</definedName>
    <definedName name="Number_of_Payment2n" localSheetId="45">MATCH(0.01,End_Bal2,-1)+1</definedName>
    <definedName name="Number_of_Payment2n" localSheetId="46">MATCH(0.01,End_Bal2,-1)+1</definedName>
    <definedName name="Number_of_Payment2n" localSheetId="47">MATCH(0.01,End_Bal2,-1)+1</definedName>
    <definedName name="Number_of_Payment2n" localSheetId="12">MATCH(0.01,End_Bal2,-1)+1</definedName>
    <definedName name="Number_of_Payment2n" localSheetId="48">MATCH(0.01,End_Bal2,-1)+1</definedName>
    <definedName name="Number_of_Payment2n" localSheetId="49">MATCH(0.01,End_Bal2,-1)+1</definedName>
    <definedName name="Number_of_Payment2n" localSheetId="50">MATCH(0.01,End_Bal2,-1)+1</definedName>
    <definedName name="Number_of_Payment2n" localSheetId="51">MATCH(0.01,End_Bal2,-1)+1</definedName>
    <definedName name="Number_of_Payment2n" localSheetId="52">MATCH(0.01,End_Bal2,-1)+1</definedName>
    <definedName name="Number_of_Payment2n" localSheetId="53">MATCH(0.01,End_Bal2,-1)+1</definedName>
    <definedName name="Number_of_Payment2n" localSheetId="54">MATCH(0.01,End_Bal2,-1)+1</definedName>
    <definedName name="Number_of_Payment2n" localSheetId="55">MATCH(0.01,End_Bal2,-1)+1</definedName>
    <definedName name="Number_of_Payment2n" localSheetId="56">MATCH(0.01,End_Bal2,-1)+1</definedName>
    <definedName name="Number_of_Payment2n" localSheetId="57">MATCH(0.01,End_Bal2,-1)+1</definedName>
    <definedName name="Number_of_Payment2n" localSheetId="13">MATCH(0.01,End_Bal2,-1)+1</definedName>
    <definedName name="Number_of_Payment2n" localSheetId="58">MATCH(0.01,End_Bal2,-1)+1</definedName>
    <definedName name="Number_of_Payment2n" localSheetId="59">MATCH(0.01,End_Bal2,-1)+1</definedName>
    <definedName name="Number_of_Payment2n" localSheetId="60">MATCH(0.01,End_Bal2,-1)+1</definedName>
    <definedName name="Number_of_Payment2n" localSheetId="14">MATCH(0.01,End_Bal2,-1)+1</definedName>
    <definedName name="Number_of_Payment2n" localSheetId="15">MATCH(0.01,End_Bal2,-1)+1</definedName>
    <definedName name="Number_of_Payment2n" localSheetId="16">MATCH(0.01,End_Bal2,-1)+1</definedName>
    <definedName name="Number_of_Payment2n" localSheetId="17">MATCH(0.01,End_Bal2,-1)+1</definedName>
    <definedName name="Number_of_Payment2n" localSheetId="1">MATCH(0.01,End_Bal2,-1)+1</definedName>
    <definedName name="Number_of_Payment2n" localSheetId="8">MATCH(0.01,End_Bal2,-1)+1</definedName>
    <definedName name="Number_of_Payment2n" localSheetId="2">MATCH(0.01,End_Bal2,-1)+1</definedName>
    <definedName name="Number_of_Payment2n">MATCH(0.01,End_Bal2,-1)+1</definedName>
    <definedName name="Number_of_Payments" localSheetId="9">MATCH(0.01,End_Bal,-1)+1</definedName>
    <definedName name="Number_of_Payments" localSheetId="18">MATCH(0.01,End_Bal,-1)+1</definedName>
    <definedName name="Number_of_Payments" localSheetId="19">MATCH(0.01,End_Bal,-1)+1</definedName>
    <definedName name="Number_of_Payments" localSheetId="20">MATCH(0.01,End_Bal,-1)+1</definedName>
    <definedName name="Number_of_Payments" localSheetId="21">MATCH(0.01,End_Bal,-1)+1</definedName>
    <definedName name="Number_of_Payments" localSheetId="22">MATCH(0.01,End_Bal,-1)+1</definedName>
    <definedName name="Number_of_Payments" localSheetId="23">MATCH(0.01,End_Bal,-1)+1</definedName>
    <definedName name="Number_of_Payments" localSheetId="24">MATCH(0.01,End_Bal,-1)+1</definedName>
    <definedName name="Number_of_Payments" localSheetId="25">MATCH(0.01,End_Bal,-1)+1</definedName>
    <definedName name="Number_of_Payments" localSheetId="26">MATCH(0.01,End_Bal,-1)+1</definedName>
    <definedName name="Number_of_Payments" localSheetId="27">MATCH(0.01,End_Bal,-1)+1</definedName>
    <definedName name="Number_of_Payments" localSheetId="10">MATCH(0.01,End_Bal,-1)+1</definedName>
    <definedName name="Number_of_Payments" localSheetId="28">MATCH(0.01,End_Bal,-1)+1</definedName>
    <definedName name="Number_of_Payments" localSheetId="29">MATCH(0.01,End_Bal,-1)+1</definedName>
    <definedName name="Number_of_Payments" localSheetId="30">MATCH(0.01,End_Bal,-1)+1</definedName>
    <definedName name="Number_of_Payments" localSheetId="31">MATCH(0.01,End_Bal,-1)+1</definedName>
    <definedName name="Number_of_Payments" localSheetId="32">MATCH(0.01,End_Bal,-1)+1</definedName>
    <definedName name="Number_of_Payments" localSheetId="33">MATCH(0.01,End_Bal,-1)+1</definedName>
    <definedName name="Number_of_Payments" localSheetId="34">MATCH(0.01,End_Bal,-1)+1</definedName>
    <definedName name="Number_of_Payments" localSheetId="35">MATCH(0.01,End_Bal,-1)+1</definedName>
    <definedName name="Number_of_Payments" localSheetId="36">MATCH(0.01,End_Bal,-1)+1</definedName>
    <definedName name="Number_of_Payments" localSheetId="37">MATCH(0.01,End_Bal,-1)+1</definedName>
    <definedName name="Number_of_Payments" localSheetId="11">MATCH(0.01,End_Bal,-1)+1</definedName>
    <definedName name="Number_of_Payments" localSheetId="38">MATCH(0.01,End_Bal,-1)+1</definedName>
    <definedName name="Number_of_Payments" localSheetId="39">MATCH(0.01,End_Bal,-1)+1</definedName>
    <definedName name="Number_of_Payments" localSheetId="40">MATCH(0.01,End_Bal,-1)+1</definedName>
    <definedName name="Number_of_Payments" localSheetId="41">MATCH(0.01,End_Bal,-1)+1</definedName>
    <definedName name="Number_of_Payments" localSheetId="42">MATCH(0.01,End_Bal,-1)+1</definedName>
    <definedName name="Number_of_Payments" localSheetId="43">MATCH(0.01,End_Bal,-1)+1</definedName>
    <definedName name="Number_of_Payments" localSheetId="44">MATCH(0.01,End_Bal,-1)+1</definedName>
    <definedName name="Number_of_Payments" localSheetId="45">MATCH(0.01,End_Bal,-1)+1</definedName>
    <definedName name="Number_of_Payments" localSheetId="46">MATCH(0.01,End_Bal,-1)+1</definedName>
    <definedName name="Number_of_Payments" localSheetId="47">MATCH(0.01,End_Bal,-1)+1</definedName>
    <definedName name="Number_of_Payments" localSheetId="12">MATCH(0.01,End_Bal,-1)+1</definedName>
    <definedName name="Number_of_Payments" localSheetId="48">MATCH(0.01,End_Bal,-1)+1</definedName>
    <definedName name="Number_of_Payments" localSheetId="49">MATCH(0.01,End_Bal,-1)+1</definedName>
    <definedName name="Number_of_Payments" localSheetId="50">MATCH(0.01,End_Bal,-1)+1</definedName>
    <definedName name="Number_of_Payments" localSheetId="51">MATCH(0.01,End_Bal,-1)+1</definedName>
    <definedName name="Number_of_Payments" localSheetId="52">MATCH(0.01,End_Bal,-1)+1</definedName>
    <definedName name="Number_of_Payments" localSheetId="53">MATCH(0.01,End_Bal,-1)+1</definedName>
    <definedName name="Number_of_Payments" localSheetId="54">MATCH(0.01,End_Bal,-1)+1</definedName>
    <definedName name="Number_of_Payments" localSheetId="55">MATCH(0.01,End_Bal,-1)+1</definedName>
    <definedName name="Number_of_Payments" localSheetId="56">MATCH(0.01,End_Bal,-1)+1</definedName>
    <definedName name="Number_of_Payments" localSheetId="57">MATCH(0.01,End_Bal,-1)+1</definedName>
    <definedName name="Number_of_Payments" localSheetId="13">MATCH(0.01,End_Bal,-1)+1</definedName>
    <definedName name="Number_of_Payments" localSheetId="58">MATCH(0.01,End_Bal,-1)+1</definedName>
    <definedName name="Number_of_Payments" localSheetId="59">MATCH(0.01,End_Bal,-1)+1</definedName>
    <definedName name="Number_of_Payments" localSheetId="60">MATCH(0.01,End_Bal,-1)+1</definedName>
    <definedName name="Number_of_Payments" localSheetId="14">MATCH(0.01,End_Bal,-1)+1</definedName>
    <definedName name="Number_of_Payments" localSheetId="15">MATCH(0.01,End_Bal,-1)+1</definedName>
    <definedName name="Number_of_Payments" localSheetId="16">MATCH(0.01,End_Bal,-1)+1</definedName>
    <definedName name="Number_of_Payments" localSheetId="17">MATCH(0.01,End_Bal,-1)+1</definedName>
    <definedName name="Number_of_Payments" localSheetId="1">MATCH(0.01,End_Bal,-1)+1</definedName>
    <definedName name="Number_of_Payments" localSheetId="8">MATCH(0.01,End_Bal,-1)+1</definedName>
    <definedName name="Number_of_Payments" localSheetId="2">MATCH(0.01,End_Bal,-1)+1</definedName>
    <definedName name="Number_of_Payments">MATCH(0.01,End_Bal,-1)+1</definedName>
    <definedName name="nuovo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vbfg">{"NOPCAPEVA",#N/A,FALSE,"Nopat";"FCFCSTAR",#N/A,FALSE,"FCFVAL";"EVAVL",#N/A,FALSE,"EVAVAL";"LEASE",#N/A,FALSE,"OpLease"}</definedName>
    <definedName name="NvsASD">"V2002-05-31"</definedName>
    <definedName name="NvsAutoDrillOk">"VN"</definedName>
    <definedName name="NvsElapsedTime">0.000305208333884366</definedName>
    <definedName name="NvsEndTime">37425.4561584491</definedName>
    <definedName name="NvsInstLang">"VENG"</definedName>
    <definedName name="NvsInstSpec">"%,FDEPTID,V800"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"%,X,RZF..R00B,CZF..C00B"</definedName>
    <definedName name="NvsPanelBusUnit">"VVMC01"</definedName>
    <definedName name="NvsPanelEffdt">"V2004-10-18"</definedName>
    <definedName name="NvsPanelSetid">"VSHARE"</definedName>
    <definedName name="NvsReqBU">"VCCLLC"</definedName>
    <definedName name="NvsReqBUOnly">"VY"</definedName>
    <definedName name="NvsStyleNme">"Classical.xls"</definedName>
    <definedName name="NvsTransLed">"VN"</definedName>
    <definedName name="NvsTreeASD">"V2001-12-29"</definedName>
    <definedName name="NvsValTbl.ACCOUNT">"GL_ACCOUNT_TBL"</definedName>
    <definedName name="NvsValTbl.AFFILIATE">"AFFILIATE_VW"</definedName>
    <definedName name="NvsValTbl.BUDGET_REF">"BUDREF_ALL_VW"</definedName>
    <definedName name="NvsValTbl.BUSINESS_UNIT">"BUS_UNIT_TBL_GL"</definedName>
    <definedName name="NvsValTbl.CHARTFIELD1">"CHARTFIELD1_TBL"</definedName>
    <definedName name="NvsValTbl.CURRENCY_CD">"CURRENCY_CD_TBL"</definedName>
    <definedName name="NvsValTbl.DEPTID">"DEPT_TBL"</definedName>
    <definedName name="NvsValTbl.GH_PAYOR">"PAYOR_TBL"</definedName>
    <definedName name="NvsValTbl.OPER_UNIT">"OPER_UNIT_TBL"</definedName>
    <definedName name="NvsValTbl.PRODUCT">"PRODUCT_TBL"</definedName>
    <definedName name="NvsValTbl.PROJECT_ID">"PROJECT"</definedName>
    <definedName name="NvsValTbl.SCENARIO">"BD_SCENARIO_TBL"</definedName>
    <definedName name="NvsValTbl.STATISTICS_CODE">"STAT_TBL"</definedName>
    <definedName name="nvxc">{"NOPCAPEVA",#N/A,FALSE,"Nopat";"FCFCSTAR",#N/A,FALSE,"FCFVAL";"EVAVL",#N/A,FALSE,"EVAVAL";"LEASE",#N/A,FALSE,"OpLease"}</definedName>
    <definedName name="NWC_Optimal">[110]RATIOS!$F$59</definedName>
    <definedName name="NWCYear1">[110]RATIOS!$F$57</definedName>
    <definedName name="NWCYear2">[110]RATIOS!$G$57</definedName>
    <definedName name="NWCYear3">[110]RATIOS!$H$57</definedName>
    <definedName name="NWCYear4">[110]RATIOS!$I$57</definedName>
    <definedName name="NWCYear5">[110]RATIOS!$J$57</definedName>
    <definedName name="nwe">{"pages345",#N/A,FALSE,"group and company";"page1920",#N/A,FALSE,"glass grp";"page21",#N/A,FALSE,"glass and marbleine";"page2223",#N/A,FALSE,"wood grp "}</definedName>
    <definedName name="o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o_">{#N/A,#N/A,FALSE,"New Depr Sch-150% DB";#N/A,#N/A,FALSE,"Cash Flows RLP";#N/A,#N/A,FALSE,"IRR";#N/A,#N/A,FALSE,"Proforma IS";#N/A,#N/A,FALSE,"Assumptions"}</definedName>
    <definedName name="o_1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o_2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o_3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Oct.test">{"Mexico PL",#N/A,FALSE,"Mexico";"Mexico BS",#N/A,FALSE,"Mexico";"Mexico CF",#N/A,FALSE,"Mexico"}</definedName>
    <definedName name="Oct.test1">{"US PL",#N/A,FALSE,"US";"US BS",#N/A,FALSE,"US";"US CF",#N/A,FALSE,"US"}</definedName>
    <definedName name="Oct00TB">{"Statement of Income",#N/A,TRUE,"Mar99";"Balance Sheet",#N/A,TRUE,"Mar99"}</definedName>
    <definedName name="Octob00">{"Statement of Income",#N/A,TRUE,"Mar99";"Balance Sheet",#N/A,TRUE,"Mar99"}</definedName>
    <definedName name="Octob00TB">{"Statement of Income",#N/A,TRUE,"Mar99";"Balance Sheet",#N/A,TRUE,"Mar99"}</definedName>
    <definedName name="oh_sum">{#N/A,#N/A,FALSE,"PRO FORMA FINANCIALS"}</definedName>
    <definedName name="oh_sum1">{#N/A,#N/A,FALSE,"PRO FORMA FINANCIALS"}</definedName>
    <definedName name="ohohoh">{"CurrentDetail",#N/A,FALSE,"ActualOutlook";"NextDetail",#N/A,FALSE,"ActualOutlook"}</definedName>
    <definedName name="OI">{#N/A,#N/A,FALSE,"COVER";#N/A,#N/A,FALSE,"Index";#N/A,#N/A,FALSE,"Non-Earning";#N/A,#N/A,FALSE,"Non-Earning_Recovery"}</definedName>
    <definedName name="oiu">{#N/A,#N/A,FALSE,"COVER";#N/A,#N/A,FALSE,"RATIOS";#N/A,#N/A,FALSE,"LEVERAGE";#N/A,#N/A,FALSE,"TIER-1";#N/A,#N/A,FALSE,"RISK BASED ASSETS";#N/A,#N/A,FALSE,"TIER-2"}</definedName>
    <definedName name="ok">40802.5741319444</definedName>
    <definedName name="okay">{#N/A,#N/A,FALSE,"INPUTS";#N/A,#N/A,FALSE,"PROFORMA BSHEET";#N/A,#N/A,FALSE,"COMBINED";#N/A,#N/A,FALSE,"HIGH YIELD";#N/A,#N/A,FALSE,"COMB_GRAPHS"}</definedName>
    <definedName name="okay2">{#N/A,#N/A,FALSE,"QTD";#N/A,#N/A,FALSE,"Lic Fees";#N/A,#N/A,FALSE,"Unapproved";#N/A,#N/A,FALSE,"Wkly Notes"}</definedName>
    <definedName name="okaya">{#N/A,#N/A,FALSE,"INPUTS";#N/A,#N/A,FALSE,"PROFORMA BSHEET";#N/A,#N/A,FALSE,"COMBINED";#N/A,#N/A,FALSE,"HIGH YIELD";#N/A,#N/A,FALSE,"COMB_GRAPHS"}</definedName>
    <definedName name="okn">{#N/A,#N/A,TRUE,"3 breaks";#N/A,#N/A,TRUE,"May P&amp;L";#N/A,#N/A,TRUE,"May Notes ";#N/A,#N/A,TRUE,"May YTD vs bud";#N/A,#N/A,TRUE,"May BS";#N/A,#N/A,TRUE,"FAIM p&amp;L";#N/A,#N/A,TRUE,"FAIM BS may"}</definedName>
    <definedName name="OL">{"FCB_ALL",#N/A,FALSE,"FCB";"GREY_ALL",#N/A,FALSE,"GREY"}</definedName>
    <definedName name="OLA">[16]SalaryData!$EE$10</definedName>
    <definedName name="OLD">{#N/A,#N/A,FALSE,"COP CONS SK";#N/A,#N/A,FALSE,"COP CONS RG";#N/A,#N/A,FALSE,"COP CONS SK BC";#N/A,#N/A,FALSE,"COP CONS RG BC";#N/A,#N/A,FALSE,"ALLIANCE SK";#N/A,#N/A,FALSE,"ALLIANCE RG";#N/A,#N/A,FALSE,"CPC SK";#N/A,#N/A,FALSE,"CPC RG"}</definedName>
    <definedName name="Old_LTIP_Probability_of_Vesting_FooterType">"INTERNAL"</definedName>
    <definedName name="olddata">{"PAGE 1",#N/A,FALSE,"WEST_OT"}</definedName>
    <definedName name="olddata1">{"PAGE 1",#N/A,FALSE,"WEST_OT"}</definedName>
    <definedName name="olddata2">{"PAGE 1",#N/A,FALSE,"WEST_OT"}</definedName>
    <definedName name="olddata3">{"PAGE 1",#N/A,FALSE,"WEST_OT"}</definedName>
    <definedName name="oldkey1">#REF!</definedName>
    <definedName name="oldname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ldsort">#REF!</definedName>
    <definedName name="olp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on">{"TOTAL",#N/A,FALSE,"A";"FISCAL94",#N/A,FALSE,"A";"FISCAL95",#N/A,FALSE,"A";"FISCAL96",#N/A,FALSE,"A";"misc page",#N/A,FALSE,"A"}</definedName>
    <definedName name="ONE">{#N/A,#N/A,FALSE,"ARCSTEP"}</definedName>
    <definedName name="one.total">{#N/A,#N/A,FALSE,"Coverage";#N/A,#N/A,FALSE,"Leverage";#N/A,#N/A,FALSE,"Projections"}</definedName>
    <definedName name="onetwo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NYX19970501222055">#REF!</definedName>
    <definedName name="ONYX19970501222155">#REF!</definedName>
    <definedName name="OO_Book_Settings_AllowResize">"0"</definedName>
    <definedName name="OO_Book_Settings_BGColor">""</definedName>
    <definedName name="OO_Book_Settings_CellBGColor">"FFFF99"</definedName>
    <definedName name="OO_Book_Settings_Destination">"\\192.168.110.60\e$\TM1\SWS\ww_Reporting\Reports\Open - Monthly.xml"</definedName>
    <definedName name="OO_Book_Settings_Footer">"footer.html"</definedName>
    <definedName name="OO_Book_Settings_Header">"header.html"</definedName>
    <definedName name="OO_Book_Settings_HorizontalCenter">"1"</definedName>
    <definedName name="OO_Book_Settings_IgnoreNoPublishWarning">"0"</definedName>
    <definedName name="OO_Book_Settings_Menu">"ww_Menu:Open Monthly Statements.dim"</definedName>
    <definedName name="OO_Book_Settings_MenuType">"Dim"</definedName>
    <definedName name="OO_Book_Settings_RecalOnDropDownChange">"1"</definedName>
    <definedName name="OO_Book_Settings_RecalOnInputCellChange">"0"</definedName>
    <definedName name="OO_Book_Settings_SynchDestination">"1"</definedName>
    <definedName name="OO_Book_Settings_TBExport">"1"</definedName>
    <definedName name="OO_Book_Settings_TBPaste">"1"</definedName>
    <definedName name="OO_Book_Settings_TBUpdate">"1"</definedName>
    <definedName name="OO_Book_Settings_TBWorksheets">"0"</definedName>
    <definedName name="OO_Book_Settings_TBZoomIn">"1"</definedName>
    <definedName name="OO_Book_Settings_TBZoomOut">"1"</definedName>
    <definedName name="OO_Book_Settings_Toolbar">"1"</definedName>
    <definedName name="OO_Book_Settings_UpdateButton">""</definedName>
    <definedName name="OO_Book_Settings_UseNamedRanges">"1"</definedName>
    <definedName name="OO_Book_Settings_UseWorkbookSettings">"0"</definedName>
    <definedName name="OO_Book_Settings_WorksheetTabs">"1"</definedName>
    <definedName name="OO_Book_Settings_XCDestination">"\\192.168.110.60\e$\TM1\SWS\ww_Reporting\Workbooks\Open - Monthly_xCelsius.xls"</definedName>
    <definedName name="ool">{"Page1",#N/A,FALSE,"CompCo";"Page2",#N/A,FALSE,"CompCo"}</definedName>
    <definedName name="ooo">{#N/A,#N/A,FALSE,"REPORT"}</definedName>
    <definedName name="oooo">{#N/A,#N/A,FALSE,"WHITE-RODGERS SK";#N/A,#N/A,FALSE,"WHITE-RODGERS RG";#N/A,#N/A,FALSE,"WHITE-RODGERS SK BC";#N/A,#N/A,FALSE,"WHITE-RODGERS RG BC";#N/A,#N/A,FALSE,"GENERAL CONTROLS SK";#N/A,#N/A,FALSE,"GENERAL CONTROLS RG";#N/A,#N/A,FALSE,"PACTROL SK";#N/A,#N/A,FALSE,"PACTROL RG"}</definedName>
    <definedName name="ooooo">{#N/A,#N/A,FALSE,"Calc";#N/A,#N/A,FALSE,"Sensitivity";#N/A,#N/A,FALSE,"LT Earn.Dil.";#N/A,#N/A,FALSE,"Dil. AVP"}</definedName>
    <definedName name="ooooooo">{"CurrentDetail",#N/A,FALSE,"ActualOutlook";"NextDetail",#N/A,FALSE,"ActualOutlook"}</definedName>
    <definedName name="oooooooo">{"CurrentDetail",#N/A,FALSE,"ActualOutlook";"NextDetail",#N/A,FALSE,"ActualOutlook"}</definedName>
    <definedName name="oooooooooooooooooo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OOU">{#N/A,#N/A,FALSE,"BS";#N/A,#N/A,FALSE,"PL_10Q";#N/A,#N/A,FALSE,"SOE";#N/A,#N/A,FALSE,"SCF"}</definedName>
    <definedName name="opas">{0,0,0,0;0,0,0,0;0,0,0,0;0,0,0,0;0,0,0,0}</definedName>
    <definedName name="Open">#REF!</definedName>
    <definedName name="opgtiu">#REF!</definedName>
    <definedName name="opopop">{#N/A,#N/A,TRUE,"index";#N/A,#N/A,TRUE,"Summary";#N/A,#N/A,TRUE,"Continuing Business";#N/A,#N/A,TRUE,"Disposals";#N/A,#N/A,TRUE,"Acquisitions";#N/A,#N/A,TRUE,"Actual &amp; Plan Reconciliation"}</definedName>
    <definedName name="opopopopo">{"CurrentDetail",#N/A,FALSE,"ActualOutlook";"NextDetail",#N/A,FALSE,"ActualOutlook"}</definedName>
    <definedName name="opopopopopop">{"CurrentDetail",#N/A,FALSE,"ActualOutlook";"NextDetail",#N/A,FALSE,"ActualOutlook"}</definedName>
    <definedName name="Opportunities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ortunities4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protunities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Option_Assumptions_FooterType">"INTERNAL"</definedName>
    <definedName name="Option_Fair_Values_FooterType">"INTERNAL"</definedName>
    <definedName name="Order__1">0</definedName>
    <definedName name="Order2">0</definedName>
    <definedName name="OrderTable">#REF!</definedName>
    <definedName name="Oregon">{#N/A,#N/A,FALSE,"Aging Summary";#N/A,#N/A,FALSE,"Ratio Analysis";#N/A,#N/A,FALSE,"Test 120 Day Accts";#N/A,#N/A,FALSE,"Tickmarks"}</definedName>
    <definedName name="OT">#REF!</definedName>
    <definedName name="other">39153.4675231481</definedName>
    <definedName name="Other_Plan_Fair_Values_FooterType">"INTERNAL"</definedName>
    <definedName name="other33">{#N/A,#N/A,FALSE,"Pharm";#N/A,#N/A,FALSE,"WWCM"}</definedName>
    <definedName name="othermar">{#N/A,#N/A,FALSE,"Pharm";#N/A,#N/A,FALSE,"WWCM"}</definedName>
    <definedName name="Others">{"Page 1",#N/A,FALSE,"Sheet1";"Page 2",#N/A,FALSE,"Sheet1"}</definedName>
    <definedName name="ouououiouopupo">{#N/A,#N/A,FALSE,"BS";#N/A,#N/A,FALSE,"PL";#N/A,#N/A,FALSE,"SOE";#N/A,#N/A,FALSE,"SCF"}</definedName>
    <definedName name="ououp0">{#N/A,#N/A,FALSE,"TABLE_1 YTD- VALUES LAST YR(2)"}</definedName>
    <definedName name="Output_FooterType">"EXTERNAL"</definedName>
    <definedName name="Oversigt">{#N/A,#N/A,FALSE,"mdr.XLS";"db",#N/A,FALSE,"mdr.XLS";#N/A,#N/A,FALSE,"Forside ";#N/A,#N/A,FALSE,"INVEST.XLS"}</definedName>
    <definedName name="Oversigt1">{#N/A,#N/A,FALSE,"mdr.XLS";"db",#N/A,FALSE,"mdr.XLS";#N/A,#N/A,FALSE,"Forside ";#N/A,#N/A,FALSE,"INVEST.XLS"}</definedName>
    <definedName name="OVERSIGT2">{#N/A,#N/A,FALSE,"mdr.XLS";"db",#N/A,FALSE,"mdr.XLS";#N/A,#N/A,FALSE,"Forside ";#N/A,#N/A,FALSE,"INVEST.XLS"}</definedName>
    <definedName name="OVERSIGT6">{#N/A,#N/A,FALSE,"mdr.XLS";"db",#N/A,FALSE,"mdr.XLS";#N/A,#N/A,FALSE,"Forside ";#N/A,#N/A,FALSE,"INVEST.XLS"}</definedName>
    <definedName name="OWNER">[177]MAIN!$G$205</definedName>
    <definedName name="p">#REF!</definedName>
    <definedName name="p.Covenants">#REF!</definedName>
    <definedName name="p.Covenants_Titles">#REF!</definedName>
    <definedName name="p.CreditStats">#REF!</definedName>
    <definedName name="p.DCF">#REF!</definedName>
    <definedName name="p.DCF_Titles">#REF!</definedName>
    <definedName name="p.IRR">#REF!</definedName>
    <definedName name="p.IRR_Titles">#REF!</definedName>
    <definedName name="p.kh">{#N/A,#N/A,FALSE,"Heat";#N/A,#N/A,FALSE,"DCF";#N/A,#N/A,FALSE,"LBO";#N/A,#N/A,FALSE,"A";#N/A,#N/A,FALSE,"C";#N/A,#N/A,FALSE,"impd";#N/A,#N/A,FALSE,"Accr-Dilu"}</definedName>
    <definedName name="p.LTM_BS">#REF!</definedName>
    <definedName name="p.LTM_IS">#REF!</definedName>
    <definedName name="p.Summary">#REF!</definedName>
    <definedName name="p.Summary_Titles">#REF!</definedName>
    <definedName name="P_Backup1">#REF!</definedName>
    <definedName name="P_Backup10">#REF!</definedName>
    <definedName name="P_Backup2">#REF!</definedName>
    <definedName name="P_Backup3">#REF!</definedName>
    <definedName name="P_Backup4">#REF!</definedName>
    <definedName name="P_Backup5">#REF!</definedName>
    <definedName name="P_Backup6">#REF!</definedName>
    <definedName name="P_Backup7">#REF!</definedName>
    <definedName name="P_Backup8">#REF!</definedName>
    <definedName name="P_Backup9">#REF!</definedName>
    <definedName name="P_Beta">#REF!</definedName>
    <definedName name="p_cst_dt_tbl">#REF!</definedName>
    <definedName name="P_CTL_PRM">'[178]Data Input'!$C$9</definedName>
    <definedName name="p_download_general">#REF!</definedName>
    <definedName name="p_download_market">#REF!</definedName>
    <definedName name="P_NTM">'[179]Data Input'!#REF!</definedName>
    <definedName name="P_PRI_VAL_DATE">#REF!</definedName>
    <definedName name="p_pricing_date">'[179]General Downloads'!$T$7</definedName>
    <definedName name="P_PRICING_DATE_20D">'[179]General Downloads'!$T$8</definedName>
    <definedName name="p_pricing_date_ly">'[179]General Downloads'!$U$7</definedName>
    <definedName name="P_PRICING_DATE_LY_20D">'[179]General Downloads'!$U$8</definedName>
    <definedName name="P_VAR_CALC">#REF!</definedName>
    <definedName name="pac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Pack_Title">'[124]SET UP'!$B$3</definedName>
    <definedName name="PAGE1">#REF!</definedName>
    <definedName name="PageNumber">#REF!</definedName>
    <definedName name="PASD">{#N/A,#N/A,FALSE,"Sheet1"}</definedName>
    <definedName name="patty">{"PAGE 1",#N/A,FALSE,"WEST_OT"}</definedName>
    <definedName name="PCCnewcustomer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PCEVBOX1">'[110]PC EV CALC'!$G$10</definedName>
    <definedName name="PCEVBOX10">'[110]PC EV CALC'!$F$19</definedName>
    <definedName name="PCEVBOX11">'[110]PC EV CALC'!$G$19</definedName>
    <definedName name="PCEVBOX12">'[110]PC EV CALC'!$H$19</definedName>
    <definedName name="PCEVBOX13">'[110]PC EV CALC'!$F$20</definedName>
    <definedName name="PCEVBOX14">'[110]PC EV CALC'!$G$20</definedName>
    <definedName name="PCEVBOX15">'[110]PC EV CALC'!$H$20</definedName>
    <definedName name="PCEVBOX16">'[110]PC EV CALC'!$F$21</definedName>
    <definedName name="PCEVBOX17">'[110]PC EV CALC'!$G$21</definedName>
    <definedName name="PCEVBOX18">'[110]PC EV CALC'!$H$21</definedName>
    <definedName name="PCEVBOX19">'[110]PC EV CALC'!$F$28</definedName>
    <definedName name="PCEVBOX2">'[110]PC EV CALC'!$F$10</definedName>
    <definedName name="PCEVBOX20">'[110]PC EV CALC'!$G$28</definedName>
    <definedName name="PCEVBOX21">'[110]PC EV CALC'!$H$28</definedName>
    <definedName name="PCEVBOX22">'[110]PC EV CALC'!$F$29</definedName>
    <definedName name="PCEVBOX23">'[110]PC EV CALC'!$G$29</definedName>
    <definedName name="PCEVBOX24">'[110]PC EV CALC'!$H$29</definedName>
    <definedName name="PCEVBOX25">'[110]PC EV CALC'!$F$30</definedName>
    <definedName name="PCEVBOX26">'[110]PC EV CALC'!$G$30</definedName>
    <definedName name="PCEVBOX27">'[110]PC EV CALC'!$H$30</definedName>
    <definedName name="PCEVBOX3">'[110]PC EV CALC'!$H$10</definedName>
    <definedName name="PCEVBOX4">'[110]PC EV CALC'!$F$11</definedName>
    <definedName name="PCEVBOX5">'[110]PC EV CALC'!$G$11</definedName>
    <definedName name="PCEVBOX6">'[110]PC EV CALC'!$H$11</definedName>
    <definedName name="PCEVBOX7">'[110]PC EV CALC'!$F$12</definedName>
    <definedName name="PCEVBOX8">'[110]PC EV CALC'!$G$12</definedName>
    <definedName name="PCEVBOX9">'[110]PC EV CALC'!$H$12</definedName>
    <definedName name="PCEVCALCHighValue">'[110]PC EV CALC'!$H$40</definedName>
    <definedName name="PCEVCALCLowValue">'[110]PC EV CALC'!$F$40</definedName>
    <definedName name="pdest">#REF!</definedName>
    <definedName name="PE_1">[123]Comps!$P$13:$P$20,[123]Comps!#REF!</definedName>
    <definedName name="PE_2">[123]Comps!$P$13:$P$25,[123]Comps!#REF!</definedName>
    <definedName name="PEAUST">{#N/A,#N/A,FALSE,"L289";#N/A,#N/A,FALSE,"L300";#N/A,#N/A,FALSE,"L370";#N/A,#N/A,FALSE,"L410";#N/A,#N/A,FALSE,"FS4";#N/A,#N/A,FALSE,"FS5";#N/A,#N/A,FALSE,"FS6";#N/A,#N/A,FALSE,"Contributions"}</definedName>
    <definedName name="Pechous">{"FY01_Assets",#N/A,FALSE,"Fin Stmt Budget";"FY01_Liabilities",#N/A,FALSE,"Fin Stmt Budget";"FY01_Inc_Stmt",#N/A,FALSE,"Fin Stmt Budget";"FY01_SOCF",#N/A,FALSE,"Fin Stmt Budget"}</definedName>
    <definedName name="Pecos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nsions">#REF!</definedName>
    <definedName name="pepe">{#N/A,#N/A,FALSE,"Pharm";#N/A,#N/A,FALSE,"WWCM"}</definedName>
    <definedName name="PEPE4">{#N/A,#N/A,FALSE,"Pharm";#N/A,#N/A,FALSE,"WWCM"}</definedName>
    <definedName name="PEPE5">{#N/A,#N/A,FALSE,"Pharm";#N/A,#N/A,FALSE,"WWCM"}</definedName>
    <definedName name="Per_Share_TotalShares">'[110]PER SHARE'!$C$23</definedName>
    <definedName name="Per_Share_Value">[110]VALUATION!$F$43</definedName>
    <definedName name="percent_inc">[180]Assistance!$D$3</definedName>
    <definedName name="PerfTemplate">{#N/A,#N/A,FALSE,"QTD";#N/A,#N/A,FALSE,"Lic Fees";#N/A,#N/A,FALSE,"Unapproved";#N/A,#N/A,FALSE,"Wkly Notes"}</definedName>
    <definedName name="perftemplate2">{#N/A,#N/A,FALSE,"QTD";#N/A,#N/A,FALSE,"Lic Fees";#N/A,#N/A,FALSE,"Unapproved";#N/A,#N/A,FALSE,"Wkly Notes"}</definedName>
    <definedName name="period">13</definedName>
    <definedName name="perm">{"PAGE 1",#N/A,FALSE,"WEST_OT"}</definedName>
    <definedName name="perm1">{"PAGE 1",#N/A,FALSE,"WEST_OT"}</definedName>
    <definedName name="perm3">{"PAGE 1",#N/A,FALSE,"WEST_OT"}</definedName>
    <definedName name="perm4">{"PAGE 1",#N/A,FALSE,"WEST_OT"}</definedName>
    <definedName name="perm5">{"PAGE 2",#N/A,FALSE,"WEST_OT"}</definedName>
    <definedName name="perm6">{"PAGE 2",#N/A,FALSE,"WEST_OT"}</definedName>
    <definedName name="perm7">{"PAGE 1",#N/A,FALSE,"WEST_OT"}</definedName>
    <definedName name="PerShareValue">[125]V!$C$34</definedName>
    <definedName name="persharevalueminusone">'[110]PER SHARE'!$D$5</definedName>
    <definedName name="PeterTEST">{#N/A,#N/A,TRUE,"Acq-Ass";#N/A,#N/A,TRUE,"Acq-IS";#N/A,#N/A,TRUE,"Acq-BS";#N/A,#N/A,TRUE,"Acq-CF"}</definedName>
    <definedName name="PetPL">{#N/A,#N/A,FALSE,"J97plnfp"}</definedName>
    <definedName name="PFCapTable">#REF!</definedName>
    <definedName name="PFCapTable2" localSheetId="9">[140]!print_full_report</definedName>
    <definedName name="PFCapTable2" localSheetId="18">[140]!print_full_report</definedName>
    <definedName name="PFCapTable2" localSheetId="19">[140]!print_full_report</definedName>
    <definedName name="PFCapTable2" localSheetId="20">[140]!print_full_report</definedName>
    <definedName name="PFCapTable2" localSheetId="21">[140]!print_full_report</definedName>
    <definedName name="PFCapTable2" localSheetId="22">[140]!print_full_report</definedName>
    <definedName name="PFCapTable2" localSheetId="23">[140]!print_full_report</definedName>
    <definedName name="PFCapTable2" localSheetId="24">[140]!print_full_report</definedName>
    <definedName name="PFCapTable2" localSheetId="25">[140]!print_full_report</definedName>
    <definedName name="PFCapTable2" localSheetId="26">[140]!print_full_report</definedName>
    <definedName name="PFCapTable2" localSheetId="27">[140]!print_full_report</definedName>
    <definedName name="PFCapTable2" localSheetId="10">[140]!print_full_report</definedName>
    <definedName name="PFCapTable2" localSheetId="28">[140]!print_full_report</definedName>
    <definedName name="PFCapTable2" localSheetId="29">[140]!print_full_report</definedName>
    <definedName name="PFCapTable2" localSheetId="30">[140]!print_full_report</definedName>
    <definedName name="PFCapTable2" localSheetId="31">[140]!print_full_report</definedName>
    <definedName name="PFCapTable2" localSheetId="32">[140]!print_full_report</definedName>
    <definedName name="PFCapTable2" localSheetId="33">[140]!print_full_report</definedName>
    <definedName name="PFCapTable2" localSheetId="34">[140]!print_full_report</definedName>
    <definedName name="PFCapTable2" localSheetId="35">[140]!print_full_report</definedName>
    <definedName name="PFCapTable2" localSheetId="36">[140]!print_full_report</definedName>
    <definedName name="PFCapTable2" localSheetId="37">[140]!print_full_report</definedName>
    <definedName name="PFCapTable2" localSheetId="11">[140]!print_full_report</definedName>
    <definedName name="PFCapTable2" localSheetId="38">[140]!print_full_report</definedName>
    <definedName name="PFCapTable2" localSheetId="39">[140]!print_full_report</definedName>
    <definedName name="PFCapTable2" localSheetId="40">[140]!print_full_report</definedName>
    <definedName name="PFCapTable2" localSheetId="41">[140]!print_full_report</definedName>
    <definedName name="PFCapTable2" localSheetId="42">[140]!print_full_report</definedName>
    <definedName name="PFCapTable2" localSheetId="43">[140]!print_full_report</definedName>
    <definedName name="PFCapTable2" localSheetId="44">[140]!print_full_report</definedName>
    <definedName name="PFCapTable2" localSheetId="45">[140]!print_full_report</definedName>
    <definedName name="PFCapTable2" localSheetId="46">[140]!print_full_report</definedName>
    <definedName name="PFCapTable2" localSheetId="47">[140]!print_full_report</definedName>
    <definedName name="PFCapTable2" localSheetId="12">[140]!print_full_report</definedName>
    <definedName name="PFCapTable2" localSheetId="48">[140]!print_full_report</definedName>
    <definedName name="PFCapTable2" localSheetId="49">[140]!print_full_report</definedName>
    <definedName name="PFCapTable2" localSheetId="50">[140]!print_full_report</definedName>
    <definedName name="PFCapTable2" localSheetId="51">[140]!print_full_report</definedName>
    <definedName name="PFCapTable2" localSheetId="52">[140]!print_full_report</definedName>
    <definedName name="PFCapTable2" localSheetId="53">[140]!print_full_report</definedName>
    <definedName name="PFCapTable2" localSheetId="54">[140]!print_full_report</definedName>
    <definedName name="PFCapTable2" localSheetId="55">[140]!print_full_report</definedName>
    <definedName name="PFCapTable2" localSheetId="56">[140]!print_full_report</definedName>
    <definedName name="PFCapTable2" localSheetId="57">[140]!print_full_report</definedName>
    <definedName name="PFCapTable2" localSheetId="13">[140]!print_full_report</definedName>
    <definedName name="PFCapTable2" localSheetId="58">[140]!print_full_report</definedName>
    <definedName name="PFCapTable2" localSheetId="59">[140]!print_full_report</definedName>
    <definedName name="PFCapTable2" localSheetId="60">[140]!print_full_report</definedName>
    <definedName name="PFCapTable2" localSheetId="14">[140]!print_full_report</definedName>
    <definedName name="PFCapTable2" localSheetId="15">[140]!print_full_report</definedName>
    <definedName name="PFCapTable2" localSheetId="16">[140]!print_full_report</definedName>
    <definedName name="PFCapTable2" localSheetId="17">[140]!print_full_report</definedName>
    <definedName name="PFCapTable2" localSheetId="1">[140]!print_full_report</definedName>
    <definedName name="PFCapTable2" localSheetId="8">[140]!print_full_report</definedName>
    <definedName name="PFCapTable2" localSheetId="2">[140]!print_full_report</definedName>
    <definedName name="PFCapTable2">[140]!print_full_report</definedName>
    <definedName name="PFCapTable3" localSheetId="9">[140]!print_full_report</definedName>
    <definedName name="PFCapTable3" localSheetId="18">[140]!print_full_report</definedName>
    <definedName name="PFCapTable3" localSheetId="19">[140]!print_full_report</definedName>
    <definedName name="PFCapTable3" localSheetId="20">[140]!print_full_report</definedName>
    <definedName name="PFCapTable3" localSheetId="21">[140]!print_full_report</definedName>
    <definedName name="PFCapTable3" localSheetId="22">[140]!print_full_report</definedName>
    <definedName name="PFCapTable3" localSheetId="23">[140]!print_full_report</definedName>
    <definedName name="PFCapTable3" localSheetId="24">[140]!print_full_report</definedName>
    <definedName name="PFCapTable3" localSheetId="25">[140]!print_full_report</definedName>
    <definedName name="PFCapTable3" localSheetId="26">[140]!print_full_report</definedName>
    <definedName name="PFCapTable3" localSheetId="27">[140]!print_full_report</definedName>
    <definedName name="PFCapTable3" localSheetId="10">[140]!print_full_report</definedName>
    <definedName name="PFCapTable3" localSheetId="28">[140]!print_full_report</definedName>
    <definedName name="PFCapTable3" localSheetId="29">[140]!print_full_report</definedName>
    <definedName name="PFCapTable3" localSheetId="30">[140]!print_full_report</definedName>
    <definedName name="PFCapTable3" localSheetId="31">[140]!print_full_report</definedName>
    <definedName name="PFCapTable3" localSheetId="32">[140]!print_full_report</definedName>
    <definedName name="PFCapTable3" localSheetId="33">[140]!print_full_report</definedName>
    <definedName name="PFCapTable3" localSheetId="34">[140]!print_full_report</definedName>
    <definedName name="PFCapTable3" localSheetId="35">[140]!print_full_report</definedName>
    <definedName name="PFCapTable3" localSheetId="36">[140]!print_full_report</definedName>
    <definedName name="PFCapTable3" localSheetId="37">[140]!print_full_report</definedName>
    <definedName name="PFCapTable3" localSheetId="11">[140]!print_full_report</definedName>
    <definedName name="PFCapTable3" localSheetId="38">[140]!print_full_report</definedName>
    <definedName name="PFCapTable3" localSheetId="39">[140]!print_full_report</definedName>
    <definedName name="PFCapTable3" localSheetId="40">[140]!print_full_report</definedName>
    <definedName name="PFCapTable3" localSheetId="41">[140]!print_full_report</definedName>
    <definedName name="PFCapTable3" localSheetId="42">[140]!print_full_report</definedName>
    <definedName name="PFCapTable3" localSheetId="43">[140]!print_full_report</definedName>
    <definedName name="PFCapTable3" localSheetId="44">[140]!print_full_report</definedName>
    <definedName name="PFCapTable3" localSheetId="45">[140]!print_full_report</definedName>
    <definedName name="PFCapTable3" localSheetId="46">[140]!print_full_report</definedName>
    <definedName name="PFCapTable3" localSheetId="47">[140]!print_full_report</definedName>
    <definedName name="PFCapTable3" localSheetId="12">[140]!print_full_report</definedName>
    <definedName name="PFCapTable3" localSheetId="48">[140]!print_full_report</definedName>
    <definedName name="PFCapTable3" localSheetId="49">[140]!print_full_report</definedName>
    <definedName name="PFCapTable3" localSheetId="50">[140]!print_full_report</definedName>
    <definedName name="PFCapTable3" localSheetId="51">[140]!print_full_report</definedName>
    <definedName name="PFCapTable3" localSheetId="52">[140]!print_full_report</definedName>
    <definedName name="PFCapTable3" localSheetId="53">[140]!print_full_report</definedName>
    <definedName name="PFCapTable3" localSheetId="54">[140]!print_full_report</definedName>
    <definedName name="PFCapTable3" localSheetId="55">[140]!print_full_report</definedName>
    <definedName name="PFCapTable3" localSheetId="56">[140]!print_full_report</definedName>
    <definedName name="PFCapTable3" localSheetId="57">[140]!print_full_report</definedName>
    <definedName name="PFCapTable3" localSheetId="13">[140]!print_full_report</definedName>
    <definedName name="PFCapTable3" localSheetId="58">[140]!print_full_report</definedName>
    <definedName name="PFCapTable3" localSheetId="59">[140]!print_full_report</definedName>
    <definedName name="PFCapTable3" localSheetId="60">[140]!print_full_report</definedName>
    <definedName name="PFCapTable3" localSheetId="14">[140]!print_full_report</definedName>
    <definedName name="PFCapTable3" localSheetId="15">[140]!print_full_report</definedName>
    <definedName name="PFCapTable3" localSheetId="16">[140]!print_full_report</definedName>
    <definedName name="PFCapTable3" localSheetId="17">[140]!print_full_report</definedName>
    <definedName name="PFCapTable3" localSheetId="1">[140]!print_full_report</definedName>
    <definedName name="PFCapTable3" localSheetId="8">[140]!print_full_report</definedName>
    <definedName name="PFCapTable3" localSheetId="2">[140]!print_full_report</definedName>
    <definedName name="PFCapTable3">[140]!print_full_report</definedName>
    <definedName name="PFCapTable4" localSheetId="9">[140]!print_full_report</definedName>
    <definedName name="PFCapTable4" localSheetId="18">[140]!print_full_report</definedName>
    <definedName name="PFCapTable4" localSheetId="19">[140]!print_full_report</definedName>
    <definedName name="PFCapTable4" localSheetId="20">[140]!print_full_report</definedName>
    <definedName name="PFCapTable4" localSheetId="21">[140]!print_full_report</definedName>
    <definedName name="PFCapTable4" localSheetId="22">[140]!print_full_report</definedName>
    <definedName name="PFCapTable4" localSheetId="23">[140]!print_full_report</definedName>
    <definedName name="PFCapTable4" localSheetId="24">[140]!print_full_report</definedName>
    <definedName name="PFCapTable4" localSheetId="25">[140]!print_full_report</definedName>
    <definedName name="PFCapTable4" localSheetId="26">[140]!print_full_report</definedName>
    <definedName name="PFCapTable4" localSheetId="27">[140]!print_full_report</definedName>
    <definedName name="PFCapTable4" localSheetId="10">[140]!print_full_report</definedName>
    <definedName name="PFCapTable4" localSheetId="28">[140]!print_full_report</definedName>
    <definedName name="PFCapTable4" localSheetId="29">[140]!print_full_report</definedName>
    <definedName name="PFCapTable4" localSheetId="30">[140]!print_full_report</definedName>
    <definedName name="PFCapTable4" localSheetId="31">[140]!print_full_report</definedName>
    <definedName name="PFCapTable4" localSheetId="32">[140]!print_full_report</definedName>
    <definedName name="PFCapTable4" localSheetId="33">[140]!print_full_report</definedName>
    <definedName name="PFCapTable4" localSheetId="34">[140]!print_full_report</definedName>
    <definedName name="PFCapTable4" localSheetId="35">[140]!print_full_report</definedName>
    <definedName name="PFCapTable4" localSheetId="36">[140]!print_full_report</definedName>
    <definedName name="PFCapTable4" localSheetId="37">[140]!print_full_report</definedName>
    <definedName name="PFCapTable4" localSheetId="11">[140]!print_full_report</definedName>
    <definedName name="PFCapTable4" localSheetId="38">[140]!print_full_report</definedName>
    <definedName name="PFCapTable4" localSheetId="39">[140]!print_full_report</definedName>
    <definedName name="PFCapTable4" localSheetId="40">[140]!print_full_report</definedName>
    <definedName name="PFCapTable4" localSheetId="41">[140]!print_full_report</definedName>
    <definedName name="PFCapTable4" localSheetId="42">[140]!print_full_report</definedName>
    <definedName name="PFCapTable4" localSheetId="43">[140]!print_full_report</definedName>
    <definedName name="PFCapTable4" localSheetId="44">[140]!print_full_report</definedName>
    <definedName name="PFCapTable4" localSheetId="45">[140]!print_full_report</definedName>
    <definedName name="PFCapTable4" localSheetId="46">[140]!print_full_report</definedName>
    <definedName name="PFCapTable4" localSheetId="47">[140]!print_full_report</definedName>
    <definedName name="PFCapTable4" localSheetId="12">[140]!print_full_report</definedName>
    <definedName name="PFCapTable4" localSheetId="48">[140]!print_full_report</definedName>
    <definedName name="PFCapTable4" localSheetId="49">[140]!print_full_report</definedName>
    <definedName name="PFCapTable4" localSheetId="50">[140]!print_full_report</definedName>
    <definedName name="PFCapTable4" localSheetId="51">[140]!print_full_report</definedName>
    <definedName name="PFCapTable4" localSheetId="52">[140]!print_full_report</definedName>
    <definedName name="PFCapTable4" localSheetId="53">[140]!print_full_report</definedName>
    <definedName name="PFCapTable4" localSheetId="54">[140]!print_full_report</definedName>
    <definedName name="PFCapTable4" localSheetId="55">[140]!print_full_report</definedName>
    <definedName name="PFCapTable4" localSheetId="56">[140]!print_full_report</definedName>
    <definedName name="PFCapTable4" localSheetId="57">[140]!print_full_report</definedName>
    <definedName name="PFCapTable4" localSheetId="13">[140]!print_full_report</definedName>
    <definedName name="PFCapTable4" localSheetId="58">[140]!print_full_report</definedName>
    <definedName name="PFCapTable4" localSheetId="59">[140]!print_full_report</definedName>
    <definedName name="PFCapTable4" localSheetId="60">[140]!print_full_report</definedName>
    <definedName name="PFCapTable4" localSheetId="14">[140]!print_full_report</definedName>
    <definedName name="PFCapTable4" localSheetId="15">[140]!print_full_report</definedName>
    <definedName name="PFCapTable4" localSheetId="16">[140]!print_full_report</definedName>
    <definedName name="PFCapTable4" localSheetId="17">[140]!print_full_report</definedName>
    <definedName name="PFCapTable4" localSheetId="1">[140]!print_full_report</definedName>
    <definedName name="PFCapTable4" localSheetId="8">[140]!print_full_report</definedName>
    <definedName name="PFCapTable4" localSheetId="2">[140]!print_full_report</definedName>
    <definedName name="PFCapTable4">[140]!print_full_report</definedName>
    <definedName name="pharma">{#N/A,#N/A,FALSE,"Sales Graph";#N/A,#N/A,FALSE,"PSBM";#N/A,#N/A,FALSE,"BUC Graph";#N/A,#N/A,FALSE,"P&amp;L - YTD"}</definedName>
    <definedName name="pissof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pissoff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pissoff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pissoff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Pitchbook">{#N/A,#N/A,TRUE,"Sheet16"}</definedName>
    <definedName name="piu">{"AnnInc",#N/A,TRUE,"Inc";"QtrInc1",#N/A,TRUE,"Inc";"Balance",#N/A,TRUE,"Bal";"Cflow",#N/A,TRUE,"Cash"}</definedName>
    <definedName name="PJAM3Yr">{"INCOME",#N/A,FALSE,"ProNet";"VALUE",#N/A,FALSE,"ProNet"}</definedName>
    <definedName name="pjpjpjpjp">{"CurrentDetail",#N/A,FALSE,"ActualOutlook";"NextDetail",#N/A,FALSE,"ActualOutlook"}</definedName>
    <definedName name="pkg.gom">{"2000PPE",#N/A,FALSE,"PPE 2000";"2000DD",#N/A,FALSE,"DrydocksOther"}</definedName>
    <definedName name="pl">{#N/A,#N/A,FALSE,"REPORT"}</definedName>
    <definedName name="PL5YRP">{"ebitda",#N/A,FALSE,"EBITDA";"consolidated",#N/A,FALSE,"CCC PL";"divisions",#N/A,FALSE,"Divisions"}</definedName>
    <definedName name="plan">{#N/A,#N/A,FALSE,"BalSheet 0899";#N/A,#N/A,FALSE,"ytdpl899";#N/A,#N/A,FALSE,"Aug PL";#N/A,#N/A,FALSE,"Minority Int";#N/A,#N/A,FALSE,"Equity Roll Forward";#N/A,#N/A,FALSE,"Book Equity Test"}</definedName>
    <definedName name="Plan_Assumptions_FooterType">"NONE"</definedName>
    <definedName name="planning">{#N/A,#N/A,FALSE,"BalSheet 0899";#N/A,#N/A,FALSE,"ytdpl899";#N/A,#N/A,FALSE,"Aug PL";#N/A,#N/A,FALSE,"Minority Int";#N/A,#N/A,FALSE,"Equity Roll Forward";#N/A,#N/A,FALSE,"Book Equity Test"}</definedName>
    <definedName name="PlanVLE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plascoIItotal">#REF!</definedName>
    <definedName name="PLCepi">{#N/A,#N/A,FALSE,"REPORT"}</definedName>
    <definedName name="pli">{"NOPCAPEVA",#N/A,FALSE,"Nopat";"FCFCSTAR",#N/A,FALSE,"FCFVAL";"EVAVL",#N/A,FALSE,"EVAVAL";"LEASE",#N/A,FALSE,"OpLease"}</definedName>
    <definedName name="PLLL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ploi">{#N/A,#N/A,FALSE,"Assump2";#N/A,#N/A,FALSE,"Income2";#N/A,#N/A,FALSE,"Balance2";#N/A,#N/A,FALSE,"DCF Filter";#N/A,#N/A,FALSE,"Trans Assump2";#N/A,#N/A,FALSE,"Combined Income2";#N/A,#N/A,FALSE,"Combined Balance2"}</definedName>
    <definedName name="PLProcef">{#N/A,#N/A,FALSE,"REPORT"}</definedName>
    <definedName name="PLTaxol">{#N/A,#N/A,FALSE,"REPORT"}</definedName>
    <definedName name="ply">'[4]Power &amp; Fuel(new)'!#REF!</definedName>
    <definedName name="plywood">'[4]Power &amp; Fuel(new)'!#REF!</definedName>
    <definedName name="pm">{"AnnInc",#N/A,TRUE,"Inc";"QtrInc1",#N/A,TRUE,"Inc";"Balance",#N/A,TRUE,"Bal";"Cflow",#N/A,TRUE,"Cash"}</definedName>
    <definedName name="Pnl">{#N/A,#N/A,FALSE,"Pharm";#N/A,#N/A,FALSE,"WWCM"}</definedName>
    <definedName name="po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POI">{"FCB_ALL",#N/A,FALSE,"FCB"}</definedName>
    <definedName name="poierj">{"FCF",#N/A,FALSE,"Results"}</definedName>
    <definedName name="poiuy" localSheetId="9">[140]!print_full_report</definedName>
    <definedName name="poiuy" localSheetId="18">[140]!print_full_report</definedName>
    <definedName name="poiuy" localSheetId="19">[140]!print_full_report</definedName>
    <definedName name="poiuy" localSheetId="20">[140]!print_full_report</definedName>
    <definedName name="poiuy" localSheetId="21">[140]!print_full_report</definedName>
    <definedName name="poiuy" localSheetId="22">[140]!print_full_report</definedName>
    <definedName name="poiuy" localSheetId="23">[140]!print_full_report</definedName>
    <definedName name="poiuy" localSheetId="24">[140]!print_full_report</definedName>
    <definedName name="poiuy" localSheetId="25">[140]!print_full_report</definedName>
    <definedName name="poiuy" localSheetId="26">[140]!print_full_report</definedName>
    <definedName name="poiuy" localSheetId="27">[140]!print_full_report</definedName>
    <definedName name="poiuy" localSheetId="10">[140]!print_full_report</definedName>
    <definedName name="poiuy" localSheetId="28">[140]!print_full_report</definedName>
    <definedName name="poiuy" localSheetId="29">[140]!print_full_report</definedName>
    <definedName name="poiuy" localSheetId="30">[140]!print_full_report</definedName>
    <definedName name="poiuy" localSheetId="31">[140]!print_full_report</definedName>
    <definedName name="poiuy" localSheetId="32">[140]!print_full_report</definedName>
    <definedName name="poiuy" localSheetId="33">[140]!print_full_report</definedName>
    <definedName name="poiuy" localSheetId="34">[140]!print_full_report</definedName>
    <definedName name="poiuy" localSheetId="35">[140]!print_full_report</definedName>
    <definedName name="poiuy" localSheetId="36">[140]!print_full_report</definedName>
    <definedName name="poiuy" localSheetId="37">[140]!print_full_report</definedName>
    <definedName name="poiuy" localSheetId="11">[140]!print_full_report</definedName>
    <definedName name="poiuy" localSheetId="38">[140]!print_full_report</definedName>
    <definedName name="poiuy" localSheetId="39">[140]!print_full_report</definedName>
    <definedName name="poiuy" localSheetId="40">[140]!print_full_report</definedName>
    <definedName name="poiuy" localSheetId="41">[140]!print_full_report</definedName>
    <definedName name="poiuy" localSheetId="42">[140]!print_full_report</definedName>
    <definedName name="poiuy" localSheetId="43">[140]!print_full_report</definedName>
    <definedName name="poiuy" localSheetId="44">[140]!print_full_report</definedName>
    <definedName name="poiuy" localSheetId="45">[140]!print_full_report</definedName>
    <definedName name="poiuy" localSheetId="46">[140]!print_full_report</definedName>
    <definedName name="poiuy" localSheetId="47">[140]!print_full_report</definedName>
    <definedName name="poiuy" localSheetId="12">[140]!print_full_report</definedName>
    <definedName name="poiuy" localSheetId="48">[140]!print_full_report</definedName>
    <definedName name="poiuy" localSheetId="49">[140]!print_full_report</definedName>
    <definedName name="poiuy" localSheetId="50">[140]!print_full_report</definedName>
    <definedName name="poiuy" localSheetId="51">[140]!print_full_report</definedName>
    <definedName name="poiuy" localSheetId="52">[140]!print_full_report</definedName>
    <definedName name="poiuy" localSheetId="53">[140]!print_full_report</definedName>
    <definedName name="poiuy" localSheetId="54">[140]!print_full_report</definedName>
    <definedName name="poiuy" localSheetId="55">[140]!print_full_report</definedName>
    <definedName name="poiuy" localSheetId="56">[140]!print_full_report</definedName>
    <definedName name="poiuy" localSheetId="57">[140]!print_full_report</definedName>
    <definedName name="poiuy" localSheetId="13">[140]!print_full_report</definedName>
    <definedName name="poiuy" localSheetId="58">[140]!print_full_report</definedName>
    <definedName name="poiuy" localSheetId="59">[140]!print_full_report</definedName>
    <definedName name="poiuy" localSheetId="60">[140]!print_full_report</definedName>
    <definedName name="poiuy" localSheetId="14">[140]!print_full_report</definedName>
    <definedName name="poiuy" localSheetId="15">[140]!print_full_report</definedName>
    <definedName name="poiuy" localSheetId="16">[140]!print_full_report</definedName>
    <definedName name="poiuy" localSheetId="17">[140]!print_full_report</definedName>
    <definedName name="poiuy" localSheetId="1">[140]!print_full_report</definedName>
    <definedName name="poiuy" localSheetId="8">[140]!print_full_report</definedName>
    <definedName name="poiuy" localSheetId="2">[140]!print_full_report</definedName>
    <definedName name="poiuy">[140]!print_full_report</definedName>
    <definedName name="pok">{#N/A,#N/A,TRUE,"3 breaks";#N/A,#N/A,TRUE,"May P&amp;L";#N/A,#N/A,TRUE,"May Notes ";#N/A,#N/A,TRUE,"May YTD vs bud";#N/A,#N/A,TRUE,"May BS";#N/A,#N/A,TRUE,"FAIM p&amp;L";#N/A,#N/A,TRUE,"FAIM BS may"}</definedName>
    <definedName name="POOLING">#REF!</definedName>
    <definedName name="pooling_Premium">25%</definedName>
    <definedName name="PopCache_GL_INTERFACE_REFERENCE7">[4]PopCache!$A$1:$A$2</definedName>
    <definedName name="port29">{#N/A,#N/A,FALSE,"Pharm";#N/A,#N/A,FALSE,"WWCM"}</definedName>
    <definedName name="Portails">{"' calendrier 2000'!$A$1:$Q$38"}</definedName>
    <definedName name="pouepoodf">#REF!</definedName>
    <definedName name="POW">{#N/A,#N/A,FALSE,"PRO FORMA FINANCIALS"}</definedName>
    <definedName name="pp">{"'Actual'!$A$1:$F$25"}</definedName>
    <definedName name="PPAccum">0</definedName>
    <definedName name="PPEuro">0</definedName>
    <definedName name="ppp">{"CurrentDetail",#N/A,FALSE,"ActualOutlook";"NextDetail",#N/A,FALSE,"ActualOutlook"}</definedName>
    <definedName name="pppp">{#N/A,#N/A,TRUE,"3 breaks";#N/A,#N/A,TRUE,"May P&amp;L";#N/A,#N/A,TRUE,"May Notes ";#N/A,#N/A,TRUE,"May YTD vs bud";#N/A,#N/A,TRUE,"May BS";#N/A,#N/A,TRUE,"FAIM p&amp;L";#N/A,#N/A,TRUE,"FAIM BS may"}</definedName>
    <definedName name="ppppp">{"CurrentDetail",#N/A,FALSE,"ActualOutlook";"NextDetail",#N/A,FALSE,"ActualOutlook"}</definedName>
    <definedName name="pppppppp">{"CurrentDetail",#N/A,FALSE,"ActualOutlook";"NextDetail",#N/A,FALSE,"ActualOutlook"}</definedName>
    <definedName name="PPUpdate">0</definedName>
    <definedName name="PPWorkState">0</definedName>
    <definedName name="Preferred_Equity">[133]VALUATION!$F$26</definedName>
    <definedName name="Premium_Paid_Valuation">'[117]Prem Pd'!#REF!</definedName>
    <definedName name="PremiumPaidSUmmary">{#N/A,#N/A,FALSE,"Projections";#N/A,#N/A,FALSE,"Multiples Valuation";#N/A,#N/A,FALSE,"LBO";#N/A,#N/A,FALSE,"Multiples_Sensitivity";#N/A,#N/A,FALSE,"Summary"}</definedName>
    <definedName name="PRESENT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sentation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SENTATIONS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pretaxcostofdebt">[125]W1!$F$77</definedName>
    <definedName name="Previous_Year">#REF!</definedName>
    <definedName name="prgrp">{"cap_structure",#N/A,FALSE,"Graph-Mkt Cap";"price",#N/A,FALSE,"Graph-Price";"ebit",#N/A,FALSE,"Graph-EBITDA";"ebitda",#N/A,FALSE,"Graph-EBITDA"}</definedName>
    <definedName name="Price_Date">#REF!</definedName>
    <definedName name="PriceRange">OFFSET([130]!PriceRangeMain,5,0,COUNTA([130]!PriceRangeMain)-COUNTA(#REF!),1)</definedName>
    <definedName name="PriceRangeMain">#REF!</definedName>
    <definedName name="pricesg.xls">{#N/A,#N/A,FALSE,"J97plnfp"}</definedName>
    <definedName name="Pricing_Info">#REF!</definedName>
    <definedName name="Pricing_Information">#REF!</definedName>
    <definedName name="PRINT">"C2"</definedName>
    <definedName name="Print_Are_Reset_2" localSheetId="9">OFFSET(Full_Print,0,0,[139]!Last_Row)</definedName>
    <definedName name="Print_Are_Reset_2" localSheetId="18">OFFSET(Full_Print,0,0,[139]!Last_Row)</definedName>
    <definedName name="Print_Are_Reset_2" localSheetId="19">OFFSET(Full_Print,0,0,[139]!Last_Row)</definedName>
    <definedName name="Print_Are_Reset_2" localSheetId="20">OFFSET(Full_Print,0,0,[139]!Last_Row)</definedName>
    <definedName name="Print_Are_Reset_2" localSheetId="21">OFFSET(Full_Print,0,0,[139]!Last_Row)</definedName>
    <definedName name="Print_Are_Reset_2" localSheetId="22">OFFSET(Full_Print,0,0,[139]!Last_Row)</definedName>
    <definedName name="Print_Are_Reset_2" localSheetId="23">OFFSET(Full_Print,0,0,[139]!Last_Row)</definedName>
    <definedName name="Print_Are_Reset_2" localSheetId="24">OFFSET(Full_Print,0,0,[139]!Last_Row)</definedName>
    <definedName name="Print_Are_Reset_2" localSheetId="25">OFFSET(Full_Print,0,0,[139]!Last_Row)</definedName>
    <definedName name="Print_Are_Reset_2" localSheetId="26">OFFSET(Full_Print,0,0,[139]!Last_Row)</definedName>
    <definedName name="Print_Are_Reset_2" localSheetId="27">OFFSET(Full_Print,0,0,[139]!Last_Row)</definedName>
    <definedName name="Print_Are_Reset_2" localSheetId="10">OFFSET(Full_Print,0,0,[139]!Last_Row)</definedName>
    <definedName name="Print_Are_Reset_2" localSheetId="28">OFFSET(Full_Print,0,0,[139]!Last_Row)</definedName>
    <definedName name="Print_Are_Reset_2" localSheetId="29">OFFSET(Full_Print,0,0,[139]!Last_Row)</definedName>
    <definedName name="Print_Are_Reset_2" localSheetId="30">OFFSET(Full_Print,0,0,[139]!Last_Row)</definedName>
    <definedName name="Print_Are_Reset_2" localSheetId="31">OFFSET(Full_Print,0,0,[139]!Last_Row)</definedName>
    <definedName name="Print_Are_Reset_2" localSheetId="32">OFFSET(Full_Print,0,0,[139]!Last_Row)</definedName>
    <definedName name="Print_Are_Reset_2" localSheetId="33">OFFSET(Full_Print,0,0,[139]!Last_Row)</definedName>
    <definedName name="Print_Are_Reset_2" localSheetId="34">OFFSET(Full_Print,0,0,[139]!Last_Row)</definedName>
    <definedName name="Print_Are_Reset_2" localSheetId="35">OFFSET(Full_Print,0,0,[139]!Last_Row)</definedName>
    <definedName name="Print_Are_Reset_2" localSheetId="36">OFFSET(Full_Print,0,0,[139]!Last_Row)</definedName>
    <definedName name="Print_Are_Reset_2" localSheetId="37">OFFSET(Full_Print,0,0,[139]!Last_Row)</definedName>
    <definedName name="Print_Are_Reset_2" localSheetId="11">OFFSET(Full_Print,0,0,[139]!Last_Row)</definedName>
    <definedName name="Print_Are_Reset_2" localSheetId="38">OFFSET(Full_Print,0,0,[139]!Last_Row)</definedName>
    <definedName name="Print_Are_Reset_2" localSheetId="39">OFFSET(Full_Print,0,0,[139]!Last_Row)</definedName>
    <definedName name="Print_Are_Reset_2" localSheetId="40">OFFSET(Full_Print,0,0,[139]!Last_Row)</definedName>
    <definedName name="Print_Are_Reset_2" localSheetId="41">OFFSET(Full_Print,0,0,[139]!Last_Row)</definedName>
    <definedName name="Print_Are_Reset_2" localSheetId="42">OFFSET(Full_Print,0,0,[139]!Last_Row)</definedName>
    <definedName name="Print_Are_Reset_2" localSheetId="43">OFFSET(Full_Print,0,0,[139]!Last_Row)</definedName>
    <definedName name="Print_Are_Reset_2" localSheetId="44">OFFSET(Full_Print,0,0,[139]!Last_Row)</definedName>
    <definedName name="Print_Are_Reset_2" localSheetId="45">OFFSET(Full_Print,0,0,[139]!Last_Row)</definedName>
    <definedName name="Print_Are_Reset_2" localSheetId="46">OFFSET(Full_Print,0,0,[139]!Last_Row)</definedName>
    <definedName name="Print_Are_Reset_2" localSheetId="47">OFFSET(Full_Print,0,0,[139]!Last_Row)</definedName>
    <definedName name="Print_Are_Reset_2" localSheetId="12">OFFSET(Full_Print,0,0,[139]!Last_Row)</definedName>
    <definedName name="Print_Are_Reset_2" localSheetId="48">OFFSET(Full_Print,0,0,[139]!Last_Row)</definedName>
    <definedName name="Print_Are_Reset_2" localSheetId="49">OFFSET(Full_Print,0,0,[139]!Last_Row)</definedName>
    <definedName name="Print_Are_Reset_2" localSheetId="50">OFFSET(Full_Print,0,0,[139]!Last_Row)</definedName>
    <definedName name="Print_Are_Reset_2" localSheetId="51">OFFSET(Full_Print,0,0,[139]!Last_Row)</definedName>
    <definedName name="Print_Are_Reset_2" localSheetId="52">OFFSET(Full_Print,0,0,[139]!Last_Row)</definedName>
    <definedName name="Print_Are_Reset_2" localSheetId="53">OFFSET(Full_Print,0,0,[139]!Last_Row)</definedName>
    <definedName name="Print_Are_Reset_2" localSheetId="54">OFFSET(Full_Print,0,0,[139]!Last_Row)</definedName>
    <definedName name="Print_Are_Reset_2" localSheetId="55">OFFSET(Full_Print,0,0,[139]!Last_Row)</definedName>
    <definedName name="Print_Are_Reset_2" localSheetId="56">OFFSET(Full_Print,0,0,[139]!Last_Row)</definedName>
    <definedName name="Print_Are_Reset_2" localSheetId="57">OFFSET(Full_Print,0,0,[139]!Last_Row)</definedName>
    <definedName name="Print_Are_Reset_2" localSheetId="13">OFFSET(Full_Print,0,0,[139]!Last_Row)</definedName>
    <definedName name="Print_Are_Reset_2" localSheetId="58">OFFSET(Full_Print,0,0,[139]!Last_Row)</definedName>
    <definedName name="Print_Are_Reset_2" localSheetId="59">OFFSET(Full_Print,0,0,[139]!Last_Row)</definedName>
    <definedName name="Print_Are_Reset_2" localSheetId="60">OFFSET(Full_Print,0,0,[139]!Last_Row)</definedName>
    <definedName name="Print_Are_Reset_2" localSheetId="14">OFFSET(Full_Print,0,0,[139]!Last_Row)</definedName>
    <definedName name="Print_Are_Reset_2" localSheetId="15">OFFSET(Full_Print,0,0,[139]!Last_Row)</definedName>
    <definedName name="Print_Are_Reset_2" localSheetId="16">OFFSET(Full_Print,0,0,[139]!Last_Row)</definedName>
    <definedName name="Print_Are_Reset_2" localSheetId="17">OFFSET(Full_Print,0,0,[139]!Last_Row)</definedName>
    <definedName name="Print_Are_Reset_2" localSheetId="1">OFFSET(Full_Print,0,0,[139]!Last_Row)</definedName>
    <definedName name="Print_Are_Reset_2" localSheetId="8">OFFSET(Full_Print,0,0,[139]!Last_Row)</definedName>
    <definedName name="Print_Are_Reset_2" localSheetId="2">OFFSET(Full_Print,0,0,[139]!Last_Row)</definedName>
    <definedName name="Print_Are_Reset_2">OFFSET(Full_Print,0,0,[139]!Last_Row)</definedName>
    <definedName name="Print_Area_1">#REF!</definedName>
    <definedName name="Print_Area_10">#REF!</definedName>
    <definedName name="Print_Area_11">#REF!</definedName>
    <definedName name="Print_Area_12">#REF!</definedName>
    <definedName name="Print_Area_13">#REF!</definedName>
    <definedName name="Print_Area_14">#REF!</definedName>
    <definedName name="Print_Area_15">#REF!</definedName>
    <definedName name="Print_Area_16">#REF!</definedName>
    <definedName name="Print_Area_17">#REF!</definedName>
    <definedName name="Print_Area_18">#REF!</definedName>
    <definedName name="Print_Area_19">#REF!</definedName>
    <definedName name="Print_Area_1a">#REF!,#REF!,#REF!,#REF!,#REF!,#REF!</definedName>
    <definedName name="Print_Area_2">#REF!</definedName>
    <definedName name="Print_Area_3">#REF!</definedName>
    <definedName name="Print_Area_4">#REF!</definedName>
    <definedName name="Print_Area_5">#REF!</definedName>
    <definedName name="Print_Area_6">#REF!</definedName>
    <definedName name="Print_Area_7">#REF!</definedName>
    <definedName name="Print_Area_8">#REF!</definedName>
    <definedName name="Print_Area_9">#REF!</definedName>
    <definedName name="PRINT_AREA_MI">NA()</definedName>
    <definedName name="Print_Area_Reset" localSheetId="9">OFFSET(genie,0,0,Location)</definedName>
    <definedName name="Print_Area_Reset" localSheetId="18">OFFSET(genie,0,0,Location)</definedName>
    <definedName name="Print_Area_Reset" localSheetId="19">OFFSET(genie,0,0,Location)</definedName>
    <definedName name="Print_Area_Reset" localSheetId="20">OFFSET(genie,0,0,Location)</definedName>
    <definedName name="Print_Area_Reset" localSheetId="21">OFFSET(genie,0,0,Location)</definedName>
    <definedName name="Print_Area_Reset" localSheetId="22">OFFSET(genie,0,0,Location)</definedName>
    <definedName name="Print_Area_Reset" localSheetId="23">OFFSET(genie,0,0,Location)</definedName>
    <definedName name="Print_Area_Reset" localSheetId="24">OFFSET(genie,0,0,Location)</definedName>
    <definedName name="Print_Area_Reset" localSheetId="25">OFFSET(genie,0,0,Location)</definedName>
    <definedName name="Print_Area_Reset" localSheetId="26">OFFSET(genie,0,0,Location)</definedName>
    <definedName name="Print_Area_Reset" localSheetId="27">OFFSET(genie,0,0,Location)</definedName>
    <definedName name="Print_Area_Reset" localSheetId="10">OFFSET(genie,0,0,Location)</definedName>
    <definedName name="Print_Area_Reset" localSheetId="28">OFFSET(genie,0,0,Location)</definedName>
    <definedName name="Print_Area_Reset" localSheetId="29">OFFSET(genie,0,0,Location)</definedName>
    <definedName name="Print_Area_Reset" localSheetId="30">OFFSET(genie,0,0,Location)</definedName>
    <definedName name="Print_Area_Reset" localSheetId="31">OFFSET(genie,0,0,Location)</definedName>
    <definedName name="Print_Area_Reset" localSheetId="32">OFFSET(genie,0,0,Location)</definedName>
    <definedName name="Print_Area_Reset" localSheetId="33">OFFSET(genie,0,0,Location)</definedName>
    <definedName name="Print_Area_Reset" localSheetId="34">OFFSET(genie,0,0,Location)</definedName>
    <definedName name="Print_Area_Reset" localSheetId="35">OFFSET(genie,0,0,Location)</definedName>
    <definedName name="Print_Area_Reset" localSheetId="36">OFFSET(genie,0,0,Location)</definedName>
    <definedName name="Print_Area_Reset" localSheetId="37">OFFSET(genie,0,0,Location)</definedName>
    <definedName name="Print_Area_Reset" localSheetId="11">OFFSET(genie,0,0,Location)</definedName>
    <definedName name="Print_Area_Reset" localSheetId="38">OFFSET(genie,0,0,Location)</definedName>
    <definedName name="Print_Area_Reset" localSheetId="39">OFFSET(genie,0,0,Location)</definedName>
    <definedName name="Print_Area_Reset" localSheetId="40">OFFSET(genie,0,0,Location)</definedName>
    <definedName name="Print_Area_Reset" localSheetId="41">OFFSET(genie,0,0,Location)</definedName>
    <definedName name="Print_Area_Reset" localSheetId="42">OFFSET(genie,0,0,Location)</definedName>
    <definedName name="Print_Area_Reset" localSheetId="43">OFFSET(genie,0,0,Location)</definedName>
    <definedName name="Print_Area_Reset" localSheetId="44">OFFSET(genie,0,0,Location)</definedName>
    <definedName name="Print_Area_Reset" localSheetId="45">OFFSET(genie,0,0,Location)</definedName>
    <definedName name="Print_Area_Reset" localSheetId="46">OFFSET(genie,0,0,Location)</definedName>
    <definedName name="Print_Area_Reset" localSheetId="47">OFFSET(genie,0,0,Location)</definedName>
    <definedName name="Print_Area_Reset" localSheetId="12">OFFSET(genie,0,0,Location)</definedName>
    <definedName name="Print_Area_Reset" localSheetId="48">OFFSET(genie,0,0,Location)</definedName>
    <definedName name="Print_Area_Reset" localSheetId="49">OFFSET(genie,0,0,Location)</definedName>
    <definedName name="Print_Area_Reset" localSheetId="50">OFFSET(genie,0,0,Location)</definedName>
    <definedName name="Print_Area_Reset" localSheetId="51">OFFSET(genie,0,0,Location)</definedName>
    <definedName name="Print_Area_Reset" localSheetId="52">OFFSET(genie,0,0,Location)</definedName>
    <definedName name="Print_Area_Reset" localSheetId="53">OFFSET(genie,0,0,Location)</definedName>
    <definedName name="Print_Area_Reset" localSheetId="54">OFFSET(genie,0,0,Location)</definedName>
    <definedName name="Print_Area_Reset" localSheetId="55">OFFSET(genie,0,0,Location)</definedName>
    <definedName name="Print_Area_Reset" localSheetId="56">OFFSET(genie,0,0,Location)</definedName>
    <definedName name="Print_Area_Reset" localSheetId="57">OFFSET(genie,0,0,Location)</definedName>
    <definedName name="Print_Area_Reset" localSheetId="13">OFFSET(genie,0,0,Location)</definedName>
    <definedName name="Print_Area_Reset" localSheetId="58">OFFSET(genie,0,0,Location)</definedName>
    <definedName name="Print_Area_Reset" localSheetId="59">OFFSET(genie,0,0,Location)</definedName>
    <definedName name="Print_Area_Reset" localSheetId="60">OFFSET(genie,0,0,Location)</definedName>
    <definedName name="Print_Area_Reset" localSheetId="14">OFFSET(genie,0,0,Location)</definedName>
    <definedName name="Print_Area_Reset" localSheetId="15">OFFSET(genie,0,0,Location)</definedName>
    <definedName name="Print_Area_Reset" localSheetId="16">OFFSET(genie,0,0,Location)</definedName>
    <definedName name="Print_Area_Reset" localSheetId="17">OFFSET(genie,0,0,Location)</definedName>
    <definedName name="Print_Area_Reset" localSheetId="1">OFFSET(genie,0,0,Location)</definedName>
    <definedName name="Print_Area_Reset" localSheetId="8">OFFSET(genie,0,0,Location)</definedName>
    <definedName name="Print_Area_Reset" localSheetId="2">OFFSET(genie,0,0,Location)</definedName>
    <definedName name="Print_Area_Reset">OFFSET(genie,0,0,Location)</definedName>
    <definedName name="Print_Area1">'[181]Consolidated IS Detail by Mnth'!#REF!</definedName>
    <definedName name="Print_Area2">#REF!</definedName>
    <definedName name="Print_Area3">[182]PPW_SPW!$A$129:$L$243</definedName>
    <definedName name="Print_Area4">[182]PPW_SPW!$A$244:$L$324</definedName>
    <definedName name="Print_AreafromIntercomm">[183]BCP_Mod!$D$237:$Y$294</definedName>
    <definedName name="Print_Areanew">[184]BCP_Mod!$D$240:$Y$308</definedName>
    <definedName name="Print_Areasensefromintercomm">[183]BCP_Mod!$D$237:$Y$294</definedName>
    <definedName name="print_Breakdown">#REF!</definedName>
    <definedName name="Print_CorpSumm">#REF!</definedName>
    <definedName name="Print_CSC_Report_2">{"CSC_1",#N/A,FALSE,"CSC Outputs";"CSC_2",#N/A,FALSE,"CSC Outputs"}</definedName>
    <definedName name="Print_CSC_Report_3">{"CSC_1",#N/A,FALSE,"CSC Outputs";"CSC_2",#N/A,FALSE,"CSC Outputs"}</definedName>
    <definedName name="print_DCF">#REF!</definedName>
    <definedName name="Print_MA_Range">#REF!</definedName>
    <definedName name="Print_MA_Value">#REF!</definedName>
    <definedName name="Print_MarketSumm">#REF!</definedName>
    <definedName name="Print_MM_Range">#REF!</definedName>
    <definedName name="Print_MM_Value">#REF!</definedName>
    <definedName name="Print_Titles_MI">#REF!</definedName>
    <definedName name="Print_TM_Range">#REF!</definedName>
    <definedName name="Print_TM_Value">#REF!</definedName>
    <definedName name="Print_ValSum_Range">#REF!</definedName>
    <definedName name="Print_ValSum_Value">#REF!</definedName>
    <definedName name="print1">FALSE</definedName>
    <definedName name="print2">[185]Cover!#REF!</definedName>
    <definedName name="print3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4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AreaPrice">#REF!</definedName>
    <definedName name="PrintAreaReset">#REF!</definedName>
    <definedName name="PrintEnd">[186]MAIN!#REF!</definedName>
    <definedName name="PRINTMTG">[187]Macros!$B$4:$E$30</definedName>
    <definedName name="PrintPreview">[188]!PrintPreview</definedName>
    <definedName name="priscila">{#N/A,#N/A,FALSE,"Aging Summary";#N/A,#N/A,FALSE,"Ratio Analysis";#N/A,#N/A,FALSE,"Test 120 Day Accts";#N/A,#N/A,FALSE,"Tickmarks"}</definedName>
    <definedName name="Procef">{#N/A,#N/A,FALSE,"Pharm";#N/A,#N/A,FALSE,"WWCM"}</definedName>
    <definedName name="prod">{#N/A,#N/A,FALSE,"Pharm";#N/A,#N/A,FALSE,"WWCM"}</definedName>
    <definedName name="prod.">{"summary",#N/A,FALSE,"2000 vs 1999";"detail",#N/A,FALSE,"2000 vs 1999"}</definedName>
    <definedName name="Prod_Chem_East">"3VDP4WT35C17EWKXGR5TO37RA"</definedName>
    <definedName name="ProdForm">#REF!</definedName>
    <definedName name="produa">{"'Trend_Total'!$A$7:$V$10","'Trend_Total'!$A$1:$V$4"}</definedName>
    <definedName name="Product">#REF!</definedName>
    <definedName name="product_set">{"'Trend_Total'!$A$7:$V$10","'Trend_Total'!$A$1:$V$4"}</definedName>
    <definedName name="profimp2">{"PAGE 1",#N/A,FALSE,"WEST_OT"}</definedName>
    <definedName name="profimp3">{"PAGE 2",#N/A,FALSE,"WEST_OT"}</definedName>
    <definedName name="profimp5">{"PAGE 1",#N/A,FALSE,"WEST_OT"}</definedName>
    <definedName name="profimptest">{"PAGE 2",#N/A,FALSE,"WEST_OT"}</definedName>
    <definedName name="project">{#N/A,#N/A,FALSE,"DI 2 YEAR MASTER SCHEDULE"}</definedName>
    <definedName name="Project_Name">'[189]Base Info'!$D$3</definedName>
    <definedName name="Projected_Value_Computation">[110]DCF!#REF!</definedName>
    <definedName name="projections">{#N/A,#N/A,FALSE,"Sheet1"}</definedName>
    <definedName name="Projections_27_pages_In_Order">'[163]NUMD Proj'!$A$1:$N$48,'[163]NUMD Proj'!$A$665:$N$733,'[163]NUMD Proj'!$O$1329:$AB$1390,'[163]NUMD Proj'!$O$1418:$AB$1478,'[163]NUMD Proj'!$A$49:$N$408,'[163]NUMD Proj'!$A$476:$N$535,'[163]NUMD Proj'!$A$409:$N$475,'[163]NUMD Proj'!$A$596:$N$664,'[163]NUMD Proj'!$A$536:$N$595</definedName>
    <definedName name="promo">{"'1998 FTC Promo Pk'!$A$6:$AB$28"}</definedName>
    <definedName name="prova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rova10">{#N/A,#N/A,TRUE,"income statement";#N/A,#N/A,TRUE,"balance sheet";#N/A,#N/A,TRUE,"cash flow";#N/A,#N/A,TRUE,"borrowing base";#N/A,#N/A,TRUE,"primary assumptions";#N/A,#N/A,TRUE,"finishing assumptions";#N/A,#N/A,TRUE,"dist. assumptions";#N/A,#N/A,TRUE,"sales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conversion";#N/A,#N/A,TRUE,"Stbnvl";#N/A,#N/A,TRUE,"Allenport";#N/A,#N/A,TRUE,"Yorkville";#N/A,#N/A,TRUE,"MF";#N/A,#N/A,TRUE,"Canfield";#N/A,#N/A,TRUE,"WCC"}</definedName>
    <definedName name="prova11">{"FCB_ALL",#N/A,FALSE,"FCB"}</definedName>
    <definedName name="prova12">{"FCB_ALL",#N/A,FALSE,"FCB"}</definedName>
    <definedName name="prova13">{"structure",#N/A,TRUE,"Structure";"ownership",#N/A,TRUE,"Ownership";"Returns Summary",#N/A,TRUE,"Returns Summary";#N/A,#N/A,TRUE,"Projection Assumptions";"income statement",#N/A,TRUE,"Income Statement";"Balance Sheet",#N/A,TRUE,"Balance Sheet";"CashFlow",#N/A,TRUE,"Cash Flow";"Debt Summary",#N/A,TRUE,"Debt Summary";#N/A,#N/A,TRUE,"Assumed Cap. Leases";#N/A,#N/A,TRUE,"Cap Exp. &amp; Deprec.";#N/A,#N/A,TRUE,"Summary Statistics"}</definedName>
    <definedName name="prova14">{#N/A,#N/A,FALSE,"DCF Summary";#N/A,#N/A,FALSE,"Casema";#N/A,#N/A,FALSE,"Casema NoTel";#N/A,#N/A,FALSE,"UK";#N/A,#N/A,FALSE,"RCF";#N/A,#N/A,FALSE,"Intercable CZ";#N/A,#N/A,FALSE,"Interkabel P"}</definedName>
    <definedName name="prova15">{"FCB_ALL",#N/A,FALSE,"FCB"}</definedName>
    <definedName name="prova16">{#N/A,#N/A,FALSE,"Structure";#N/A,#N/A,FALSE,"Key Assumptions";#N/A,#N/A,FALSE,"Ownership";#N/A,#N/A,FALSE,"Returns Summary";#N/A,#N/A,FALSE,"Projection Assumptions";#N/A,#N/A,FALSE,"Income Statement";#N/A,#N/A,FALSE,"Balance Sheet";#N/A,#N/A,FALSE,"Cash Flow";#N/A,#N/A,FALSE,"Profit Improvements";#N/A,#N/A,FALSE,"Reorganization";#N/A,#N/A,FALSE,"Debt Summary";#N/A,#N/A,FALSE,"Tax Calculation"}</definedName>
    <definedName name="prova17">{"FCB_ALL",#N/A,FALSE,"FCB";"GREY_ALL",#N/A,FALSE,"GREY"}</definedName>
    <definedName name="prova18">{"FCB_ALL",#N/A,FALSE,"FCB";"GREY_ALL",#N/A,FALSE,"GREY"}</definedName>
    <definedName name="prova19">{"FCB_ALL",#N/A,FALSE,"FCB";"GREY_ALL",#N/A,FALSE,"GREY"}</definedName>
    <definedName name="prova20">{"FCB_ALL",#N/A,FALSE,"FCB"}</definedName>
    <definedName name="prova21">{#N/A,#N/A,FALSE,"Income";#N/A,#N/A,FALSE,"Cost of Goods Sold";#N/A,#N/A,FALSE,"Other Costs";#N/A,#N/A,FALSE,"Other Income";#N/A,#N/A,FALSE,"Taxes";#N/A,#N/A,FALSE,"Other Deductions";#N/A,#N/A,FALSE,"Compensation of Officers"}</definedName>
    <definedName name="prova22">{#N/A,#N/A,FALSE,"Structure";#N/A,#N/A,FALSE,"Key Assumptions";#N/A,#N/A,FALSE,"Ownership";#N/A,#N/A,FALSE,"Returns Summary";#N/A,#N/A,FALSE,"Projection Assumptions";#N/A,#N/A,FALSE,"Income Statement";#N/A,#N/A,FALSE,"Balance Sheet";#N/A,#N/A,FALSE,"Cash Flow";#N/A,#N/A,FALSE,"Profit Improvements";#N/A,#N/A,FALSE,"Reorganization";#N/A,#N/A,FALSE,"Debt Summary";#N/A,#N/A,FALSE,"Tax Calculation"}</definedName>
    <definedName name="prova23">{"NVF structure",#N/A,FALSE,"Structure";"NVF ownership",#N/A,FALSE,"Ownership";"NVF returns calculation",#N/A,FALSE,"Returns Summary";"NVF returns tables",#N/A,FALSE,"Returns Summary";"NVF assumptions",#N/A,FALSE,"Projection Assumptions";"NVF income statement",#N/A,FALSE,"Income Statement";"NVF balance sheet",#N/A,FALSE,"Balance Sheet";"NVF cash flow",#N/A,FALSE,"Cash Flow";"NVF debt summary",#N/A,FALSE,"Debt Summary";"NVF summary statistics",#N/A,FALSE,"Summary Statistics"}</definedName>
    <definedName name="prova24">{#N/A,#N/A,FALSE,"Sheet1"}</definedName>
    <definedName name="prova26">{#N/A,#N/A,FALSE,"Sheet1"}</definedName>
    <definedName name="prova27">{#N/A,#N/A,FALSE,"Sheet1"}</definedName>
    <definedName name="prova28">{#N/A,#N/A,FALSE,"Trading-Mult ";#N/A,#N/A,FALSE,"Trading-Cap";#N/A,#N/A,FALSE,"Trading-Inc";#N/A,#N/A,FALSE,"Cash Flow";#N/A,#N/A,FALSE,"M&amp;A info"}</definedName>
    <definedName name="prova29">{#N/A,#N/A,FALSE,"Sheet1"}</definedName>
    <definedName name="prova3">{#N/A,#N/A,FALSE,"Sheet1"}</definedName>
    <definedName name="prova30">{#N/A,#N/A,FALSE,"Income";#N/A,#N/A,FALSE,"Cost of Goods Sold";#N/A,#N/A,FALSE,"Other Costs";#N/A,#N/A,FALSE,"Other Income";#N/A,#N/A,FALSE,"Taxes";#N/A,#N/A,FALSE,"Other Deductions";#N/A,#N/A,FALSE,"Compensation of Officers"}</definedName>
    <definedName name="prova31">{#N/A,#N/A,FALSE,"Income";#N/A,#N/A,FALSE,"Cost of Goods Sold";#N/A,#N/A,FALSE,"Other Costs";#N/A,#N/A,FALSE,"Other Income";#N/A,#N/A,FALSE,"Taxes";#N/A,#N/A,FALSE,"Other Deductions";#N/A,#N/A,FALSE,"Compensation of Officers"}</definedName>
    <definedName name="prova32">{#N/A,#N/A,FALSE,"Income";#N/A,#N/A,FALSE,"Cost of Goods Sold";#N/A,#N/A,FALSE,"Other Costs";#N/A,#N/A,FALSE,"Other Income";#N/A,#N/A,FALSE,"Taxes";#N/A,#N/A,FALSE,"Other Deductions";#N/A,#N/A,FALSE,"Compensation of Officers"}</definedName>
    <definedName name="prova33">{#N/A,#N/A,FALSE,"Trading-Mult ";#N/A,#N/A,FALSE,"Trading-Cap";#N/A,#N/A,FALSE,"Trading-Inc";#N/A,#N/A,FALSE,"Cash Flow";#N/A,#N/A,FALSE,"M&amp;A info"}</definedName>
    <definedName name="prova34">{#N/A,#N/A,FALSE,"Sheet1"}</definedName>
    <definedName name="prova35">{#N/A,#N/A,TRUE,"income statement";#N/A,#N/A,TRUE,"balance sheet";#N/A,#N/A,TRUE,"cash flow";#N/A,#N/A,TRUE,"borrowing base";#N/A,#N/A,TRUE,"primary assumptions";#N/A,#N/A,TRUE,"finishing assumptions";#N/A,#N/A,TRUE,"sales summary";#N/A,#N/A,TRUE,"costs per ton";#N/A,#N/A,TRUE,"Coke";#N/A,#N/A,TRUE,"coke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conversion";#N/A,#N/A,TRUE,"Stbnvl";#N/A,#N/A,TRUE,"Allenport";#N/A,#N/A,TRUE,"Yorkville";#N/A,#N/A,TRUE,"MF";#N/A,#N/A,TRUE,"WCC"}</definedName>
    <definedName name="prova36">{#N/A,#N/A,FALSE,"Sheet1"}</definedName>
    <definedName name="prova37">{"FCB_ALL",#N/A,FALSE,"FCB"}</definedName>
    <definedName name="prova38">{#N/A,#N/A,TRUE,"income statement";#N/A,#N/A,TRUE,"balance sheet";#N/A,#N/A,TRUE,"cash flow";#N/A,#N/A,TRUE,"primary assumptions";#N/A,#N/A,TRUE,"finishing assumptions";#N/A,#N/A,TRUE,"dist. assumptions";#N/A,#N/A,TRUE,"borrowing base";#N/A,#N/A,TRUE,"sales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conversion";#N/A,#N/A,TRUE,"Stbnvl";#N/A,#N/A,TRUE,"stbvl pickler";#N/A,#N/A,TRUE,"stbvl 14";#N/A,#N/A,TRUE,"stbvl slitter";#N/A,#N/A,TRUE,"Allenport";#N/A,#N/A,TRUE,"alport pickler";#N/A,#N/A,TRUE,"alport tandem";#N/A,#N/A,TRUE,"alport anneal";#N/A,#N/A,TRUE,"alport temper";#N/A,#N/A,TRUE,"Yorkville";#N/A,#N/A,TRUE,"ykvl pickler";#N/A,#N/A,TRUE,"ykvl tandem";#N/A,#N/A,TRUE,"ykvl cont annel";#N/A,#N/A,TRUE,"ykvl washer";#N/A,#N/A,TRUE,"ykvl batch anneal";#N/A,#N/A,TRUE,"ykvl 8";#N/A,#N/A,TRUE,"ykvl 11";#N/A,#N/A,TRUE,"ykvl DR";#N/A,#N/A,TRUE,"MF";#N/A,#N/A,TRUE,"mf 36";#N/A,#N/A,TRUE,"mf 48";#N/A,#N/A,TRUE,"mf 60";#N/A,#N/A,TRUE,"Canfield";#N/A,#N/A,TRUE,"can eg";#N/A,#N/A,TRUE,"can paint";#N/A,#N/A,TRUE,"can oscilate";#N/A,#N/A,TRUE,"can slitter";#N/A,#N/A,TRUE,"WCC"}</definedName>
    <definedName name="prova4">{#N/A,#N/A,FALSE,"Sheet1"}</definedName>
    <definedName name="prova5">{"FCB_ALL",#N/A,FALSE,"FCB"}</definedName>
    <definedName name="prova6">{#N/A,#N/A,FALSE,"Sheet1"}</definedName>
    <definedName name="prova9">{#N/A,#N/A,FALSE,"Sheet1"}</definedName>
    <definedName name="PTEeXToEUR" localSheetId="9">1/EUReXToPTE</definedName>
    <definedName name="PTEeXToEUR" localSheetId="18">1/EUReXToPTE</definedName>
    <definedName name="PTEeXToEUR" localSheetId="19">1/EUReXToPTE</definedName>
    <definedName name="PTEeXToEUR" localSheetId="20">1/EUReXToPTE</definedName>
    <definedName name="PTEeXToEUR" localSheetId="21">1/EUReXToPTE</definedName>
    <definedName name="PTEeXToEUR" localSheetId="22">1/EUReXToPTE</definedName>
    <definedName name="PTEeXToEUR" localSheetId="23">1/EUReXToPTE</definedName>
    <definedName name="PTEeXToEUR" localSheetId="24">1/EUReXToPTE</definedName>
    <definedName name="PTEeXToEUR" localSheetId="25">1/EUReXToPTE</definedName>
    <definedName name="PTEeXToEUR" localSheetId="26">1/EUReXToPTE</definedName>
    <definedName name="PTEeXToEUR" localSheetId="27">1/EUReXToPTE</definedName>
    <definedName name="PTEeXToEUR" localSheetId="10">1/EUReXToPTE</definedName>
    <definedName name="PTEeXToEUR" localSheetId="28">1/EUReXToPTE</definedName>
    <definedName name="PTEeXToEUR" localSheetId="29">1/EUReXToPTE</definedName>
    <definedName name="PTEeXToEUR" localSheetId="30">1/EUReXToPTE</definedName>
    <definedName name="PTEeXToEUR" localSheetId="31">1/EUReXToPTE</definedName>
    <definedName name="PTEeXToEUR" localSheetId="32">1/EUReXToPTE</definedName>
    <definedName name="PTEeXToEUR" localSheetId="33">1/EUReXToPTE</definedName>
    <definedName name="PTEeXToEUR" localSheetId="34">1/EUReXToPTE</definedName>
    <definedName name="PTEeXToEUR" localSheetId="35">1/EUReXToPTE</definedName>
    <definedName name="PTEeXToEUR" localSheetId="36">1/EUReXToPTE</definedName>
    <definedName name="PTEeXToEUR" localSheetId="37">1/EUReXToPTE</definedName>
    <definedName name="PTEeXToEUR" localSheetId="11">1/EUReXToPTE</definedName>
    <definedName name="PTEeXToEUR" localSheetId="38">1/EUReXToPTE</definedName>
    <definedName name="PTEeXToEUR" localSheetId="39">1/EUReXToPTE</definedName>
    <definedName name="PTEeXToEUR" localSheetId="40">1/EUReXToPTE</definedName>
    <definedName name="PTEeXToEUR" localSheetId="41">1/EUReXToPTE</definedName>
    <definedName name="PTEeXToEUR" localSheetId="42">1/EUReXToPTE</definedName>
    <definedName name="PTEeXToEUR" localSheetId="43">1/EUReXToPTE</definedName>
    <definedName name="PTEeXToEUR" localSheetId="44">1/EUReXToPTE</definedName>
    <definedName name="PTEeXToEUR" localSheetId="45">1/EUReXToPTE</definedName>
    <definedName name="PTEeXToEUR" localSheetId="46">1/EUReXToPTE</definedName>
    <definedName name="PTEeXToEUR" localSheetId="47">1/EUReXToPTE</definedName>
    <definedName name="PTEeXToEUR" localSheetId="12">1/EUReXToPTE</definedName>
    <definedName name="PTEeXToEUR" localSheetId="48">1/EUReXToPTE</definedName>
    <definedName name="PTEeXToEUR" localSheetId="49">1/EUReXToPTE</definedName>
    <definedName name="PTEeXToEUR" localSheetId="50">1/EUReXToPTE</definedName>
    <definedName name="PTEeXToEUR" localSheetId="51">1/EUReXToPTE</definedName>
    <definedName name="PTEeXToEUR" localSheetId="52">1/EUReXToPTE</definedName>
    <definedName name="PTEeXToEUR" localSheetId="53">1/EUReXToPTE</definedName>
    <definedName name="PTEeXToEUR" localSheetId="54">1/EUReXToPTE</definedName>
    <definedName name="PTEeXToEUR" localSheetId="55">1/EUReXToPTE</definedName>
    <definedName name="PTEeXToEUR" localSheetId="56">1/EUReXToPTE</definedName>
    <definedName name="PTEeXToEUR" localSheetId="57">1/EUReXToPTE</definedName>
    <definedName name="PTEeXToEUR" localSheetId="13">1/EUReXToPTE</definedName>
    <definedName name="PTEeXToEUR" localSheetId="58">1/EUReXToPTE</definedName>
    <definedName name="PTEeXToEUR" localSheetId="59">1/EUReXToPTE</definedName>
    <definedName name="PTEeXToEUR" localSheetId="60">1/EUReXToPTE</definedName>
    <definedName name="PTEeXToEUR" localSheetId="14">1/EUReXToPTE</definedName>
    <definedName name="PTEeXToEUR" localSheetId="15">1/EUReXToPTE</definedName>
    <definedName name="PTEeXToEUR" localSheetId="16">1/EUReXToPTE</definedName>
    <definedName name="PTEeXToEUR" localSheetId="17">1/EUReXToPTE</definedName>
    <definedName name="PTEeXToEUR" localSheetId="1">1/EUReXToPTE</definedName>
    <definedName name="PTEeXToEUR" localSheetId="8">1/EUReXToPTE</definedName>
    <definedName name="PTEeXToEUR" localSheetId="2">1/EUReXToPTE</definedName>
    <definedName name="PTEeXToEUR">1/EUReXToPTE</definedName>
    <definedName name="PTIS">[104]Assumptions!#REF!</definedName>
    <definedName name="PUB_FileID">"L10003649.xls"</definedName>
    <definedName name="PUB_UserID">"MAYERX"</definedName>
    <definedName name="PublicEBITDALTMRangeCalc">'[110]PC EV CALC'!$C$29</definedName>
    <definedName name="PublicEBITDAMultipleFiveHigh">'[110]PC AGGREGATE'!$N$136</definedName>
    <definedName name="PublicEBITDAMultipleFiveLow">'[110]PC AGGREGATE'!$N$137</definedName>
    <definedName name="PublicEBITDAMultipleFiveMean">'[133]PC AGGREGATE'!$N$117</definedName>
    <definedName name="PublicEBITDAMultipleFiveMedian">'[133]PC AGGREGATE'!$N$118</definedName>
    <definedName name="PublicEBITDAMultipleHigh">'[110]PC EV CALC'!$H$26</definedName>
    <definedName name="PublicEBITDAmultipleLow">'[110]PC EV CALC'!$F$26</definedName>
    <definedName name="PublicEBITDAMultipleLTMHigh">'[110]PC AGGREGATE'!$L$136</definedName>
    <definedName name="PublicEBITDAMultipleLTMLow">'[110]PC AGGREGATE'!$L$137</definedName>
    <definedName name="PublicEBITDAMultipleLTMMean">'[133]PC AGGREGATE'!$L$117</definedName>
    <definedName name="PublicEBITDAMultipleLTMMedian">'[133]PC AGGREGATE'!$L$118</definedName>
    <definedName name="PublicEBITDAMultipleMiddle">'[110]PC EV CALC'!$G$26</definedName>
    <definedName name="PublicEBITDANTM">'[110]PC EV CALC'!$C$28</definedName>
    <definedName name="PublicEBITDAThreeRangeCalc">'[110]PC EV CALC'!$C$30</definedName>
    <definedName name="PublicEBITLTM">'[110]PC EV CALC'!$C$20</definedName>
    <definedName name="PublicEBITmultiplefivehigh">'[110]PC AGGREGATE'!$I$136</definedName>
    <definedName name="PublicEBITMultipleFiveLow">'[110]PC AGGREGATE'!$I$137</definedName>
    <definedName name="PublicEBITMultipleFiveMean">'[133]PC AGGREGATE'!$I$117</definedName>
    <definedName name="PublicEBITMultipleFiveMedian">'[133]PC AGGREGATE'!$I$118</definedName>
    <definedName name="PublicEBITmultipleHigh">'[110]PC EV CALC'!$H$17</definedName>
    <definedName name="PublicEBITMultipleLow">'[110]PC EV CALC'!$F$17</definedName>
    <definedName name="PublicEBITMultipleLTMHigh">'[110]PC AGGREGATE'!$G$136</definedName>
    <definedName name="PublicEBITMultipleLTMLow">'[110]PC AGGREGATE'!$G$137</definedName>
    <definedName name="PublicEBITMultipleLTMMean">'[133]PC AGGREGATE'!$G$117</definedName>
    <definedName name="PublicEBITMultipleLTMMedian">'[133]PC AGGREGATE'!$G$118</definedName>
    <definedName name="PublicEBITMultipleMiddle">'[110]PC EV CALC'!$G$17</definedName>
    <definedName name="PublicEBITNTM">'[110]PC EV CALC'!$C$19</definedName>
    <definedName name="PublicEBITThree">'[110]PC EV CALC'!$C$21</definedName>
    <definedName name="PublicFiveMultipleHigh">'[110]PC AGGREGATE'!$E$136</definedName>
    <definedName name="PublicFiveMultipleLow">'[110]PC AGGREGATE'!$E$137</definedName>
    <definedName name="PublicFiveMultipleMedian">'[133]PC AGGREGATE'!$E$118</definedName>
    <definedName name="PublicLTMMultipleHigh">'[110]PC AGGREGATE'!$C$136</definedName>
    <definedName name="PublicLTMMultipleLow">'[110]PC AGGREGATE'!$C$137</definedName>
    <definedName name="PublicLTMMultipleMean">'[133]PC AGGREGATE'!$C$117</definedName>
    <definedName name="PublicLTMMultipleMedian">'[133]PC AGGREGATE'!$C$118</definedName>
    <definedName name="PublicMultipleFiveMean">'[133]PC AGGREGATE'!$E$117</definedName>
    <definedName name="PublicSalesLTM">'[110]PC EV CALC'!$C$11</definedName>
    <definedName name="PublicSalesMultipleHigh">'[110]PC EV CALC'!$H$8</definedName>
    <definedName name="PublicSalesMultipleLow">'[110]PC EV CALC'!$F$8</definedName>
    <definedName name="PublicSalesMultipleMiddle">'[110]PC EV CALC'!$G$8</definedName>
    <definedName name="PublicSalesNTm">'[110]PC EV CALC'!$C$10</definedName>
    <definedName name="PublicSalesThree">'[110]PC EV CALC'!$C$12</definedName>
    <definedName name="PublicSubjectNWC">'[110]PC AGGREGATE'!$M$44</definedName>
    <definedName name="PublicSubjectSales">'[110]PC AGGREGATE'!$K$44</definedName>
    <definedName name="PURCHASE">#REF!</definedName>
    <definedName name="Purchase_Premium_A">25%</definedName>
    <definedName name="Purchase_Premium_B">0.25</definedName>
    <definedName name="PV_Tax_Loss_Carryforward">[133]VALUATION!$F$21</definedName>
    <definedName name="pvd">{"AnnInc",#N/A,TRUE,"Inc";"QtrInc1",#N/A,TRUE,"Inc";"Balance",#N/A,TRUE,"Bal";"Cflow",#N/A,TRUE,"Cash"}</definedName>
    <definedName name="PVTV_1">[110]DCF!#REF!</definedName>
    <definedName name="PVTV_2">[110]DCF!#REF!</definedName>
    <definedName name="PVTV_3">[110]DCF!#REF!</definedName>
    <definedName name="PVTV_4">[110]DCF!#REF!</definedName>
    <definedName name="PVTV_5">[110]DCF!#REF!</definedName>
    <definedName name="PVTV_6">[110]DCF!#REF!</definedName>
    <definedName name="PVTV_7">[110]DCF!#REF!</definedName>
    <definedName name="PVTV_8">[110]DCF!#REF!</definedName>
    <definedName name="PVTV_9">[110]DCF!#REF!</definedName>
    <definedName name="PY_Common_Equity">'[109]Bal Sheet'!#REF!</definedName>
    <definedName name="PY_Depreciation">'[109]Income Statement'!#REF!</definedName>
    <definedName name="PY_Intangible_Assets">'[109]Bal Sheet'!#REF!</definedName>
    <definedName name="PY_Interest_Expense">'[109]Income Statement'!#REF!</definedName>
    <definedName name="PY_LT_Debt">'[109]Bal Sheet'!#REF!</definedName>
    <definedName name="PY_Market_Value_of_Equity">'[109]Income Statement'!#REF!</definedName>
    <definedName name="PY_Marketable_Sec">'[109]Bal Sheet'!#REF!</definedName>
    <definedName name="PY_Other_Exp">'[109]Income Statement'!#REF!</definedName>
    <definedName name="PY_Selling">'[109]Income Statement'!#REF!</definedName>
    <definedName name="PY_Tangible_Net_Worth">'[109]Income Statement'!#REF!</definedName>
    <definedName name="PY2_Common_Equity">'[109]Bal Sheet'!#REF!</definedName>
    <definedName name="PY2_Depreciation">'[109]Income Statement'!#REF!</definedName>
    <definedName name="PY2_Intangible_Assets">'[109]Bal Sheet'!#REF!</definedName>
    <definedName name="PY2_Interest_Expense">'[109]Income Statement'!#REF!</definedName>
    <definedName name="PY2_LT_Debt">'[109]Bal Sheet'!#REF!</definedName>
    <definedName name="PY2_Marketable_Sec">'[109]Bal Sheet'!#REF!</definedName>
    <definedName name="PY2_Other_Exp.">'[109]Income Statement'!#REF!</definedName>
    <definedName name="PY2_Selling">'[109]Income Statement'!#REF!</definedName>
    <definedName name="PY2_Tangible_Net_Worth">'[109]Income Statement'!#REF!</definedName>
    <definedName name="q">[4]General!$B$20:$D$22</definedName>
    <definedName name="Q1_FCST_082503">{"'PMG - Total'!$J$7:$K$63","'PMG - Total'!$J$7:$K$63"}</definedName>
    <definedName name="Q2_FCST_082503">{"'PMG - Total'!$J$7:$K$63","'PMG - Total'!$J$7:$K$63"}</definedName>
    <definedName name="q4NIvsplan">{#N/A,#N/A,FALSE,"BalSheet 0899";#N/A,#N/A,FALSE,"ytdpl899";#N/A,#N/A,FALSE,"Aug PL";#N/A,#N/A,FALSE,"Minority Int";#N/A,#N/A,FALSE,"Equity Roll Forward";#N/A,#N/A,FALSE,"Book Equity Test"}</definedName>
    <definedName name="qa">{"AnnInc",#N/A,TRUE,"Inc";"QtrInc1",#N/A,TRUE,"Inc";"Balance",#N/A,TRUE,"Bal";"Cflow",#N/A,TRUE,"Cash"}</definedName>
    <definedName name="qaaa">39510.4037962963</definedName>
    <definedName name="qaaaaa">{"F3 detail",#N/A,FALSE,"F3 ";"F3 Presentation",#N/A,FALSE,"F3 "}</definedName>
    <definedName name="qaaaq">{#N/A,#N/A,FALSE,"FRANCE MONTH DETAIL  FFR";#N/A,#N/A,FALSE,"FRANCE MONTH DETAIL  NLG";#N/A,#N/A,FALSE,"FRANCE YTD  DETAIL FFR";#N/A,#N/A,FALSE,"FRANCE YTD  DETAIL NLG"}</definedName>
    <definedName name="qafgs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qaqaq">{#N/A,#N/A,FALSE,"FRANCE MONTH DETAIL  FFR";#N/A,#N/A,FALSE,"FRANCE MONTH DETAIL  NLG";#N/A,#N/A,FALSE,"FRANCE YTD  DETAIL FFR";#N/A,#N/A,FALSE,"FRANCE YTD  DETAIL NLG"}</definedName>
    <definedName name="qaqqaq">{"F3 Presentation",#N/A,FALSE,"F3 ";"F3 detail",#N/A,FALSE,"F3 "}</definedName>
    <definedName name="qawerhqreh">[4]General!$B$60:$D$60</definedName>
    <definedName name="qaz">{#N/A,#N/A,FALSE,"Pharm";#N/A,#N/A,FALSE,"WWCM"}</definedName>
    <definedName name="qbqbqbqbqbq">{"CurrentDetail",#N/A,FALSE,"ActualOutlook";"NextDetail",#N/A,FALSE,"ActualOutlook"}</definedName>
    <definedName name="qcis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qe5yh">{#N/A,#N/A,FALSE,"Summary";#N/A,#N/A,FALSE,"Projections";#N/A,#N/A,FALSE,"Mkt Mults";#N/A,#N/A,FALSE,"DCF";#N/A,#N/A,FALSE,"Accr Dil";#N/A,#N/A,FALSE,"PIC LBO";#N/A,#N/A,FALSE,"MULT10_4";#N/A,#N/A,FALSE,"CBI LBO"}</definedName>
    <definedName name="QEDFFG">{#N/A,#N/A,FALSE,"HVAC CONSOLIDATED";#N/A,#N/A,FALSE,"ALCO";#N/A,#N/A,FALSE,"VALYCONTROL CONSOLIDATED";#N/A,#N/A,FALSE,"COPELAND CONSOLIDATED";#N/A,#N/A,FALSE,"COPELAND AIR CONDITIONING";#N/A,#N/A,FALSE,"ALLIANCE";#N/A,#N/A,FALSE,"COPELAND EUROPE";#N/A,#N/A,FALSE,"COPELAND INTERNATIONAL";#N/A,#N/A,FALSE,"COPELAND REFRIGERATION";#N/A,#N/A,FALSE,"CPC";#N/A,#N/A,FALSE,"EMD-HERMETIC";#N/A,#N/A,FALSE,"FUSITE";#N/A,#N/A,FALSE,"WHITE-RODGERS";#N/A,#N/A,FALSE,"GENERAL CONTROLS"}</definedName>
    <definedName name="qegeg">[4]General!$B$57:$D$58</definedName>
    <definedName name="qerherhrh">[4]General!$B$39:$D$41</definedName>
    <definedName name="QERT">{#N/A,#N/A,FALSE,"Sheet1"}</definedName>
    <definedName name="qertweyu">{#N/A,#N/A,FALSE,"REPORT"}</definedName>
    <definedName name="qet">[4]General!$B$12:$D$13</definedName>
    <definedName name="qetryywt">{#N/A,#N/A,FALSE,"REPORT"}</definedName>
    <definedName name="qf">{#N/A,#N/A,FALSE,"7103";#N/A,#N/A,FALSE,"7126"}</definedName>
    <definedName name="qhqhqhqhqh">{"CurrentDetail",#N/A,FALSE,"ActualOutlook";"NextDetail",#N/A,FALSE,"ActualOutlook"}</definedName>
    <definedName name="qkqkq">{"CurrentDetail",#N/A,FALSE,"ActualOutlook";"NextDetail",#N/A,FALSE,"ActualOutlook"}</definedName>
    <definedName name="QLGC">{"CHART",#N/A,FALSE,"Arch Communications"}</definedName>
    <definedName name="qlqlql">{"CurrentDetail",#N/A,FALSE,"ActualOutlook";"NextDetail",#N/A,FALSE,"ActualOutlook"}</definedName>
    <definedName name="qnqnqnqgqd">{"CurrentDetail",#N/A,FALSE,"ActualOutlook";"NextDetail",#N/A,FALSE,"ActualOutlook"}</definedName>
    <definedName name="QofE">{"fdsup://directions/News HTML Viewer?action=OPEN&amp;on_error=off&amp;window=popup_no_button&amp;start_maximized=false&amp;creator=factset&amp;display_string=Click to view document&amp;width=640&amp;height=480&amp;address=ZQFNwqzDlZ6rDiV1JBTcRtiuYnkVWHRjDil6imjmqcrLCyXmF%2FTNn166X%2Fky9g","%2BRsaoXt7DmqKRZnq2X%2FxB009l0lyMR4nJRMuZ4Hb%2BR4f2kKDHMIidtMjbt%2BvLyWlaaB2egxe3ClTiPVcRGtwHXqe4T5zNClOJbZ81XZbYgSwxt6pAwRqyuCMPhsET1gMmj%2BlPQgW3DOl7uJuQ0%2FivNqNHBO4TFXsmDNbQmI8%2FvyniCRveypaBEmj6SmySB3CFsIFtpJhbquq40mQLNe4tOhyz67vRHTV83cHj7EvmsK3y2Ej7","JDhS6sikNrjbFEq0w0L4%3D"}</definedName>
    <definedName name="qp">{"incomemth",#N/A,TRUE,"forecast00";"incomepercentmth",#N/A,TRUE,"forecast00";"balancemth",#N/A,TRUE,"forecast00";"cashmth",#N/A,TRUE,"forecast00";"covenantmth",#N/A,TRUE,"forecast00"}</definedName>
    <definedName name="qq">[4]General!$B$15:$D$16</definedName>
    <definedName name="qqq">[4]General!$C$5</definedName>
    <definedName name="qqqq">[4]General!$B$49:$D$50</definedName>
    <definedName name="qqqqq">{"CurrentDetail",#N/A,FALSE,"ActualOutlook";"NextDetail",#N/A,FALSE,"ActualOutlook"}</definedName>
    <definedName name="qqqqqq">[4]General!$B$11:$D$12</definedName>
    <definedName name="qqqqqqq">[4]General!$B$55:$D$56</definedName>
    <definedName name="qqqqqqqqqq">{"Page1",#N/A,FALSE,"CompCo";"Page2",#N/A,FALSE,"CompCo"}</definedName>
    <definedName name="qqqqqqqqqqqqqqq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qqqqqqqqqqqqqqqqqq">[4]General!$C$6</definedName>
    <definedName name="qqqqqqqqqqqqqqqqqqqq">{"PA1",#N/A,FALSE,"BORDMW";"pa2",#N/A,FALSE,"BORDMW";"PA3",#N/A,FALSE,"BORDMW";"PA4",#N/A,FALSE,"BORDMW"}</definedName>
    <definedName name="qqqqqqqqqqqqqqqqqqqqqqqq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qqwtweryey">{#N/A,#N/A,FALSE,"REPORT"}</definedName>
    <definedName name="qqwwwee">#REF!</definedName>
    <definedName name="qrewqw">"c1166"</definedName>
    <definedName name="QRYCOUNT">2</definedName>
    <definedName name="QRYNAME1">"BOLO QRY: 1:  SHEET:Data"</definedName>
    <definedName name="QRYNAME10">"US OUS Monthly High Level Cash Flow"</definedName>
    <definedName name="QRYNAME11">"BOLO QRY: 1:  SHEET:BOLO Reported"</definedName>
    <definedName name="QRYNAME12">"Option Expense"</definedName>
    <definedName name="QRYNAME13">"Pens OPEB Expense"</definedName>
    <definedName name="QRYNAME14">"Inventory Cash Flow Query"</definedName>
    <definedName name="QRYNAME15">"AR Cash Flow Query"</definedName>
    <definedName name="QRYNAME16">"AP Cash Flow Query"</definedName>
    <definedName name="QRYNAME18">"Depr Expense"</definedName>
    <definedName name="QRYNAME19">"Inventory Cash Flow Query"</definedName>
    <definedName name="QRYNAME2">"BOLO QRY: 1:  SHEET:Div Dept Spend"</definedName>
    <definedName name="QRYNAME20">"BQ w-o Quante &amp; Gore"</definedName>
    <definedName name="QRYNAME21">"Div P&amp;L by Qtr-without Q &amp; Gore"</definedName>
    <definedName name="QRYNAME22">"bqSlsOIWW"</definedName>
    <definedName name="QRYNAME23">"bqSlsOIWW MPP"</definedName>
    <definedName name="QRYNAME24">"bqSlsOIWW MSD"</definedName>
    <definedName name="QRYNAME25">"bqEP OP Plan"</definedName>
    <definedName name="QRYNAME26">"bqIndirectOpPlan"</definedName>
    <definedName name="QRYNAME27">"bqIndirectOpPlanHK"</definedName>
    <definedName name="QRYNAME28">"bqP&amp;LUSFcstHK"</definedName>
    <definedName name="QRYNAME29">"bqP&amp;LOUSFcstHK"</definedName>
    <definedName name="QRYNAME3">"BOLO QRY: 1:  SHEET:QueryPnL"</definedName>
    <definedName name="QRYNAME30">"bqEPOPPlanHK"</definedName>
    <definedName name="QRYNAME4">"BOLO QRY: 2:  SHEET:QueryExp"</definedName>
    <definedName name="QRYNAME5">"BQ OI Var BU99998"</definedName>
    <definedName name="QRYNAME6">"FCF Lite Divisional"</definedName>
    <definedName name="QRYNAME7">"BOLO QRY: 1:  SHEET:LO Data"</definedName>
    <definedName name="QRYNAME8">"US Int'l Corp Misc as rptd"</definedName>
    <definedName name="QRYNEXT">3</definedName>
    <definedName name="QRYSOURCE1">"EXCELRANGE-EXPAND-BOLO"</definedName>
    <definedName name="QRYSOURCE10">"EXCELRANGE-EXPAND-BQ"</definedName>
    <definedName name="QRYSOURCE11">"EXCELRANGE-EXPAND-BOLO"</definedName>
    <definedName name="QRYSOURCE12">"EXCELRANGE-EXPAND-BQ"</definedName>
    <definedName name="QRYSOURCE13">"EXCELRANGE-EXPAND-BQ"</definedName>
    <definedName name="QRYSOURCE15">"EXCELRANGE-EXPAND-BQ"</definedName>
    <definedName name="QRYSOURCE16">"EXCELRANGE-EXPAND-BQ"</definedName>
    <definedName name="QRYSOURCE17">"cysys3"</definedName>
    <definedName name="QRYSOURCE18">"EXCELRANGE-EXPAND-BQ"</definedName>
    <definedName name="QRYSOURCE19">"EXCELRANGE-EXPAND-BQ"</definedName>
    <definedName name="QRYSOURCE2">"EXCELRANGE-EXPAND-BOLO"</definedName>
    <definedName name="QRYSOURCE20">"crsys3"</definedName>
    <definedName name="QRYSOURCE21">"crsys3"</definedName>
    <definedName name="QRYSOURCE22">"crsys3"</definedName>
    <definedName name="QRYSOURCE23">"EXCELRANGE-EXPAND-BQ"</definedName>
    <definedName name="QRYSOURCE24">"EXCELRANGE-EXPAND-BQ"</definedName>
    <definedName name="QRYSOURCE25">"EXCELRANGE-EXPAND-BQ"</definedName>
    <definedName name="QRYSOURCE26">"EXCELRANGE-EXPAND-BQ"</definedName>
    <definedName name="QRYSOURCE27">"EXCELRANGE-EXPAND-BQ"</definedName>
    <definedName name="QRYSOURCE28">"EXCELRANGE-EXPAND-BQ"</definedName>
    <definedName name="QRYSOURCE29">"EXCELRANGE-EXPAND-BQ"</definedName>
    <definedName name="QRYSOURCE3">"EXCELRANGE-EXPAND-BOLO"</definedName>
    <definedName name="QRYSOURCE30">"EXCELRANGE-EXPAND-BQ"</definedName>
    <definedName name="QRYSOURCE4">"EXCELRANGE-EXPAND-BOLO"</definedName>
    <definedName name="QRYSOURCE5">"EXCELRANGE-EXPAND-BQ"</definedName>
    <definedName name="QRYSOURCE6">"EXCELRANGE-EXPAND-BQ"</definedName>
    <definedName name="QRYSOURCE7">"EXCELRANGE-EXPAND-BOLO"</definedName>
    <definedName name="QRYSOURCE8">"EXCELRANGE-EXPAND-BQ"</definedName>
    <definedName name="Qsdaz">{#N/A,#N/A,FALSE,"600606";#N/A,#N/A,FALSE,"600604";#N/A,#N/A,FALSE,"601302";#N/A,#N/A,FALSE,"346B0001046";#N/A,#N/A,FALSE,"231B0000146";#N/A,#N/A,FALSE,"221B0001040";#N/A,#N/A,FALSE,"3081300";#N/A,#N/A,FALSE,"813B0000546";#N/A,#N/A,FALSE,"3082800";#N/A,#N/A,FALSE,"828B0000546";#N/A,#N/A,FALSE,"838B0000544";#N/A,#N/A,FALSE,"714A0000206";#N/A,#N/A,FALSE,"3071400";#N/A,#N/A,FALSE,"3071500";#N/A,#N/A,FALSE,"715A0000206";#N/A,#N/A,FALSE,"3074100";#N/A,#N/A,FALSE,"3074150";#N/A,#N/A,FALSE,"741A0000346";#N/A,#N/A,FALSE,"3056030";#N/A,#N/A,FALSE,"3156058";#N/A,#N/A,FALSE,"356058";#N/A,#N/A,FALSE,"351201";#N/A,#N/A,FALSE,"351115"}</definedName>
    <definedName name="qsty">{"NOPCAPEVA",#N/A,FALSE,"Nopat";"FCFCSTAR",#N/A,FALSE,"FCFVAL";"EVAVL",#N/A,FALSE,"EVAVAL";"LEASE",#N/A,FALSE,"OpLease"}</definedName>
    <definedName name="Quack">{#N/A,#N/A,FALSE,"COP CONS SK";#N/A,#N/A,FALSE,"COP CONS RG";#N/A,#N/A,FALSE,"COP CONS SK BC";#N/A,#N/A,FALSE,"COP CONS RG BC";#N/A,#N/A,FALSE,"ALLIANCE SK";#N/A,#N/A,FALSE,"ALLIANCE RG";#N/A,#N/A,FALSE,"CPC SK";#N/A,#N/A,FALSE,"CPC RG"}</definedName>
    <definedName name="quarterlybs">{#N/A,#N/A,FALSE,"JKFLASH2";#N/A,#N/A,FALSE,"Page 4";#N/A,#N/A,FALSE,"page 3"}</definedName>
    <definedName name="question">'[112]Cntmrs-Recruit'!$F$22:$Q$22</definedName>
    <definedName name="qw">{"'下期集計（10.27迄・速報値）'!$Q$16"}</definedName>
    <definedName name="qwdsads">[4]synthgraph!#REF!</definedName>
    <definedName name="QWE">{#N/A,#N/A,FALSE,"FUSITE SK";#N/A,#N/A,FALSE,"FUSITE RG"}</definedName>
    <definedName name="qwef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qwefdfvd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qwer">{"FCF",#N/A,FALSE,"Results"}</definedName>
    <definedName name="qwersda">0</definedName>
    <definedName name="qwertqry">{#N/A,#N/A,FALSE,"REPORT"}</definedName>
    <definedName name="qwetqryetytu">{#N/A,#N/A,FALSE,"Pharm";#N/A,#N/A,FALSE,"WWCM"}</definedName>
    <definedName name="qwgr">{"'Sheet1'!$A$2:$R$54"}</definedName>
    <definedName name="qwhrqh">[4]General!$B$43:$D$44</definedName>
    <definedName name="qwpp">{"incomemth",#N/A,TRUE,"forecast00";"incomepercentmth",#N/A,TRUE,"forecast00";"balancemth",#N/A,TRUE,"forecast00";"cashmth",#N/A,TRUE,"forecast00";"covenantmth",#N/A,TRUE,"forecast00"}</definedName>
    <definedName name="QWQ">{#N/A,#N/A,FALSE,"PL-FS";#N/A,#N/A,FALSE,"PL"}</definedName>
    <definedName name="qwqw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qwqwqwqw">{"CurrentDetail",#N/A,FALSE,"ActualOutlook";"NextDetail",#N/A,FALSE,"ActualOutlook"}</definedName>
    <definedName name="qwqwqwqwqwqw">{"CurrentDetail",#N/A,FALSE,"ActualOutlook";"NextDetail",#N/A,FALSE,"ActualOutlook"}</definedName>
    <definedName name="qwwww8">{0,0,0,0;0,0,0,0;0,0,0,0;0,0,0,0;0,0,0,0;0,0,0,0}</definedName>
    <definedName name="r.CashFlow">#REF!</definedName>
    <definedName name="r.Leverage">#REF!</definedName>
    <definedName name="r.Liquidity">#REF!</definedName>
    <definedName name="r.LTM">#REF!</definedName>
    <definedName name="r.LTMInterim">#REF!</definedName>
    <definedName name="r.Market">#REF!</definedName>
    <definedName name="r.Profitability">#REF!</definedName>
    <definedName name="r.Summary">#REF!</definedName>
    <definedName name="Radnor" localSheetId="9">binary</definedName>
    <definedName name="Radnor" localSheetId="18">binary</definedName>
    <definedName name="Radnor" localSheetId="19">binary</definedName>
    <definedName name="Radnor" localSheetId="20">binary</definedName>
    <definedName name="Radnor" localSheetId="21">binary</definedName>
    <definedName name="Radnor" localSheetId="22">binary</definedName>
    <definedName name="Radnor" localSheetId="23">binary</definedName>
    <definedName name="Radnor" localSheetId="24">binary</definedName>
    <definedName name="Radnor" localSheetId="25">binary</definedName>
    <definedName name="Radnor" localSheetId="26">binary</definedName>
    <definedName name="Radnor" localSheetId="27">binary</definedName>
    <definedName name="Radnor" localSheetId="10">binary</definedName>
    <definedName name="Radnor" localSheetId="28">binary</definedName>
    <definedName name="Radnor" localSheetId="29">binary</definedName>
    <definedName name="Radnor" localSheetId="30">binary</definedName>
    <definedName name="Radnor" localSheetId="31">binary</definedName>
    <definedName name="Radnor" localSheetId="32">binary</definedName>
    <definedName name="Radnor" localSheetId="33">binary</definedName>
    <definedName name="Radnor" localSheetId="34">binary</definedName>
    <definedName name="Radnor" localSheetId="35">binary</definedName>
    <definedName name="Radnor" localSheetId="36">binary</definedName>
    <definedName name="Radnor" localSheetId="37">binary</definedName>
    <definedName name="Radnor" localSheetId="11">binary</definedName>
    <definedName name="Radnor" localSheetId="38">binary</definedName>
    <definedName name="Radnor" localSheetId="39">binary</definedName>
    <definedName name="Radnor" localSheetId="40">binary</definedName>
    <definedName name="Radnor" localSheetId="41">binary</definedName>
    <definedName name="Radnor" localSheetId="42">binary</definedName>
    <definedName name="Radnor" localSheetId="43">binary</definedName>
    <definedName name="Radnor" localSheetId="44">binary</definedName>
    <definedName name="Radnor" localSheetId="45">binary</definedName>
    <definedName name="Radnor" localSheetId="46">binary</definedName>
    <definedName name="Radnor" localSheetId="47">binary</definedName>
    <definedName name="Radnor" localSheetId="12">binary</definedName>
    <definedName name="Radnor" localSheetId="48">binary</definedName>
    <definedName name="Radnor" localSheetId="49">binary</definedName>
    <definedName name="Radnor" localSheetId="50">binary</definedName>
    <definedName name="Radnor" localSheetId="51">binary</definedName>
    <definedName name="Radnor" localSheetId="52">binary</definedName>
    <definedName name="Radnor" localSheetId="53">binary</definedName>
    <definedName name="Radnor" localSheetId="54">binary</definedName>
    <definedName name="Radnor" localSheetId="55">binary</definedName>
    <definedName name="Radnor" localSheetId="56">binary</definedName>
    <definedName name="Radnor" localSheetId="57">binary</definedName>
    <definedName name="Radnor" localSheetId="13">binary</definedName>
    <definedName name="Radnor" localSheetId="58">binary</definedName>
    <definedName name="Radnor" localSheetId="59">binary</definedName>
    <definedName name="Radnor" localSheetId="60">binary</definedName>
    <definedName name="Radnor" localSheetId="14">binary</definedName>
    <definedName name="Radnor" localSheetId="15">binary</definedName>
    <definedName name="Radnor" localSheetId="16">binary</definedName>
    <definedName name="Radnor" localSheetId="17">binary</definedName>
    <definedName name="Radnor" localSheetId="1">binary</definedName>
    <definedName name="Radnor" localSheetId="8">binary</definedName>
    <definedName name="Radnor" localSheetId="2">binary</definedName>
    <definedName name="Radnor">binary</definedName>
    <definedName name="RangeChange">#REF!</definedName>
    <definedName name="ＲＡＲＯＡ">{"'下期集計（10.27迄・速報値）'!$Q$16"}</definedName>
    <definedName name="Raw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ray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CArea">#REF!</definedName>
    <definedName name="rdh">{"NOPCAPEVA",#N/A,FALSE,"Nopat";"FCFCSTAR",#N/A,FALSE,"FCFVAL";"EVAVL",#N/A,FALSE,"EVAVAL";"LEASE",#N/A,FALSE,"OpLease"}</definedName>
    <definedName name="rdhvjv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drdrdrdrdr">{"CurrentDetail",#N/A,FALSE,"ActualOutlook";"NextDetail",#N/A,FALSE,"ActualOutlook"}</definedName>
    <definedName name="RE">{#N/A,#N/A,FALSE,"Sheet1"}</definedName>
    <definedName name="readypactotal">#REF!</definedName>
    <definedName name="reality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Recap">{#N/A,#N/A,FALSE,"IPO";#N/A,#N/A,FALSE,"DCF";#N/A,#N/A,FALSE,"LBO";#N/A,#N/A,FALSE,"MULT_VAL";#N/A,#N/A,FALSE,"Status Quo";#N/A,#N/A,FALSE,"Recap"}</definedName>
    <definedName name="Recon">#REF!</definedName>
    <definedName name="RedefinePrintTableRange" localSheetId="9">[4]!RedefinePrintTableRange</definedName>
    <definedName name="RedefinePrintTableRange" localSheetId="18">[4]!RedefinePrintTableRange</definedName>
    <definedName name="RedefinePrintTableRange" localSheetId="19">[4]!RedefinePrintTableRange</definedName>
    <definedName name="RedefinePrintTableRange" localSheetId="20">[4]!RedefinePrintTableRange</definedName>
    <definedName name="RedefinePrintTableRange" localSheetId="21">[4]!RedefinePrintTableRange</definedName>
    <definedName name="RedefinePrintTableRange" localSheetId="22">[4]!RedefinePrintTableRange</definedName>
    <definedName name="RedefinePrintTableRange" localSheetId="23">[4]!RedefinePrintTableRange</definedName>
    <definedName name="RedefinePrintTableRange" localSheetId="24">[4]!RedefinePrintTableRange</definedName>
    <definedName name="RedefinePrintTableRange" localSheetId="25">[4]!RedefinePrintTableRange</definedName>
    <definedName name="RedefinePrintTableRange" localSheetId="26">[4]!RedefinePrintTableRange</definedName>
    <definedName name="RedefinePrintTableRange" localSheetId="27">[4]!RedefinePrintTableRange</definedName>
    <definedName name="RedefinePrintTableRange" localSheetId="10">[4]!RedefinePrintTableRange</definedName>
    <definedName name="RedefinePrintTableRange" localSheetId="28">[4]!RedefinePrintTableRange</definedName>
    <definedName name="RedefinePrintTableRange" localSheetId="29">[4]!RedefinePrintTableRange</definedName>
    <definedName name="RedefinePrintTableRange" localSheetId="30">[4]!RedefinePrintTableRange</definedName>
    <definedName name="RedefinePrintTableRange" localSheetId="31">[4]!RedefinePrintTableRange</definedName>
    <definedName name="RedefinePrintTableRange" localSheetId="32">[4]!RedefinePrintTableRange</definedName>
    <definedName name="RedefinePrintTableRange" localSheetId="33">[4]!RedefinePrintTableRange</definedName>
    <definedName name="RedefinePrintTableRange" localSheetId="34">[4]!RedefinePrintTableRange</definedName>
    <definedName name="RedefinePrintTableRange" localSheetId="35">[4]!RedefinePrintTableRange</definedName>
    <definedName name="RedefinePrintTableRange" localSheetId="36">[4]!RedefinePrintTableRange</definedName>
    <definedName name="RedefinePrintTableRange" localSheetId="37">[4]!RedefinePrintTableRange</definedName>
    <definedName name="RedefinePrintTableRange" localSheetId="11">[4]!RedefinePrintTableRange</definedName>
    <definedName name="RedefinePrintTableRange" localSheetId="38">[4]!RedefinePrintTableRange</definedName>
    <definedName name="RedefinePrintTableRange" localSheetId="39">[4]!RedefinePrintTableRange</definedName>
    <definedName name="RedefinePrintTableRange" localSheetId="40">[4]!RedefinePrintTableRange</definedName>
    <definedName name="RedefinePrintTableRange" localSheetId="41">[4]!RedefinePrintTableRange</definedName>
    <definedName name="RedefinePrintTableRange" localSheetId="42">[4]!RedefinePrintTableRange</definedName>
    <definedName name="RedefinePrintTableRange" localSheetId="43">[4]!RedefinePrintTableRange</definedName>
    <definedName name="RedefinePrintTableRange" localSheetId="44">[4]!RedefinePrintTableRange</definedName>
    <definedName name="RedefinePrintTableRange" localSheetId="45">[4]!RedefinePrintTableRange</definedName>
    <definedName name="RedefinePrintTableRange" localSheetId="46">[4]!RedefinePrintTableRange</definedName>
    <definedName name="RedefinePrintTableRange" localSheetId="47">[4]!RedefinePrintTableRange</definedName>
    <definedName name="RedefinePrintTableRange" localSheetId="12">[4]!RedefinePrintTableRange</definedName>
    <definedName name="RedefinePrintTableRange" localSheetId="48">[4]!RedefinePrintTableRange</definedName>
    <definedName name="RedefinePrintTableRange" localSheetId="49">[4]!RedefinePrintTableRange</definedName>
    <definedName name="RedefinePrintTableRange" localSheetId="50">[4]!RedefinePrintTableRange</definedName>
    <definedName name="RedefinePrintTableRange" localSheetId="51">[4]!RedefinePrintTableRange</definedName>
    <definedName name="RedefinePrintTableRange" localSheetId="52">[4]!RedefinePrintTableRange</definedName>
    <definedName name="RedefinePrintTableRange" localSheetId="53">[4]!RedefinePrintTableRange</definedName>
    <definedName name="RedefinePrintTableRange" localSheetId="54">[4]!RedefinePrintTableRange</definedName>
    <definedName name="RedefinePrintTableRange" localSheetId="55">[4]!RedefinePrintTableRange</definedName>
    <definedName name="RedefinePrintTableRange" localSheetId="56">[4]!RedefinePrintTableRange</definedName>
    <definedName name="RedefinePrintTableRange" localSheetId="57">[4]!RedefinePrintTableRange</definedName>
    <definedName name="RedefinePrintTableRange" localSheetId="13">[4]!RedefinePrintTableRange</definedName>
    <definedName name="RedefinePrintTableRange" localSheetId="58">[4]!RedefinePrintTableRange</definedName>
    <definedName name="RedefinePrintTableRange" localSheetId="59">[4]!RedefinePrintTableRange</definedName>
    <definedName name="RedefinePrintTableRange" localSheetId="60">[4]!RedefinePrintTableRange</definedName>
    <definedName name="RedefinePrintTableRange" localSheetId="14">[4]!RedefinePrintTableRange</definedName>
    <definedName name="RedefinePrintTableRange" localSheetId="15">[4]!RedefinePrintTableRange</definedName>
    <definedName name="RedefinePrintTableRange" localSheetId="16">[4]!RedefinePrintTableRange</definedName>
    <definedName name="RedefinePrintTableRange" localSheetId="17">[4]!RedefinePrintTableRange</definedName>
    <definedName name="RedefinePrintTableRange" localSheetId="1">[4]!RedefinePrintTableRange</definedName>
    <definedName name="RedefinePrintTableRange" localSheetId="8">[4]!RedefinePrintTableRange</definedName>
    <definedName name="RedefinePrintTableRange" localSheetId="2">[4]!RedefinePrintTableRange</definedName>
    <definedName name="RedefinePrintTableRange">[4]!RedefinePrintTableRange</definedName>
    <definedName name="redo">{#N/A,#N/A,FALSE,"ACQ_GRAPHS";#N/A,#N/A,FALSE,"T_1 GRAPHS";#N/A,#N/A,FALSE,"T_2 GRAPHS";#N/A,#N/A,FALSE,"COMB_GRAPHS"}</definedName>
    <definedName name="reee">{"'Vietnam'!$E$21:$W$45","'Vietnam'!$E$21:$W$45"}</definedName>
    <definedName name="reee2">{"'Vietnam'!$E$21:$W$45","'Vietnam'!$E$21:$W$45"}</definedName>
    <definedName name="reggie">{#N/A,#N/A,FALSE,"Pharm";#N/A,#N/A,FALSE,"WWCM"}</definedName>
    <definedName name="regtd">{"NOPCAPEVA",#N/A,FALSE,"Nopat";"FCFCSTAR",#N/A,FALSE,"FCFVAL";"EVAVL",#N/A,FALSE,"EVAVAL";"LEASE",#N/A,FALSE,"OpLease"}</definedName>
    <definedName name="regvervgervg">{"Agg Output",#N/A,FALSE,"Operational Drivers Output";"NW Output",#N/A,FALSE,"Operational Drivers Output";"South Output",#N/A,FALSE,"Operational Drivers Output";"Central Output",#N/A,FALSE,"Operational Drivers Output"}</definedName>
    <definedName name="reiter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Related">{#N/A,#N/A,FALSE,"Job Sched"}</definedName>
    <definedName name="rename">{"Supporting Schedules",#N/A,FALSE,"Results"}</definedName>
    <definedName name="rent">{"1.accts",#N/A,FALSE,"2.Operations 6100";"2.accts",#N/A,FALSE,"2.Operations 6100"}</definedName>
    <definedName name="reone">{#N/A,#N/A,FALSE,"ACQ_GRAPHS";#N/A,#N/A,FALSE,"T_1 GRAPHS";#N/A,#N/A,FALSE,"T_2 GRAPHS";#N/A,#N/A,FALSE,"COMB_GRAPHS"}</definedName>
    <definedName name="Replace">40757.7569212963</definedName>
    <definedName name="replacement">{"fcst w head depre cap",#N/A,FALSE,"PL";"new bud adj",#N/A,FALSE,"PL";"qtr",#N/A,FALSE,"PL";"quick",#N/A,FALSE,"PL";"bal sheet",#N/A,FALSE,"PL";"fixed assets",#N/A,FALSE,"PL"}</definedName>
    <definedName name="ReportCreated">TRUE</definedName>
    <definedName name="ReportGroup">0</definedName>
    <definedName name="reps">{"FY03_Assets",#N/A,FALSE,"Fin Stmt Budget";"FY03_Liabilities",#N/A,FALSE,"Fin Stmt Budget";"FY03_Inc_Stmt",#N/A,FALSE,"Fin Stmt Budget";"FY03_SOCF",#N/A,FALSE,"Fin Stmt Budget"}</definedName>
    <definedName name="rere">{#N/A,#N/A,TRUE,"3 breaks";#N/A,#N/A,TRUE,"May P&amp;L";#N/A,#N/A,TRUE,"May Notes ";#N/A,#N/A,TRUE,"May YTD vs bud";#N/A,#N/A,TRUE,"May BS";#N/A,#N/A,TRUE,"FAIM p&amp;L";#N/A,#N/A,TRUE,"FAIM BS may"}</definedName>
    <definedName name="Residual_Enterprise_b">[110]DCF!#REF!</definedName>
    <definedName name="Residual_Value">[110]DCF!#REF!</definedName>
    <definedName name="Residual_Value_b">[110]DCF!#REF!</definedName>
    <definedName name="resources">{#N/A,#N/A,FALSE,"Assessment";#N/A,#N/A,FALSE,"Staffing";#N/A,#N/A,FALSE,"Hires";#N/A,#N/A,FALSE,"Assumptions"}</definedName>
    <definedName name="resp.">{#N/A,#N/A,FALSE,"Pharm";#N/A,#N/A,FALSE,"WWCM"}</definedName>
    <definedName name="RestatedActuals">{#N/A,#N/A,FALSE,"Aging Summary";#N/A,#N/A,FALSE,"Ratio Analysis";#N/A,#N/A,FALSE,"Test 120 Day Accts";#N/A,#N/A,FALSE,"Tickmarks"}</definedName>
    <definedName name="Restr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resultatyk2">{#N/A,#N/A,FALSE,"IMMO ET AMORT";#N/A,#N/A,FALSE,"DOTATIONS";#N/A,#N/A,FALSE,"FOND DE COMMERCE";#N/A,#N/A,FALSE,"AUTRES TITRES";#N/A,#N/A,FALSE,"DEPREC TITRES";#N/A,#N/A,FALSE,"IMMO FINANCIERES";#N/A,#N/A,FALSE,"AUTRES TITRES IMMOB";#N/A,#N/A,FALSE,"PRETS";#N/A,#N/A,FALSE,"STOCKS ET EC";#N/A,#N/A,FALSE,"RAPPROCHE GEN_ANA";#N/A,#N/A,FALSE,"DEPRECIATION STOCK";#N/A,#N/A,FALSE,"PROV DEP STOCK";#N/A,#N/A,FALSE,"FOUR AVANCE_ACOMPTE";#N/A,#N/A,FALSE,"CREANCE EXPLOIT";#N/A,#N/A,FALSE,"PROV DEP CLT DOUTEUX";#N/A,#N/A,FALSE,"CREANCE EXPLOIT AUTRES";#N/A,#N/A,FALSE,"DISPONIBILITES";#N/A,#N/A,FALSE,"C.C.A.";#N/A,#N/A,FALSE,"ECART CONVER ACTIF";#N/A,#N/A,FALSE,"RECLT DIFF INCORPO";#N/A,#N/A,FALSE,"BILAN ACTIF"}</definedName>
    <definedName name="resultatyk2bis">{#N/A,#N/A,FALSE,"IMMO ET AMORT";#N/A,#N/A,FALSE,"DOTATIONS";#N/A,#N/A,FALSE,"FOND DE COMMERCE";#N/A,#N/A,FALSE,"AUTRES TITRES";#N/A,#N/A,FALSE,"DEPREC TITRES";#N/A,#N/A,FALSE,"IMMO FINANCIERES";#N/A,#N/A,FALSE,"AUTRES TITRES IMMOB";#N/A,#N/A,FALSE,"PRETS";#N/A,#N/A,FALSE,"STOCKS ET EC";#N/A,#N/A,FALSE,"RAPPROCHE GEN_ANA";#N/A,#N/A,FALSE,"DEPRECIATION STOCK";#N/A,#N/A,FALSE,"PROV DEP STOCK";#N/A,#N/A,FALSE,"FOUR AVANCE_ACOMPTE";#N/A,#N/A,FALSE,"CREANCE EXPLOIT";#N/A,#N/A,FALSE,"PROV DEP CLT DOUTEUX";#N/A,#N/A,FALSE,"CREANCE EXPLOIT AUTRES";#N/A,#N/A,FALSE,"DISPONIBILITES";#N/A,#N/A,FALSE,"C.C.A.";#N/A,#N/A,FALSE,"ECART CONVER ACTIF";#N/A,#N/A,FALSE,"RECLT DIFF INCORPO";#N/A,#N/A,FALSE,"BILAN ACTIF"}</definedName>
    <definedName name="Results">{"FCB_ALL",#N/A,FALSE,"FCB"}</definedName>
    <definedName name="Retail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retyu">{#N/A,#N/A,FALSE,"AD_Purchase";#N/A,#N/A,FALSE,"Credit";#N/A,#N/A,FALSE,"PF Acquisition";#N/A,#N/A,FALSE,"PF Offering"}</definedName>
    <definedName name="Rev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RevenueSummary">{"CurrentDetail",#N/A,FALSE,"ActualOutlook";"NextDetail",#N/A,FALSE,"ActualOutlook"}</definedName>
    <definedName name="RevenueSummarycarrentals">{"CurrentDetail",#N/A,FALSE,"ActualOutlook";"NextDetail",#N/A,FALSE,"ActualOutlook"}</definedName>
    <definedName name="RevenueSummaryHMRT">{"CurrentDetail",#N/A,FALSE,"ActualOutlook";"NextDetail",#N/A,FALSE,"ActualOutlook"}</definedName>
    <definedName name="Revised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EVLTM">#REF!</definedName>
    <definedName name="REW">{#N/A,#N/A,FALSE,"Sheet1"}</definedName>
    <definedName name="rewq">{"NOPCAPEVA",#N/A,FALSE,"Nopat";"FCFCSTAR",#N/A,FALSE,"FCFVAL";"EVAVL",#N/A,FALSE,"EVAVAL";"LEASE",#N/A,FALSE,"OpLease"}</definedName>
    <definedName name="REWR">[4]General!$B$52:$D$53</definedName>
    <definedName name="rey">{"NOPCAPEVA",#N/A,FALSE,"Nopat";"FCFCSTAR",#N/A,FALSE,"FCFVAL";"EVAVL",#N/A,FALSE,"EVAVAL";"LEASE",#N/A,FALSE,"OpLease"}</definedName>
    <definedName name="RF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rf2e">{#N/A,#N/A,FALSE,"Pharm";#N/A,#N/A,FALSE,"WWCM"}</definedName>
    <definedName name="RFC">{#N/A,#N/A,TRUE,"income statement";#N/A,#N/A,TRUE,"balance sheet";#N/A,#N/A,TRUE,"cash flow";#N/A,#N/A,TRUE,"borrowing base";#N/A,#N/A,TRUE,"sales summary"}</definedName>
    <definedName name="rfgg">{#N/A,#N/A,FALSE,"sum-don";#N/A,#N/A,FALSE,"inc-don"}</definedName>
    <definedName name="rfgvbvgsdfb">{#N/A,#N/A,FALSE,"Tar-Ass";#N/A,#N/A,FALSE,"Tar-IS";#N/A,#N/A,FALSE,"Tar-BS";#N/A,#N/A,FALSE,"Tar-Adg BS";#N/A,#N/A,FALSE,"Tar-CF"}</definedName>
    <definedName name="rfv">{#N/A,#N/A,TRUE,"3 breaks";#N/A,#N/A,TRUE,"May P&amp;L";#N/A,#N/A,TRUE,"May Notes ";#N/A,#N/A,TRUE,"May YTD vs bud";#N/A,#N/A,TRUE,"May BS";#N/A,#N/A,TRUE,"FAIM p&amp;L";#N/A,#N/A,TRUE,"FAIM BS may"}</definedName>
    <definedName name="RG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rgbegbver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rha">{"'Sheet1'!$A$1:$G$85"}</definedName>
    <definedName name="rhjjk">'[143]Summary 2013'!#REF!</definedName>
    <definedName name="ricardo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rich">{"Capital Plan CA Schedule",#N/A,TRUE,"Capital Plan";"Capital Plan Summary",#N/A,TRUE,"Capital Plan"}</definedName>
    <definedName name="Rick">{"assets_99",#N/A,FALSE,"CONSOL";"liabilities_99",#N/A,FALSE,"CONSOL";"pl_99",#N/A,FALSE,"CONSOL";"Corp_99_assets",#N/A,FALSE,"CORP";"Corp_99_liab",#N/A,FALSE,"CORP";"Corp_99_PL",#N/A,FALSE,"CORP";"SMT_99_assets",#N/A,FALSE,"SMTEK";"SMT_99_liab",#N/A,FALSE,"SMTEK";"SMT_99_PL",#N/A,FALSE,"SMTEK";"Jolt_99_assets",#N/A,FALSE,"JOLT";"Jolt_99_liab",#N/A,FALSE,"JOLT";"Jolt_99_PL",#N/A,FALSE,"JOLT";"Irlan_99_assets",#N/A,FALSE,"IRLAN";"Irlan_99_liab",#N/A,FALSE,"IRLAN";"Irlan_99_PL",#N/A,FALSE,"IRLAN";"DDL-E_99_assets",#N/A,FALSE,"DDL-E";"DDL-E_99_liab",#N/A,FALSE,"DDL-E";"DDL-E_99_PL",#N/A,FALSE,"DDL-E"}</definedName>
    <definedName name="Risk_Free_Rate">[110]WACC!$C$9</definedName>
    <definedName name="RiskAfterRecalcMacro">""</definedName>
    <definedName name="RiskAfterSimMacro">""</definedName>
    <definedName name="RiskBeforeRecalcMacro">""</definedName>
    <definedName name="RiskBeforeSimMacro">""</definedName>
    <definedName name="RiskCollectDistributionSamples">2</definedName>
    <definedName name="RiskFixedSeed">1</definedName>
    <definedName name="RiskHasSettings">5</definedName>
    <definedName name="RiskMinimizeOnStart">FALSE</definedName>
    <definedName name="RiskMonitorConvergence">FALSE</definedName>
    <definedName name="RiskMultipleCPUSupportEnabled">FALSE</definedName>
    <definedName name="RiskNumIterations">10000</definedName>
    <definedName name="RiskNumSimulations">1</definedName>
    <definedName name="RiskPauseOnError">FALSE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tandardRecalc">1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mcApplication">"MC35"</definedName>
    <definedName name="rmcCategory">"PROPST"</definedName>
    <definedName name="rmcFrequency">"YTD"</definedName>
    <definedName name="RMCOptions">"*000000000000000"</definedName>
    <definedName name="rmcPeriod">9612</definedName>
    <definedName name="rngComments">#REF!</definedName>
    <definedName name="rngDialogType">#REF!</definedName>
    <definedName name="rngEndDate">#REF!</definedName>
    <definedName name="rngLastQuery">#REF!</definedName>
    <definedName name="rngLastRefreshOffline">#REF!</definedName>
    <definedName name="rngPassword">#REF!</definedName>
    <definedName name="rngPivotLocation">#REF!</definedName>
    <definedName name="rngProtected">#REF!</definedName>
    <definedName name="rngPWD">#REF!</definedName>
    <definedName name="rngQuery">#REF!</definedName>
    <definedName name="rngQueryType">#REF!</definedName>
    <definedName name="rngRangeName">#REF!</definedName>
    <definedName name="rngRefreshedDate">#REF!</definedName>
    <definedName name="rngScenarios">#REF!</definedName>
    <definedName name="rngShow">#REF!</definedName>
    <definedName name="rngStartDate">#REF!</definedName>
    <definedName name="rngStoredProcedure">#REF!</definedName>
    <definedName name="rngUID">#REF!</definedName>
    <definedName name="rngUnplugged">#REF!</definedName>
    <definedName name="rngVersion">#REF!</definedName>
    <definedName name="roles">#REF!</definedName>
    <definedName name="Rollforward_FooterType">"INTERNAL"</definedName>
    <definedName name="round">1</definedName>
    <definedName name="Rounded">{"Consolidated PL",#N/A,FALSE,"Consolidated";"US PL",#N/A,FALSE,"US";"UK PL",#N/A,FALSE,"UK";"ASIA PL",#N/A,FALSE,"Asia";"Mexico PL",#N/A,FALSE,"Mexico";"Macro PL",#N/A,FALSE,"Macro"}</definedName>
    <definedName name="RPTCOUNT">8</definedName>
    <definedName name="RPTID">99999</definedName>
    <definedName name="RPTNEXT">9</definedName>
    <definedName name="RPTQRY1">1</definedName>
    <definedName name="RPTQRY10">3</definedName>
    <definedName name="RPTQRY11">2</definedName>
    <definedName name="RPTQRY12">2</definedName>
    <definedName name="RPTQRY13">2</definedName>
    <definedName name="RPTQRY14">2</definedName>
    <definedName name="RPTQRY15">2</definedName>
    <definedName name="RPTQRY16">2</definedName>
    <definedName name="RPTQRY17">2</definedName>
    <definedName name="RPTQRY18">2</definedName>
    <definedName name="RPTQRY19">2</definedName>
    <definedName name="RPTQRY2">"sRptNo"</definedName>
    <definedName name="RPTQRY20">2</definedName>
    <definedName name="RPTQRY21">2</definedName>
    <definedName name="RPTQRY22">2</definedName>
    <definedName name="RPTQRY23">2</definedName>
    <definedName name="RPTQRY24">2</definedName>
    <definedName name="RPTQRY25">4</definedName>
    <definedName name="RPTQRY26">2</definedName>
    <definedName name="RPTQRY27">2</definedName>
    <definedName name="RPTQRY28">6</definedName>
    <definedName name="RPTQRY29">2</definedName>
    <definedName name="RPTQRY3">1</definedName>
    <definedName name="RPTQRY30">2</definedName>
    <definedName name="RPTQRY31">2</definedName>
    <definedName name="RPTQRY32">2</definedName>
    <definedName name="RPTQRY33">2</definedName>
    <definedName name="RPTQRY34">2</definedName>
    <definedName name="RPTQRY35">2</definedName>
    <definedName name="RPTQRY36">2</definedName>
    <definedName name="RPTQRY37">2</definedName>
    <definedName name="RPTQRY38">2</definedName>
    <definedName name="RPTQRY39">2</definedName>
    <definedName name="RPTQRY4">1</definedName>
    <definedName name="RPTQRY40">2</definedName>
    <definedName name="RPTQRY41">2</definedName>
    <definedName name="RPTQRY42">2</definedName>
    <definedName name="RPTQRY43">2</definedName>
    <definedName name="RPTQRY44">2</definedName>
    <definedName name="RPTQRY45">2</definedName>
    <definedName name="RPTQRY46">2</definedName>
    <definedName name="RPTQRY47">6</definedName>
    <definedName name="RPTQRY48">6</definedName>
    <definedName name="RPTQRY49">6</definedName>
    <definedName name="RPTQRY5">1</definedName>
    <definedName name="RPTQRY50">7</definedName>
    <definedName name="RPTQRY51">6</definedName>
    <definedName name="RPTQRY52">20</definedName>
    <definedName name="RPTQRY53">20</definedName>
    <definedName name="RPTQRY54">20</definedName>
    <definedName name="RPTQRY55">20</definedName>
    <definedName name="RPTQRY56">21</definedName>
    <definedName name="RPTQRY57">20</definedName>
    <definedName name="RPTQRY58">20</definedName>
    <definedName name="RPTQRY59">21</definedName>
    <definedName name="RPTQRY6">1</definedName>
    <definedName name="RPTQRY60">20</definedName>
    <definedName name="RPTQRY61">20</definedName>
    <definedName name="RPTQRY62">21</definedName>
    <definedName name="RPTQRY63">20</definedName>
    <definedName name="RPTQRY64">24</definedName>
    <definedName name="RPTQRY65">23</definedName>
    <definedName name="RPTQRY66">25</definedName>
    <definedName name="RPTQRY67">25</definedName>
    <definedName name="RPTQRY68">25</definedName>
    <definedName name="RPTQRY69">26</definedName>
    <definedName name="RPTQRY7">1</definedName>
    <definedName name="RPTQRY70">25</definedName>
    <definedName name="RPTQRY71">24</definedName>
    <definedName name="RPTQRY72">29</definedName>
    <definedName name="RPTQRY8">2</definedName>
    <definedName name="RPTQRY9">3</definedName>
    <definedName name="rr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rrr">{#N/A,#N/A,FALSE,"sales &amp; mics income";#N/A,#N/A,FALSE,"revenue mix";#N/A,#N/A,FALSE,"EBIT REC";#N/A,#N/A,FALSE,"R&amp;DRLAV2";#N/A,#N/A,FALSE,"Cycle Time";#N/A,#N/A,FALSE,"Mnpwr &amp; Fac";#N/A,#N/A,FALSE,"Prod Facil";#N/A,#N/A,FALSE,"Mfg Prod";#N/A,#N/A,FALSE,"CAPEX";#N/A,#N/A,FALSE,"NOA";#N/A,#N/A,FALSE,"cash flow";#N/A,#N/A,FALSE,"FA 18 EF ACS PACK";#N/A,#N/A,FALSE,"aftermarket";#N/A,#N/A,FALSE,"COMM'L SPARES (2)";#N/A,#N/A,FALSE,"EBIT Recovery Plan";#N/A,#N/A,FALSE,"RECON94 (2)";#N/A,#N/A,FALSE,"sg&amp;a";#N/A,#N/A,FALSE,"EMPLOYEES";#N/A,#N/A,FALSE,"BOEING 777";#N/A,#N/A,FALSE,"o&amp;r";#N/A,#N/A,FALSE,"F-18 ECS";#N/A,#N/A,FALSE,"Lead Time";#N/A,#N/A,FALSE,"mfg cycle time"}</definedName>
    <definedName name="rrrr">{#N/A,#N/A,TRUE,"Ct. Exp";#N/A,#N/A,TRUE,"New Ct Exp";#N/A,#N/A,TRUE,"Admin Travel"}</definedName>
    <definedName name="rrrrr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rrrrrrr">#REF!</definedName>
    <definedName name="RRW">[4]General!$B$24:$D$37</definedName>
    <definedName name="RS_IQ_DIV_Payment_Date">"c2205"</definedName>
    <definedName name="RS_IQ_Div_Record_Date">"c2204"</definedName>
    <definedName name="RS_IQ_XDiv_Date">"c2203"</definedName>
    <definedName name="RS2_IQ_div_payment_date">"c2205"</definedName>
    <definedName name="RS2_IQ_div_record_date">"c2204"</definedName>
    <definedName name="RS2_IQ_Xdiv_date">"c2203"</definedName>
    <definedName name="rsafd">{"AnnInc",#N/A,TRUE,"Inc";"QtrInc1",#N/A,TRUE,"Inc";"Balance",#N/A,TRUE,"Bal";"Cflow",#N/A,TRUE,"Cash"}</definedName>
    <definedName name="rsem">{#N/A,#N/A,FALSE,"1996";#N/A,#N/A,FALSE,"1995";#N/A,#N/A,FALSE,"1994"}</definedName>
    <definedName name="RSP_FooterType">"INTERNAL"</definedName>
    <definedName name="rst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rt">{#N/A,#N/A,FALSE,"Second";#N/A,#N/A,FALSE,"ownership";#N/A,#N/A,FALSE,"Valuation";#N/A,#N/A,FALSE,"Eqiv";#N/A,#N/A,FALSE,"Mults";#N/A,#N/A,FALSE,"ISCG Graphics"}</definedName>
    <definedName name="rterterter">#REF!</definedName>
    <definedName name="rtndf">{"Budget by Month",#N/A,FALSE,"VA Departments Roll-up";"Budget by Month",#N/A,FALSE,"220";"Budget by Month",#N/A,FALSE,"300";"Budget by Month",#N/A,FALSE,"302";"Budget by Month",#N/A,FALSE,"305";"Budget by Month",#N/A,FALSE,"310"}</definedName>
    <definedName name="rty">{"NOPCAPEVA",#N/A,FALSE,"Nopat";"FCFCSTAR",#N/A,FALSE,"FCFVAL";"EVAVL",#N/A,FALSE,"EVAVAL";"LEASE",#N/A,FALSE,"OpLease"}</definedName>
    <definedName name="rtyhgf">{"NOPCAPEVA",#N/A,FALSE,"Nopat";"FCFCSTAR",#N/A,FALSE,"FCFVAL";"EVAVL",#N/A,FALSE,"EVAVAL";"LEASE",#N/A,FALSE,"OpLease"}</definedName>
    <definedName name="Rubens">{"'Sheet1'!$A$1:$G$85"}</definedName>
    <definedName name="RunningHead">#REF!</definedName>
    <definedName name="rup">{"AnnInc",#N/A,TRUE,"Inc";"QtrInc1",#N/A,TRUE,"Inc";"Balance",#N/A,TRUE,"Bal";"Cflow",#N/A,TRUE,"Cash"}</definedName>
    <definedName name="russ">{"'Inventory &amp; Anal-Cur Wkbk'!$A$7:$AP$71"}</definedName>
    <definedName name="rwert">{#N/A,#N/A,FALSE,"Pharm";#N/A,#N/A,FALSE,"WWCM"}</definedName>
    <definedName name="rwertwerw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RWERWTEW">[4]General!$B$20:$D$22</definedName>
    <definedName name="rwjf">{#N/A,#N/A,FALSE,"BS";#N/A,#N/A,FALSE,"PL";#N/A,#N/A,FALSE,"SOE";#N/A,#N/A,FALSE,"SCF"}</definedName>
    <definedName name="rwrwrr">#REF!</definedName>
    <definedName name="Rwvu.CapersView.">'[4]THREE VARIABLES'!$A$1:$M$65536</definedName>
    <definedName name="Rwvu.Japan_Capers_Ed_Pub.">'[4]THREE VARIABLES'!$A$1:$M$65536</definedName>
    <definedName name="Rwvu.KJP_CC.">'[4]THREE VARIABLES'!$A$1:$M$65536</definedName>
    <definedName name="Rwvu.PRESENTATION.">#REF!,#REF!,#REF!,#REF!,#REF!</definedName>
    <definedName name="ry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yertyer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rytjktyhjyhjd">{"'Directory'!$A$72:$E$91"}</definedName>
    <definedName name="s">#REF!</definedName>
    <definedName name="sa">{"Cover",#N/A,FALSE,"Cover";"trans_sum_print",#N/A,FALSE,"Transaction Summary";"earnings_impact_5yr",#N/A,FALSE,"Earnings Impact";"accr_dil_5yr",#N/A,FALSE,"accretion dilution";"prof_inc_stmt_5yr",#N/A,FALSE,"Pro Forma Income Statement";"contr_anal_5yr",#N/A,FALSE,"Contribution_Analysis";"Acquiror_5yr",#N/A,FALSE,"Acquirer";"Target_5yr",#N/A,FALSE,"Target";"HasGets-yr5",#N/A,FALSE,"Has-Gets"}</definedName>
    <definedName name="saa">{"rtn",#N/A,FALSE,"RTN";"tables",#N/A,FALSE,"RTN";"cf",#N/A,FALSE,"CF";"stats",#N/A,FALSE,"Stats";"prop",#N/A,FALSE,"Prop"}</definedName>
    <definedName name="saasdsf">{#N/A,#N/A,TRUE,"Pivots-Employee";#N/A,"Scenerio2",TRUE,"Assumptions Summary"}</definedName>
    <definedName name="SABEXrevision2">231</definedName>
    <definedName name="SAC">{#N/A,#N/A,FALSE,"Projections";#N/A,#N/A,FALSE,"Multiples Valuation";#N/A,#N/A,FALSE,"LBO";#N/A,#N/A,FALSE,"Multiples_Sensitivity";#N/A,#N/A,FALSE,"Summary"}</definedName>
    <definedName name="sad">'[16]Sales 2003'!#REF!</definedName>
    <definedName name="sadasadfa">{#N/A,#N/A,FALSE,"Aging Summary";#N/A,#N/A,FALSE,"Ratio Analysis";#N/A,#N/A,FALSE,"Test 120 Day Accts";#N/A,#N/A,FALSE,"Tickmarks"}</definedName>
    <definedName name="sadasdas">{#N/A,#N/A,FALSE,"Sheet1"}</definedName>
    <definedName name="sadd">{"DCF","UPSIDE CASE",FALSE,"Sheet1";"DCF","BASE CASE",FALSE,"Sheet1";"DCF","DOWNSIDE CASE",FALSE,"Sheet1"}</definedName>
    <definedName name="sadf">{"ReportTop",#N/A,FALSE,"report top"}</definedName>
    <definedName name="sadf333">{"Supporting Schedules",#N/A,FALSE,"Results"}</definedName>
    <definedName name="sadfsdfsdfsaf">{"wpocash",#N/A,FALSE,"WPOALLT";"wpoinc",#N/A,FALSE,"WPOALLT";"wpobroad",#N/A,FALSE,"WPOALLT";"wpocable",#N/A,FALSE,"WPOALLT";"wpoexcl",#N/A,FALSE,"WPOALLT";"wponwsweek",#N/A,FALSE,"WPOALLT";"wpopost",#N/A,FALSE,"WPOALLT"}</definedName>
    <definedName name="sadgasd">#REF!</definedName>
    <definedName name="saf" localSheetId="9">binary</definedName>
    <definedName name="saf" localSheetId="18">binary</definedName>
    <definedName name="saf" localSheetId="19">binary</definedName>
    <definedName name="saf" localSheetId="20">binary</definedName>
    <definedName name="saf" localSheetId="21">binary</definedName>
    <definedName name="saf" localSheetId="22">binary</definedName>
    <definedName name="saf" localSheetId="23">binary</definedName>
    <definedName name="saf" localSheetId="24">binary</definedName>
    <definedName name="saf" localSheetId="25">binary</definedName>
    <definedName name="saf" localSheetId="26">binary</definedName>
    <definedName name="saf" localSheetId="27">binary</definedName>
    <definedName name="saf" localSheetId="10">binary</definedName>
    <definedName name="saf" localSheetId="28">binary</definedName>
    <definedName name="saf" localSheetId="29">binary</definedName>
    <definedName name="saf" localSheetId="30">binary</definedName>
    <definedName name="saf" localSheetId="31">binary</definedName>
    <definedName name="saf" localSheetId="32">binary</definedName>
    <definedName name="saf" localSheetId="33">binary</definedName>
    <definedName name="saf" localSheetId="34">binary</definedName>
    <definedName name="saf" localSheetId="35">binary</definedName>
    <definedName name="saf" localSheetId="36">binary</definedName>
    <definedName name="saf" localSheetId="37">binary</definedName>
    <definedName name="saf" localSheetId="11">binary</definedName>
    <definedName name="saf" localSheetId="38">binary</definedName>
    <definedName name="saf" localSheetId="39">binary</definedName>
    <definedName name="saf" localSheetId="40">binary</definedName>
    <definedName name="saf" localSheetId="41">binary</definedName>
    <definedName name="saf" localSheetId="42">binary</definedName>
    <definedName name="saf" localSheetId="43">binary</definedName>
    <definedName name="saf" localSheetId="44">binary</definedName>
    <definedName name="saf" localSheetId="45">binary</definedName>
    <definedName name="saf" localSheetId="46">binary</definedName>
    <definedName name="saf" localSheetId="47">binary</definedName>
    <definedName name="saf" localSheetId="12">binary</definedName>
    <definedName name="saf" localSheetId="48">binary</definedName>
    <definedName name="saf" localSheetId="49">binary</definedName>
    <definedName name="saf" localSheetId="50">binary</definedName>
    <definedName name="saf" localSheetId="51">binary</definedName>
    <definedName name="saf" localSheetId="52">binary</definedName>
    <definedName name="saf" localSheetId="53">binary</definedName>
    <definedName name="saf" localSheetId="54">binary</definedName>
    <definedName name="saf" localSheetId="55">binary</definedName>
    <definedName name="saf" localSheetId="56">binary</definedName>
    <definedName name="saf" localSheetId="57">binary</definedName>
    <definedName name="saf" localSheetId="13">binary</definedName>
    <definedName name="saf" localSheetId="58">binary</definedName>
    <definedName name="saf" localSheetId="59">binary</definedName>
    <definedName name="saf" localSheetId="60">binary</definedName>
    <definedName name="saf" localSheetId="14">binary</definedName>
    <definedName name="saf" localSheetId="15">binary</definedName>
    <definedName name="saf" localSheetId="16">binary</definedName>
    <definedName name="saf" localSheetId="17">binary</definedName>
    <definedName name="saf" localSheetId="1">binary</definedName>
    <definedName name="saf" localSheetId="8">binary</definedName>
    <definedName name="saf" localSheetId="2">binary</definedName>
    <definedName name="saf">binary</definedName>
    <definedName name="saf34f">{"Supporting Schedules",#N/A,FALSE,"Results"}</definedName>
    <definedName name="SAFASDF">{"FCF",#N/A,FALSE,"Results"}</definedName>
    <definedName name="SAfd">'[190]23130 SL RENT'!#REF!</definedName>
    <definedName name="safs423">{"Summary",#N/A,FALSE,"Valuation Summary"}</definedName>
    <definedName name="safsdfsdfasdfas">#REF!</definedName>
    <definedName name="SAG">#REF!</definedName>
    <definedName name="SaleDate">'[191]Master Input'!$E$12</definedName>
    <definedName name="sales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sales_figure">[125]INPUT!$C$43</definedName>
    <definedName name="Sales_Growth1">[110]RATIOS!$F$12</definedName>
    <definedName name="Sales_Growth2">[110]RATIOS!$G$12</definedName>
    <definedName name="Sales_Growth3">[110]RATIOS!$H$12</definedName>
    <definedName name="Sales_Growth4">[110]RATIOS!$I$12</definedName>
    <definedName name="Sales_Growth5">[110]RATIOS!$J$12</definedName>
    <definedName name="Sales_Measure">[110]CLIENT!$A$13</definedName>
    <definedName name="Sales1">[110]CLIENT!$BE$13</definedName>
    <definedName name="Sales2">[110]CLIENT!$BF$13</definedName>
    <definedName name="Sales3">[110]CLIENT!$BG$13</definedName>
    <definedName name="Sales4">[110]CLIENT!$BH$13</definedName>
    <definedName name="Sales5">[110]CLIENT!$BI$13</definedName>
    <definedName name="salll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sally">{#N/A,#N/A,FALSE,"Pharm";#N/A,#N/A,FALSE,"WWCM"}</definedName>
    <definedName name="Sals_OT_Allows">#REF!</definedName>
    <definedName name="SAPBEXdnldView">"DGE733J6N42OJWD2KIM24BSHY"</definedName>
    <definedName name="SAPBEXhrIndnt">1</definedName>
    <definedName name="SAPBEXrevision">0</definedName>
    <definedName name="SAPBEXrevision_Plan">2</definedName>
    <definedName name="SAPBEXsysID">"UGP"</definedName>
    <definedName name="SAPBEXwbID">"46ZQZLP4JRNUIXHEQU79K7D8T"</definedName>
    <definedName name="SAPBEXwbID_Plan">"44IGYIZ130YRV2IVIILP4L86L"</definedName>
    <definedName name="SAPEXrevision3">231</definedName>
    <definedName name="sapexrevision4">4</definedName>
    <definedName name="sapexwbid4">"3N5E41CVNKXCIZ2S8I4UWT2K0"</definedName>
    <definedName name="SAPFuncF4Help" localSheetId="9">Main.SAPF4Help()</definedName>
    <definedName name="SAPFuncF4Help" localSheetId="18">Main.SAPF4Help()</definedName>
    <definedName name="SAPFuncF4Help" localSheetId="19">Main.SAPF4Help()</definedName>
    <definedName name="SAPFuncF4Help" localSheetId="20">Main.SAPF4Help()</definedName>
    <definedName name="SAPFuncF4Help" localSheetId="21">Main.SAPF4Help()</definedName>
    <definedName name="SAPFuncF4Help" localSheetId="22">Main.SAPF4Help()</definedName>
    <definedName name="SAPFuncF4Help" localSheetId="23">Main.SAPF4Help()</definedName>
    <definedName name="SAPFuncF4Help" localSheetId="24">Main.SAPF4Help()</definedName>
    <definedName name="SAPFuncF4Help" localSheetId="25">Main.SAPF4Help()</definedName>
    <definedName name="SAPFuncF4Help" localSheetId="26">Main.SAPF4Help()</definedName>
    <definedName name="SAPFuncF4Help" localSheetId="27">Main.SAPF4Help()</definedName>
    <definedName name="SAPFuncF4Help" localSheetId="10">Main.SAPF4Help()</definedName>
    <definedName name="SAPFuncF4Help" localSheetId="28">Main.SAPF4Help()</definedName>
    <definedName name="SAPFuncF4Help" localSheetId="29">Main.SAPF4Help()</definedName>
    <definedName name="SAPFuncF4Help" localSheetId="30">Main.SAPF4Help()</definedName>
    <definedName name="SAPFuncF4Help" localSheetId="31">Main.SAPF4Help()</definedName>
    <definedName name="SAPFuncF4Help" localSheetId="32">Main.SAPF4Help()</definedName>
    <definedName name="SAPFuncF4Help" localSheetId="33">Main.SAPF4Help()</definedName>
    <definedName name="SAPFuncF4Help" localSheetId="34">Main.SAPF4Help()</definedName>
    <definedName name="SAPFuncF4Help" localSheetId="35">Main.SAPF4Help()</definedName>
    <definedName name="SAPFuncF4Help" localSheetId="36">Main.SAPF4Help()</definedName>
    <definedName name="SAPFuncF4Help" localSheetId="37">Main.SAPF4Help()</definedName>
    <definedName name="SAPFuncF4Help" localSheetId="11">Main.SAPF4Help()</definedName>
    <definedName name="SAPFuncF4Help" localSheetId="38">Main.SAPF4Help()</definedName>
    <definedName name="SAPFuncF4Help" localSheetId="39">Main.SAPF4Help()</definedName>
    <definedName name="SAPFuncF4Help" localSheetId="40">Main.SAPF4Help()</definedName>
    <definedName name="SAPFuncF4Help" localSheetId="41">Main.SAPF4Help()</definedName>
    <definedName name="SAPFuncF4Help" localSheetId="42">Main.SAPF4Help()</definedName>
    <definedName name="SAPFuncF4Help" localSheetId="43">Main.SAPF4Help()</definedName>
    <definedName name="SAPFuncF4Help" localSheetId="44">Main.SAPF4Help()</definedName>
    <definedName name="SAPFuncF4Help" localSheetId="45">Main.SAPF4Help()</definedName>
    <definedName name="SAPFuncF4Help" localSheetId="46">Main.SAPF4Help()</definedName>
    <definedName name="SAPFuncF4Help" localSheetId="47">Main.SAPF4Help()</definedName>
    <definedName name="SAPFuncF4Help" localSheetId="12">Main.SAPF4Help()</definedName>
    <definedName name="SAPFuncF4Help" localSheetId="48">Main.SAPF4Help()</definedName>
    <definedName name="SAPFuncF4Help" localSheetId="49">Main.SAPF4Help()</definedName>
    <definedName name="SAPFuncF4Help" localSheetId="50">Main.SAPF4Help()</definedName>
    <definedName name="SAPFuncF4Help" localSheetId="51">Main.SAPF4Help()</definedName>
    <definedName name="SAPFuncF4Help" localSheetId="52">Main.SAPF4Help()</definedName>
    <definedName name="SAPFuncF4Help" localSheetId="53">Main.SAPF4Help()</definedName>
    <definedName name="SAPFuncF4Help" localSheetId="54">Main.SAPF4Help()</definedName>
    <definedName name="SAPFuncF4Help" localSheetId="55">Main.SAPF4Help()</definedName>
    <definedName name="SAPFuncF4Help" localSheetId="56">Main.SAPF4Help()</definedName>
    <definedName name="SAPFuncF4Help" localSheetId="57">Main.SAPF4Help()</definedName>
    <definedName name="SAPFuncF4Help" localSheetId="13">Main.SAPF4Help()</definedName>
    <definedName name="SAPFuncF4Help" localSheetId="58">Main.SAPF4Help()</definedName>
    <definedName name="SAPFuncF4Help" localSheetId="59">Main.SAPF4Help()</definedName>
    <definedName name="SAPFuncF4Help" localSheetId="60">Main.SAPF4Help()</definedName>
    <definedName name="SAPFuncF4Help" localSheetId="14">Main.SAPF4Help()</definedName>
    <definedName name="SAPFuncF4Help" localSheetId="15">Main.SAPF4Help()</definedName>
    <definedName name="SAPFuncF4Help" localSheetId="16">Main.SAPF4Help()</definedName>
    <definedName name="SAPFuncF4Help" localSheetId="17">Main.SAPF4Help()</definedName>
    <definedName name="SAPFuncF4Help" localSheetId="1">Main.SAPF4Help()</definedName>
    <definedName name="SAPFuncF4Help" localSheetId="8">Main.SAPF4Help()</definedName>
    <definedName name="SAPFuncF4Help" localSheetId="2">Main.SAPF4Help()</definedName>
    <definedName name="SAPFuncF4Help">Main.SAPF4Help()</definedName>
    <definedName name="SAPFuncF4HelpPwC1" localSheetId="9">Main.SAPF4Help()</definedName>
    <definedName name="SAPFuncF4HelpPwC1" localSheetId="18">Main.SAPF4Help()</definedName>
    <definedName name="SAPFuncF4HelpPwC1" localSheetId="19">Main.SAPF4Help()</definedName>
    <definedName name="SAPFuncF4HelpPwC1" localSheetId="20">Main.SAPF4Help()</definedName>
    <definedName name="SAPFuncF4HelpPwC1" localSheetId="21">Main.SAPF4Help()</definedName>
    <definedName name="SAPFuncF4HelpPwC1" localSheetId="22">Main.SAPF4Help()</definedName>
    <definedName name="SAPFuncF4HelpPwC1" localSheetId="23">Main.SAPF4Help()</definedName>
    <definedName name="SAPFuncF4HelpPwC1" localSheetId="24">Main.SAPF4Help()</definedName>
    <definedName name="SAPFuncF4HelpPwC1" localSheetId="25">Main.SAPF4Help()</definedName>
    <definedName name="SAPFuncF4HelpPwC1" localSheetId="26">Main.SAPF4Help()</definedName>
    <definedName name="SAPFuncF4HelpPwC1" localSheetId="27">Main.SAPF4Help()</definedName>
    <definedName name="SAPFuncF4HelpPwC1" localSheetId="10">Main.SAPF4Help()</definedName>
    <definedName name="SAPFuncF4HelpPwC1" localSheetId="28">Main.SAPF4Help()</definedName>
    <definedName name="SAPFuncF4HelpPwC1" localSheetId="29">Main.SAPF4Help()</definedName>
    <definedName name="SAPFuncF4HelpPwC1" localSheetId="30">Main.SAPF4Help()</definedName>
    <definedName name="SAPFuncF4HelpPwC1" localSheetId="31">Main.SAPF4Help()</definedName>
    <definedName name="SAPFuncF4HelpPwC1" localSheetId="32">Main.SAPF4Help()</definedName>
    <definedName name="SAPFuncF4HelpPwC1" localSheetId="33">Main.SAPF4Help()</definedName>
    <definedName name="SAPFuncF4HelpPwC1" localSheetId="34">Main.SAPF4Help()</definedName>
    <definedName name="SAPFuncF4HelpPwC1" localSheetId="35">Main.SAPF4Help()</definedName>
    <definedName name="SAPFuncF4HelpPwC1" localSheetId="36">Main.SAPF4Help()</definedName>
    <definedName name="SAPFuncF4HelpPwC1" localSheetId="37">Main.SAPF4Help()</definedName>
    <definedName name="SAPFuncF4HelpPwC1" localSheetId="11">Main.SAPF4Help()</definedName>
    <definedName name="SAPFuncF4HelpPwC1" localSheetId="38">Main.SAPF4Help()</definedName>
    <definedName name="SAPFuncF4HelpPwC1" localSheetId="39">Main.SAPF4Help()</definedName>
    <definedName name="SAPFuncF4HelpPwC1" localSheetId="40">Main.SAPF4Help()</definedName>
    <definedName name="SAPFuncF4HelpPwC1" localSheetId="41">Main.SAPF4Help()</definedName>
    <definedName name="SAPFuncF4HelpPwC1" localSheetId="42">Main.SAPF4Help()</definedName>
    <definedName name="SAPFuncF4HelpPwC1" localSheetId="43">Main.SAPF4Help()</definedName>
    <definedName name="SAPFuncF4HelpPwC1" localSheetId="44">Main.SAPF4Help()</definedName>
    <definedName name="SAPFuncF4HelpPwC1" localSheetId="45">Main.SAPF4Help()</definedName>
    <definedName name="SAPFuncF4HelpPwC1" localSheetId="46">Main.SAPF4Help()</definedName>
    <definedName name="SAPFuncF4HelpPwC1" localSheetId="47">Main.SAPF4Help()</definedName>
    <definedName name="SAPFuncF4HelpPwC1" localSheetId="12">Main.SAPF4Help()</definedName>
    <definedName name="SAPFuncF4HelpPwC1" localSheetId="48">Main.SAPF4Help()</definedName>
    <definedName name="SAPFuncF4HelpPwC1" localSheetId="49">Main.SAPF4Help()</definedName>
    <definedName name="SAPFuncF4HelpPwC1" localSheetId="50">Main.SAPF4Help()</definedName>
    <definedName name="SAPFuncF4HelpPwC1" localSheetId="51">Main.SAPF4Help()</definedName>
    <definedName name="SAPFuncF4HelpPwC1" localSheetId="52">Main.SAPF4Help()</definedName>
    <definedName name="SAPFuncF4HelpPwC1" localSheetId="53">Main.SAPF4Help()</definedName>
    <definedName name="SAPFuncF4HelpPwC1" localSheetId="54">Main.SAPF4Help()</definedName>
    <definedName name="SAPFuncF4HelpPwC1" localSheetId="55">Main.SAPF4Help()</definedName>
    <definedName name="SAPFuncF4HelpPwC1" localSheetId="56">Main.SAPF4Help()</definedName>
    <definedName name="SAPFuncF4HelpPwC1" localSheetId="57">Main.SAPF4Help()</definedName>
    <definedName name="SAPFuncF4HelpPwC1" localSheetId="13">Main.SAPF4Help()</definedName>
    <definedName name="SAPFuncF4HelpPwC1" localSheetId="58">Main.SAPF4Help()</definedName>
    <definedName name="SAPFuncF4HelpPwC1" localSheetId="59">Main.SAPF4Help()</definedName>
    <definedName name="SAPFuncF4HelpPwC1" localSheetId="60">Main.SAPF4Help()</definedName>
    <definedName name="SAPFuncF4HelpPwC1" localSheetId="14">Main.SAPF4Help()</definedName>
    <definedName name="SAPFuncF4HelpPwC1" localSheetId="15">Main.SAPF4Help()</definedName>
    <definedName name="SAPFuncF4HelpPwC1" localSheetId="16">Main.SAPF4Help()</definedName>
    <definedName name="SAPFuncF4HelpPwC1" localSheetId="17">Main.SAPF4Help()</definedName>
    <definedName name="SAPFuncF4HelpPwC1" localSheetId="1">Main.SAPF4Help()</definedName>
    <definedName name="SAPFuncF4HelpPwC1" localSheetId="8">Main.SAPF4Help()</definedName>
    <definedName name="SAPFuncF4HelpPwC1" localSheetId="2">Main.SAPF4Help()</definedName>
    <definedName name="SAPFuncF4HelpPwC1">Main.SAPF4Help()</definedName>
    <definedName name="SAPFuncF4HelpPwC3" localSheetId="9">Main.SAPF4Help()</definedName>
    <definedName name="SAPFuncF4HelpPwC3" localSheetId="18">Main.SAPF4Help()</definedName>
    <definedName name="SAPFuncF4HelpPwC3" localSheetId="19">Main.SAPF4Help()</definedName>
    <definedName name="SAPFuncF4HelpPwC3" localSheetId="20">Main.SAPF4Help()</definedName>
    <definedName name="SAPFuncF4HelpPwC3" localSheetId="21">Main.SAPF4Help()</definedName>
    <definedName name="SAPFuncF4HelpPwC3" localSheetId="22">Main.SAPF4Help()</definedName>
    <definedName name="SAPFuncF4HelpPwC3" localSheetId="23">Main.SAPF4Help()</definedName>
    <definedName name="SAPFuncF4HelpPwC3" localSheetId="24">Main.SAPF4Help()</definedName>
    <definedName name="SAPFuncF4HelpPwC3" localSheetId="25">Main.SAPF4Help()</definedName>
    <definedName name="SAPFuncF4HelpPwC3" localSheetId="26">Main.SAPF4Help()</definedName>
    <definedName name="SAPFuncF4HelpPwC3" localSheetId="27">Main.SAPF4Help()</definedName>
    <definedName name="SAPFuncF4HelpPwC3" localSheetId="10">Main.SAPF4Help()</definedName>
    <definedName name="SAPFuncF4HelpPwC3" localSheetId="28">Main.SAPF4Help()</definedName>
    <definedName name="SAPFuncF4HelpPwC3" localSheetId="29">Main.SAPF4Help()</definedName>
    <definedName name="SAPFuncF4HelpPwC3" localSheetId="30">Main.SAPF4Help()</definedName>
    <definedName name="SAPFuncF4HelpPwC3" localSheetId="31">Main.SAPF4Help()</definedName>
    <definedName name="SAPFuncF4HelpPwC3" localSheetId="32">Main.SAPF4Help()</definedName>
    <definedName name="SAPFuncF4HelpPwC3" localSheetId="33">Main.SAPF4Help()</definedName>
    <definedName name="SAPFuncF4HelpPwC3" localSheetId="34">Main.SAPF4Help()</definedName>
    <definedName name="SAPFuncF4HelpPwC3" localSheetId="35">Main.SAPF4Help()</definedName>
    <definedName name="SAPFuncF4HelpPwC3" localSheetId="36">Main.SAPF4Help()</definedName>
    <definedName name="SAPFuncF4HelpPwC3" localSheetId="37">Main.SAPF4Help()</definedName>
    <definedName name="SAPFuncF4HelpPwC3" localSheetId="11">Main.SAPF4Help()</definedName>
    <definedName name="SAPFuncF4HelpPwC3" localSheetId="38">Main.SAPF4Help()</definedName>
    <definedName name="SAPFuncF4HelpPwC3" localSheetId="39">Main.SAPF4Help()</definedName>
    <definedName name="SAPFuncF4HelpPwC3" localSheetId="40">Main.SAPF4Help()</definedName>
    <definedName name="SAPFuncF4HelpPwC3" localSheetId="41">Main.SAPF4Help()</definedName>
    <definedName name="SAPFuncF4HelpPwC3" localSheetId="42">Main.SAPF4Help()</definedName>
    <definedName name="SAPFuncF4HelpPwC3" localSheetId="43">Main.SAPF4Help()</definedName>
    <definedName name="SAPFuncF4HelpPwC3" localSheetId="44">Main.SAPF4Help()</definedName>
    <definedName name="SAPFuncF4HelpPwC3" localSheetId="45">Main.SAPF4Help()</definedName>
    <definedName name="SAPFuncF4HelpPwC3" localSheetId="46">Main.SAPF4Help()</definedName>
    <definedName name="SAPFuncF4HelpPwC3" localSheetId="47">Main.SAPF4Help()</definedName>
    <definedName name="SAPFuncF4HelpPwC3" localSheetId="12">Main.SAPF4Help()</definedName>
    <definedName name="SAPFuncF4HelpPwC3" localSheetId="48">Main.SAPF4Help()</definedName>
    <definedName name="SAPFuncF4HelpPwC3" localSheetId="49">Main.SAPF4Help()</definedName>
    <definedName name="SAPFuncF4HelpPwC3" localSheetId="50">Main.SAPF4Help()</definedName>
    <definedName name="SAPFuncF4HelpPwC3" localSheetId="51">Main.SAPF4Help()</definedName>
    <definedName name="SAPFuncF4HelpPwC3" localSheetId="52">Main.SAPF4Help()</definedName>
    <definedName name="SAPFuncF4HelpPwC3" localSheetId="53">Main.SAPF4Help()</definedName>
    <definedName name="SAPFuncF4HelpPwC3" localSheetId="54">Main.SAPF4Help()</definedName>
    <definedName name="SAPFuncF4HelpPwC3" localSheetId="55">Main.SAPF4Help()</definedName>
    <definedName name="SAPFuncF4HelpPwC3" localSheetId="56">Main.SAPF4Help()</definedName>
    <definedName name="SAPFuncF4HelpPwC3" localSheetId="57">Main.SAPF4Help()</definedName>
    <definedName name="SAPFuncF4HelpPwC3" localSheetId="13">Main.SAPF4Help()</definedName>
    <definedName name="SAPFuncF4HelpPwC3" localSheetId="58">Main.SAPF4Help()</definedName>
    <definedName name="SAPFuncF4HelpPwC3" localSheetId="59">Main.SAPF4Help()</definedName>
    <definedName name="SAPFuncF4HelpPwC3" localSheetId="60">Main.SAPF4Help()</definedName>
    <definedName name="SAPFuncF4HelpPwC3" localSheetId="14">Main.SAPF4Help()</definedName>
    <definedName name="SAPFuncF4HelpPwC3" localSheetId="15">Main.SAPF4Help()</definedName>
    <definedName name="SAPFuncF4HelpPwC3" localSheetId="16">Main.SAPF4Help()</definedName>
    <definedName name="SAPFuncF4HelpPwC3" localSheetId="17">Main.SAPF4Help()</definedName>
    <definedName name="SAPFuncF4HelpPwC3" localSheetId="1">Main.SAPF4Help()</definedName>
    <definedName name="SAPFuncF4HelpPwC3" localSheetId="8">Main.SAPF4Help()</definedName>
    <definedName name="SAPFuncF4HelpPwC3" localSheetId="2">Main.SAPF4Help()</definedName>
    <definedName name="SAPFuncF4HelpPwC3">Main.SAPF4Help()</definedName>
    <definedName name="SAPsysID">"708C5W7SBKP804JT78WJ0JNKI"</definedName>
    <definedName name="SAPwbID">"ARS"</definedName>
    <definedName name="sas">{"Outflow 1",#N/A,FALSE,"Outflows-Inflows";"Outflow 2",#N/A,FALSE,"Outflows-Inflows";"Inflow 1",#N/A,FALSE,"Outflows-Inflows";"Inflow 2",#N/A,FALSE,"Outflows-Inflows"}</definedName>
    <definedName name="save">'[163]NUMD Proj'!#REF!</definedName>
    <definedName name="savings">#REF!</definedName>
    <definedName name="SAYE_FooterType">"INTERNAL"</definedName>
    <definedName name="sb">{#N/A,#N/A,TRUE,"3 breaks";#N/A,#N/A,TRUE,"May P&amp;L";#N/A,#N/A,TRUE,"May Notes ";#N/A,#N/A,TRUE,"May YTD vs bud";#N/A,#N/A,TRUE,"May BS";#N/A,#N/A,TRUE,"FAIM p&amp;L";#N/A,#N/A,TRUE,"FAIM BS may"}</definedName>
    <definedName name="scarce">{#N/A,#N/A,FALSE,"Summary";#N/A,#N/A,FALSE,"3TJ";#N/A,#N/A,FALSE,"3TN";#N/A,#N/A,FALSE,"3TP";#N/A,#N/A,FALSE,"3SJ";#N/A,#N/A,FALSE,"3CJ";#N/A,#N/A,FALSE,"3CN";#N/A,#N/A,FALSE,"3CP";#N/A,#N/A,FALSE,"3A"}</definedName>
    <definedName name="scen">#REF!</definedName>
    <definedName name="scenario">{"Print Summary",#N/A,FALSE,"Bal_Graphs";"Print Summary",#N/A,FALSE,"DCF";"Print Summary",#N/A,FALSE,"Graphs";"Print Summary",#N/A,FALSE,"Summary"}</definedName>
    <definedName name="scf">#REF!</definedName>
    <definedName name="scott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sd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A">{#N/A,#N/A,FALSE,"Minors";#N/A,#N/A,FALSE,"96CAPREV"}</definedName>
    <definedName name="sdad">#REF!</definedName>
    <definedName name="sdaf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SDAFDASFSD">[4]General!$B$60:$D$60</definedName>
    <definedName name="sdafdsfew">{"FCB_ALL",#N/A,FALSE,"FCB"}</definedName>
    <definedName name="sdaff">{#N/A,#N/A,FALSE,"Combo-Ass ";#N/A,#N/A,FALSE,"Combo-IS";#N/A,#N/A,FALSE,"Combo-BS";#N/A,#N/A,FALSE,"Combo-CF"}</definedName>
    <definedName name="sdaffdsafd">{#N/A,#N/A,FALSE,"Brad_DCFM";#N/A,#N/A,FALSE,"Nick_DCFM";#N/A,#N/A,FALSE,"Mobile_DCFM"}</definedName>
    <definedName name="sdafgs">{#N/A,#N/A,FALSE,"Pharm";#N/A,#N/A,FALSE,"WWCM"}</definedName>
    <definedName name="SDAFS">{"Summary",#N/A,FALSE,"Valuation Summary";"Financial Statements",#N/A,FALSE,"Results";"FCF",#N/A,FALSE,"Results"}</definedName>
    <definedName name="sdafsdafsaf">{"wpocash",#N/A,FALSE,"WPOALLT";"wpoinc",#N/A,FALSE,"WPOALLT";"wpobroad",#N/A,FALSE,"WPOALLT";"wpocable",#N/A,FALSE,"WPOALLT";"wpoexcl",#N/A,FALSE,"WPOALLT";"wponwsweek",#N/A,FALSE,"WPOALLT";"wpopost",#N/A,FALSE,"WPOALLT"}</definedName>
    <definedName name="sdas">{"Total",#N/A,FALSE,"Six Fields";"PDP",#N/A,FALSE,"Six Fields";"PNP",#N/A,FALSE,"Six Fields";"PUD",#N/A,FALSE,"Six Fields";"Prob",#N/A,FALSE,"Six Fields"}</definedName>
    <definedName name="sdasd">{"EVA",#N/A,FALSE,"EVA";"WACC",#N/A,FALSE,"WACC"}</definedName>
    <definedName name="sdasdaf">{"'Directory'!$A$72:$E$91"}</definedName>
    <definedName name="sdasdasd">#REF!</definedName>
    <definedName name="SDC">{#N/A,#N/A,TRUE,"income statement";#N/A,#N/A,TRUE,"balance sheet";#N/A,#N/A,TRUE,"cash flow";#N/A,#N/A,TRUE,"borrowing base";#N/A,#N/A,TRUE,"sales summary";#N/A,#N/A,TRUE,"costs per ton";#N/A,#N/A,TRUE,"primary assumptions";#N/A,#N/A,TRUE,"finishing assumptions"}</definedName>
    <definedName name="sddas">{#N/A,#N/A,TRUE,"Mkt Assumptions";#N/A,#N/A,TRUE,"Income_Statement";#N/A,#N/A,TRUE,"Balance_Sheet";#N/A,#N/A,TRUE,"Cash_Flow_Stmt";#N/A,#N/A,TRUE,"Debt_Repayment";#N/A,#N/A,TRUE,"Ratio_Analysis";#N/A,#N/A,TRUE,"Inc_Stmt_Assumptions"}</definedName>
    <definedName name="sddd">{"bs",#N/A,FALSE,"SCF"}</definedName>
    <definedName name="sddddd">{#N/A,#N/A,FALSE,"IB Totgeo Q1-Q4 ";#N/A,#N/A,FALSE,"IB AEME";#N/A,#N/A,FALSE,"IB West";#N/A,#N/A,FALSE,"IB Central";#N/A,#N/A,FALSE,"IB South ";#N/A,#N/A,FALSE,"IB North";#N/A,#N/A,FALSE,"IB Reg Tot ";#N/A,#N/A,FALSE,"IB Reg Tot graph"}</definedName>
    <definedName name="sdddss">[4]Cashflow!#REF!</definedName>
    <definedName name="sddfadf">{"'Directory'!$A$72:$E$91"}</definedName>
    <definedName name="sdf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sdfa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sdfas">{#N/A,#N/A,TRUE,"3 breaks";#N/A,#N/A,TRUE,"May P&amp;L";#N/A,#N/A,TRUE,"May Notes ";#N/A,#N/A,TRUE,"May YTD vs bud";#N/A,#N/A,TRUE,"May BS";#N/A,#N/A,TRUE,"FAIM p&amp;L";#N/A,#N/A,TRUE,"FAIM BS may"}</definedName>
    <definedName name="sdfasdf">{"histincome",#N/A,FALSE,"hyfins";"closing balance",#N/A,FALSE,"hyfins"}</definedName>
    <definedName name="sdfasdfsd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ass">{"Outflow 1",#N/A,FALSE,"Outflows-Inflows";"Outflow 2",#N/A,FALSE,"Outflows-Inflows";"Inflow 1",#N/A,FALSE,"Outflows-Inflows";"Inflow 2",#N/A,FALSE,"Outflows-Inflows"}</definedName>
    <definedName name="sdfd">{#N/A,#N/A,FALSE,"AR Summ.";#N/A,#N/A,FALSE,"Dec top 5 collects";#N/A,#N/A,FALSE,"Top 5 AR";#N/A,#N/A,FALSE,"Top 5&gt;90";#N/A,#N/A,FALSE,"AR Flow by Region";#N/A,#N/A,FALSE,"PrePays";#N/A,#N/A,FALSE,"Op&amp;Risk"}</definedName>
    <definedName name="sdfdasdf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sdfdfg">{"'Directory'!$A$72:$E$91"}</definedName>
    <definedName name="sdfdsaf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sdfdsfsdfsdfsdfsdf">{"' calendrier 2000'!$A$1:$Q$38"}</definedName>
    <definedName name="SDFG">{"FCB_ALL",#N/A,FALSE,"FCB"}</definedName>
    <definedName name="sdfgasdfas">{"Financial Statements",#N/A,FALSE,"Results"}</definedName>
    <definedName name="sdfggrg">#REF!</definedName>
    <definedName name="sdfgsdfg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sdfgsdfgbve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sdfgsdfgsdfgs">{"histincome",#N/A,FALSE,"hyfins";"closing balance",#N/A,FALSE,"hyfins"}</definedName>
    <definedName name="sdfgsfd">{"histincome",#N/A,FALSE,"hyfins";"closing balance",#N/A,FALSE,"hyfins"}</definedName>
    <definedName name="sdfgty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sdfh">{#N/A,#N/A,FALSE,"Pharm";#N/A,#N/A,FALSE,"WWCM"}</definedName>
    <definedName name="sdfhbtgbhtr">{"Final",#N/A,FALSE,"Feb-96"}</definedName>
    <definedName name="sdfhdfj">'[22]Variance Sum '!#REF!</definedName>
    <definedName name="sdfhdgfhdgfhdgd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SDFHG">{"Agg Output",#N/A,FALSE,"Operational Drivers Output";"NW Output",#N/A,FALSE,"Operational Drivers Output";"South Output",#N/A,FALSE,"Operational Drivers Output";"Central Output",#N/A,FALSE,"Operational Drivers Output"}</definedName>
    <definedName name="sdfhsdfgsdfgsdfg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sdfj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sdfjk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sdflkj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sdfs">{#N/A,#N/A,FALSE,"Projections";#N/A,#N/A,FALSE,"Multiples Valuation";#N/A,#N/A,FALSE,"LBO";#N/A,#N/A,FALSE,"Multiples_Sensitivity";#N/A,#N/A,FALSE,"Summary"}</definedName>
    <definedName name="sdfsdfsdf">{#N/A,#N/A,TRUE,"DCF Summary (2)";#N/A,#N/A,TRUE,"DCF Summary";#N/A,"Middle Case Drivers",TRUE,"DCF"}</definedName>
    <definedName name="sdfsdfsdfsafsdf">{"FCB_ALL",#N/A,FALSE,"FCB"}</definedName>
    <definedName name="sdft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sdgagf">{#N/A,#N/A,FALSE,"Pharm";#N/A,#N/A,FALSE,"WWCM"}</definedName>
    <definedName name="sdgsdgsdgsdg">#REF!</definedName>
    <definedName name="sdgsdgsrfgvbsfgsdg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sdhdhfdfhh">{#N/A,#N/A,FALSE,"Balance Sheet";#N/A,#N/A,FALSE,"Income Statement";#N/A,#N/A,FALSE,"Changes in Financial Position"}</definedName>
    <definedName name="sdj">{#N/A,#N/A,FALSE,"OnePager"}</definedName>
    <definedName name="sdlfhse89">#REF!</definedName>
    <definedName name="sdrgarger">{"'Directory'!$A$72:$E$91"}</definedName>
    <definedName name="sdrgesrgergsdf">{#N/A,#N/A,TRUE,"Acq-Ass";#N/A,#N/A,TRUE,"Acq-IS";#N/A,#N/A,TRUE,"Acq-BS";#N/A,#N/A,TRUE,"Acq-CF"}</definedName>
    <definedName name="sds">{#VALUE!,#N/A,TRUE,0;#N/A,#N/A,TRUE,0;#N/A,#N/A,TRUE,0;#N/A,#N/A,TRUE,0;#N/A,#N/A,TRUE,0;#N/A,#N/A,TRUE,0;#N/A,#N/A,TRUE,0;#N/A,#N/A,TRUE,0;#N/A,#N/A,TRUE,0;#N/A,#N/A,TRUE,0;#N/A,#N/A,TRUE,0;#N/A,#N/A,TRUE,0;#N/A,#N/A,TRUE,0;#N/A,#N/A,TRUE,0;#N/A,#N/A,TRUE,0;#N/A,#N/A,TRUE,0;#N/A,#N/A,TRUE,0;#N/A,#N/A,TRUE,0}</definedName>
    <definedName name="sdsadasd">{#N/A,#N/A,FALSE,"Pharm";#N/A,#N/A,FALSE,"WWCM"}</definedName>
    <definedName name="sdsd">{#N/A,#N/A,FALSE,"REPORT"}</definedName>
    <definedName name="sdsdsd">{"CurrentDetail",#N/A,FALSE,"ActualOutlook";"NextDetail",#N/A,FALSE,"ActualOutlook"}</definedName>
    <definedName name="sdsdsdsdsdsd">{"CurrentDetail",#N/A,FALSE,"ActualOutlook";"NextDetail",#N/A,FALSE,"ActualOutlook"}</definedName>
    <definedName name="sdsfdf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dvcx">#REF!</definedName>
    <definedName name="sdw">{#N/A,#N/A,FALSE,"Admin";#N/A,#N/A,FALSE,"Other"}</definedName>
    <definedName name="SE">{#N/A,#N/A,FALSE,"Sheet1"}</definedName>
    <definedName name="seasidetotal">[107]Seaside!$C$67</definedName>
    <definedName name="secondaries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tionHead">#REF!</definedName>
    <definedName name="sed">{#N/A,#N/A,TRUE,"3 breaks";#N/A,#N/A,TRUE,"May P&amp;L";#N/A,#N/A,TRUE,"May Notes ";#N/A,#N/A,TRUE,"May YTD vs bud";#N/A,#N/A,TRUE,"May BS";#N/A,#N/A,TRUE,"FAIM p&amp;L";#N/A,#N/A,TRUE,"FAIM BS may"}</definedName>
    <definedName name="sef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SEF_profit_chart">'[4]Historical IS'!#REF!</definedName>
    <definedName name="SEF_Sales_Trend">'[4]Historical IS'!#REF!</definedName>
    <definedName name="segfsdvgfsd">{"page1",#N/A,FALSE,"BHCOMPC5";"page2",#N/A,FALSE,"BHCOMPC5";"page3",#N/A,FALSE,"BHCOMPC5";"page4",#N/A,FALSE,"BHCOMPC5"}</definedName>
    <definedName name="Selim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Selim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Selim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Selim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Selling">{"pages345",#N/A,FALSE,"group and company";"page1920",#N/A,FALSE,"glass grp";"page21",#N/A,FALSE,"glass and marbleine";"page2223",#N/A,FALSE,"wood grp "}</definedName>
    <definedName name="sencount">1</definedName>
    <definedName name="sencountbis">2</definedName>
    <definedName name="sensitive">[192]Sensitivity!#REF!</definedName>
    <definedName name="SEP">{"Statement of Income",#N/A,TRUE,"Mar99";"Balance Sheet",#N/A,TRUE,"Mar99"}</definedName>
    <definedName name="Sept">{"assets",#N/A,FALSE,"BSCON894"}</definedName>
    <definedName name="ser">{#N/A,#N/A,TRUE,"3 breaks";#N/A,#N/A,TRUE,"May P&amp;L";#N/A,#N/A,TRUE,"May Notes ";#N/A,#N/A,TRUE,"May YTD vs bud";#N/A,#N/A,TRUE,"May BS";#N/A,#N/A,TRUE,"FAIM p&amp;L";#N/A,#N/A,TRUE,"FAIM BS may"}</definedName>
    <definedName name="service">'[112]Cntmrs-Recruit'!$F$22:$Q$22</definedName>
    <definedName name="Services2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ven">#REF!</definedName>
    <definedName name="sf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sf3f34">{"Summary",#N/A,FALSE,"Valuation Summary";"Financial Statements",#N/A,FALSE,"Results";"FCF",#N/A,FALSE,"Results"}</definedName>
    <definedName name="sfads">{"EVA",#N/A,FALSE,"EVA";"WACC",#N/A,FALSE,"WACC"}</definedName>
    <definedName name="sfaf3">{"Supporting Schedules",#N/A,FALSE,"Results"}</definedName>
    <definedName name="sfasd">{"histincome",#N/A,FALSE,"hyfins";"closing balance",#N/A,FALSE,"hyfins"}</definedName>
    <definedName name="sfasdfsdf">{"Financial Statements",#N/A,FALSE,"Results"}</definedName>
    <definedName name="sfasdfsdgg">{"FCF",#N/A,FALSE,"Results"}</definedName>
    <definedName name="SFD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sfdas">{#N/A,#N/A,FALSE,"Acq-Val";#N/A,#N/A,FALSE,"Acq-Mult Val"}</definedName>
    <definedName name="SFDF">{"FCF",#N/A,FALSE,"Results"}</definedName>
    <definedName name="sfdirect">{#N/A,#N/A,FALSE,"REPORT"}</definedName>
    <definedName name="sfdjdfhjd">'[22]Variance Sum '!#REF!</definedName>
    <definedName name="SFDSQ">{#N/A,#N/A,FALSE,"CAPITAL";#N/A,#N/A,FALSE,"RESERVE";#N/A,#N/A,FALSE,"SUBVENT INVEST";#N/A,#N/A,FALSE,"SUBVENT INVEST (2)";#N/A,#N/A,FALSE,"RESULTAT";#N/A,#N/A,FALSE,"PROVISIONS REGLEMENTEES";#N/A,#N/A,FALSE,"PROVISION POUR RISQUES";#N/A,#N/A,FALSE,"PROVISIONS PERTES DE CHANGE";#N/A,#N/A,FALSE,"PROVISIONS RISQUE CLIENT";#N/A,#N/A,FALSE,"PROVISIONS POUR CHARGES";#N/A,#N/A,FALSE,"PROVISIONS USURE PLATINE";#N/A,#N/A,FALSE,"PROVISIONS GE";#N/A,#N/A,FALSE,"EMPRUNT DETTE AUTRE";#N/A,#N/A,FALSE,"EMPRUNT DETTES FINANCIERE";#N/A,#N/A,FALSE,"DETTES D EXPLOITATION";#N/A,#N/A,FALSE,"DETTES FISC ET SOC";#N/A,#N/A,FALSE,"IMPOTS IS";#N/A,#N/A,FALSE,"AUTRES DETTES";#N/A,#N/A,FALSE,"RECLT DIFF INCORPO";#N/A,#N/A,FALSE,"PRODUIT CONST AVANCE";#N/A,#N/A,FALSE,"ECART DE CONVERSION";#N/A,#N/A,FALSE,"BILAN PASSIF"}</definedName>
    <definedName name="sffff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G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sfgasd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f">{"DCF","UPSIDE CASE",FALSE,"Sheet1";"DCF","BASE CASE",FALSE,"Sheet1";"DCF","DOWNSIDE CASE",FALSE,"Sheet1"}</definedName>
    <definedName name="sfgv">{"consolidated",#N/A,FALSE,"Sheet1";"cms",#N/A,FALSE,"Sheet1";"fse",#N/A,FALSE,"Sheet1"}</definedName>
    <definedName name="sfh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sfq">{#N/A,#N/A,FALSE,"Calc";#N/A,#N/A,FALSE,"Sensitivity";#N/A,#N/A,FALSE,"LT Earn.Dil.";#N/A,#N/A,FALSE,"Dil. AVP"}</definedName>
    <definedName name="sfs">#REF!</definedName>
    <definedName name="sfsa">{"Supporting Schedules",#N/A,FALSE,"Results"}</definedName>
    <definedName name="sfsadf4">{"Summary",#N/A,FALSE,"Valuation Summary";"Financial Statements",#N/A,FALSE,"Results";"FCF",#N/A,FALSE,"Results"}</definedName>
    <definedName name="sfsadfsf">{"FCF",#N/A,FALSE,"Results"}</definedName>
    <definedName name="sfsaf">{"Financial Statements",#N/A,FALSE,"Results"}</definedName>
    <definedName name="SFSD">{"FCF",#N/A,FALSE,"Results"}</definedName>
    <definedName name="sfsdafsfsa">{"Summary",#N/A,FALSE,"Valuation Summary"}</definedName>
    <definedName name="sfsf">{#N/A,#N/A,FALSE,"Calc";#N/A,#N/A,FALSE,"Sensitivity";#N/A,#N/A,FALSE,"LT Earn.Dil.";#N/A,#N/A,FALSE,"Dil. AVP"}</definedName>
    <definedName name="sfsfsdf">{"CurrentDetail",#N/A,FALSE,"ActualOutlook";"NextDetail",#N/A,FALSE,"ActualOutlook"}</definedName>
    <definedName name="sfssfsaf">{"Summary",#N/A,FALSE,"Valuation Summary"}</definedName>
    <definedName name="sg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sgag">{"page1",#N/A,FALSE,"BHCOMPC5";"page2",#N/A,FALSE,"BHCOMPC5";"page3",#N/A,FALSE,"BHCOMPC5";"page4",#N/A,FALSE,"BHCOMPC5"}</definedName>
    <definedName name="sgd">{#N/A,#N/A,FALSE,"Calc";#N/A,#N/A,FALSE,"Sensitivity";#N/A,#N/A,FALSE,"LT Earn.Dil.";#N/A,#N/A,FALSE,"Dil. AVP"}</definedName>
    <definedName name="sgdg">{#N/A,#N/A,FALSE,"Calc";#N/A,#N/A,FALSE,"Sensitivity";#N/A,#N/A,FALSE,"LT Earn.Dil.";#N/A,#N/A,FALSE,"Dil. AVP"}</definedName>
    <definedName name="sgf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SGFE">{"'Sheet1'!$A$2:$R$54"}</definedName>
    <definedName name="sgs">{#N/A,#N/A,TRUE,"Ct. Exp";#N/A,#N/A,TRUE,"New Ct Exp";#N/A,#N/A,TRUE,"Admin Travel"}</definedName>
    <definedName name="sgsgsgsgsgs">{"CurrentDetail",#N/A,FALSE,"ActualOutlook";"NextDetail",#N/A,FALSE,"ActualOutlook"}</definedName>
    <definedName name="sgsx">{"consolidated",#N/A,FALSE,"Sheet1";"cms",#N/A,FALSE,"Sheet1";"fse",#N/A,FALSE,"Sheet1"}</definedName>
    <definedName name="shane">{"NVF structure",#N/A,FALSE,"Structure";"NVF ownership",#N/A,FALSE,"Ownership";"NVF returns calculation",#N/A,FALSE,"Returns Summary";"NVF returns tables",#N/A,FALSE,"Returns Summary";"NVF assumptions",#N/A,FALSE,"Projection Assumptions";"NVF income statement",#N/A,FALSE,"Income Statement";"NVF balance sheet",#N/A,FALSE,"Balance Sheet";"NVF cash flow",#N/A,FALSE,"Cash Flow";"NVF debt summary",#N/A,FALSE,"Debt Summary";"NVF summary statistics",#N/A,FALSE,"Summary Statistics"}</definedName>
    <definedName name="Shareholder_1">'[110]PER SHARE'!$C$15</definedName>
    <definedName name="Shareholder_2">'[110]PER SHARE'!#REF!</definedName>
    <definedName name="Shareholder_3">'[110]PER SHARE'!#REF!</definedName>
    <definedName name="Shareholder_Name_1">'[110]PER SHARE'!#REF!</definedName>
    <definedName name="Shareholder_Name_2">'[110]PER SHARE'!#REF!</definedName>
    <definedName name="Shares">[164]Comps!#REF!</definedName>
    <definedName name="shares_out">[193]ASSUMP!$C$8</definedName>
    <definedName name="Shares_Outstanding">[125]S1!$C$31</definedName>
    <definedName name="sheeet">{#N/A,#N/A,FALSE,"COP CONS SK";#N/A,#N/A,FALSE,"COP CONS RG";#N/A,#N/A,FALSE,"COP CONS SK BC";#N/A,#N/A,FALSE,"COP CONS RG BC";#N/A,#N/A,FALSE,"ALLIANCE SK";#N/A,#N/A,FALSE,"ALLIANCE RG";#N/A,#N/A,FALSE,"CPC SK";#N/A,#N/A,FALSE,"CPC RG"}</definedName>
    <definedName name="Sheeet1">{#N/A,#N/A,FALSE,"Summary";#N/A,#N/A,FALSE,"Proforma";#N/A,#N/A,FALSE,"Tx"}</definedName>
    <definedName name="sheet">{#N/A,#N/A,FALSE,"Summary";#N/A,#N/A,FALSE,"Proforma";#N/A,#N/A,FALSE,"Tx"}</definedName>
    <definedName name="sheet1">{#N/A,#N/A,FALSE,"Summary";#N/A,#N/A,FALSE,"Proforma";#N/A,#N/A,FALSE,"Tx"}</definedName>
    <definedName name="Sheet1_FooterType">"INTERNAL"</definedName>
    <definedName name="Sheet2">{#N/A,#N/A,FALSE,"DISTRIBUTION";#N/A,#N/A,FALSE,"1996 BRAND SUMMARY (2)";#N/A,#N/A,FALSE,"1995 BRAND SUMMARY"}</definedName>
    <definedName name="Sheet2_FooterType">"NONE"</definedName>
    <definedName name="Sheet3">{"bs combined",#N/A,FALSE,"Consol BS";"PL Combined",#N/A,FALSE,"CONSOL PL";"CF COMBINED",#N/A,FALSE,"CONSOL CF"}</definedName>
    <definedName name="Sheet4">{#N/A,#N/A,FALSE,"1996 BRAND SUMMARY"}</definedName>
    <definedName name="Sheet6">{#N/A,#N/A,FALSE,"Projections";#N/A,#N/A,FALSE,"Multiples Valuation";#N/A,#N/A,FALSE,"LBO";#N/A,#N/A,FALSE,"Multiples_Sensitivity";#N/A,#N/A,FALSE,"Summary"}</definedName>
    <definedName name="SheetState">"'-1:2:-1:-1:-1:-1:-1:-1:-1:-1:-1:-1:-1:-1:-1:-1:-1:-1:-1:-1:-1:-1:-1:-1:-1:-1:-1:-1:-1:-1:-1:-1:-1:-1:-1:-1:-1:-1:-1:-1:-1:-1:-1:-1:-1:-1:-1:-1:-1:-1:-1:-1:-1:-1:-1:-1:-1:-1:-1:-1:-1:-1:-1:-1:-1:-1:-1:-1:-1:-1:-1:-1:-1:-1:-1:-1:-1:-1:-1:-1:-1:-1:-1:-1"</definedName>
    <definedName name="shg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shit">{#N/A,"Base",FALSE,"Dividend";#N/A,"Conservative",FALSE,"Dividend";#N/A,"Downside",FALSE,"Dividend"}</definedName>
    <definedName name="Show.MDB.Update.Warning">#REF!</definedName>
    <definedName name="SID">"Cpavan"</definedName>
    <definedName name="SIG_CONTROLE">#REF!</definedName>
    <definedName name="SIG_DERNIERECOLONNE">#REF!</definedName>
    <definedName name="SIG_IILFI39_firstLine">#REF!</definedName>
    <definedName name="SIG_IILFI39_IsControlOK">#REF!</definedName>
    <definedName name="SIG_IILFI39_lastLine">#REF!</definedName>
    <definedName name="SIG_IILFI39_TITLECOL">#REF!</definedName>
    <definedName name="SIG_IILFI39_TITLELINE">#REF!</definedName>
    <definedName name="SIG_LG11_firstLine">#REF!</definedName>
    <definedName name="SIG_LG11_H349">#REF!</definedName>
    <definedName name="SIG_LG11_H353">#REF!</definedName>
    <definedName name="SIG_LG11_H354">#REF!</definedName>
    <definedName name="SIG_LG11_H357">#REF!</definedName>
    <definedName name="SIG_LG11_H358">#REF!</definedName>
    <definedName name="SIG_LG11_H359">#REF!</definedName>
    <definedName name="SIG_LG11_H388">#REF!</definedName>
    <definedName name="SIG_LG11_H395">#REF!</definedName>
    <definedName name="SIG_LG11_IsControlOK">#REF!</definedName>
    <definedName name="SIG_LG11_lastLine">#REF!</definedName>
    <definedName name="SIG_LG11_ListeRangeMontant">#REF!</definedName>
    <definedName name="SIG_LG11_TITLECOL">#REF!</definedName>
    <definedName name="SIG_LG11_TITLELINE">#REF!</definedName>
    <definedName name="SIG_PTBD_IILFI39">#REF!</definedName>
    <definedName name="SIG_PTBD_LG11">#REF!</definedName>
    <definedName name="SIG_PTHG_IILFI39">#REF!</definedName>
    <definedName name="SIG_PTHG_LG11">#REF!</definedName>
    <definedName name="Singapore">{"'Actual'!$A$1:$F$25"}</definedName>
    <definedName name="six">#REF!</definedName>
    <definedName name="sjhydjgyjufkf">{"Final",#N/A,FALSE,"Feb-96"}</definedName>
    <definedName name="sjs.sls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jtshgth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sk">"1, 3, 1, False, 2, False, False, , 0, False, True, 3, 2"</definedName>
    <definedName name="SleepmasterIncome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LEVIN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l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SMPS">{#N/A,#N/A,FALSE,"AD_Purchase";#N/A,#N/A,FALSE,"Credit";#N/A,#N/A,FALSE,"PF Acquisition";#N/A,#N/A,FALSE,"PF Offering"}</definedName>
    <definedName name="Smyth">{#N/A,#N/A,FALSE,"Aging Summary";#N/A,#N/A,FALSE,"Ratio Analysis";#N/A,#N/A,FALSE,"Test 120 Day Accts";#N/A,#N/A,FALSE,"Tickmarks"}</definedName>
    <definedName name="SmythBS">{#N/A,#N/A,FALSE,"Aging Summary";#N/A,#N/A,FALSE,"Ratio Analysis";#N/A,#N/A,FALSE,"Test 120 Day Accts";#N/A,#N/A,FALSE,"Tickmarks"}</definedName>
    <definedName name="snsfhd">{"emeasummary",#N/A,FALSE,"1. PLEMEA";"BUTotalq6",#N/A,FALSE,"2. PLBU-total";"BUTotalFY02",#N/A,FALSE,"2. PLBU-total";"TotalRegQ601",#N/A,FALSE,"3. PLREGIONS-total";"TotalRegFY02",#N/A,FALSE,"3. PLREGIONS-total"}</definedName>
    <definedName name="solver_adj">#REF!</definedName>
    <definedName name="solver_cvg">0.001</definedName>
    <definedName name="solver_drv">1</definedName>
    <definedName name="solver_est">1</definedName>
    <definedName name="solver_itr">100</definedName>
    <definedName name="solver_lhs1">[4]COMB3!#REF!</definedName>
    <definedName name="solver_lhs2">#REF!</definedName>
    <definedName name="solver_lhs4">#REF!</definedName>
    <definedName name="solver_lin">2</definedName>
    <definedName name="solver_neg">2</definedName>
    <definedName name="solver_num">0</definedName>
    <definedName name="solver_nwt">1</definedName>
    <definedName name="solver_opt">#REF!</definedName>
    <definedName name="solver_pre">0.000001</definedName>
    <definedName name="solver_rel1">2</definedName>
    <definedName name="solver_rel10">5</definedName>
    <definedName name="solver_rel11">5</definedName>
    <definedName name="solver_rel12">5</definedName>
    <definedName name="solver_rel13">5</definedName>
    <definedName name="solver_rel14">5</definedName>
    <definedName name="solver_rel15">5</definedName>
    <definedName name="solver_rel16">5</definedName>
    <definedName name="solver_rel17">5</definedName>
    <definedName name="solver_rel18">5</definedName>
    <definedName name="solver_rel19">5</definedName>
    <definedName name="solver_rel2">1</definedName>
    <definedName name="solver_rel20">5</definedName>
    <definedName name="solver_rel21">5</definedName>
    <definedName name="solver_rel22">5</definedName>
    <definedName name="solver_rel23">1</definedName>
    <definedName name="solver_rel24">5</definedName>
    <definedName name="solver_rel25">5</definedName>
    <definedName name="solver_rel26">5</definedName>
    <definedName name="solver_rel27">5</definedName>
    <definedName name="solver_rel28">5</definedName>
    <definedName name="solver_rel29">5</definedName>
    <definedName name="solver_rel3">3</definedName>
    <definedName name="solver_rel30">5</definedName>
    <definedName name="solver_rel31">5</definedName>
    <definedName name="solver_rel32">5</definedName>
    <definedName name="solver_rel33">5</definedName>
    <definedName name="solver_rel34">5</definedName>
    <definedName name="solver_rel35">5</definedName>
    <definedName name="solver_rel36">5</definedName>
    <definedName name="solver_rel37">5</definedName>
    <definedName name="solver_rel38">5</definedName>
    <definedName name="solver_rel39">5</definedName>
    <definedName name="solver_rel4">2</definedName>
    <definedName name="solver_rel40">5</definedName>
    <definedName name="solver_rel41">5</definedName>
    <definedName name="solver_rel42">5</definedName>
    <definedName name="solver_rel43">5</definedName>
    <definedName name="solver_rel44">5</definedName>
    <definedName name="solver_rel45">1</definedName>
    <definedName name="solver_rel46">5</definedName>
    <definedName name="solver_rel47">5</definedName>
    <definedName name="solver_rel48">5</definedName>
    <definedName name="solver_rel49">5</definedName>
    <definedName name="solver_rel5">1</definedName>
    <definedName name="solver_rel50">5</definedName>
    <definedName name="solver_rel51">5</definedName>
    <definedName name="solver_rel52">5</definedName>
    <definedName name="solver_rel53">5</definedName>
    <definedName name="solver_rel54">5</definedName>
    <definedName name="solver_rel55">5</definedName>
    <definedName name="solver_rel56">5</definedName>
    <definedName name="solver_rel57">5</definedName>
    <definedName name="solver_rel58">5</definedName>
    <definedName name="solver_rel59">5</definedName>
    <definedName name="solver_rel6">5</definedName>
    <definedName name="solver_rel60">5</definedName>
    <definedName name="solver_rel61">5</definedName>
    <definedName name="solver_rel62">5</definedName>
    <definedName name="solver_rel63">5</definedName>
    <definedName name="solver_rel64">5</definedName>
    <definedName name="solver_rel65">5</definedName>
    <definedName name="solver_rel66">5</definedName>
    <definedName name="solver_rel67">1</definedName>
    <definedName name="solver_rel68">5</definedName>
    <definedName name="solver_rel69">5</definedName>
    <definedName name="solver_rel7">5</definedName>
    <definedName name="solver_rel70">5</definedName>
    <definedName name="solver_rel71">5</definedName>
    <definedName name="solver_rel72">5</definedName>
    <definedName name="solver_rel73">5</definedName>
    <definedName name="solver_rel74">5</definedName>
    <definedName name="solver_rel75">5</definedName>
    <definedName name="solver_rel76">5</definedName>
    <definedName name="solver_rel77">5</definedName>
    <definedName name="solver_rel78">5</definedName>
    <definedName name="solver_rel79">5</definedName>
    <definedName name="solver_rel8">5</definedName>
    <definedName name="solver_rel80">5</definedName>
    <definedName name="solver_rel81">5</definedName>
    <definedName name="solver_rel82">5</definedName>
    <definedName name="solver_rel83">5</definedName>
    <definedName name="solver_rel84">5</definedName>
    <definedName name="solver_rel85">5</definedName>
    <definedName name="solver_rel86">5</definedName>
    <definedName name="solver_rel87">5</definedName>
    <definedName name="solver_rel88">5</definedName>
    <definedName name="solver_rel9">5</definedName>
    <definedName name="solver_rhs1">2</definedName>
    <definedName name="solver_rhs10" localSheetId="9">binary</definedName>
    <definedName name="solver_rhs10" localSheetId="18">binary</definedName>
    <definedName name="solver_rhs10" localSheetId="19">binary</definedName>
    <definedName name="solver_rhs10" localSheetId="20">binary</definedName>
    <definedName name="solver_rhs10" localSheetId="21">binary</definedName>
    <definedName name="solver_rhs10" localSheetId="22">binary</definedName>
    <definedName name="solver_rhs10" localSheetId="23">binary</definedName>
    <definedName name="solver_rhs10" localSheetId="24">binary</definedName>
    <definedName name="solver_rhs10" localSheetId="25">binary</definedName>
    <definedName name="solver_rhs10" localSheetId="26">binary</definedName>
    <definedName name="solver_rhs10" localSheetId="27">binary</definedName>
    <definedName name="solver_rhs10" localSheetId="10">binary</definedName>
    <definedName name="solver_rhs10" localSheetId="28">binary</definedName>
    <definedName name="solver_rhs10" localSheetId="29">binary</definedName>
    <definedName name="solver_rhs10" localSheetId="30">binary</definedName>
    <definedName name="solver_rhs10" localSheetId="31">binary</definedName>
    <definedName name="solver_rhs10" localSheetId="32">binary</definedName>
    <definedName name="solver_rhs10" localSheetId="33">binary</definedName>
    <definedName name="solver_rhs10" localSheetId="34">binary</definedName>
    <definedName name="solver_rhs10" localSheetId="35">binary</definedName>
    <definedName name="solver_rhs10" localSheetId="36">binary</definedName>
    <definedName name="solver_rhs10" localSheetId="37">binary</definedName>
    <definedName name="solver_rhs10" localSheetId="11">binary</definedName>
    <definedName name="solver_rhs10" localSheetId="38">binary</definedName>
    <definedName name="solver_rhs10" localSheetId="39">binary</definedName>
    <definedName name="solver_rhs10" localSheetId="40">binary</definedName>
    <definedName name="solver_rhs10" localSheetId="41">binary</definedName>
    <definedName name="solver_rhs10" localSheetId="42">binary</definedName>
    <definedName name="solver_rhs10" localSheetId="43">binary</definedName>
    <definedName name="solver_rhs10" localSheetId="44">binary</definedName>
    <definedName name="solver_rhs10" localSheetId="45">binary</definedName>
    <definedName name="solver_rhs10" localSheetId="46">binary</definedName>
    <definedName name="solver_rhs10" localSheetId="47">binary</definedName>
    <definedName name="solver_rhs10" localSheetId="12">binary</definedName>
    <definedName name="solver_rhs10" localSheetId="48">binary</definedName>
    <definedName name="solver_rhs10" localSheetId="49">binary</definedName>
    <definedName name="solver_rhs10" localSheetId="50">binary</definedName>
    <definedName name="solver_rhs10" localSheetId="51">binary</definedName>
    <definedName name="solver_rhs10" localSheetId="52">binary</definedName>
    <definedName name="solver_rhs10" localSheetId="53">binary</definedName>
    <definedName name="solver_rhs10" localSheetId="54">binary</definedName>
    <definedName name="solver_rhs10" localSheetId="55">binary</definedName>
    <definedName name="solver_rhs10" localSheetId="56">binary</definedName>
    <definedName name="solver_rhs10" localSheetId="57">binary</definedName>
    <definedName name="solver_rhs10" localSheetId="13">binary</definedName>
    <definedName name="solver_rhs10" localSheetId="58">binary</definedName>
    <definedName name="solver_rhs10" localSheetId="59">binary</definedName>
    <definedName name="solver_rhs10" localSheetId="60">binary</definedName>
    <definedName name="solver_rhs10" localSheetId="14">binary</definedName>
    <definedName name="solver_rhs10" localSheetId="15">binary</definedName>
    <definedName name="solver_rhs10" localSheetId="16">binary</definedName>
    <definedName name="solver_rhs10" localSheetId="17">binary</definedName>
    <definedName name="solver_rhs10" localSheetId="1">binary</definedName>
    <definedName name="solver_rhs10" localSheetId="8">binary</definedName>
    <definedName name="solver_rhs10" localSheetId="2">binary</definedName>
    <definedName name="solver_rhs10">binary</definedName>
    <definedName name="solver_rhs11" localSheetId="9">binary</definedName>
    <definedName name="solver_rhs11" localSheetId="18">binary</definedName>
    <definedName name="solver_rhs11" localSheetId="19">binary</definedName>
    <definedName name="solver_rhs11" localSheetId="20">binary</definedName>
    <definedName name="solver_rhs11" localSheetId="21">binary</definedName>
    <definedName name="solver_rhs11" localSheetId="22">binary</definedName>
    <definedName name="solver_rhs11" localSheetId="23">binary</definedName>
    <definedName name="solver_rhs11" localSheetId="24">binary</definedName>
    <definedName name="solver_rhs11" localSheetId="25">binary</definedName>
    <definedName name="solver_rhs11" localSheetId="26">binary</definedName>
    <definedName name="solver_rhs11" localSheetId="27">binary</definedName>
    <definedName name="solver_rhs11" localSheetId="10">binary</definedName>
    <definedName name="solver_rhs11" localSheetId="28">binary</definedName>
    <definedName name="solver_rhs11" localSheetId="29">binary</definedName>
    <definedName name="solver_rhs11" localSheetId="30">binary</definedName>
    <definedName name="solver_rhs11" localSheetId="31">binary</definedName>
    <definedName name="solver_rhs11" localSheetId="32">binary</definedName>
    <definedName name="solver_rhs11" localSheetId="33">binary</definedName>
    <definedName name="solver_rhs11" localSheetId="34">binary</definedName>
    <definedName name="solver_rhs11" localSheetId="35">binary</definedName>
    <definedName name="solver_rhs11" localSheetId="36">binary</definedName>
    <definedName name="solver_rhs11" localSheetId="37">binary</definedName>
    <definedName name="solver_rhs11" localSheetId="11">binary</definedName>
    <definedName name="solver_rhs11" localSheetId="38">binary</definedName>
    <definedName name="solver_rhs11" localSheetId="39">binary</definedName>
    <definedName name="solver_rhs11" localSheetId="40">binary</definedName>
    <definedName name="solver_rhs11" localSheetId="41">binary</definedName>
    <definedName name="solver_rhs11" localSheetId="42">binary</definedName>
    <definedName name="solver_rhs11" localSheetId="43">binary</definedName>
    <definedName name="solver_rhs11" localSheetId="44">binary</definedName>
    <definedName name="solver_rhs11" localSheetId="45">binary</definedName>
    <definedName name="solver_rhs11" localSheetId="46">binary</definedName>
    <definedName name="solver_rhs11" localSheetId="47">binary</definedName>
    <definedName name="solver_rhs11" localSheetId="12">binary</definedName>
    <definedName name="solver_rhs11" localSheetId="48">binary</definedName>
    <definedName name="solver_rhs11" localSheetId="49">binary</definedName>
    <definedName name="solver_rhs11" localSheetId="50">binary</definedName>
    <definedName name="solver_rhs11" localSheetId="51">binary</definedName>
    <definedName name="solver_rhs11" localSheetId="52">binary</definedName>
    <definedName name="solver_rhs11" localSheetId="53">binary</definedName>
    <definedName name="solver_rhs11" localSheetId="54">binary</definedName>
    <definedName name="solver_rhs11" localSheetId="55">binary</definedName>
    <definedName name="solver_rhs11" localSheetId="56">binary</definedName>
    <definedName name="solver_rhs11" localSheetId="57">binary</definedName>
    <definedName name="solver_rhs11" localSheetId="13">binary</definedName>
    <definedName name="solver_rhs11" localSheetId="58">binary</definedName>
    <definedName name="solver_rhs11" localSheetId="59">binary</definedName>
    <definedName name="solver_rhs11" localSheetId="60">binary</definedName>
    <definedName name="solver_rhs11" localSheetId="14">binary</definedName>
    <definedName name="solver_rhs11" localSheetId="15">binary</definedName>
    <definedName name="solver_rhs11" localSheetId="16">binary</definedName>
    <definedName name="solver_rhs11" localSheetId="17">binary</definedName>
    <definedName name="solver_rhs11" localSheetId="1">binary</definedName>
    <definedName name="solver_rhs11" localSheetId="8">binary</definedName>
    <definedName name="solver_rhs11" localSheetId="2">binary</definedName>
    <definedName name="solver_rhs11">binary</definedName>
    <definedName name="solver_rhs12" localSheetId="9">binary</definedName>
    <definedName name="solver_rhs12" localSheetId="18">binary</definedName>
    <definedName name="solver_rhs12" localSheetId="19">binary</definedName>
    <definedName name="solver_rhs12" localSheetId="20">binary</definedName>
    <definedName name="solver_rhs12" localSheetId="21">binary</definedName>
    <definedName name="solver_rhs12" localSheetId="22">binary</definedName>
    <definedName name="solver_rhs12" localSheetId="23">binary</definedName>
    <definedName name="solver_rhs12" localSheetId="24">binary</definedName>
    <definedName name="solver_rhs12" localSheetId="25">binary</definedName>
    <definedName name="solver_rhs12" localSheetId="26">binary</definedName>
    <definedName name="solver_rhs12" localSheetId="27">binary</definedName>
    <definedName name="solver_rhs12" localSheetId="10">binary</definedName>
    <definedName name="solver_rhs12" localSheetId="28">binary</definedName>
    <definedName name="solver_rhs12" localSheetId="29">binary</definedName>
    <definedName name="solver_rhs12" localSheetId="30">binary</definedName>
    <definedName name="solver_rhs12" localSheetId="31">binary</definedName>
    <definedName name="solver_rhs12" localSheetId="32">binary</definedName>
    <definedName name="solver_rhs12" localSheetId="33">binary</definedName>
    <definedName name="solver_rhs12" localSheetId="34">binary</definedName>
    <definedName name="solver_rhs12" localSheetId="35">binary</definedName>
    <definedName name="solver_rhs12" localSheetId="36">binary</definedName>
    <definedName name="solver_rhs12" localSheetId="37">binary</definedName>
    <definedName name="solver_rhs12" localSheetId="11">binary</definedName>
    <definedName name="solver_rhs12" localSheetId="38">binary</definedName>
    <definedName name="solver_rhs12" localSheetId="39">binary</definedName>
    <definedName name="solver_rhs12" localSheetId="40">binary</definedName>
    <definedName name="solver_rhs12" localSheetId="41">binary</definedName>
    <definedName name="solver_rhs12" localSheetId="42">binary</definedName>
    <definedName name="solver_rhs12" localSheetId="43">binary</definedName>
    <definedName name="solver_rhs12" localSheetId="44">binary</definedName>
    <definedName name="solver_rhs12" localSheetId="45">binary</definedName>
    <definedName name="solver_rhs12" localSheetId="46">binary</definedName>
    <definedName name="solver_rhs12" localSheetId="47">binary</definedName>
    <definedName name="solver_rhs12" localSheetId="12">binary</definedName>
    <definedName name="solver_rhs12" localSheetId="48">binary</definedName>
    <definedName name="solver_rhs12" localSheetId="49">binary</definedName>
    <definedName name="solver_rhs12" localSheetId="50">binary</definedName>
    <definedName name="solver_rhs12" localSheetId="51">binary</definedName>
    <definedName name="solver_rhs12" localSheetId="52">binary</definedName>
    <definedName name="solver_rhs12" localSheetId="53">binary</definedName>
    <definedName name="solver_rhs12" localSheetId="54">binary</definedName>
    <definedName name="solver_rhs12" localSheetId="55">binary</definedName>
    <definedName name="solver_rhs12" localSheetId="56">binary</definedName>
    <definedName name="solver_rhs12" localSheetId="57">binary</definedName>
    <definedName name="solver_rhs12" localSheetId="13">binary</definedName>
    <definedName name="solver_rhs12" localSheetId="58">binary</definedName>
    <definedName name="solver_rhs12" localSheetId="59">binary</definedName>
    <definedName name="solver_rhs12" localSheetId="60">binary</definedName>
    <definedName name="solver_rhs12" localSheetId="14">binary</definedName>
    <definedName name="solver_rhs12" localSheetId="15">binary</definedName>
    <definedName name="solver_rhs12" localSheetId="16">binary</definedName>
    <definedName name="solver_rhs12" localSheetId="17">binary</definedName>
    <definedName name="solver_rhs12" localSheetId="1">binary</definedName>
    <definedName name="solver_rhs12" localSheetId="8">binary</definedName>
    <definedName name="solver_rhs12" localSheetId="2">binary</definedName>
    <definedName name="solver_rhs12">binary</definedName>
    <definedName name="solver_rhs13" localSheetId="9">binary</definedName>
    <definedName name="solver_rhs13" localSheetId="18">binary</definedName>
    <definedName name="solver_rhs13" localSheetId="19">binary</definedName>
    <definedName name="solver_rhs13" localSheetId="20">binary</definedName>
    <definedName name="solver_rhs13" localSheetId="21">binary</definedName>
    <definedName name="solver_rhs13" localSheetId="22">binary</definedName>
    <definedName name="solver_rhs13" localSheetId="23">binary</definedName>
    <definedName name="solver_rhs13" localSheetId="24">binary</definedName>
    <definedName name="solver_rhs13" localSheetId="25">binary</definedName>
    <definedName name="solver_rhs13" localSheetId="26">binary</definedName>
    <definedName name="solver_rhs13" localSheetId="27">binary</definedName>
    <definedName name="solver_rhs13" localSheetId="10">binary</definedName>
    <definedName name="solver_rhs13" localSheetId="28">binary</definedName>
    <definedName name="solver_rhs13" localSheetId="29">binary</definedName>
    <definedName name="solver_rhs13" localSheetId="30">binary</definedName>
    <definedName name="solver_rhs13" localSheetId="31">binary</definedName>
    <definedName name="solver_rhs13" localSheetId="32">binary</definedName>
    <definedName name="solver_rhs13" localSheetId="33">binary</definedName>
    <definedName name="solver_rhs13" localSheetId="34">binary</definedName>
    <definedName name="solver_rhs13" localSheetId="35">binary</definedName>
    <definedName name="solver_rhs13" localSheetId="36">binary</definedName>
    <definedName name="solver_rhs13" localSheetId="37">binary</definedName>
    <definedName name="solver_rhs13" localSheetId="11">binary</definedName>
    <definedName name="solver_rhs13" localSheetId="38">binary</definedName>
    <definedName name="solver_rhs13" localSheetId="39">binary</definedName>
    <definedName name="solver_rhs13" localSheetId="40">binary</definedName>
    <definedName name="solver_rhs13" localSheetId="41">binary</definedName>
    <definedName name="solver_rhs13" localSheetId="42">binary</definedName>
    <definedName name="solver_rhs13" localSheetId="43">binary</definedName>
    <definedName name="solver_rhs13" localSheetId="44">binary</definedName>
    <definedName name="solver_rhs13" localSheetId="45">binary</definedName>
    <definedName name="solver_rhs13" localSheetId="46">binary</definedName>
    <definedName name="solver_rhs13" localSheetId="47">binary</definedName>
    <definedName name="solver_rhs13" localSheetId="12">binary</definedName>
    <definedName name="solver_rhs13" localSheetId="48">binary</definedName>
    <definedName name="solver_rhs13" localSheetId="49">binary</definedName>
    <definedName name="solver_rhs13" localSheetId="50">binary</definedName>
    <definedName name="solver_rhs13" localSheetId="51">binary</definedName>
    <definedName name="solver_rhs13" localSheetId="52">binary</definedName>
    <definedName name="solver_rhs13" localSheetId="53">binary</definedName>
    <definedName name="solver_rhs13" localSheetId="54">binary</definedName>
    <definedName name="solver_rhs13" localSheetId="55">binary</definedName>
    <definedName name="solver_rhs13" localSheetId="56">binary</definedName>
    <definedName name="solver_rhs13" localSheetId="57">binary</definedName>
    <definedName name="solver_rhs13" localSheetId="13">binary</definedName>
    <definedName name="solver_rhs13" localSheetId="58">binary</definedName>
    <definedName name="solver_rhs13" localSheetId="59">binary</definedName>
    <definedName name="solver_rhs13" localSheetId="60">binary</definedName>
    <definedName name="solver_rhs13" localSheetId="14">binary</definedName>
    <definedName name="solver_rhs13" localSheetId="15">binary</definedName>
    <definedName name="solver_rhs13" localSheetId="16">binary</definedName>
    <definedName name="solver_rhs13" localSheetId="17">binary</definedName>
    <definedName name="solver_rhs13" localSheetId="1">binary</definedName>
    <definedName name="solver_rhs13" localSheetId="8">binary</definedName>
    <definedName name="solver_rhs13" localSheetId="2">binary</definedName>
    <definedName name="solver_rhs13">binary</definedName>
    <definedName name="solver_rhs14" localSheetId="9">binary</definedName>
    <definedName name="solver_rhs14" localSheetId="18">binary</definedName>
    <definedName name="solver_rhs14" localSheetId="19">binary</definedName>
    <definedName name="solver_rhs14" localSheetId="20">binary</definedName>
    <definedName name="solver_rhs14" localSheetId="21">binary</definedName>
    <definedName name="solver_rhs14" localSheetId="22">binary</definedName>
    <definedName name="solver_rhs14" localSheetId="23">binary</definedName>
    <definedName name="solver_rhs14" localSheetId="24">binary</definedName>
    <definedName name="solver_rhs14" localSheetId="25">binary</definedName>
    <definedName name="solver_rhs14" localSheetId="26">binary</definedName>
    <definedName name="solver_rhs14" localSheetId="27">binary</definedName>
    <definedName name="solver_rhs14" localSheetId="10">binary</definedName>
    <definedName name="solver_rhs14" localSheetId="28">binary</definedName>
    <definedName name="solver_rhs14" localSheetId="29">binary</definedName>
    <definedName name="solver_rhs14" localSheetId="30">binary</definedName>
    <definedName name="solver_rhs14" localSheetId="31">binary</definedName>
    <definedName name="solver_rhs14" localSheetId="32">binary</definedName>
    <definedName name="solver_rhs14" localSheetId="33">binary</definedName>
    <definedName name="solver_rhs14" localSheetId="34">binary</definedName>
    <definedName name="solver_rhs14" localSheetId="35">binary</definedName>
    <definedName name="solver_rhs14" localSheetId="36">binary</definedName>
    <definedName name="solver_rhs14" localSheetId="37">binary</definedName>
    <definedName name="solver_rhs14" localSheetId="11">binary</definedName>
    <definedName name="solver_rhs14" localSheetId="38">binary</definedName>
    <definedName name="solver_rhs14" localSheetId="39">binary</definedName>
    <definedName name="solver_rhs14" localSheetId="40">binary</definedName>
    <definedName name="solver_rhs14" localSheetId="41">binary</definedName>
    <definedName name="solver_rhs14" localSheetId="42">binary</definedName>
    <definedName name="solver_rhs14" localSheetId="43">binary</definedName>
    <definedName name="solver_rhs14" localSheetId="44">binary</definedName>
    <definedName name="solver_rhs14" localSheetId="45">binary</definedName>
    <definedName name="solver_rhs14" localSheetId="46">binary</definedName>
    <definedName name="solver_rhs14" localSheetId="47">binary</definedName>
    <definedName name="solver_rhs14" localSheetId="12">binary</definedName>
    <definedName name="solver_rhs14" localSheetId="48">binary</definedName>
    <definedName name="solver_rhs14" localSheetId="49">binary</definedName>
    <definedName name="solver_rhs14" localSheetId="50">binary</definedName>
    <definedName name="solver_rhs14" localSheetId="51">binary</definedName>
    <definedName name="solver_rhs14" localSheetId="52">binary</definedName>
    <definedName name="solver_rhs14" localSheetId="53">binary</definedName>
    <definedName name="solver_rhs14" localSheetId="54">binary</definedName>
    <definedName name="solver_rhs14" localSheetId="55">binary</definedName>
    <definedName name="solver_rhs14" localSheetId="56">binary</definedName>
    <definedName name="solver_rhs14" localSheetId="57">binary</definedName>
    <definedName name="solver_rhs14" localSheetId="13">binary</definedName>
    <definedName name="solver_rhs14" localSheetId="58">binary</definedName>
    <definedName name="solver_rhs14" localSheetId="59">binary</definedName>
    <definedName name="solver_rhs14" localSheetId="60">binary</definedName>
    <definedName name="solver_rhs14" localSheetId="14">binary</definedName>
    <definedName name="solver_rhs14" localSheetId="15">binary</definedName>
    <definedName name="solver_rhs14" localSheetId="16">binary</definedName>
    <definedName name="solver_rhs14" localSheetId="17">binary</definedName>
    <definedName name="solver_rhs14" localSheetId="1">binary</definedName>
    <definedName name="solver_rhs14" localSheetId="8">binary</definedName>
    <definedName name="solver_rhs14" localSheetId="2">binary</definedName>
    <definedName name="solver_rhs14">binary</definedName>
    <definedName name="solver_rhs15" localSheetId="9">binary</definedName>
    <definedName name="solver_rhs15" localSheetId="18">binary</definedName>
    <definedName name="solver_rhs15" localSheetId="19">binary</definedName>
    <definedName name="solver_rhs15" localSheetId="20">binary</definedName>
    <definedName name="solver_rhs15" localSheetId="21">binary</definedName>
    <definedName name="solver_rhs15" localSheetId="22">binary</definedName>
    <definedName name="solver_rhs15" localSheetId="23">binary</definedName>
    <definedName name="solver_rhs15" localSheetId="24">binary</definedName>
    <definedName name="solver_rhs15" localSheetId="25">binary</definedName>
    <definedName name="solver_rhs15" localSheetId="26">binary</definedName>
    <definedName name="solver_rhs15" localSheetId="27">binary</definedName>
    <definedName name="solver_rhs15" localSheetId="10">binary</definedName>
    <definedName name="solver_rhs15" localSheetId="28">binary</definedName>
    <definedName name="solver_rhs15" localSheetId="29">binary</definedName>
    <definedName name="solver_rhs15" localSheetId="30">binary</definedName>
    <definedName name="solver_rhs15" localSheetId="31">binary</definedName>
    <definedName name="solver_rhs15" localSheetId="32">binary</definedName>
    <definedName name="solver_rhs15" localSheetId="33">binary</definedName>
    <definedName name="solver_rhs15" localSheetId="34">binary</definedName>
    <definedName name="solver_rhs15" localSheetId="35">binary</definedName>
    <definedName name="solver_rhs15" localSheetId="36">binary</definedName>
    <definedName name="solver_rhs15" localSheetId="37">binary</definedName>
    <definedName name="solver_rhs15" localSheetId="11">binary</definedName>
    <definedName name="solver_rhs15" localSheetId="38">binary</definedName>
    <definedName name="solver_rhs15" localSheetId="39">binary</definedName>
    <definedName name="solver_rhs15" localSheetId="40">binary</definedName>
    <definedName name="solver_rhs15" localSheetId="41">binary</definedName>
    <definedName name="solver_rhs15" localSheetId="42">binary</definedName>
    <definedName name="solver_rhs15" localSheetId="43">binary</definedName>
    <definedName name="solver_rhs15" localSheetId="44">binary</definedName>
    <definedName name="solver_rhs15" localSheetId="45">binary</definedName>
    <definedName name="solver_rhs15" localSheetId="46">binary</definedName>
    <definedName name="solver_rhs15" localSheetId="47">binary</definedName>
    <definedName name="solver_rhs15" localSheetId="12">binary</definedName>
    <definedName name="solver_rhs15" localSheetId="48">binary</definedName>
    <definedName name="solver_rhs15" localSheetId="49">binary</definedName>
    <definedName name="solver_rhs15" localSheetId="50">binary</definedName>
    <definedName name="solver_rhs15" localSheetId="51">binary</definedName>
    <definedName name="solver_rhs15" localSheetId="52">binary</definedName>
    <definedName name="solver_rhs15" localSheetId="53">binary</definedName>
    <definedName name="solver_rhs15" localSheetId="54">binary</definedName>
    <definedName name="solver_rhs15" localSheetId="55">binary</definedName>
    <definedName name="solver_rhs15" localSheetId="56">binary</definedName>
    <definedName name="solver_rhs15" localSheetId="57">binary</definedName>
    <definedName name="solver_rhs15" localSheetId="13">binary</definedName>
    <definedName name="solver_rhs15" localSheetId="58">binary</definedName>
    <definedName name="solver_rhs15" localSheetId="59">binary</definedName>
    <definedName name="solver_rhs15" localSheetId="60">binary</definedName>
    <definedName name="solver_rhs15" localSheetId="14">binary</definedName>
    <definedName name="solver_rhs15" localSheetId="15">binary</definedName>
    <definedName name="solver_rhs15" localSheetId="16">binary</definedName>
    <definedName name="solver_rhs15" localSheetId="17">binary</definedName>
    <definedName name="solver_rhs15" localSheetId="1">binary</definedName>
    <definedName name="solver_rhs15" localSheetId="8">binary</definedName>
    <definedName name="solver_rhs15" localSheetId="2">binary</definedName>
    <definedName name="solver_rhs15">binary</definedName>
    <definedName name="solver_rhs16" localSheetId="9">binary</definedName>
    <definedName name="solver_rhs16" localSheetId="18">binary</definedName>
    <definedName name="solver_rhs16" localSheetId="19">binary</definedName>
    <definedName name="solver_rhs16" localSheetId="20">binary</definedName>
    <definedName name="solver_rhs16" localSheetId="21">binary</definedName>
    <definedName name="solver_rhs16" localSheetId="22">binary</definedName>
    <definedName name="solver_rhs16" localSheetId="23">binary</definedName>
    <definedName name="solver_rhs16" localSheetId="24">binary</definedName>
    <definedName name="solver_rhs16" localSheetId="25">binary</definedName>
    <definedName name="solver_rhs16" localSheetId="26">binary</definedName>
    <definedName name="solver_rhs16" localSheetId="27">binary</definedName>
    <definedName name="solver_rhs16" localSheetId="10">binary</definedName>
    <definedName name="solver_rhs16" localSheetId="28">binary</definedName>
    <definedName name="solver_rhs16" localSheetId="29">binary</definedName>
    <definedName name="solver_rhs16" localSheetId="30">binary</definedName>
    <definedName name="solver_rhs16" localSheetId="31">binary</definedName>
    <definedName name="solver_rhs16" localSheetId="32">binary</definedName>
    <definedName name="solver_rhs16" localSheetId="33">binary</definedName>
    <definedName name="solver_rhs16" localSheetId="34">binary</definedName>
    <definedName name="solver_rhs16" localSheetId="35">binary</definedName>
    <definedName name="solver_rhs16" localSheetId="36">binary</definedName>
    <definedName name="solver_rhs16" localSheetId="37">binary</definedName>
    <definedName name="solver_rhs16" localSheetId="11">binary</definedName>
    <definedName name="solver_rhs16" localSheetId="38">binary</definedName>
    <definedName name="solver_rhs16" localSheetId="39">binary</definedName>
    <definedName name="solver_rhs16" localSheetId="40">binary</definedName>
    <definedName name="solver_rhs16" localSheetId="41">binary</definedName>
    <definedName name="solver_rhs16" localSheetId="42">binary</definedName>
    <definedName name="solver_rhs16" localSheetId="43">binary</definedName>
    <definedName name="solver_rhs16" localSheetId="44">binary</definedName>
    <definedName name="solver_rhs16" localSheetId="45">binary</definedName>
    <definedName name="solver_rhs16" localSheetId="46">binary</definedName>
    <definedName name="solver_rhs16" localSheetId="47">binary</definedName>
    <definedName name="solver_rhs16" localSheetId="12">binary</definedName>
    <definedName name="solver_rhs16" localSheetId="48">binary</definedName>
    <definedName name="solver_rhs16" localSheetId="49">binary</definedName>
    <definedName name="solver_rhs16" localSheetId="50">binary</definedName>
    <definedName name="solver_rhs16" localSheetId="51">binary</definedName>
    <definedName name="solver_rhs16" localSheetId="52">binary</definedName>
    <definedName name="solver_rhs16" localSheetId="53">binary</definedName>
    <definedName name="solver_rhs16" localSheetId="54">binary</definedName>
    <definedName name="solver_rhs16" localSheetId="55">binary</definedName>
    <definedName name="solver_rhs16" localSheetId="56">binary</definedName>
    <definedName name="solver_rhs16" localSheetId="57">binary</definedName>
    <definedName name="solver_rhs16" localSheetId="13">binary</definedName>
    <definedName name="solver_rhs16" localSheetId="58">binary</definedName>
    <definedName name="solver_rhs16" localSheetId="59">binary</definedName>
    <definedName name="solver_rhs16" localSheetId="60">binary</definedName>
    <definedName name="solver_rhs16" localSheetId="14">binary</definedName>
    <definedName name="solver_rhs16" localSheetId="15">binary</definedName>
    <definedName name="solver_rhs16" localSheetId="16">binary</definedName>
    <definedName name="solver_rhs16" localSheetId="17">binary</definedName>
    <definedName name="solver_rhs16" localSheetId="1">binary</definedName>
    <definedName name="solver_rhs16" localSheetId="8">binary</definedName>
    <definedName name="solver_rhs16" localSheetId="2">binary</definedName>
    <definedName name="solver_rhs16">binary</definedName>
    <definedName name="solver_rhs17" localSheetId="9">binary</definedName>
    <definedName name="solver_rhs17" localSheetId="18">binary</definedName>
    <definedName name="solver_rhs17" localSheetId="19">binary</definedName>
    <definedName name="solver_rhs17" localSheetId="20">binary</definedName>
    <definedName name="solver_rhs17" localSheetId="21">binary</definedName>
    <definedName name="solver_rhs17" localSheetId="22">binary</definedName>
    <definedName name="solver_rhs17" localSheetId="23">binary</definedName>
    <definedName name="solver_rhs17" localSheetId="24">binary</definedName>
    <definedName name="solver_rhs17" localSheetId="25">binary</definedName>
    <definedName name="solver_rhs17" localSheetId="26">binary</definedName>
    <definedName name="solver_rhs17" localSheetId="27">binary</definedName>
    <definedName name="solver_rhs17" localSheetId="10">binary</definedName>
    <definedName name="solver_rhs17" localSheetId="28">binary</definedName>
    <definedName name="solver_rhs17" localSheetId="29">binary</definedName>
    <definedName name="solver_rhs17" localSheetId="30">binary</definedName>
    <definedName name="solver_rhs17" localSheetId="31">binary</definedName>
    <definedName name="solver_rhs17" localSheetId="32">binary</definedName>
    <definedName name="solver_rhs17" localSheetId="33">binary</definedName>
    <definedName name="solver_rhs17" localSheetId="34">binary</definedName>
    <definedName name="solver_rhs17" localSheetId="35">binary</definedName>
    <definedName name="solver_rhs17" localSheetId="36">binary</definedName>
    <definedName name="solver_rhs17" localSheetId="37">binary</definedName>
    <definedName name="solver_rhs17" localSheetId="11">binary</definedName>
    <definedName name="solver_rhs17" localSheetId="38">binary</definedName>
    <definedName name="solver_rhs17" localSheetId="39">binary</definedName>
    <definedName name="solver_rhs17" localSheetId="40">binary</definedName>
    <definedName name="solver_rhs17" localSheetId="41">binary</definedName>
    <definedName name="solver_rhs17" localSheetId="42">binary</definedName>
    <definedName name="solver_rhs17" localSheetId="43">binary</definedName>
    <definedName name="solver_rhs17" localSheetId="44">binary</definedName>
    <definedName name="solver_rhs17" localSheetId="45">binary</definedName>
    <definedName name="solver_rhs17" localSheetId="46">binary</definedName>
    <definedName name="solver_rhs17" localSheetId="47">binary</definedName>
    <definedName name="solver_rhs17" localSheetId="12">binary</definedName>
    <definedName name="solver_rhs17" localSheetId="48">binary</definedName>
    <definedName name="solver_rhs17" localSheetId="49">binary</definedName>
    <definedName name="solver_rhs17" localSheetId="50">binary</definedName>
    <definedName name="solver_rhs17" localSheetId="51">binary</definedName>
    <definedName name="solver_rhs17" localSheetId="52">binary</definedName>
    <definedName name="solver_rhs17" localSheetId="53">binary</definedName>
    <definedName name="solver_rhs17" localSheetId="54">binary</definedName>
    <definedName name="solver_rhs17" localSheetId="55">binary</definedName>
    <definedName name="solver_rhs17" localSheetId="56">binary</definedName>
    <definedName name="solver_rhs17" localSheetId="57">binary</definedName>
    <definedName name="solver_rhs17" localSheetId="13">binary</definedName>
    <definedName name="solver_rhs17" localSheetId="58">binary</definedName>
    <definedName name="solver_rhs17" localSheetId="59">binary</definedName>
    <definedName name="solver_rhs17" localSheetId="60">binary</definedName>
    <definedName name="solver_rhs17" localSheetId="14">binary</definedName>
    <definedName name="solver_rhs17" localSheetId="15">binary</definedName>
    <definedName name="solver_rhs17" localSheetId="16">binary</definedName>
    <definedName name="solver_rhs17" localSheetId="17">binary</definedName>
    <definedName name="solver_rhs17" localSheetId="1">binary</definedName>
    <definedName name="solver_rhs17" localSheetId="8">binary</definedName>
    <definedName name="solver_rhs17" localSheetId="2">binary</definedName>
    <definedName name="solver_rhs17">binary</definedName>
    <definedName name="solver_rhs18" localSheetId="9">binary</definedName>
    <definedName name="solver_rhs18" localSheetId="18">binary</definedName>
    <definedName name="solver_rhs18" localSheetId="19">binary</definedName>
    <definedName name="solver_rhs18" localSheetId="20">binary</definedName>
    <definedName name="solver_rhs18" localSheetId="21">binary</definedName>
    <definedName name="solver_rhs18" localSheetId="22">binary</definedName>
    <definedName name="solver_rhs18" localSheetId="23">binary</definedName>
    <definedName name="solver_rhs18" localSheetId="24">binary</definedName>
    <definedName name="solver_rhs18" localSheetId="25">binary</definedName>
    <definedName name="solver_rhs18" localSheetId="26">binary</definedName>
    <definedName name="solver_rhs18" localSheetId="27">binary</definedName>
    <definedName name="solver_rhs18" localSheetId="10">binary</definedName>
    <definedName name="solver_rhs18" localSheetId="28">binary</definedName>
    <definedName name="solver_rhs18" localSheetId="29">binary</definedName>
    <definedName name="solver_rhs18" localSheetId="30">binary</definedName>
    <definedName name="solver_rhs18" localSheetId="31">binary</definedName>
    <definedName name="solver_rhs18" localSheetId="32">binary</definedName>
    <definedName name="solver_rhs18" localSheetId="33">binary</definedName>
    <definedName name="solver_rhs18" localSheetId="34">binary</definedName>
    <definedName name="solver_rhs18" localSheetId="35">binary</definedName>
    <definedName name="solver_rhs18" localSheetId="36">binary</definedName>
    <definedName name="solver_rhs18" localSheetId="37">binary</definedName>
    <definedName name="solver_rhs18" localSheetId="11">binary</definedName>
    <definedName name="solver_rhs18" localSheetId="38">binary</definedName>
    <definedName name="solver_rhs18" localSheetId="39">binary</definedName>
    <definedName name="solver_rhs18" localSheetId="40">binary</definedName>
    <definedName name="solver_rhs18" localSheetId="41">binary</definedName>
    <definedName name="solver_rhs18" localSheetId="42">binary</definedName>
    <definedName name="solver_rhs18" localSheetId="43">binary</definedName>
    <definedName name="solver_rhs18" localSheetId="44">binary</definedName>
    <definedName name="solver_rhs18" localSheetId="45">binary</definedName>
    <definedName name="solver_rhs18" localSheetId="46">binary</definedName>
    <definedName name="solver_rhs18" localSheetId="47">binary</definedName>
    <definedName name="solver_rhs18" localSheetId="12">binary</definedName>
    <definedName name="solver_rhs18" localSheetId="48">binary</definedName>
    <definedName name="solver_rhs18" localSheetId="49">binary</definedName>
    <definedName name="solver_rhs18" localSheetId="50">binary</definedName>
    <definedName name="solver_rhs18" localSheetId="51">binary</definedName>
    <definedName name="solver_rhs18" localSheetId="52">binary</definedName>
    <definedName name="solver_rhs18" localSheetId="53">binary</definedName>
    <definedName name="solver_rhs18" localSheetId="54">binary</definedName>
    <definedName name="solver_rhs18" localSheetId="55">binary</definedName>
    <definedName name="solver_rhs18" localSheetId="56">binary</definedName>
    <definedName name="solver_rhs18" localSheetId="57">binary</definedName>
    <definedName name="solver_rhs18" localSheetId="13">binary</definedName>
    <definedName name="solver_rhs18" localSheetId="58">binary</definedName>
    <definedName name="solver_rhs18" localSheetId="59">binary</definedName>
    <definedName name="solver_rhs18" localSheetId="60">binary</definedName>
    <definedName name="solver_rhs18" localSheetId="14">binary</definedName>
    <definedName name="solver_rhs18" localSheetId="15">binary</definedName>
    <definedName name="solver_rhs18" localSheetId="16">binary</definedName>
    <definedName name="solver_rhs18" localSheetId="17">binary</definedName>
    <definedName name="solver_rhs18" localSheetId="1">binary</definedName>
    <definedName name="solver_rhs18" localSheetId="8">binary</definedName>
    <definedName name="solver_rhs18" localSheetId="2">binary</definedName>
    <definedName name="solver_rhs18">binary</definedName>
    <definedName name="solver_rhs19" localSheetId="9">binary</definedName>
    <definedName name="solver_rhs19" localSheetId="18">binary</definedName>
    <definedName name="solver_rhs19" localSheetId="19">binary</definedName>
    <definedName name="solver_rhs19" localSheetId="20">binary</definedName>
    <definedName name="solver_rhs19" localSheetId="21">binary</definedName>
    <definedName name="solver_rhs19" localSheetId="22">binary</definedName>
    <definedName name="solver_rhs19" localSheetId="23">binary</definedName>
    <definedName name="solver_rhs19" localSheetId="24">binary</definedName>
    <definedName name="solver_rhs19" localSheetId="25">binary</definedName>
    <definedName name="solver_rhs19" localSheetId="26">binary</definedName>
    <definedName name="solver_rhs19" localSheetId="27">binary</definedName>
    <definedName name="solver_rhs19" localSheetId="10">binary</definedName>
    <definedName name="solver_rhs19" localSheetId="28">binary</definedName>
    <definedName name="solver_rhs19" localSheetId="29">binary</definedName>
    <definedName name="solver_rhs19" localSheetId="30">binary</definedName>
    <definedName name="solver_rhs19" localSheetId="31">binary</definedName>
    <definedName name="solver_rhs19" localSheetId="32">binary</definedName>
    <definedName name="solver_rhs19" localSheetId="33">binary</definedName>
    <definedName name="solver_rhs19" localSheetId="34">binary</definedName>
    <definedName name="solver_rhs19" localSheetId="35">binary</definedName>
    <definedName name="solver_rhs19" localSheetId="36">binary</definedName>
    <definedName name="solver_rhs19" localSheetId="37">binary</definedName>
    <definedName name="solver_rhs19" localSheetId="11">binary</definedName>
    <definedName name="solver_rhs19" localSheetId="38">binary</definedName>
    <definedName name="solver_rhs19" localSheetId="39">binary</definedName>
    <definedName name="solver_rhs19" localSheetId="40">binary</definedName>
    <definedName name="solver_rhs19" localSheetId="41">binary</definedName>
    <definedName name="solver_rhs19" localSheetId="42">binary</definedName>
    <definedName name="solver_rhs19" localSheetId="43">binary</definedName>
    <definedName name="solver_rhs19" localSheetId="44">binary</definedName>
    <definedName name="solver_rhs19" localSheetId="45">binary</definedName>
    <definedName name="solver_rhs19" localSheetId="46">binary</definedName>
    <definedName name="solver_rhs19" localSheetId="47">binary</definedName>
    <definedName name="solver_rhs19" localSheetId="12">binary</definedName>
    <definedName name="solver_rhs19" localSheetId="48">binary</definedName>
    <definedName name="solver_rhs19" localSheetId="49">binary</definedName>
    <definedName name="solver_rhs19" localSheetId="50">binary</definedName>
    <definedName name="solver_rhs19" localSheetId="51">binary</definedName>
    <definedName name="solver_rhs19" localSheetId="52">binary</definedName>
    <definedName name="solver_rhs19" localSheetId="53">binary</definedName>
    <definedName name="solver_rhs19" localSheetId="54">binary</definedName>
    <definedName name="solver_rhs19" localSheetId="55">binary</definedName>
    <definedName name="solver_rhs19" localSheetId="56">binary</definedName>
    <definedName name="solver_rhs19" localSheetId="57">binary</definedName>
    <definedName name="solver_rhs19" localSheetId="13">binary</definedName>
    <definedName name="solver_rhs19" localSheetId="58">binary</definedName>
    <definedName name="solver_rhs19" localSheetId="59">binary</definedName>
    <definedName name="solver_rhs19" localSheetId="60">binary</definedName>
    <definedName name="solver_rhs19" localSheetId="14">binary</definedName>
    <definedName name="solver_rhs19" localSheetId="15">binary</definedName>
    <definedName name="solver_rhs19" localSheetId="16">binary</definedName>
    <definedName name="solver_rhs19" localSheetId="17">binary</definedName>
    <definedName name="solver_rhs19" localSheetId="1">binary</definedName>
    <definedName name="solver_rhs19" localSheetId="8">binary</definedName>
    <definedName name="solver_rhs19" localSheetId="2">binary</definedName>
    <definedName name="solver_rhs19">binary</definedName>
    <definedName name="solver_rhs2" localSheetId="9">binary</definedName>
    <definedName name="solver_rhs2" localSheetId="18">binary</definedName>
    <definedName name="solver_rhs2" localSheetId="19">binary</definedName>
    <definedName name="solver_rhs2" localSheetId="20">binary</definedName>
    <definedName name="solver_rhs2" localSheetId="21">binary</definedName>
    <definedName name="solver_rhs2" localSheetId="22">binary</definedName>
    <definedName name="solver_rhs2" localSheetId="23">binary</definedName>
    <definedName name="solver_rhs2" localSheetId="24">binary</definedName>
    <definedName name="solver_rhs2" localSheetId="25">binary</definedName>
    <definedName name="solver_rhs2" localSheetId="26">binary</definedName>
    <definedName name="solver_rhs2" localSheetId="27">binary</definedName>
    <definedName name="solver_rhs2" localSheetId="10">binary</definedName>
    <definedName name="solver_rhs2" localSheetId="28">binary</definedName>
    <definedName name="solver_rhs2" localSheetId="29">binary</definedName>
    <definedName name="solver_rhs2" localSheetId="30">binary</definedName>
    <definedName name="solver_rhs2" localSheetId="31">binary</definedName>
    <definedName name="solver_rhs2" localSheetId="32">binary</definedName>
    <definedName name="solver_rhs2" localSheetId="33">binary</definedName>
    <definedName name="solver_rhs2" localSheetId="34">binary</definedName>
    <definedName name="solver_rhs2" localSheetId="35">binary</definedName>
    <definedName name="solver_rhs2" localSheetId="36">binary</definedName>
    <definedName name="solver_rhs2" localSheetId="37">binary</definedName>
    <definedName name="solver_rhs2" localSheetId="11">binary</definedName>
    <definedName name="solver_rhs2" localSheetId="38">binary</definedName>
    <definedName name="solver_rhs2" localSheetId="39">binary</definedName>
    <definedName name="solver_rhs2" localSheetId="40">binary</definedName>
    <definedName name="solver_rhs2" localSheetId="41">binary</definedName>
    <definedName name="solver_rhs2" localSheetId="42">binary</definedName>
    <definedName name="solver_rhs2" localSheetId="43">binary</definedName>
    <definedName name="solver_rhs2" localSheetId="44">binary</definedName>
    <definedName name="solver_rhs2" localSheetId="45">binary</definedName>
    <definedName name="solver_rhs2" localSheetId="46">binary</definedName>
    <definedName name="solver_rhs2" localSheetId="47">binary</definedName>
    <definedName name="solver_rhs2" localSheetId="12">binary</definedName>
    <definedName name="solver_rhs2" localSheetId="48">binary</definedName>
    <definedName name="solver_rhs2" localSheetId="49">binary</definedName>
    <definedName name="solver_rhs2" localSheetId="50">binary</definedName>
    <definedName name="solver_rhs2" localSheetId="51">binary</definedName>
    <definedName name="solver_rhs2" localSheetId="52">binary</definedName>
    <definedName name="solver_rhs2" localSheetId="53">binary</definedName>
    <definedName name="solver_rhs2" localSheetId="54">binary</definedName>
    <definedName name="solver_rhs2" localSheetId="55">binary</definedName>
    <definedName name="solver_rhs2" localSheetId="56">binary</definedName>
    <definedName name="solver_rhs2" localSheetId="57">binary</definedName>
    <definedName name="solver_rhs2" localSheetId="13">binary</definedName>
    <definedName name="solver_rhs2" localSheetId="58">binary</definedName>
    <definedName name="solver_rhs2" localSheetId="59">binary</definedName>
    <definedName name="solver_rhs2" localSheetId="60">binary</definedName>
    <definedName name="solver_rhs2" localSheetId="14">binary</definedName>
    <definedName name="solver_rhs2" localSheetId="15">binary</definedName>
    <definedName name="solver_rhs2" localSheetId="16">binary</definedName>
    <definedName name="solver_rhs2" localSheetId="17">binary</definedName>
    <definedName name="solver_rhs2" localSheetId="1">binary</definedName>
    <definedName name="solver_rhs2" localSheetId="8">binary</definedName>
    <definedName name="solver_rhs2" localSheetId="2">binary</definedName>
    <definedName name="solver_rhs2">binary</definedName>
    <definedName name="solver_rhs20" localSheetId="9">binary</definedName>
    <definedName name="solver_rhs20" localSheetId="18">binary</definedName>
    <definedName name="solver_rhs20" localSheetId="19">binary</definedName>
    <definedName name="solver_rhs20" localSheetId="20">binary</definedName>
    <definedName name="solver_rhs20" localSheetId="21">binary</definedName>
    <definedName name="solver_rhs20" localSheetId="22">binary</definedName>
    <definedName name="solver_rhs20" localSheetId="23">binary</definedName>
    <definedName name="solver_rhs20" localSheetId="24">binary</definedName>
    <definedName name="solver_rhs20" localSheetId="25">binary</definedName>
    <definedName name="solver_rhs20" localSheetId="26">binary</definedName>
    <definedName name="solver_rhs20" localSheetId="27">binary</definedName>
    <definedName name="solver_rhs20" localSheetId="10">binary</definedName>
    <definedName name="solver_rhs20" localSheetId="28">binary</definedName>
    <definedName name="solver_rhs20" localSheetId="29">binary</definedName>
    <definedName name="solver_rhs20" localSheetId="30">binary</definedName>
    <definedName name="solver_rhs20" localSheetId="31">binary</definedName>
    <definedName name="solver_rhs20" localSheetId="32">binary</definedName>
    <definedName name="solver_rhs20" localSheetId="33">binary</definedName>
    <definedName name="solver_rhs20" localSheetId="34">binary</definedName>
    <definedName name="solver_rhs20" localSheetId="35">binary</definedName>
    <definedName name="solver_rhs20" localSheetId="36">binary</definedName>
    <definedName name="solver_rhs20" localSheetId="37">binary</definedName>
    <definedName name="solver_rhs20" localSheetId="11">binary</definedName>
    <definedName name="solver_rhs20" localSheetId="38">binary</definedName>
    <definedName name="solver_rhs20" localSheetId="39">binary</definedName>
    <definedName name="solver_rhs20" localSheetId="40">binary</definedName>
    <definedName name="solver_rhs20" localSheetId="41">binary</definedName>
    <definedName name="solver_rhs20" localSheetId="42">binary</definedName>
    <definedName name="solver_rhs20" localSheetId="43">binary</definedName>
    <definedName name="solver_rhs20" localSheetId="44">binary</definedName>
    <definedName name="solver_rhs20" localSheetId="45">binary</definedName>
    <definedName name="solver_rhs20" localSheetId="46">binary</definedName>
    <definedName name="solver_rhs20" localSheetId="47">binary</definedName>
    <definedName name="solver_rhs20" localSheetId="12">binary</definedName>
    <definedName name="solver_rhs20" localSheetId="48">binary</definedName>
    <definedName name="solver_rhs20" localSheetId="49">binary</definedName>
    <definedName name="solver_rhs20" localSheetId="50">binary</definedName>
    <definedName name="solver_rhs20" localSheetId="51">binary</definedName>
    <definedName name="solver_rhs20" localSheetId="52">binary</definedName>
    <definedName name="solver_rhs20" localSheetId="53">binary</definedName>
    <definedName name="solver_rhs20" localSheetId="54">binary</definedName>
    <definedName name="solver_rhs20" localSheetId="55">binary</definedName>
    <definedName name="solver_rhs20" localSheetId="56">binary</definedName>
    <definedName name="solver_rhs20" localSheetId="57">binary</definedName>
    <definedName name="solver_rhs20" localSheetId="13">binary</definedName>
    <definedName name="solver_rhs20" localSheetId="58">binary</definedName>
    <definedName name="solver_rhs20" localSheetId="59">binary</definedName>
    <definedName name="solver_rhs20" localSheetId="60">binary</definedName>
    <definedName name="solver_rhs20" localSheetId="14">binary</definedName>
    <definedName name="solver_rhs20" localSheetId="15">binary</definedName>
    <definedName name="solver_rhs20" localSheetId="16">binary</definedName>
    <definedName name="solver_rhs20" localSheetId="17">binary</definedName>
    <definedName name="solver_rhs20" localSheetId="1">binary</definedName>
    <definedName name="solver_rhs20" localSheetId="8">binary</definedName>
    <definedName name="solver_rhs20" localSheetId="2">binary</definedName>
    <definedName name="solver_rhs20">binary</definedName>
    <definedName name="solver_rhs21" localSheetId="9">binary</definedName>
    <definedName name="solver_rhs21" localSheetId="18">binary</definedName>
    <definedName name="solver_rhs21" localSheetId="19">binary</definedName>
    <definedName name="solver_rhs21" localSheetId="20">binary</definedName>
    <definedName name="solver_rhs21" localSheetId="21">binary</definedName>
    <definedName name="solver_rhs21" localSheetId="22">binary</definedName>
    <definedName name="solver_rhs21" localSheetId="23">binary</definedName>
    <definedName name="solver_rhs21" localSheetId="24">binary</definedName>
    <definedName name="solver_rhs21" localSheetId="25">binary</definedName>
    <definedName name="solver_rhs21" localSheetId="26">binary</definedName>
    <definedName name="solver_rhs21" localSheetId="27">binary</definedName>
    <definedName name="solver_rhs21" localSheetId="10">binary</definedName>
    <definedName name="solver_rhs21" localSheetId="28">binary</definedName>
    <definedName name="solver_rhs21" localSheetId="29">binary</definedName>
    <definedName name="solver_rhs21" localSheetId="30">binary</definedName>
    <definedName name="solver_rhs21" localSheetId="31">binary</definedName>
    <definedName name="solver_rhs21" localSheetId="32">binary</definedName>
    <definedName name="solver_rhs21" localSheetId="33">binary</definedName>
    <definedName name="solver_rhs21" localSheetId="34">binary</definedName>
    <definedName name="solver_rhs21" localSheetId="35">binary</definedName>
    <definedName name="solver_rhs21" localSheetId="36">binary</definedName>
    <definedName name="solver_rhs21" localSheetId="37">binary</definedName>
    <definedName name="solver_rhs21" localSheetId="11">binary</definedName>
    <definedName name="solver_rhs21" localSheetId="38">binary</definedName>
    <definedName name="solver_rhs21" localSheetId="39">binary</definedName>
    <definedName name="solver_rhs21" localSheetId="40">binary</definedName>
    <definedName name="solver_rhs21" localSheetId="41">binary</definedName>
    <definedName name="solver_rhs21" localSheetId="42">binary</definedName>
    <definedName name="solver_rhs21" localSheetId="43">binary</definedName>
    <definedName name="solver_rhs21" localSheetId="44">binary</definedName>
    <definedName name="solver_rhs21" localSheetId="45">binary</definedName>
    <definedName name="solver_rhs21" localSheetId="46">binary</definedName>
    <definedName name="solver_rhs21" localSheetId="47">binary</definedName>
    <definedName name="solver_rhs21" localSheetId="12">binary</definedName>
    <definedName name="solver_rhs21" localSheetId="48">binary</definedName>
    <definedName name="solver_rhs21" localSheetId="49">binary</definedName>
    <definedName name="solver_rhs21" localSheetId="50">binary</definedName>
    <definedName name="solver_rhs21" localSheetId="51">binary</definedName>
    <definedName name="solver_rhs21" localSheetId="52">binary</definedName>
    <definedName name="solver_rhs21" localSheetId="53">binary</definedName>
    <definedName name="solver_rhs21" localSheetId="54">binary</definedName>
    <definedName name="solver_rhs21" localSheetId="55">binary</definedName>
    <definedName name="solver_rhs21" localSheetId="56">binary</definedName>
    <definedName name="solver_rhs21" localSheetId="57">binary</definedName>
    <definedName name="solver_rhs21" localSheetId="13">binary</definedName>
    <definedName name="solver_rhs21" localSheetId="58">binary</definedName>
    <definedName name="solver_rhs21" localSheetId="59">binary</definedName>
    <definedName name="solver_rhs21" localSheetId="60">binary</definedName>
    <definedName name="solver_rhs21" localSheetId="14">binary</definedName>
    <definedName name="solver_rhs21" localSheetId="15">binary</definedName>
    <definedName name="solver_rhs21" localSheetId="16">binary</definedName>
    <definedName name="solver_rhs21" localSheetId="17">binary</definedName>
    <definedName name="solver_rhs21" localSheetId="1">binary</definedName>
    <definedName name="solver_rhs21" localSheetId="8">binary</definedName>
    <definedName name="solver_rhs21" localSheetId="2">binary</definedName>
    <definedName name="solver_rhs21">binary</definedName>
    <definedName name="solver_rhs22" localSheetId="9">binary</definedName>
    <definedName name="solver_rhs22" localSheetId="18">binary</definedName>
    <definedName name="solver_rhs22" localSheetId="19">binary</definedName>
    <definedName name="solver_rhs22" localSheetId="20">binary</definedName>
    <definedName name="solver_rhs22" localSheetId="21">binary</definedName>
    <definedName name="solver_rhs22" localSheetId="22">binary</definedName>
    <definedName name="solver_rhs22" localSheetId="23">binary</definedName>
    <definedName name="solver_rhs22" localSheetId="24">binary</definedName>
    <definedName name="solver_rhs22" localSheetId="25">binary</definedName>
    <definedName name="solver_rhs22" localSheetId="26">binary</definedName>
    <definedName name="solver_rhs22" localSheetId="27">binary</definedName>
    <definedName name="solver_rhs22" localSheetId="10">binary</definedName>
    <definedName name="solver_rhs22" localSheetId="28">binary</definedName>
    <definedName name="solver_rhs22" localSheetId="29">binary</definedName>
    <definedName name="solver_rhs22" localSheetId="30">binary</definedName>
    <definedName name="solver_rhs22" localSheetId="31">binary</definedName>
    <definedName name="solver_rhs22" localSheetId="32">binary</definedName>
    <definedName name="solver_rhs22" localSheetId="33">binary</definedName>
    <definedName name="solver_rhs22" localSheetId="34">binary</definedName>
    <definedName name="solver_rhs22" localSheetId="35">binary</definedName>
    <definedName name="solver_rhs22" localSheetId="36">binary</definedName>
    <definedName name="solver_rhs22" localSheetId="37">binary</definedName>
    <definedName name="solver_rhs22" localSheetId="11">binary</definedName>
    <definedName name="solver_rhs22" localSheetId="38">binary</definedName>
    <definedName name="solver_rhs22" localSheetId="39">binary</definedName>
    <definedName name="solver_rhs22" localSheetId="40">binary</definedName>
    <definedName name="solver_rhs22" localSheetId="41">binary</definedName>
    <definedName name="solver_rhs22" localSheetId="42">binary</definedName>
    <definedName name="solver_rhs22" localSheetId="43">binary</definedName>
    <definedName name="solver_rhs22" localSheetId="44">binary</definedName>
    <definedName name="solver_rhs22" localSheetId="45">binary</definedName>
    <definedName name="solver_rhs22" localSheetId="46">binary</definedName>
    <definedName name="solver_rhs22" localSheetId="47">binary</definedName>
    <definedName name="solver_rhs22" localSheetId="12">binary</definedName>
    <definedName name="solver_rhs22" localSheetId="48">binary</definedName>
    <definedName name="solver_rhs22" localSheetId="49">binary</definedName>
    <definedName name="solver_rhs22" localSheetId="50">binary</definedName>
    <definedName name="solver_rhs22" localSheetId="51">binary</definedName>
    <definedName name="solver_rhs22" localSheetId="52">binary</definedName>
    <definedName name="solver_rhs22" localSheetId="53">binary</definedName>
    <definedName name="solver_rhs22" localSheetId="54">binary</definedName>
    <definedName name="solver_rhs22" localSheetId="55">binary</definedName>
    <definedName name="solver_rhs22" localSheetId="56">binary</definedName>
    <definedName name="solver_rhs22" localSheetId="57">binary</definedName>
    <definedName name="solver_rhs22" localSheetId="13">binary</definedName>
    <definedName name="solver_rhs22" localSheetId="58">binary</definedName>
    <definedName name="solver_rhs22" localSheetId="59">binary</definedName>
    <definedName name="solver_rhs22" localSheetId="60">binary</definedName>
    <definedName name="solver_rhs22" localSheetId="14">binary</definedName>
    <definedName name="solver_rhs22" localSheetId="15">binary</definedName>
    <definedName name="solver_rhs22" localSheetId="16">binary</definedName>
    <definedName name="solver_rhs22" localSheetId="17">binary</definedName>
    <definedName name="solver_rhs22" localSheetId="1">binary</definedName>
    <definedName name="solver_rhs22" localSheetId="8">binary</definedName>
    <definedName name="solver_rhs22" localSheetId="2">binary</definedName>
    <definedName name="solver_rhs22">binary</definedName>
    <definedName name="solver_rhs24" localSheetId="9">binary</definedName>
    <definedName name="solver_rhs24" localSheetId="18">binary</definedName>
    <definedName name="solver_rhs24" localSheetId="19">binary</definedName>
    <definedName name="solver_rhs24" localSheetId="20">binary</definedName>
    <definedName name="solver_rhs24" localSheetId="21">binary</definedName>
    <definedName name="solver_rhs24" localSheetId="22">binary</definedName>
    <definedName name="solver_rhs24" localSheetId="23">binary</definedName>
    <definedName name="solver_rhs24" localSheetId="24">binary</definedName>
    <definedName name="solver_rhs24" localSheetId="25">binary</definedName>
    <definedName name="solver_rhs24" localSheetId="26">binary</definedName>
    <definedName name="solver_rhs24" localSheetId="27">binary</definedName>
    <definedName name="solver_rhs24" localSheetId="10">binary</definedName>
    <definedName name="solver_rhs24" localSheetId="28">binary</definedName>
    <definedName name="solver_rhs24" localSheetId="29">binary</definedName>
    <definedName name="solver_rhs24" localSheetId="30">binary</definedName>
    <definedName name="solver_rhs24" localSheetId="31">binary</definedName>
    <definedName name="solver_rhs24" localSheetId="32">binary</definedName>
    <definedName name="solver_rhs24" localSheetId="33">binary</definedName>
    <definedName name="solver_rhs24" localSheetId="34">binary</definedName>
    <definedName name="solver_rhs24" localSheetId="35">binary</definedName>
    <definedName name="solver_rhs24" localSheetId="36">binary</definedName>
    <definedName name="solver_rhs24" localSheetId="37">binary</definedName>
    <definedName name="solver_rhs24" localSheetId="11">binary</definedName>
    <definedName name="solver_rhs24" localSheetId="38">binary</definedName>
    <definedName name="solver_rhs24" localSheetId="39">binary</definedName>
    <definedName name="solver_rhs24" localSheetId="40">binary</definedName>
    <definedName name="solver_rhs24" localSheetId="41">binary</definedName>
    <definedName name="solver_rhs24" localSheetId="42">binary</definedName>
    <definedName name="solver_rhs24" localSheetId="43">binary</definedName>
    <definedName name="solver_rhs24" localSheetId="44">binary</definedName>
    <definedName name="solver_rhs24" localSheetId="45">binary</definedName>
    <definedName name="solver_rhs24" localSheetId="46">binary</definedName>
    <definedName name="solver_rhs24" localSheetId="47">binary</definedName>
    <definedName name="solver_rhs24" localSheetId="12">binary</definedName>
    <definedName name="solver_rhs24" localSheetId="48">binary</definedName>
    <definedName name="solver_rhs24" localSheetId="49">binary</definedName>
    <definedName name="solver_rhs24" localSheetId="50">binary</definedName>
    <definedName name="solver_rhs24" localSheetId="51">binary</definedName>
    <definedName name="solver_rhs24" localSheetId="52">binary</definedName>
    <definedName name="solver_rhs24" localSheetId="53">binary</definedName>
    <definedName name="solver_rhs24" localSheetId="54">binary</definedName>
    <definedName name="solver_rhs24" localSheetId="55">binary</definedName>
    <definedName name="solver_rhs24" localSheetId="56">binary</definedName>
    <definedName name="solver_rhs24" localSheetId="57">binary</definedName>
    <definedName name="solver_rhs24" localSheetId="13">binary</definedName>
    <definedName name="solver_rhs24" localSheetId="58">binary</definedName>
    <definedName name="solver_rhs24" localSheetId="59">binary</definedName>
    <definedName name="solver_rhs24" localSheetId="60">binary</definedName>
    <definedName name="solver_rhs24" localSheetId="14">binary</definedName>
    <definedName name="solver_rhs24" localSheetId="15">binary</definedName>
    <definedName name="solver_rhs24" localSheetId="16">binary</definedName>
    <definedName name="solver_rhs24" localSheetId="17">binary</definedName>
    <definedName name="solver_rhs24" localSheetId="1">binary</definedName>
    <definedName name="solver_rhs24" localSheetId="8">binary</definedName>
    <definedName name="solver_rhs24" localSheetId="2">binary</definedName>
    <definedName name="solver_rhs24">binary</definedName>
    <definedName name="solver_rhs25" localSheetId="9">binary</definedName>
    <definedName name="solver_rhs25" localSheetId="18">binary</definedName>
    <definedName name="solver_rhs25" localSheetId="19">binary</definedName>
    <definedName name="solver_rhs25" localSheetId="20">binary</definedName>
    <definedName name="solver_rhs25" localSheetId="21">binary</definedName>
    <definedName name="solver_rhs25" localSheetId="22">binary</definedName>
    <definedName name="solver_rhs25" localSheetId="23">binary</definedName>
    <definedName name="solver_rhs25" localSheetId="24">binary</definedName>
    <definedName name="solver_rhs25" localSheetId="25">binary</definedName>
    <definedName name="solver_rhs25" localSheetId="26">binary</definedName>
    <definedName name="solver_rhs25" localSheetId="27">binary</definedName>
    <definedName name="solver_rhs25" localSheetId="10">binary</definedName>
    <definedName name="solver_rhs25" localSheetId="28">binary</definedName>
    <definedName name="solver_rhs25" localSheetId="29">binary</definedName>
    <definedName name="solver_rhs25" localSheetId="30">binary</definedName>
    <definedName name="solver_rhs25" localSheetId="31">binary</definedName>
    <definedName name="solver_rhs25" localSheetId="32">binary</definedName>
    <definedName name="solver_rhs25" localSheetId="33">binary</definedName>
    <definedName name="solver_rhs25" localSheetId="34">binary</definedName>
    <definedName name="solver_rhs25" localSheetId="35">binary</definedName>
    <definedName name="solver_rhs25" localSheetId="36">binary</definedName>
    <definedName name="solver_rhs25" localSheetId="37">binary</definedName>
    <definedName name="solver_rhs25" localSheetId="11">binary</definedName>
    <definedName name="solver_rhs25" localSheetId="38">binary</definedName>
    <definedName name="solver_rhs25" localSheetId="39">binary</definedName>
    <definedName name="solver_rhs25" localSheetId="40">binary</definedName>
    <definedName name="solver_rhs25" localSheetId="41">binary</definedName>
    <definedName name="solver_rhs25" localSheetId="42">binary</definedName>
    <definedName name="solver_rhs25" localSheetId="43">binary</definedName>
    <definedName name="solver_rhs25" localSheetId="44">binary</definedName>
    <definedName name="solver_rhs25" localSheetId="45">binary</definedName>
    <definedName name="solver_rhs25" localSheetId="46">binary</definedName>
    <definedName name="solver_rhs25" localSheetId="47">binary</definedName>
    <definedName name="solver_rhs25" localSheetId="12">binary</definedName>
    <definedName name="solver_rhs25" localSheetId="48">binary</definedName>
    <definedName name="solver_rhs25" localSheetId="49">binary</definedName>
    <definedName name="solver_rhs25" localSheetId="50">binary</definedName>
    <definedName name="solver_rhs25" localSheetId="51">binary</definedName>
    <definedName name="solver_rhs25" localSheetId="52">binary</definedName>
    <definedName name="solver_rhs25" localSheetId="53">binary</definedName>
    <definedName name="solver_rhs25" localSheetId="54">binary</definedName>
    <definedName name="solver_rhs25" localSheetId="55">binary</definedName>
    <definedName name="solver_rhs25" localSheetId="56">binary</definedName>
    <definedName name="solver_rhs25" localSheetId="57">binary</definedName>
    <definedName name="solver_rhs25" localSheetId="13">binary</definedName>
    <definedName name="solver_rhs25" localSheetId="58">binary</definedName>
    <definedName name="solver_rhs25" localSheetId="59">binary</definedName>
    <definedName name="solver_rhs25" localSheetId="60">binary</definedName>
    <definedName name="solver_rhs25" localSheetId="14">binary</definedName>
    <definedName name="solver_rhs25" localSheetId="15">binary</definedName>
    <definedName name="solver_rhs25" localSheetId="16">binary</definedName>
    <definedName name="solver_rhs25" localSheetId="17">binary</definedName>
    <definedName name="solver_rhs25" localSheetId="1">binary</definedName>
    <definedName name="solver_rhs25" localSheetId="8">binary</definedName>
    <definedName name="solver_rhs25" localSheetId="2">binary</definedName>
    <definedName name="solver_rhs25">binary</definedName>
    <definedName name="solver_rhs26" localSheetId="9">binary</definedName>
    <definedName name="solver_rhs26" localSheetId="18">binary</definedName>
    <definedName name="solver_rhs26" localSheetId="19">binary</definedName>
    <definedName name="solver_rhs26" localSheetId="20">binary</definedName>
    <definedName name="solver_rhs26" localSheetId="21">binary</definedName>
    <definedName name="solver_rhs26" localSheetId="22">binary</definedName>
    <definedName name="solver_rhs26" localSheetId="23">binary</definedName>
    <definedName name="solver_rhs26" localSheetId="24">binary</definedName>
    <definedName name="solver_rhs26" localSheetId="25">binary</definedName>
    <definedName name="solver_rhs26" localSheetId="26">binary</definedName>
    <definedName name="solver_rhs26" localSheetId="27">binary</definedName>
    <definedName name="solver_rhs26" localSheetId="10">binary</definedName>
    <definedName name="solver_rhs26" localSheetId="28">binary</definedName>
    <definedName name="solver_rhs26" localSheetId="29">binary</definedName>
    <definedName name="solver_rhs26" localSheetId="30">binary</definedName>
    <definedName name="solver_rhs26" localSheetId="31">binary</definedName>
    <definedName name="solver_rhs26" localSheetId="32">binary</definedName>
    <definedName name="solver_rhs26" localSheetId="33">binary</definedName>
    <definedName name="solver_rhs26" localSheetId="34">binary</definedName>
    <definedName name="solver_rhs26" localSheetId="35">binary</definedName>
    <definedName name="solver_rhs26" localSheetId="36">binary</definedName>
    <definedName name="solver_rhs26" localSheetId="37">binary</definedName>
    <definedName name="solver_rhs26" localSheetId="11">binary</definedName>
    <definedName name="solver_rhs26" localSheetId="38">binary</definedName>
    <definedName name="solver_rhs26" localSheetId="39">binary</definedName>
    <definedName name="solver_rhs26" localSheetId="40">binary</definedName>
    <definedName name="solver_rhs26" localSheetId="41">binary</definedName>
    <definedName name="solver_rhs26" localSheetId="42">binary</definedName>
    <definedName name="solver_rhs26" localSheetId="43">binary</definedName>
    <definedName name="solver_rhs26" localSheetId="44">binary</definedName>
    <definedName name="solver_rhs26" localSheetId="45">binary</definedName>
    <definedName name="solver_rhs26" localSheetId="46">binary</definedName>
    <definedName name="solver_rhs26" localSheetId="47">binary</definedName>
    <definedName name="solver_rhs26" localSheetId="12">binary</definedName>
    <definedName name="solver_rhs26" localSheetId="48">binary</definedName>
    <definedName name="solver_rhs26" localSheetId="49">binary</definedName>
    <definedName name="solver_rhs26" localSheetId="50">binary</definedName>
    <definedName name="solver_rhs26" localSheetId="51">binary</definedName>
    <definedName name="solver_rhs26" localSheetId="52">binary</definedName>
    <definedName name="solver_rhs26" localSheetId="53">binary</definedName>
    <definedName name="solver_rhs26" localSheetId="54">binary</definedName>
    <definedName name="solver_rhs26" localSheetId="55">binary</definedName>
    <definedName name="solver_rhs26" localSheetId="56">binary</definedName>
    <definedName name="solver_rhs26" localSheetId="57">binary</definedName>
    <definedName name="solver_rhs26" localSheetId="13">binary</definedName>
    <definedName name="solver_rhs26" localSheetId="58">binary</definedName>
    <definedName name="solver_rhs26" localSheetId="59">binary</definedName>
    <definedName name="solver_rhs26" localSheetId="60">binary</definedName>
    <definedName name="solver_rhs26" localSheetId="14">binary</definedName>
    <definedName name="solver_rhs26" localSheetId="15">binary</definedName>
    <definedName name="solver_rhs26" localSheetId="16">binary</definedName>
    <definedName name="solver_rhs26" localSheetId="17">binary</definedName>
    <definedName name="solver_rhs26" localSheetId="1">binary</definedName>
    <definedName name="solver_rhs26" localSheetId="8">binary</definedName>
    <definedName name="solver_rhs26" localSheetId="2">binary</definedName>
    <definedName name="solver_rhs26">binary</definedName>
    <definedName name="solver_rhs27" localSheetId="9">binary</definedName>
    <definedName name="solver_rhs27" localSheetId="18">binary</definedName>
    <definedName name="solver_rhs27" localSheetId="19">binary</definedName>
    <definedName name="solver_rhs27" localSheetId="20">binary</definedName>
    <definedName name="solver_rhs27" localSheetId="21">binary</definedName>
    <definedName name="solver_rhs27" localSheetId="22">binary</definedName>
    <definedName name="solver_rhs27" localSheetId="23">binary</definedName>
    <definedName name="solver_rhs27" localSheetId="24">binary</definedName>
    <definedName name="solver_rhs27" localSheetId="25">binary</definedName>
    <definedName name="solver_rhs27" localSheetId="26">binary</definedName>
    <definedName name="solver_rhs27" localSheetId="27">binary</definedName>
    <definedName name="solver_rhs27" localSheetId="10">binary</definedName>
    <definedName name="solver_rhs27" localSheetId="28">binary</definedName>
    <definedName name="solver_rhs27" localSheetId="29">binary</definedName>
    <definedName name="solver_rhs27" localSheetId="30">binary</definedName>
    <definedName name="solver_rhs27" localSheetId="31">binary</definedName>
    <definedName name="solver_rhs27" localSheetId="32">binary</definedName>
    <definedName name="solver_rhs27" localSheetId="33">binary</definedName>
    <definedName name="solver_rhs27" localSheetId="34">binary</definedName>
    <definedName name="solver_rhs27" localSheetId="35">binary</definedName>
    <definedName name="solver_rhs27" localSheetId="36">binary</definedName>
    <definedName name="solver_rhs27" localSheetId="37">binary</definedName>
    <definedName name="solver_rhs27" localSheetId="11">binary</definedName>
    <definedName name="solver_rhs27" localSheetId="38">binary</definedName>
    <definedName name="solver_rhs27" localSheetId="39">binary</definedName>
    <definedName name="solver_rhs27" localSheetId="40">binary</definedName>
    <definedName name="solver_rhs27" localSheetId="41">binary</definedName>
    <definedName name="solver_rhs27" localSheetId="42">binary</definedName>
    <definedName name="solver_rhs27" localSheetId="43">binary</definedName>
    <definedName name="solver_rhs27" localSheetId="44">binary</definedName>
    <definedName name="solver_rhs27" localSheetId="45">binary</definedName>
    <definedName name="solver_rhs27" localSheetId="46">binary</definedName>
    <definedName name="solver_rhs27" localSheetId="47">binary</definedName>
    <definedName name="solver_rhs27" localSheetId="12">binary</definedName>
    <definedName name="solver_rhs27" localSheetId="48">binary</definedName>
    <definedName name="solver_rhs27" localSheetId="49">binary</definedName>
    <definedName name="solver_rhs27" localSheetId="50">binary</definedName>
    <definedName name="solver_rhs27" localSheetId="51">binary</definedName>
    <definedName name="solver_rhs27" localSheetId="52">binary</definedName>
    <definedName name="solver_rhs27" localSheetId="53">binary</definedName>
    <definedName name="solver_rhs27" localSheetId="54">binary</definedName>
    <definedName name="solver_rhs27" localSheetId="55">binary</definedName>
    <definedName name="solver_rhs27" localSheetId="56">binary</definedName>
    <definedName name="solver_rhs27" localSheetId="57">binary</definedName>
    <definedName name="solver_rhs27" localSheetId="13">binary</definedName>
    <definedName name="solver_rhs27" localSheetId="58">binary</definedName>
    <definedName name="solver_rhs27" localSheetId="59">binary</definedName>
    <definedName name="solver_rhs27" localSheetId="60">binary</definedName>
    <definedName name="solver_rhs27" localSheetId="14">binary</definedName>
    <definedName name="solver_rhs27" localSheetId="15">binary</definedName>
    <definedName name="solver_rhs27" localSheetId="16">binary</definedName>
    <definedName name="solver_rhs27" localSheetId="17">binary</definedName>
    <definedName name="solver_rhs27" localSheetId="1">binary</definedName>
    <definedName name="solver_rhs27" localSheetId="8">binary</definedName>
    <definedName name="solver_rhs27" localSheetId="2">binary</definedName>
    <definedName name="solver_rhs27">binary</definedName>
    <definedName name="solver_rhs28" localSheetId="9">binary</definedName>
    <definedName name="solver_rhs28" localSheetId="18">binary</definedName>
    <definedName name="solver_rhs28" localSheetId="19">binary</definedName>
    <definedName name="solver_rhs28" localSheetId="20">binary</definedName>
    <definedName name="solver_rhs28" localSheetId="21">binary</definedName>
    <definedName name="solver_rhs28" localSheetId="22">binary</definedName>
    <definedName name="solver_rhs28" localSheetId="23">binary</definedName>
    <definedName name="solver_rhs28" localSheetId="24">binary</definedName>
    <definedName name="solver_rhs28" localSheetId="25">binary</definedName>
    <definedName name="solver_rhs28" localSheetId="26">binary</definedName>
    <definedName name="solver_rhs28" localSheetId="27">binary</definedName>
    <definedName name="solver_rhs28" localSheetId="10">binary</definedName>
    <definedName name="solver_rhs28" localSheetId="28">binary</definedName>
    <definedName name="solver_rhs28" localSheetId="29">binary</definedName>
    <definedName name="solver_rhs28" localSheetId="30">binary</definedName>
    <definedName name="solver_rhs28" localSheetId="31">binary</definedName>
    <definedName name="solver_rhs28" localSheetId="32">binary</definedName>
    <definedName name="solver_rhs28" localSheetId="33">binary</definedName>
    <definedName name="solver_rhs28" localSheetId="34">binary</definedName>
    <definedName name="solver_rhs28" localSheetId="35">binary</definedName>
    <definedName name="solver_rhs28" localSheetId="36">binary</definedName>
    <definedName name="solver_rhs28" localSheetId="37">binary</definedName>
    <definedName name="solver_rhs28" localSheetId="11">binary</definedName>
    <definedName name="solver_rhs28" localSheetId="38">binary</definedName>
    <definedName name="solver_rhs28" localSheetId="39">binary</definedName>
    <definedName name="solver_rhs28" localSheetId="40">binary</definedName>
    <definedName name="solver_rhs28" localSheetId="41">binary</definedName>
    <definedName name="solver_rhs28" localSheetId="42">binary</definedName>
    <definedName name="solver_rhs28" localSheetId="43">binary</definedName>
    <definedName name="solver_rhs28" localSheetId="44">binary</definedName>
    <definedName name="solver_rhs28" localSheetId="45">binary</definedName>
    <definedName name="solver_rhs28" localSheetId="46">binary</definedName>
    <definedName name="solver_rhs28" localSheetId="47">binary</definedName>
    <definedName name="solver_rhs28" localSheetId="12">binary</definedName>
    <definedName name="solver_rhs28" localSheetId="48">binary</definedName>
    <definedName name="solver_rhs28" localSheetId="49">binary</definedName>
    <definedName name="solver_rhs28" localSheetId="50">binary</definedName>
    <definedName name="solver_rhs28" localSheetId="51">binary</definedName>
    <definedName name="solver_rhs28" localSheetId="52">binary</definedName>
    <definedName name="solver_rhs28" localSheetId="53">binary</definedName>
    <definedName name="solver_rhs28" localSheetId="54">binary</definedName>
    <definedName name="solver_rhs28" localSheetId="55">binary</definedName>
    <definedName name="solver_rhs28" localSheetId="56">binary</definedName>
    <definedName name="solver_rhs28" localSheetId="57">binary</definedName>
    <definedName name="solver_rhs28" localSheetId="13">binary</definedName>
    <definedName name="solver_rhs28" localSheetId="58">binary</definedName>
    <definedName name="solver_rhs28" localSheetId="59">binary</definedName>
    <definedName name="solver_rhs28" localSheetId="60">binary</definedName>
    <definedName name="solver_rhs28" localSheetId="14">binary</definedName>
    <definedName name="solver_rhs28" localSheetId="15">binary</definedName>
    <definedName name="solver_rhs28" localSheetId="16">binary</definedName>
    <definedName name="solver_rhs28" localSheetId="17">binary</definedName>
    <definedName name="solver_rhs28" localSheetId="1">binary</definedName>
    <definedName name="solver_rhs28" localSheetId="8">binary</definedName>
    <definedName name="solver_rhs28" localSheetId="2">binary</definedName>
    <definedName name="solver_rhs28">binary</definedName>
    <definedName name="solver_rhs29" localSheetId="9">binary</definedName>
    <definedName name="solver_rhs29" localSheetId="18">binary</definedName>
    <definedName name="solver_rhs29" localSheetId="19">binary</definedName>
    <definedName name="solver_rhs29" localSheetId="20">binary</definedName>
    <definedName name="solver_rhs29" localSheetId="21">binary</definedName>
    <definedName name="solver_rhs29" localSheetId="22">binary</definedName>
    <definedName name="solver_rhs29" localSheetId="23">binary</definedName>
    <definedName name="solver_rhs29" localSheetId="24">binary</definedName>
    <definedName name="solver_rhs29" localSheetId="25">binary</definedName>
    <definedName name="solver_rhs29" localSheetId="26">binary</definedName>
    <definedName name="solver_rhs29" localSheetId="27">binary</definedName>
    <definedName name="solver_rhs29" localSheetId="10">binary</definedName>
    <definedName name="solver_rhs29" localSheetId="28">binary</definedName>
    <definedName name="solver_rhs29" localSheetId="29">binary</definedName>
    <definedName name="solver_rhs29" localSheetId="30">binary</definedName>
    <definedName name="solver_rhs29" localSheetId="31">binary</definedName>
    <definedName name="solver_rhs29" localSheetId="32">binary</definedName>
    <definedName name="solver_rhs29" localSheetId="33">binary</definedName>
    <definedName name="solver_rhs29" localSheetId="34">binary</definedName>
    <definedName name="solver_rhs29" localSheetId="35">binary</definedName>
    <definedName name="solver_rhs29" localSheetId="36">binary</definedName>
    <definedName name="solver_rhs29" localSheetId="37">binary</definedName>
    <definedName name="solver_rhs29" localSheetId="11">binary</definedName>
    <definedName name="solver_rhs29" localSheetId="38">binary</definedName>
    <definedName name="solver_rhs29" localSheetId="39">binary</definedName>
    <definedName name="solver_rhs29" localSheetId="40">binary</definedName>
    <definedName name="solver_rhs29" localSheetId="41">binary</definedName>
    <definedName name="solver_rhs29" localSheetId="42">binary</definedName>
    <definedName name="solver_rhs29" localSheetId="43">binary</definedName>
    <definedName name="solver_rhs29" localSheetId="44">binary</definedName>
    <definedName name="solver_rhs29" localSheetId="45">binary</definedName>
    <definedName name="solver_rhs29" localSheetId="46">binary</definedName>
    <definedName name="solver_rhs29" localSheetId="47">binary</definedName>
    <definedName name="solver_rhs29" localSheetId="12">binary</definedName>
    <definedName name="solver_rhs29" localSheetId="48">binary</definedName>
    <definedName name="solver_rhs29" localSheetId="49">binary</definedName>
    <definedName name="solver_rhs29" localSheetId="50">binary</definedName>
    <definedName name="solver_rhs29" localSheetId="51">binary</definedName>
    <definedName name="solver_rhs29" localSheetId="52">binary</definedName>
    <definedName name="solver_rhs29" localSheetId="53">binary</definedName>
    <definedName name="solver_rhs29" localSheetId="54">binary</definedName>
    <definedName name="solver_rhs29" localSheetId="55">binary</definedName>
    <definedName name="solver_rhs29" localSheetId="56">binary</definedName>
    <definedName name="solver_rhs29" localSheetId="57">binary</definedName>
    <definedName name="solver_rhs29" localSheetId="13">binary</definedName>
    <definedName name="solver_rhs29" localSheetId="58">binary</definedName>
    <definedName name="solver_rhs29" localSheetId="59">binary</definedName>
    <definedName name="solver_rhs29" localSheetId="60">binary</definedName>
    <definedName name="solver_rhs29" localSheetId="14">binary</definedName>
    <definedName name="solver_rhs29" localSheetId="15">binary</definedName>
    <definedName name="solver_rhs29" localSheetId="16">binary</definedName>
    <definedName name="solver_rhs29" localSheetId="17">binary</definedName>
    <definedName name="solver_rhs29" localSheetId="1">binary</definedName>
    <definedName name="solver_rhs29" localSheetId="8">binary</definedName>
    <definedName name="solver_rhs29" localSheetId="2">binary</definedName>
    <definedName name="solver_rhs29">binary</definedName>
    <definedName name="solver_rhs3">-0.005</definedName>
    <definedName name="solver_rhs30" localSheetId="9">binary</definedName>
    <definedName name="solver_rhs30" localSheetId="18">binary</definedName>
    <definedName name="solver_rhs30" localSheetId="19">binary</definedName>
    <definedName name="solver_rhs30" localSheetId="20">binary</definedName>
    <definedName name="solver_rhs30" localSheetId="21">binary</definedName>
    <definedName name="solver_rhs30" localSheetId="22">binary</definedName>
    <definedName name="solver_rhs30" localSheetId="23">binary</definedName>
    <definedName name="solver_rhs30" localSheetId="24">binary</definedName>
    <definedName name="solver_rhs30" localSheetId="25">binary</definedName>
    <definedName name="solver_rhs30" localSheetId="26">binary</definedName>
    <definedName name="solver_rhs30" localSheetId="27">binary</definedName>
    <definedName name="solver_rhs30" localSheetId="10">binary</definedName>
    <definedName name="solver_rhs30" localSheetId="28">binary</definedName>
    <definedName name="solver_rhs30" localSheetId="29">binary</definedName>
    <definedName name="solver_rhs30" localSheetId="30">binary</definedName>
    <definedName name="solver_rhs30" localSheetId="31">binary</definedName>
    <definedName name="solver_rhs30" localSheetId="32">binary</definedName>
    <definedName name="solver_rhs30" localSheetId="33">binary</definedName>
    <definedName name="solver_rhs30" localSheetId="34">binary</definedName>
    <definedName name="solver_rhs30" localSheetId="35">binary</definedName>
    <definedName name="solver_rhs30" localSheetId="36">binary</definedName>
    <definedName name="solver_rhs30" localSheetId="37">binary</definedName>
    <definedName name="solver_rhs30" localSheetId="11">binary</definedName>
    <definedName name="solver_rhs30" localSheetId="38">binary</definedName>
    <definedName name="solver_rhs30" localSheetId="39">binary</definedName>
    <definedName name="solver_rhs30" localSheetId="40">binary</definedName>
    <definedName name="solver_rhs30" localSheetId="41">binary</definedName>
    <definedName name="solver_rhs30" localSheetId="42">binary</definedName>
    <definedName name="solver_rhs30" localSheetId="43">binary</definedName>
    <definedName name="solver_rhs30" localSheetId="44">binary</definedName>
    <definedName name="solver_rhs30" localSheetId="45">binary</definedName>
    <definedName name="solver_rhs30" localSheetId="46">binary</definedName>
    <definedName name="solver_rhs30" localSheetId="47">binary</definedName>
    <definedName name="solver_rhs30" localSheetId="12">binary</definedName>
    <definedName name="solver_rhs30" localSheetId="48">binary</definedName>
    <definedName name="solver_rhs30" localSheetId="49">binary</definedName>
    <definedName name="solver_rhs30" localSheetId="50">binary</definedName>
    <definedName name="solver_rhs30" localSheetId="51">binary</definedName>
    <definedName name="solver_rhs30" localSheetId="52">binary</definedName>
    <definedName name="solver_rhs30" localSheetId="53">binary</definedName>
    <definedName name="solver_rhs30" localSheetId="54">binary</definedName>
    <definedName name="solver_rhs30" localSheetId="55">binary</definedName>
    <definedName name="solver_rhs30" localSheetId="56">binary</definedName>
    <definedName name="solver_rhs30" localSheetId="57">binary</definedName>
    <definedName name="solver_rhs30" localSheetId="13">binary</definedName>
    <definedName name="solver_rhs30" localSheetId="58">binary</definedName>
    <definedName name="solver_rhs30" localSheetId="59">binary</definedName>
    <definedName name="solver_rhs30" localSheetId="60">binary</definedName>
    <definedName name="solver_rhs30" localSheetId="14">binary</definedName>
    <definedName name="solver_rhs30" localSheetId="15">binary</definedName>
    <definedName name="solver_rhs30" localSheetId="16">binary</definedName>
    <definedName name="solver_rhs30" localSheetId="17">binary</definedName>
    <definedName name="solver_rhs30" localSheetId="1">binary</definedName>
    <definedName name="solver_rhs30" localSheetId="8">binary</definedName>
    <definedName name="solver_rhs30" localSheetId="2">binary</definedName>
    <definedName name="solver_rhs30">binary</definedName>
    <definedName name="solver_rhs31" localSheetId="9">binary</definedName>
    <definedName name="solver_rhs31" localSheetId="18">binary</definedName>
    <definedName name="solver_rhs31" localSheetId="19">binary</definedName>
    <definedName name="solver_rhs31" localSheetId="20">binary</definedName>
    <definedName name="solver_rhs31" localSheetId="21">binary</definedName>
    <definedName name="solver_rhs31" localSheetId="22">binary</definedName>
    <definedName name="solver_rhs31" localSheetId="23">binary</definedName>
    <definedName name="solver_rhs31" localSheetId="24">binary</definedName>
    <definedName name="solver_rhs31" localSheetId="25">binary</definedName>
    <definedName name="solver_rhs31" localSheetId="26">binary</definedName>
    <definedName name="solver_rhs31" localSheetId="27">binary</definedName>
    <definedName name="solver_rhs31" localSheetId="10">binary</definedName>
    <definedName name="solver_rhs31" localSheetId="28">binary</definedName>
    <definedName name="solver_rhs31" localSheetId="29">binary</definedName>
    <definedName name="solver_rhs31" localSheetId="30">binary</definedName>
    <definedName name="solver_rhs31" localSheetId="31">binary</definedName>
    <definedName name="solver_rhs31" localSheetId="32">binary</definedName>
    <definedName name="solver_rhs31" localSheetId="33">binary</definedName>
    <definedName name="solver_rhs31" localSheetId="34">binary</definedName>
    <definedName name="solver_rhs31" localSheetId="35">binary</definedName>
    <definedName name="solver_rhs31" localSheetId="36">binary</definedName>
    <definedName name="solver_rhs31" localSheetId="37">binary</definedName>
    <definedName name="solver_rhs31" localSheetId="11">binary</definedName>
    <definedName name="solver_rhs31" localSheetId="38">binary</definedName>
    <definedName name="solver_rhs31" localSheetId="39">binary</definedName>
    <definedName name="solver_rhs31" localSheetId="40">binary</definedName>
    <definedName name="solver_rhs31" localSheetId="41">binary</definedName>
    <definedName name="solver_rhs31" localSheetId="42">binary</definedName>
    <definedName name="solver_rhs31" localSheetId="43">binary</definedName>
    <definedName name="solver_rhs31" localSheetId="44">binary</definedName>
    <definedName name="solver_rhs31" localSheetId="45">binary</definedName>
    <definedName name="solver_rhs31" localSheetId="46">binary</definedName>
    <definedName name="solver_rhs31" localSheetId="47">binary</definedName>
    <definedName name="solver_rhs31" localSheetId="12">binary</definedName>
    <definedName name="solver_rhs31" localSheetId="48">binary</definedName>
    <definedName name="solver_rhs31" localSheetId="49">binary</definedName>
    <definedName name="solver_rhs31" localSheetId="50">binary</definedName>
    <definedName name="solver_rhs31" localSheetId="51">binary</definedName>
    <definedName name="solver_rhs31" localSheetId="52">binary</definedName>
    <definedName name="solver_rhs31" localSheetId="53">binary</definedName>
    <definedName name="solver_rhs31" localSheetId="54">binary</definedName>
    <definedName name="solver_rhs31" localSheetId="55">binary</definedName>
    <definedName name="solver_rhs31" localSheetId="56">binary</definedName>
    <definedName name="solver_rhs31" localSheetId="57">binary</definedName>
    <definedName name="solver_rhs31" localSheetId="13">binary</definedName>
    <definedName name="solver_rhs31" localSheetId="58">binary</definedName>
    <definedName name="solver_rhs31" localSheetId="59">binary</definedName>
    <definedName name="solver_rhs31" localSheetId="60">binary</definedName>
    <definedName name="solver_rhs31" localSheetId="14">binary</definedName>
    <definedName name="solver_rhs31" localSheetId="15">binary</definedName>
    <definedName name="solver_rhs31" localSheetId="16">binary</definedName>
    <definedName name="solver_rhs31" localSheetId="17">binary</definedName>
    <definedName name="solver_rhs31" localSheetId="1">binary</definedName>
    <definedName name="solver_rhs31" localSheetId="8">binary</definedName>
    <definedName name="solver_rhs31" localSheetId="2">binary</definedName>
    <definedName name="solver_rhs31">binary</definedName>
    <definedName name="solver_rhs32" localSheetId="9">binary</definedName>
    <definedName name="solver_rhs32" localSheetId="18">binary</definedName>
    <definedName name="solver_rhs32" localSheetId="19">binary</definedName>
    <definedName name="solver_rhs32" localSheetId="20">binary</definedName>
    <definedName name="solver_rhs32" localSheetId="21">binary</definedName>
    <definedName name="solver_rhs32" localSheetId="22">binary</definedName>
    <definedName name="solver_rhs32" localSheetId="23">binary</definedName>
    <definedName name="solver_rhs32" localSheetId="24">binary</definedName>
    <definedName name="solver_rhs32" localSheetId="25">binary</definedName>
    <definedName name="solver_rhs32" localSheetId="26">binary</definedName>
    <definedName name="solver_rhs32" localSheetId="27">binary</definedName>
    <definedName name="solver_rhs32" localSheetId="10">binary</definedName>
    <definedName name="solver_rhs32" localSheetId="28">binary</definedName>
    <definedName name="solver_rhs32" localSheetId="29">binary</definedName>
    <definedName name="solver_rhs32" localSheetId="30">binary</definedName>
    <definedName name="solver_rhs32" localSheetId="31">binary</definedName>
    <definedName name="solver_rhs32" localSheetId="32">binary</definedName>
    <definedName name="solver_rhs32" localSheetId="33">binary</definedName>
    <definedName name="solver_rhs32" localSheetId="34">binary</definedName>
    <definedName name="solver_rhs32" localSheetId="35">binary</definedName>
    <definedName name="solver_rhs32" localSheetId="36">binary</definedName>
    <definedName name="solver_rhs32" localSheetId="37">binary</definedName>
    <definedName name="solver_rhs32" localSheetId="11">binary</definedName>
    <definedName name="solver_rhs32" localSheetId="38">binary</definedName>
    <definedName name="solver_rhs32" localSheetId="39">binary</definedName>
    <definedName name="solver_rhs32" localSheetId="40">binary</definedName>
    <definedName name="solver_rhs32" localSheetId="41">binary</definedName>
    <definedName name="solver_rhs32" localSheetId="42">binary</definedName>
    <definedName name="solver_rhs32" localSheetId="43">binary</definedName>
    <definedName name="solver_rhs32" localSheetId="44">binary</definedName>
    <definedName name="solver_rhs32" localSheetId="45">binary</definedName>
    <definedName name="solver_rhs32" localSheetId="46">binary</definedName>
    <definedName name="solver_rhs32" localSheetId="47">binary</definedName>
    <definedName name="solver_rhs32" localSheetId="12">binary</definedName>
    <definedName name="solver_rhs32" localSheetId="48">binary</definedName>
    <definedName name="solver_rhs32" localSheetId="49">binary</definedName>
    <definedName name="solver_rhs32" localSheetId="50">binary</definedName>
    <definedName name="solver_rhs32" localSheetId="51">binary</definedName>
    <definedName name="solver_rhs32" localSheetId="52">binary</definedName>
    <definedName name="solver_rhs32" localSheetId="53">binary</definedName>
    <definedName name="solver_rhs32" localSheetId="54">binary</definedName>
    <definedName name="solver_rhs32" localSheetId="55">binary</definedName>
    <definedName name="solver_rhs32" localSheetId="56">binary</definedName>
    <definedName name="solver_rhs32" localSheetId="57">binary</definedName>
    <definedName name="solver_rhs32" localSheetId="13">binary</definedName>
    <definedName name="solver_rhs32" localSheetId="58">binary</definedName>
    <definedName name="solver_rhs32" localSheetId="59">binary</definedName>
    <definedName name="solver_rhs32" localSheetId="60">binary</definedName>
    <definedName name="solver_rhs32" localSheetId="14">binary</definedName>
    <definedName name="solver_rhs32" localSheetId="15">binary</definedName>
    <definedName name="solver_rhs32" localSheetId="16">binary</definedName>
    <definedName name="solver_rhs32" localSheetId="17">binary</definedName>
    <definedName name="solver_rhs32" localSheetId="1">binary</definedName>
    <definedName name="solver_rhs32" localSheetId="8">binary</definedName>
    <definedName name="solver_rhs32" localSheetId="2">binary</definedName>
    <definedName name="solver_rhs32">binary</definedName>
    <definedName name="solver_rhs33" localSheetId="9">binary</definedName>
    <definedName name="solver_rhs33" localSheetId="18">binary</definedName>
    <definedName name="solver_rhs33" localSheetId="19">binary</definedName>
    <definedName name="solver_rhs33" localSheetId="20">binary</definedName>
    <definedName name="solver_rhs33" localSheetId="21">binary</definedName>
    <definedName name="solver_rhs33" localSheetId="22">binary</definedName>
    <definedName name="solver_rhs33" localSheetId="23">binary</definedName>
    <definedName name="solver_rhs33" localSheetId="24">binary</definedName>
    <definedName name="solver_rhs33" localSheetId="25">binary</definedName>
    <definedName name="solver_rhs33" localSheetId="26">binary</definedName>
    <definedName name="solver_rhs33" localSheetId="27">binary</definedName>
    <definedName name="solver_rhs33" localSheetId="10">binary</definedName>
    <definedName name="solver_rhs33" localSheetId="28">binary</definedName>
    <definedName name="solver_rhs33" localSheetId="29">binary</definedName>
    <definedName name="solver_rhs33" localSheetId="30">binary</definedName>
    <definedName name="solver_rhs33" localSheetId="31">binary</definedName>
    <definedName name="solver_rhs33" localSheetId="32">binary</definedName>
    <definedName name="solver_rhs33" localSheetId="33">binary</definedName>
    <definedName name="solver_rhs33" localSheetId="34">binary</definedName>
    <definedName name="solver_rhs33" localSheetId="35">binary</definedName>
    <definedName name="solver_rhs33" localSheetId="36">binary</definedName>
    <definedName name="solver_rhs33" localSheetId="37">binary</definedName>
    <definedName name="solver_rhs33" localSheetId="11">binary</definedName>
    <definedName name="solver_rhs33" localSheetId="38">binary</definedName>
    <definedName name="solver_rhs33" localSheetId="39">binary</definedName>
    <definedName name="solver_rhs33" localSheetId="40">binary</definedName>
    <definedName name="solver_rhs33" localSheetId="41">binary</definedName>
    <definedName name="solver_rhs33" localSheetId="42">binary</definedName>
    <definedName name="solver_rhs33" localSheetId="43">binary</definedName>
    <definedName name="solver_rhs33" localSheetId="44">binary</definedName>
    <definedName name="solver_rhs33" localSheetId="45">binary</definedName>
    <definedName name="solver_rhs33" localSheetId="46">binary</definedName>
    <definedName name="solver_rhs33" localSheetId="47">binary</definedName>
    <definedName name="solver_rhs33" localSheetId="12">binary</definedName>
    <definedName name="solver_rhs33" localSheetId="48">binary</definedName>
    <definedName name="solver_rhs33" localSheetId="49">binary</definedName>
    <definedName name="solver_rhs33" localSheetId="50">binary</definedName>
    <definedName name="solver_rhs33" localSheetId="51">binary</definedName>
    <definedName name="solver_rhs33" localSheetId="52">binary</definedName>
    <definedName name="solver_rhs33" localSheetId="53">binary</definedName>
    <definedName name="solver_rhs33" localSheetId="54">binary</definedName>
    <definedName name="solver_rhs33" localSheetId="55">binary</definedName>
    <definedName name="solver_rhs33" localSheetId="56">binary</definedName>
    <definedName name="solver_rhs33" localSheetId="57">binary</definedName>
    <definedName name="solver_rhs33" localSheetId="13">binary</definedName>
    <definedName name="solver_rhs33" localSheetId="58">binary</definedName>
    <definedName name="solver_rhs33" localSheetId="59">binary</definedName>
    <definedName name="solver_rhs33" localSheetId="60">binary</definedName>
    <definedName name="solver_rhs33" localSheetId="14">binary</definedName>
    <definedName name="solver_rhs33" localSheetId="15">binary</definedName>
    <definedName name="solver_rhs33" localSheetId="16">binary</definedName>
    <definedName name="solver_rhs33" localSheetId="17">binary</definedName>
    <definedName name="solver_rhs33" localSheetId="1">binary</definedName>
    <definedName name="solver_rhs33" localSheetId="8">binary</definedName>
    <definedName name="solver_rhs33" localSheetId="2">binary</definedName>
    <definedName name="solver_rhs33">binary</definedName>
    <definedName name="solver_rhs34" localSheetId="9">binary</definedName>
    <definedName name="solver_rhs34" localSheetId="18">binary</definedName>
    <definedName name="solver_rhs34" localSheetId="19">binary</definedName>
    <definedName name="solver_rhs34" localSheetId="20">binary</definedName>
    <definedName name="solver_rhs34" localSheetId="21">binary</definedName>
    <definedName name="solver_rhs34" localSheetId="22">binary</definedName>
    <definedName name="solver_rhs34" localSheetId="23">binary</definedName>
    <definedName name="solver_rhs34" localSheetId="24">binary</definedName>
    <definedName name="solver_rhs34" localSheetId="25">binary</definedName>
    <definedName name="solver_rhs34" localSheetId="26">binary</definedName>
    <definedName name="solver_rhs34" localSheetId="27">binary</definedName>
    <definedName name="solver_rhs34" localSheetId="10">binary</definedName>
    <definedName name="solver_rhs34" localSheetId="28">binary</definedName>
    <definedName name="solver_rhs34" localSheetId="29">binary</definedName>
    <definedName name="solver_rhs34" localSheetId="30">binary</definedName>
    <definedName name="solver_rhs34" localSheetId="31">binary</definedName>
    <definedName name="solver_rhs34" localSheetId="32">binary</definedName>
    <definedName name="solver_rhs34" localSheetId="33">binary</definedName>
    <definedName name="solver_rhs34" localSheetId="34">binary</definedName>
    <definedName name="solver_rhs34" localSheetId="35">binary</definedName>
    <definedName name="solver_rhs34" localSheetId="36">binary</definedName>
    <definedName name="solver_rhs34" localSheetId="37">binary</definedName>
    <definedName name="solver_rhs34" localSheetId="11">binary</definedName>
    <definedName name="solver_rhs34" localSheetId="38">binary</definedName>
    <definedName name="solver_rhs34" localSheetId="39">binary</definedName>
    <definedName name="solver_rhs34" localSheetId="40">binary</definedName>
    <definedName name="solver_rhs34" localSheetId="41">binary</definedName>
    <definedName name="solver_rhs34" localSheetId="42">binary</definedName>
    <definedName name="solver_rhs34" localSheetId="43">binary</definedName>
    <definedName name="solver_rhs34" localSheetId="44">binary</definedName>
    <definedName name="solver_rhs34" localSheetId="45">binary</definedName>
    <definedName name="solver_rhs34" localSheetId="46">binary</definedName>
    <definedName name="solver_rhs34" localSheetId="47">binary</definedName>
    <definedName name="solver_rhs34" localSheetId="12">binary</definedName>
    <definedName name="solver_rhs34" localSheetId="48">binary</definedName>
    <definedName name="solver_rhs34" localSheetId="49">binary</definedName>
    <definedName name="solver_rhs34" localSheetId="50">binary</definedName>
    <definedName name="solver_rhs34" localSheetId="51">binary</definedName>
    <definedName name="solver_rhs34" localSheetId="52">binary</definedName>
    <definedName name="solver_rhs34" localSheetId="53">binary</definedName>
    <definedName name="solver_rhs34" localSheetId="54">binary</definedName>
    <definedName name="solver_rhs34" localSheetId="55">binary</definedName>
    <definedName name="solver_rhs34" localSheetId="56">binary</definedName>
    <definedName name="solver_rhs34" localSheetId="57">binary</definedName>
    <definedName name="solver_rhs34" localSheetId="13">binary</definedName>
    <definedName name="solver_rhs34" localSheetId="58">binary</definedName>
    <definedName name="solver_rhs34" localSheetId="59">binary</definedName>
    <definedName name="solver_rhs34" localSheetId="60">binary</definedName>
    <definedName name="solver_rhs34" localSheetId="14">binary</definedName>
    <definedName name="solver_rhs34" localSheetId="15">binary</definedName>
    <definedName name="solver_rhs34" localSheetId="16">binary</definedName>
    <definedName name="solver_rhs34" localSheetId="17">binary</definedName>
    <definedName name="solver_rhs34" localSheetId="1">binary</definedName>
    <definedName name="solver_rhs34" localSheetId="8">binary</definedName>
    <definedName name="solver_rhs34" localSheetId="2">binary</definedName>
    <definedName name="solver_rhs34">binary</definedName>
    <definedName name="solver_rhs35" localSheetId="9">binary</definedName>
    <definedName name="solver_rhs35" localSheetId="18">binary</definedName>
    <definedName name="solver_rhs35" localSheetId="19">binary</definedName>
    <definedName name="solver_rhs35" localSheetId="20">binary</definedName>
    <definedName name="solver_rhs35" localSheetId="21">binary</definedName>
    <definedName name="solver_rhs35" localSheetId="22">binary</definedName>
    <definedName name="solver_rhs35" localSheetId="23">binary</definedName>
    <definedName name="solver_rhs35" localSheetId="24">binary</definedName>
    <definedName name="solver_rhs35" localSheetId="25">binary</definedName>
    <definedName name="solver_rhs35" localSheetId="26">binary</definedName>
    <definedName name="solver_rhs35" localSheetId="27">binary</definedName>
    <definedName name="solver_rhs35" localSheetId="10">binary</definedName>
    <definedName name="solver_rhs35" localSheetId="28">binary</definedName>
    <definedName name="solver_rhs35" localSheetId="29">binary</definedName>
    <definedName name="solver_rhs35" localSheetId="30">binary</definedName>
    <definedName name="solver_rhs35" localSheetId="31">binary</definedName>
    <definedName name="solver_rhs35" localSheetId="32">binary</definedName>
    <definedName name="solver_rhs35" localSheetId="33">binary</definedName>
    <definedName name="solver_rhs35" localSheetId="34">binary</definedName>
    <definedName name="solver_rhs35" localSheetId="35">binary</definedName>
    <definedName name="solver_rhs35" localSheetId="36">binary</definedName>
    <definedName name="solver_rhs35" localSheetId="37">binary</definedName>
    <definedName name="solver_rhs35" localSheetId="11">binary</definedName>
    <definedName name="solver_rhs35" localSheetId="38">binary</definedName>
    <definedName name="solver_rhs35" localSheetId="39">binary</definedName>
    <definedName name="solver_rhs35" localSheetId="40">binary</definedName>
    <definedName name="solver_rhs35" localSheetId="41">binary</definedName>
    <definedName name="solver_rhs35" localSheetId="42">binary</definedName>
    <definedName name="solver_rhs35" localSheetId="43">binary</definedName>
    <definedName name="solver_rhs35" localSheetId="44">binary</definedName>
    <definedName name="solver_rhs35" localSheetId="45">binary</definedName>
    <definedName name="solver_rhs35" localSheetId="46">binary</definedName>
    <definedName name="solver_rhs35" localSheetId="47">binary</definedName>
    <definedName name="solver_rhs35" localSheetId="12">binary</definedName>
    <definedName name="solver_rhs35" localSheetId="48">binary</definedName>
    <definedName name="solver_rhs35" localSheetId="49">binary</definedName>
    <definedName name="solver_rhs35" localSheetId="50">binary</definedName>
    <definedName name="solver_rhs35" localSheetId="51">binary</definedName>
    <definedName name="solver_rhs35" localSheetId="52">binary</definedName>
    <definedName name="solver_rhs35" localSheetId="53">binary</definedName>
    <definedName name="solver_rhs35" localSheetId="54">binary</definedName>
    <definedName name="solver_rhs35" localSheetId="55">binary</definedName>
    <definedName name="solver_rhs35" localSheetId="56">binary</definedName>
    <definedName name="solver_rhs35" localSheetId="57">binary</definedName>
    <definedName name="solver_rhs35" localSheetId="13">binary</definedName>
    <definedName name="solver_rhs35" localSheetId="58">binary</definedName>
    <definedName name="solver_rhs35" localSheetId="59">binary</definedName>
    <definedName name="solver_rhs35" localSheetId="60">binary</definedName>
    <definedName name="solver_rhs35" localSheetId="14">binary</definedName>
    <definedName name="solver_rhs35" localSheetId="15">binary</definedName>
    <definedName name="solver_rhs35" localSheetId="16">binary</definedName>
    <definedName name="solver_rhs35" localSheetId="17">binary</definedName>
    <definedName name="solver_rhs35" localSheetId="1">binary</definedName>
    <definedName name="solver_rhs35" localSheetId="8">binary</definedName>
    <definedName name="solver_rhs35" localSheetId="2">binary</definedName>
    <definedName name="solver_rhs35">binary</definedName>
    <definedName name="solver_rhs36" localSheetId="9">binary</definedName>
    <definedName name="solver_rhs36" localSheetId="18">binary</definedName>
    <definedName name="solver_rhs36" localSheetId="19">binary</definedName>
    <definedName name="solver_rhs36" localSheetId="20">binary</definedName>
    <definedName name="solver_rhs36" localSheetId="21">binary</definedName>
    <definedName name="solver_rhs36" localSheetId="22">binary</definedName>
    <definedName name="solver_rhs36" localSheetId="23">binary</definedName>
    <definedName name="solver_rhs36" localSheetId="24">binary</definedName>
    <definedName name="solver_rhs36" localSheetId="25">binary</definedName>
    <definedName name="solver_rhs36" localSheetId="26">binary</definedName>
    <definedName name="solver_rhs36" localSheetId="27">binary</definedName>
    <definedName name="solver_rhs36" localSheetId="10">binary</definedName>
    <definedName name="solver_rhs36" localSheetId="28">binary</definedName>
    <definedName name="solver_rhs36" localSheetId="29">binary</definedName>
    <definedName name="solver_rhs36" localSheetId="30">binary</definedName>
    <definedName name="solver_rhs36" localSheetId="31">binary</definedName>
    <definedName name="solver_rhs36" localSheetId="32">binary</definedName>
    <definedName name="solver_rhs36" localSheetId="33">binary</definedName>
    <definedName name="solver_rhs36" localSheetId="34">binary</definedName>
    <definedName name="solver_rhs36" localSheetId="35">binary</definedName>
    <definedName name="solver_rhs36" localSheetId="36">binary</definedName>
    <definedName name="solver_rhs36" localSheetId="37">binary</definedName>
    <definedName name="solver_rhs36" localSheetId="11">binary</definedName>
    <definedName name="solver_rhs36" localSheetId="38">binary</definedName>
    <definedName name="solver_rhs36" localSheetId="39">binary</definedName>
    <definedName name="solver_rhs36" localSheetId="40">binary</definedName>
    <definedName name="solver_rhs36" localSheetId="41">binary</definedName>
    <definedName name="solver_rhs36" localSheetId="42">binary</definedName>
    <definedName name="solver_rhs36" localSheetId="43">binary</definedName>
    <definedName name="solver_rhs36" localSheetId="44">binary</definedName>
    <definedName name="solver_rhs36" localSheetId="45">binary</definedName>
    <definedName name="solver_rhs36" localSheetId="46">binary</definedName>
    <definedName name="solver_rhs36" localSheetId="47">binary</definedName>
    <definedName name="solver_rhs36" localSheetId="12">binary</definedName>
    <definedName name="solver_rhs36" localSheetId="48">binary</definedName>
    <definedName name="solver_rhs36" localSheetId="49">binary</definedName>
    <definedName name="solver_rhs36" localSheetId="50">binary</definedName>
    <definedName name="solver_rhs36" localSheetId="51">binary</definedName>
    <definedName name="solver_rhs36" localSheetId="52">binary</definedName>
    <definedName name="solver_rhs36" localSheetId="53">binary</definedName>
    <definedName name="solver_rhs36" localSheetId="54">binary</definedName>
    <definedName name="solver_rhs36" localSheetId="55">binary</definedName>
    <definedName name="solver_rhs36" localSheetId="56">binary</definedName>
    <definedName name="solver_rhs36" localSheetId="57">binary</definedName>
    <definedName name="solver_rhs36" localSheetId="13">binary</definedName>
    <definedName name="solver_rhs36" localSheetId="58">binary</definedName>
    <definedName name="solver_rhs36" localSheetId="59">binary</definedName>
    <definedName name="solver_rhs36" localSheetId="60">binary</definedName>
    <definedName name="solver_rhs36" localSheetId="14">binary</definedName>
    <definedName name="solver_rhs36" localSheetId="15">binary</definedName>
    <definedName name="solver_rhs36" localSheetId="16">binary</definedName>
    <definedName name="solver_rhs36" localSheetId="17">binary</definedName>
    <definedName name="solver_rhs36" localSheetId="1">binary</definedName>
    <definedName name="solver_rhs36" localSheetId="8">binary</definedName>
    <definedName name="solver_rhs36" localSheetId="2">binary</definedName>
    <definedName name="solver_rhs36">binary</definedName>
    <definedName name="solver_rhs37" localSheetId="9">binary</definedName>
    <definedName name="solver_rhs37" localSheetId="18">binary</definedName>
    <definedName name="solver_rhs37" localSheetId="19">binary</definedName>
    <definedName name="solver_rhs37" localSheetId="20">binary</definedName>
    <definedName name="solver_rhs37" localSheetId="21">binary</definedName>
    <definedName name="solver_rhs37" localSheetId="22">binary</definedName>
    <definedName name="solver_rhs37" localSheetId="23">binary</definedName>
    <definedName name="solver_rhs37" localSheetId="24">binary</definedName>
    <definedName name="solver_rhs37" localSheetId="25">binary</definedName>
    <definedName name="solver_rhs37" localSheetId="26">binary</definedName>
    <definedName name="solver_rhs37" localSheetId="27">binary</definedName>
    <definedName name="solver_rhs37" localSheetId="10">binary</definedName>
    <definedName name="solver_rhs37" localSheetId="28">binary</definedName>
    <definedName name="solver_rhs37" localSheetId="29">binary</definedName>
    <definedName name="solver_rhs37" localSheetId="30">binary</definedName>
    <definedName name="solver_rhs37" localSheetId="31">binary</definedName>
    <definedName name="solver_rhs37" localSheetId="32">binary</definedName>
    <definedName name="solver_rhs37" localSheetId="33">binary</definedName>
    <definedName name="solver_rhs37" localSheetId="34">binary</definedName>
    <definedName name="solver_rhs37" localSheetId="35">binary</definedName>
    <definedName name="solver_rhs37" localSheetId="36">binary</definedName>
    <definedName name="solver_rhs37" localSheetId="37">binary</definedName>
    <definedName name="solver_rhs37" localSheetId="11">binary</definedName>
    <definedName name="solver_rhs37" localSheetId="38">binary</definedName>
    <definedName name="solver_rhs37" localSheetId="39">binary</definedName>
    <definedName name="solver_rhs37" localSheetId="40">binary</definedName>
    <definedName name="solver_rhs37" localSheetId="41">binary</definedName>
    <definedName name="solver_rhs37" localSheetId="42">binary</definedName>
    <definedName name="solver_rhs37" localSheetId="43">binary</definedName>
    <definedName name="solver_rhs37" localSheetId="44">binary</definedName>
    <definedName name="solver_rhs37" localSheetId="45">binary</definedName>
    <definedName name="solver_rhs37" localSheetId="46">binary</definedName>
    <definedName name="solver_rhs37" localSheetId="47">binary</definedName>
    <definedName name="solver_rhs37" localSheetId="12">binary</definedName>
    <definedName name="solver_rhs37" localSheetId="48">binary</definedName>
    <definedName name="solver_rhs37" localSheetId="49">binary</definedName>
    <definedName name="solver_rhs37" localSheetId="50">binary</definedName>
    <definedName name="solver_rhs37" localSheetId="51">binary</definedName>
    <definedName name="solver_rhs37" localSheetId="52">binary</definedName>
    <definedName name="solver_rhs37" localSheetId="53">binary</definedName>
    <definedName name="solver_rhs37" localSheetId="54">binary</definedName>
    <definedName name="solver_rhs37" localSheetId="55">binary</definedName>
    <definedName name="solver_rhs37" localSheetId="56">binary</definedName>
    <definedName name="solver_rhs37" localSheetId="57">binary</definedName>
    <definedName name="solver_rhs37" localSheetId="13">binary</definedName>
    <definedName name="solver_rhs37" localSheetId="58">binary</definedName>
    <definedName name="solver_rhs37" localSheetId="59">binary</definedName>
    <definedName name="solver_rhs37" localSheetId="60">binary</definedName>
    <definedName name="solver_rhs37" localSheetId="14">binary</definedName>
    <definedName name="solver_rhs37" localSheetId="15">binary</definedName>
    <definedName name="solver_rhs37" localSheetId="16">binary</definedName>
    <definedName name="solver_rhs37" localSheetId="17">binary</definedName>
    <definedName name="solver_rhs37" localSheetId="1">binary</definedName>
    <definedName name="solver_rhs37" localSheetId="8">binary</definedName>
    <definedName name="solver_rhs37" localSheetId="2">binary</definedName>
    <definedName name="solver_rhs37">binary</definedName>
    <definedName name="solver_rhs38" localSheetId="9">binary</definedName>
    <definedName name="solver_rhs38" localSheetId="18">binary</definedName>
    <definedName name="solver_rhs38" localSheetId="19">binary</definedName>
    <definedName name="solver_rhs38" localSheetId="20">binary</definedName>
    <definedName name="solver_rhs38" localSheetId="21">binary</definedName>
    <definedName name="solver_rhs38" localSheetId="22">binary</definedName>
    <definedName name="solver_rhs38" localSheetId="23">binary</definedName>
    <definedName name="solver_rhs38" localSheetId="24">binary</definedName>
    <definedName name="solver_rhs38" localSheetId="25">binary</definedName>
    <definedName name="solver_rhs38" localSheetId="26">binary</definedName>
    <definedName name="solver_rhs38" localSheetId="27">binary</definedName>
    <definedName name="solver_rhs38" localSheetId="10">binary</definedName>
    <definedName name="solver_rhs38" localSheetId="28">binary</definedName>
    <definedName name="solver_rhs38" localSheetId="29">binary</definedName>
    <definedName name="solver_rhs38" localSheetId="30">binary</definedName>
    <definedName name="solver_rhs38" localSheetId="31">binary</definedName>
    <definedName name="solver_rhs38" localSheetId="32">binary</definedName>
    <definedName name="solver_rhs38" localSheetId="33">binary</definedName>
    <definedName name="solver_rhs38" localSheetId="34">binary</definedName>
    <definedName name="solver_rhs38" localSheetId="35">binary</definedName>
    <definedName name="solver_rhs38" localSheetId="36">binary</definedName>
    <definedName name="solver_rhs38" localSheetId="37">binary</definedName>
    <definedName name="solver_rhs38" localSheetId="11">binary</definedName>
    <definedName name="solver_rhs38" localSheetId="38">binary</definedName>
    <definedName name="solver_rhs38" localSheetId="39">binary</definedName>
    <definedName name="solver_rhs38" localSheetId="40">binary</definedName>
    <definedName name="solver_rhs38" localSheetId="41">binary</definedName>
    <definedName name="solver_rhs38" localSheetId="42">binary</definedName>
    <definedName name="solver_rhs38" localSheetId="43">binary</definedName>
    <definedName name="solver_rhs38" localSheetId="44">binary</definedName>
    <definedName name="solver_rhs38" localSheetId="45">binary</definedName>
    <definedName name="solver_rhs38" localSheetId="46">binary</definedName>
    <definedName name="solver_rhs38" localSheetId="47">binary</definedName>
    <definedName name="solver_rhs38" localSheetId="12">binary</definedName>
    <definedName name="solver_rhs38" localSheetId="48">binary</definedName>
    <definedName name="solver_rhs38" localSheetId="49">binary</definedName>
    <definedName name="solver_rhs38" localSheetId="50">binary</definedName>
    <definedName name="solver_rhs38" localSheetId="51">binary</definedName>
    <definedName name="solver_rhs38" localSheetId="52">binary</definedName>
    <definedName name="solver_rhs38" localSheetId="53">binary</definedName>
    <definedName name="solver_rhs38" localSheetId="54">binary</definedName>
    <definedName name="solver_rhs38" localSheetId="55">binary</definedName>
    <definedName name="solver_rhs38" localSheetId="56">binary</definedName>
    <definedName name="solver_rhs38" localSheetId="57">binary</definedName>
    <definedName name="solver_rhs38" localSheetId="13">binary</definedName>
    <definedName name="solver_rhs38" localSheetId="58">binary</definedName>
    <definedName name="solver_rhs38" localSheetId="59">binary</definedName>
    <definedName name="solver_rhs38" localSheetId="60">binary</definedName>
    <definedName name="solver_rhs38" localSheetId="14">binary</definedName>
    <definedName name="solver_rhs38" localSheetId="15">binary</definedName>
    <definedName name="solver_rhs38" localSheetId="16">binary</definedName>
    <definedName name="solver_rhs38" localSheetId="17">binary</definedName>
    <definedName name="solver_rhs38" localSheetId="1">binary</definedName>
    <definedName name="solver_rhs38" localSheetId="8">binary</definedName>
    <definedName name="solver_rhs38" localSheetId="2">binary</definedName>
    <definedName name="solver_rhs38">binary</definedName>
    <definedName name="solver_rhs39" localSheetId="9">binary</definedName>
    <definedName name="solver_rhs39" localSheetId="18">binary</definedName>
    <definedName name="solver_rhs39" localSheetId="19">binary</definedName>
    <definedName name="solver_rhs39" localSheetId="20">binary</definedName>
    <definedName name="solver_rhs39" localSheetId="21">binary</definedName>
    <definedName name="solver_rhs39" localSheetId="22">binary</definedName>
    <definedName name="solver_rhs39" localSheetId="23">binary</definedName>
    <definedName name="solver_rhs39" localSheetId="24">binary</definedName>
    <definedName name="solver_rhs39" localSheetId="25">binary</definedName>
    <definedName name="solver_rhs39" localSheetId="26">binary</definedName>
    <definedName name="solver_rhs39" localSheetId="27">binary</definedName>
    <definedName name="solver_rhs39" localSheetId="10">binary</definedName>
    <definedName name="solver_rhs39" localSheetId="28">binary</definedName>
    <definedName name="solver_rhs39" localSheetId="29">binary</definedName>
    <definedName name="solver_rhs39" localSheetId="30">binary</definedName>
    <definedName name="solver_rhs39" localSheetId="31">binary</definedName>
    <definedName name="solver_rhs39" localSheetId="32">binary</definedName>
    <definedName name="solver_rhs39" localSheetId="33">binary</definedName>
    <definedName name="solver_rhs39" localSheetId="34">binary</definedName>
    <definedName name="solver_rhs39" localSheetId="35">binary</definedName>
    <definedName name="solver_rhs39" localSheetId="36">binary</definedName>
    <definedName name="solver_rhs39" localSheetId="37">binary</definedName>
    <definedName name="solver_rhs39" localSheetId="11">binary</definedName>
    <definedName name="solver_rhs39" localSheetId="38">binary</definedName>
    <definedName name="solver_rhs39" localSheetId="39">binary</definedName>
    <definedName name="solver_rhs39" localSheetId="40">binary</definedName>
    <definedName name="solver_rhs39" localSheetId="41">binary</definedName>
    <definedName name="solver_rhs39" localSheetId="42">binary</definedName>
    <definedName name="solver_rhs39" localSheetId="43">binary</definedName>
    <definedName name="solver_rhs39" localSheetId="44">binary</definedName>
    <definedName name="solver_rhs39" localSheetId="45">binary</definedName>
    <definedName name="solver_rhs39" localSheetId="46">binary</definedName>
    <definedName name="solver_rhs39" localSheetId="47">binary</definedName>
    <definedName name="solver_rhs39" localSheetId="12">binary</definedName>
    <definedName name="solver_rhs39" localSheetId="48">binary</definedName>
    <definedName name="solver_rhs39" localSheetId="49">binary</definedName>
    <definedName name="solver_rhs39" localSheetId="50">binary</definedName>
    <definedName name="solver_rhs39" localSheetId="51">binary</definedName>
    <definedName name="solver_rhs39" localSheetId="52">binary</definedName>
    <definedName name="solver_rhs39" localSheetId="53">binary</definedName>
    <definedName name="solver_rhs39" localSheetId="54">binary</definedName>
    <definedName name="solver_rhs39" localSheetId="55">binary</definedName>
    <definedName name="solver_rhs39" localSheetId="56">binary</definedName>
    <definedName name="solver_rhs39" localSheetId="57">binary</definedName>
    <definedName name="solver_rhs39" localSheetId="13">binary</definedName>
    <definedName name="solver_rhs39" localSheetId="58">binary</definedName>
    <definedName name="solver_rhs39" localSheetId="59">binary</definedName>
    <definedName name="solver_rhs39" localSheetId="60">binary</definedName>
    <definedName name="solver_rhs39" localSheetId="14">binary</definedName>
    <definedName name="solver_rhs39" localSheetId="15">binary</definedName>
    <definedName name="solver_rhs39" localSheetId="16">binary</definedName>
    <definedName name="solver_rhs39" localSheetId="17">binary</definedName>
    <definedName name="solver_rhs39" localSheetId="1">binary</definedName>
    <definedName name="solver_rhs39" localSheetId="8">binary</definedName>
    <definedName name="solver_rhs39" localSheetId="2">binary</definedName>
    <definedName name="solver_rhs39">binary</definedName>
    <definedName name="solver_rhs4" localSheetId="9">binary</definedName>
    <definedName name="solver_rhs4" localSheetId="18">binary</definedName>
    <definedName name="solver_rhs4" localSheetId="19">binary</definedName>
    <definedName name="solver_rhs4" localSheetId="20">binary</definedName>
    <definedName name="solver_rhs4" localSheetId="21">binary</definedName>
    <definedName name="solver_rhs4" localSheetId="22">binary</definedName>
    <definedName name="solver_rhs4" localSheetId="23">binary</definedName>
    <definedName name="solver_rhs4" localSheetId="24">binary</definedName>
    <definedName name="solver_rhs4" localSheetId="25">binary</definedName>
    <definedName name="solver_rhs4" localSheetId="26">binary</definedName>
    <definedName name="solver_rhs4" localSheetId="27">binary</definedName>
    <definedName name="solver_rhs4" localSheetId="10">binary</definedName>
    <definedName name="solver_rhs4" localSheetId="28">binary</definedName>
    <definedName name="solver_rhs4" localSheetId="29">binary</definedName>
    <definedName name="solver_rhs4" localSheetId="30">binary</definedName>
    <definedName name="solver_rhs4" localSheetId="31">binary</definedName>
    <definedName name="solver_rhs4" localSheetId="32">binary</definedName>
    <definedName name="solver_rhs4" localSheetId="33">binary</definedName>
    <definedName name="solver_rhs4" localSheetId="34">binary</definedName>
    <definedName name="solver_rhs4" localSheetId="35">binary</definedName>
    <definedName name="solver_rhs4" localSheetId="36">binary</definedName>
    <definedName name="solver_rhs4" localSheetId="37">binary</definedName>
    <definedName name="solver_rhs4" localSheetId="11">binary</definedName>
    <definedName name="solver_rhs4" localSheetId="38">binary</definedName>
    <definedName name="solver_rhs4" localSheetId="39">binary</definedName>
    <definedName name="solver_rhs4" localSheetId="40">binary</definedName>
    <definedName name="solver_rhs4" localSheetId="41">binary</definedName>
    <definedName name="solver_rhs4" localSheetId="42">binary</definedName>
    <definedName name="solver_rhs4" localSheetId="43">binary</definedName>
    <definedName name="solver_rhs4" localSheetId="44">binary</definedName>
    <definedName name="solver_rhs4" localSheetId="45">binary</definedName>
    <definedName name="solver_rhs4" localSheetId="46">binary</definedName>
    <definedName name="solver_rhs4" localSheetId="47">binary</definedName>
    <definedName name="solver_rhs4" localSheetId="12">binary</definedName>
    <definedName name="solver_rhs4" localSheetId="48">binary</definedName>
    <definedName name="solver_rhs4" localSheetId="49">binary</definedName>
    <definedName name="solver_rhs4" localSheetId="50">binary</definedName>
    <definedName name="solver_rhs4" localSheetId="51">binary</definedName>
    <definedName name="solver_rhs4" localSheetId="52">binary</definedName>
    <definedName name="solver_rhs4" localSheetId="53">binary</definedName>
    <definedName name="solver_rhs4" localSheetId="54">binary</definedName>
    <definedName name="solver_rhs4" localSheetId="55">binary</definedName>
    <definedName name="solver_rhs4" localSheetId="56">binary</definedName>
    <definedName name="solver_rhs4" localSheetId="57">binary</definedName>
    <definedName name="solver_rhs4" localSheetId="13">binary</definedName>
    <definedName name="solver_rhs4" localSheetId="58">binary</definedName>
    <definedName name="solver_rhs4" localSheetId="59">binary</definedName>
    <definedName name="solver_rhs4" localSheetId="60">binary</definedName>
    <definedName name="solver_rhs4" localSheetId="14">binary</definedName>
    <definedName name="solver_rhs4" localSheetId="15">binary</definedName>
    <definedName name="solver_rhs4" localSheetId="16">binary</definedName>
    <definedName name="solver_rhs4" localSheetId="17">binary</definedName>
    <definedName name="solver_rhs4" localSheetId="1">binary</definedName>
    <definedName name="solver_rhs4" localSheetId="8">binary</definedName>
    <definedName name="solver_rhs4" localSheetId="2">binary</definedName>
    <definedName name="solver_rhs4">binary</definedName>
    <definedName name="solver_rhs40" localSheetId="9">binary</definedName>
    <definedName name="solver_rhs40" localSheetId="18">binary</definedName>
    <definedName name="solver_rhs40" localSheetId="19">binary</definedName>
    <definedName name="solver_rhs40" localSheetId="20">binary</definedName>
    <definedName name="solver_rhs40" localSheetId="21">binary</definedName>
    <definedName name="solver_rhs40" localSheetId="22">binary</definedName>
    <definedName name="solver_rhs40" localSheetId="23">binary</definedName>
    <definedName name="solver_rhs40" localSheetId="24">binary</definedName>
    <definedName name="solver_rhs40" localSheetId="25">binary</definedName>
    <definedName name="solver_rhs40" localSheetId="26">binary</definedName>
    <definedName name="solver_rhs40" localSheetId="27">binary</definedName>
    <definedName name="solver_rhs40" localSheetId="10">binary</definedName>
    <definedName name="solver_rhs40" localSheetId="28">binary</definedName>
    <definedName name="solver_rhs40" localSheetId="29">binary</definedName>
    <definedName name="solver_rhs40" localSheetId="30">binary</definedName>
    <definedName name="solver_rhs40" localSheetId="31">binary</definedName>
    <definedName name="solver_rhs40" localSheetId="32">binary</definedName>
    <definedName name="solver_rhs40" localSheetId="33">binary</definedName>
    <definedName name="solver_rhs40" localSheetId="34">binary</definedName>
    <definedName name="solver_rhs40" localSheetId="35">binary</definedName>
    <definedName name="solver_rhs40" localSheetId="36">binary</definedName>
    <definedName name="solver_rhs40" localSheetId="37">binary</definedName>
    <definedName name="solver_rhs40" localSheetId="11">binary</definedName>
    <definedName name="solver_rhs40" localSheetId="38">binary</definedName>
    <definedName name="solver_rhs40" localSheetId="39">binary</definedName>
    <definedName name="solver_rhs40" localSheetId="40">binary</definedName>
    <definedName name="solver_rhs40" localSheetId="41">binary</definedName>
    <definedName name="solver_rhs40" localSheetId="42">binary</definedName>
    <definedName name="solver_rhs40" localSheetId="43">binary</definedName>
    <definedName name="solver_rhs40" localSheetId="44">binary</definedName>
    <definedName name="solver_rhs40" localSheetId="45">binary</definedName>
    <definedName name="solver_rhs40" localSheetId="46">binary</definedName>
    <definedName name="solver_rhs40" localSheetId="47">binary</definedName>
    <definedName name="solver_rhs40" localSheetId="12">binary</definedName>
    <definedName name="solver_rhs40" localSheetId="48">binary</definedName>
    <definedName name="solver_rhs40" localSheetId="49">binary</definedName>
    <definedName name="solver_rhs40" localSheetId="50">binary</definedName>
    <definedName name="solver_rhs40" localSheetId="51">binary</definedName>
    <definedName name="solver_rhs40" localSheetId="52">binary</definedName>
    <definedName name="solver_rhs40" localSheetId="53">binary</definedName>
    <definedName name="solver_rhs40" localSheetId="54">binary</definedName>
    <definedName name="solver_rhs40" localSheetId="55">binary</definedName>
    <definedName name="solver_rhs40" localSheetId="56">binary</definedName>
    <definedName name="solver_rhs40" localSheetId="57">binary</definedName>
    <definedName name="solver_rhs40" localSheetId="13">binary</definedName>
    <definedName name="solver_rhs40" localSheetId="58">binary</definedName>
    <definedName name="solver_rhs40" localSheetId="59">binary</definedName>
    <definedName name="solver_rhs40" localSheetId="60">binary</definedName>
    <definedName name="solver_rhs40" localSheetId="14">binary</definedName>
    <definedName name="solver_rhs40" localSheetId="15">binary</definedName>
    <definedName name="solver_rhs40" localSheetId="16">binary</definedName>
    <definedName name="solver_rhs40" localSheetId="17">binary</definedName>
    <definedName name="solver_rhs40" localSheetId="1">binary</definedName>
    <definedName name="solver_rhs40" localSheetId="8">binary</definedName>
    <definedName name="solver_rhs40" localSheetId="2">binary</definedName>
    <definedName name="solver_rhs40">binary</definedName>
    <definedName name="solver_rhs41" localSheetId="9">binary</definedName>
    <definedName name="solver_rhs41" localSheetId="18">binary</definedName>
    <definedName name="solver_rhs41" localSheetId="19">binary</definedName>
    <definedName name="solver_rhs41" localSheetId="20">binary</definedName>
    <definedName name="solver_rhs41" localSheetId="21">binary</definedName>
    <definedName name="solver_rhs41" localSheetId="22">binary</definedName>
    <definedName name="solver_rhs41" localSheetId="23">binary</definedName>
    <definedName name="solver_rhs41" localSheetId="24">binary</definedName>
    <definedName name="solver_rhs41" localSheetId="25">binary</definedName>
    <definedName name="solver_rhs41" localSheetId="26">binary</definedName>
    <definedName name="solver_rhs41" localSheetId="27">binary</definedName>
    <definedName name="solver_rhs41" localSheetId="10">binary</definedName>
    <definedName name="solver_rhs41" localSheetId="28">binary</definedName>
    <definedName name="solver_rhs41" localSheetId="29">binary</definedName>
    <definedName name="solver_rhs41" localSheetId="30">binary</definedName>
    <definedName name="solver_rhs41" localSheetId="31">binary</definedName>
    <definedName name="solver_rhs41" localSheetId="32">binary</definedName>
    <definedName name="solver_rhs41" localSheetId="33">binary</definedName>
    <definedName name="solver_rhs41" localSheetId="34">binary</definedName>
    <definedName name="solver_rhs41" localSheetId="35">binary</definedName>
    <definedName name="solver_rhs41" localSheetId="36">binary</definedName>
    <definedName name="solver_rhs41" localSheetId="37">binary</definedName>
    <definedName name="solver_rhs41" localSheetId="11">binary</definedName>
    <definedName name="solver_rhs41" localSheetId="38">binary</definedName>
    <definedName name="solver_rhs41" localSheetId="39">binary</definedName>
    <definedName name="solver_rhs41" localSheetId="40">binary</definedName>
    <definedName name="solver_rhs41" localSheetId="41">binary</definedName>
    <definedName name="solver_rhs41" localSheetId="42">binary</definedName>
    <definedName name="solver_rhs41" localSheetId="43">binary</definedName>
    <definedName name="solver_rhs41" localSheetId="44">binary</definedName>
    <definedName name="solver_rhs41" localSheetId="45">binary</definedName>
    <definedName name="solver_rhs41" localSheetId="46">binary</definedName>
    <definedName name="solver_rhs41" localSheetId="47">binary</definedName>
    <definedName name="solver_rhs41" localSheetId="12">binary</definedName>
    <definedName name="solver_rhs41" localSheetId="48">binary</definedName>
    <definedName name="solver_rhs41" localSheetId="49">binary</definedName>
    <definedName name="solver_rhs41" localSheetId="50">binary</definedName>
    <definedName name="solver_rhs41" localSheetId="51">binary</definedName>
    <definedName name="solver_rhs41" localSheetId="52">binary</definedName>
    <definedName name="solver_rhs41" localSheetId="53">binary</definedName>
    <definedName name="solver_rhs41" localSheetId="54">binary</definedName>
    <definedName name="solver_rhs41" localSheetId="55">binary</definedName>
    <definedName name="solver_rhs41" localSheetId="56">binary</definedName>
    <definedName name="solver_rhs41" localSheetId="57">binary</definedName>
    <definedName name="solver_rhs41" localSheetId="13">binary</definedName>
    <definedName name="solver_rhs41" localSheetId="58">binary</definedName>
    <definedName name="solver_rhs41" localSheetId="59">binary</definedName>
    <definedName name="solver_rhs41" localSheetId="60">binary</definedName>
    <definedName name="solver_rhs41" localSheetId="14">binary</definedName>
    <definedName name="solver_rhs41" localSheetId="15">binary</definedName>
    <definedName name="solver_rhs41" localSheetId="16">binary</definedName>
    <definedName name="solver_rhs41" localSheetId="17">binary</definedName>
    <definedName name="solver_rhs41" localSheetId="1">binary</definedName>
    <definedName name="solver_rhs41" localSheetId="8">binary</definedName>
    <definedName name="solver_rhs41" localSheetId="2">binary</definedName>
    <definedName name="solver_rhs41">binary</definedName>
    <definedName name="solver_rhs42" localSheetId="9">binary</definedName>
    <definedName name="solver_rhs42" localSheetId="18">binary</definedName>
    <definedName name="solver_rhs42" localSheetId="19">binary</definedName>
    <definedName name="solver_rhs42" localSheetId="20">binary</definedName>
    <definedName name="solver_rhs42" localSheetId="21">binary</definedName>
    <definedName name="solver_rhs42" localSheetId="22">binary</definedName>
    <definedName name="solver_rhs42" localSheetId="23">binary</definedName>
    <definedName name="solver_rhs42" localSheetId="24">binary</definedName>
    <definedName name="solver_rhs42" localSheetId="25">binary</definedName>
    <definedName name="solver_rhs42" localSheetId="26">binary</definedName>
    <definedName name="solver_rhs42" localSheetId="27">binary</definedName>
    <definedName name="solver_rhs42" localSheetId="10">binary</definedName>
    <definedName name="solver_rhs42" localSheetId="28">binary</definedName>
    <definedName name="solver_rhs42" localSheetId="29">binary</definedName>
    <definedName name="solver_rhs42" localSheetId="30">binary</definedName>
    <definedName name="solver_rhs42" localSheetId="31">binary</definedName>
    <definedName name="solver_rhs42" localSheetId="32">binary</definedName>
    <definedName name="solver_rhs42" localSheetId="33">binary</definedName>
    <definedName name="solver_rhs42" localSheetId="34">binary</definedName>
    <definedName name="solver_rhs42" localSheetId="35">binary</definedName>
    <definedName name="solver_rhs42" localSheetId="36">binary</definedName>
    <definedName name="solver_rhs42" localSheetId="37">binary</definedName>
    <definedName name="solver_rhs42" localSheetId="11">binary</definedName>
    <definedName name="solver_rhs42" localSheetId="38">binary</definedName>
    <definedName name="solver_rhs42" localSheetId="39">binary</definedName>
    <definedName name="solver_rhs42" localSheetId="40">binary</definedName>
    <definedName name="solver_rhs42" localSheetId="41">binary</definedName>
    <definedName name="solver_rhs42" localSheetId="42">binary</definedName>
    <definedName name="solver_rhs42" localSheetId="43">binary</definedName>
    <definedName name="solver_rhs42" localSheetId="44">binary</definedName>
    <definedName name="solver_rhs42" localSheetId="45">binary</definedName>
    <definedName name="solver_rhs42" localSheetId="46">binary</definedName>
    <definedName name="solver_rhs42" localSheetId="47">binary</definedName>
    <definedName name="solver_rhs42" localSheetId="12">binary</definedName>
    <definedName name="solver_rhs42" localSheetId="48">binary</definedName>
    <definedName name="solver_rhs42" localSheetId="49">binary</definedName>
    <definedName name="solver_rhs42" localSheetId="50">binary</definedName>
    <definedName name="solver_rhs42" localSheetId="51">binary</definedName>
    <definedName name="solver_rhs42" localSheetId="52">binary</definedName>
    <definedName name="solver_rhs42" localSheetId="53">binary</definedName>
    <definedName name="solver_rhs42" localSheetId="54">binary</definedName>
    <definedName name="solver_rhs42" localSheetId="55">binary</definedName>
    <definedName name="solver_rhs42" localSheetId="56">binary</definedName>
    <definedName name="solver_rhs42" localSheetId="57">binary</definedName>
    <definedName name="solver_rhs42" localSheetId="13">binary</definedName>
    <definedName name="solver_rhs42" localSheetId="58">binary</definedName>
    <definedName name="solver_rhs42" localSheetId="59">binary</definedName>
    <definedName name="solver_rhs42" localSheetId="60">binary</definedName>
    <definedName name="solver_rhs42" localSheetId="14">binary</definedName>
    <definedName name="solver_rhs42" localSheetId="15">binary</definedName>
    <definedName name="solver_rhs42" localSheetId="16">binary</definedName>
    <definedName name="solver_rhs42" localSheetId="17">binary</definedName>
    <definedName name="solver_rhs42" localSheetId="1">binary</definedName>
    <definedName name="solver_rhs42" localSheetId="8">binary</definedName>
    <definedName name="solver_rhs42" localSheetId="2">binary</definedName>
    <definedName name="solver_rhs42">binary</definedName>
    <definedName name="solver_rhs43" localSheetId="9">binary</definedName>
    <definedName name="solver_rhs43" localSheetId="18">binary</definedName>
    <definedName name="solver_rhs43" localSheetId="19">binary</definedName>
    <definedName name="solver_rhs43" localSheetId="20">binary</definedName>
    <definedName name="solver_rhs43" localSheetId="21">binary</definedName>
    <definedName name="solver_rhs43" localSheetId="22">binary</definedName>
    <definedName name="solver_rhs43" localSheetId="23">binary</definedName>
    <definedName name="solver_rhs43" localSheetId="24">binary</definedName>
    <definedName name="solver_rhs43" localSheetId="25">binary</definedName>
    <definedName name="solver_rhs43" localSheetId="26">binary</definedName>
    <definedName name="solver_rhs43" localSheetId="27">binary</definedName>
    <definedName name="solver_rhs43" localSheetId="10">binary</definedName>
    <definedName name="solver_rhs43" localSheetId="28">binary</definedName>
    <definedName name="solver_rhs43" localSheetId="29">binary</definedName>
    <definedName name="solver_rhs43" localSheetId="30">binary</definedName>
    <definedName name="solver_rhs43" localSheetId="31">binary</definedName>
    <definedName name="solver_rhs43" localSheetId="32">binary</definedName>
    <definedName name="solver_rhs43" localSheetId="33">binary</definedName>
    <definedName name="solver_rhs43" localSheetId="34">binary</definedName>
    <definedName name="solver_rhs43" localSheetId="35">binary</definedName>
    <definedName name="solver_rhs43" localSheetId="36">binary</definedName>
    <definedName name="solver_rhs43" localSheetId="37">binary</definedName>
    <definedName name="solver_rhs43" localSheetId="11">binary</definedName>
    <definedName name="solver_rhs43" localSheetId="38">binary</definedName>
    <definedName name="solver_rhs43" localSheetId="39">binary</definedName>
    <definedName name="solver_rhs43" localSheetId="40">binary</definedName>
    <definedName name="solver_rhs43" localSheetId="41">binary</definedName>
    <definedName name="solver_rhs43" localSheetId="42">binary</definedName>
    <definedName name="solver_rhs43" localSheetId="43">binary</definedName>
    <definedName name="solver_rhs43" localSheetId="44">binary</definedName>
    <definedName name="solver_rhs43" localSheetId="45">binary</definedName>
    <definedName name="solver_rhs43" localSheetId="46">binary</definedName>
    <definedName name="solver_rhs43" localSheetId="47">binary</definedName>
    <definedName name="solver_rhs43" localSheetId="12">binary</definedName>
    <definedName name="solver_rhs43" localSheetId="48">binary</definedName>
    <definedName name="solver_rhs43" localSheetId="49">binary</definedName>
    <definedName name="solver_rhs43" localSheetId="50">binary</definedName>
    <definedName name="solver_rhs43" localSheetId="51">binary</definedName>
    <definedName name="solver_rhs43" localSheetId="52">binary</definedName>
    <definedName name="solver_rhs43" localSheetId="53">binary</definedName>
    <definedName name="solver_rhs43" localSheetId="54">binary</definedName>
    <definedName name="solver_rhs43" localSheetId="55">binary</definedName>
    <definedName name="solver_rhs43" localSheetId="56">binary</definedName>
    <definedName name="solver_rhs43" localSheetId="57">binary</definedName>
    <definedName name="solver_rhs43" localSheetId="13">binary</definedName>
    <definedName name="solver_rhs43" localSheetId="58">binary</definedName>
    <definedName name="solver_rhs43" localSheetId="59">binary</definedName>
    <definedName name="solver_rhs43" localSheetId="60">binary</definedName>
    <definedName name="solver_rhs43" localSheetId="14">binary</definedName>
    <definedName name="solver_rhs43" localSheetId="15">binary</definedName>
    <definedName name="solver_rhs43" localSheetId="16">binary</definedName>
    <definedName name="solver_rhs43" localSheetId="17">binary</definedName>
    <definedName name="solver_rhs43" localSheetId="1">binary</definedName>
    <definedName name="solver_rhs43" localSheetId="8">binary</definedName>
    <definedName name="solver_rhs43" localSheetId="2">binary</definedName>
    <definedName name="solver_rhs43">binary</definedName>
    <definedName name="solver_rhs44" localSheetId="9">binary</definedName>
    <definedName name="solver_rhs44" localSheetId="18">binary</definedName>
    <definedName name="solver_rhs44" localSheetId="19">binary</definedName>
    <definedName name="solver_rhs44" localSheetId="20">binary</definedName>
    <definedName name="solver_rhs44" localSheetId="21">binary</definedName>
    <definedName name="solver_rhs44" localSheetId="22">binary</definedName>
    <definedName name="solver_rhs44" localSheetId="23">binary</definedName>
    <definedName name="solver_rhs44" localSheetId="24">binary</definedName>
    <definedName name="solver_rhs44" localSheetId="25">binary</definedName>
    <definedName name="solver_rhs44" localSheetId="26">binary</definedName>
    <definedName name="solver_rhs44" localSheetId="27">binary</definedName>
    <definedName name="solver_rhs44" localSheetId="10">binary</definedName>
    <definedName name="solver_rhs44" localSheetId="28">binary</definedName>
    <definedName name="solver_rhs44" localSheetId="29">binary</definedName>
    <definedName name="solver_rhs44" localSheetId="30">binary</definedName>
    <definedName name="solver_rhs44" localSheetId="31">binary</definedName>
    <definedName name="solver_rhs44" localSheetId="32">binary</definedName>
    <definedName name="solver_rhs44" localSheetId="33">binary</definedName>
    <definedName name="solver_rhs44" localSheetId="34">binary</definedName>
    <definedName name="solver_rhs44" localSheetId="35">binary</definedName>
    <definedName name="solver_rhs44" localSheetId="36">binary</definedName>
    <definedName name="solver_rhs44" localSheetId="37">binary</definedName>
    <definedName name="solver_rhs44" localSheetId="11">binary</definedName>
    <definedName name="solver_rhs44" localSheetId="38">binary</definedName>
    <definedName name="solver_rhs44" localSheetId="39">binary</definedName>
    <definedName name="solver_rhs44" localSheetId="40">binary</definedName>
    <definedName name="solver_rhs44" localSheetId="41">binary</definedName>
    <definedName name="solver_rhs44" localSheetId="42">binary</definedName>
    <definedName name="solver_rhs44" localSheetId="43">binary</definedName>
    <definedName name="solver_rhs44" localSheetId="44">binary</definedName>
    <definedName name="solver_rhs44" localSheetId="45">binary</definedName>
    <definedName name="solver_rhs44" localSheetId="46">binary</definedName>
    <definedName name="solver_rhs44" localSheetId="47">binary</definedName>
    <definedName name="solver_rhs44" localSheetId="12">binary</definedName>
    <definedName name="solver_rhs44" localSheetId="48">binary</definedName>
    <definedName name="solver_rhs44" localSheetId="49">binary</definedName>
    <definedName name="solver_rhs44" localSheetId="50">binary</definedName>
    <definedName name="solver_rhs44" localSheetId="51">binary</definedName>
    <definedName name="solver_rhs44" localSheetId="52">binary</definedName>
    <definedName name="solver_rhs44" localSheetId="53">binary</definedName>
    <definedName name="solver_rhs44" localSheetId="54">binary</definedName>
    <definedName name="solver_rhs44" localSheetId="55">binary</definedName>
    <definedName name="solver_rhs44" localSheetId="56">binary</definedName>
    <definedName name="solver_rhs44" localSheetId="57">binary</definedName>
    <definedName name="solver_rhs44" localSheetId="13">binary</definedName>
    <definedName name="solver_rhs44" localSheetId="58">binary</definedName>
    <definedName name="solver_rhs44" localSheetId="59">binary</definedName>
    <definedName name="solver_rhs44" localSheetId="60">binary</definedName>
    <definedName name="solver_rhs44" localSheetId="14">binary</definedName>
    <definedName name="solver_rhs44" localSheetId="15">binary</definedName>
    <definedName name="solver_rhs44" localSheetId="16">binary</definedName>
    <definedName name="solver_rhs44" localSheetId="17">binary</definedName>
    <definedName name="solver_rhs44" localSheetId="1">binary</definedName>
    <definedName name="solver_rhs44" localSheetId="8">binary</definedName>
    <definedName name="solver_rhs44" localSheetId="2">binary</definedName>
    <definedName name="solver_rhs44">binary</definedName>
    <definedName name="solver_rhs46" localSheetId="9">binary</definedName>
    <definedName name="solver_rhs46" localSheetId="18">binary</definedName>
    <definedName name="solver_rhs46" localSheetId="19">binary</definedName>
    <definedName name="solver_rhs46" localSheetId="20">binary</definedName>
    <definedName name="solver_rhs46" localSheetId="21">binary</definedName>
    <definedName name="solver_rhs46" localSheetId="22">binary</definedName>
    <definedName name="solver_rhs46" localSheetId="23">binary</definedName>
    <definedName name="solver_rhs46" localSheetId="24">binary</definedName>
    <definedName name="solver_rhs46" localSheetId="25">binary</definedName>
    <definedName name="solver_rhs46" localSheetId="26">binary</definedName>
    <definedName name="solver_rhs46" localSheetId="27">binary</definedName>
    <definedName name="solver_rhs46" localSheetId="10">binary</definedName>
    <definedName name="solver_rhs46" localSheetId="28">binary</definedName>
    <definedName name="solver_rhs46" localSheetId="29">binary</definedName>
    <definedName name="solver_rhs46" localSheetId="30">binary</definedName>
    <definedName name="solver_rhs46" localSheetId="31">binary</definedName>
    <definedName name="solver_rhs46" localSheetId="32">binary</definedName>
    <definedName name="solver_rhs46" localSheetId="33">binary</definedName>
    <definedName name="solver_rhs46" localSheetId="34">binary</definedName>
    <definedName name="solver_rhs46" localSheetId="35">binary</definedName>
    <definedName name="solver_rhs46" localSheetId="36">binary</definedName>
    <definedName name="solver_rhs46" localSheetId="37">binary</definedName>
    <definedName name="solver_rhs46" localSheetId="11">binary</definedName>
    <definedName name="solver_rhs46" localSheetId="38">binary</definedName>
    <definedName name="solver_rhs46" localSheetId="39">binary</definedName>
    <definedName name="solver_rhs46" localSheetId="40">binary</definedName>
    <definedName name="solver_rhs46" localSheetId="41">binary</definedName>
    <definedName name="solver_rhs46" localSheetId="42">binary</definedName>
    <definedName name="solver_rhs46" localSheetId="43">binary</definedName>
    <definedName name="solver_rhs46" localSheetId="44">binary</definedName>
    <definedName name="solver_rhs46" localSheetId="45">binary</definedName>
    <definedName name="solver_rhs46" localSheetId="46">binary</definedName>
    <definedName name="solver_rhs46" localSheetId="47">binary</definedName>
    <definedName name="solver_rhs46" localSheetId="12">binary</definedName>
    <definedName name="solver_rhs46" localSheetId="48">binary</definedName>
    <definedName name="solver_rhs46" localSheetId="49">binary</definedName>
    <definedName name="solver_rhs46" localSheetId="50">binary</definedName>
    <definedName name="solver_rhs46" localSheetId="51">binary</definedName>
    <definedName name="solver_rhs46" localSheetId="52">binary</definedName>
    <definedName name="solver_rhs46" localSheetId="53">binary</definedName>
    <definedName name="solver_rhs46" localSheetId="54">binary</definedName>
    <definedName name="solver_rhs46" localSheetId="55">binary</definedName>
    <definedName name="solver_rhs46" localSheetId="56">binary</definedName>
    <definedName name="solver_rhs46" localSheetId="57">binary</definedName>
    <definedName name="solver_rhs46" localSheetId="13">binary</definedName>
    <definedName name="solver_rhs46" localSheetId="58">binary</definedName>
    <definedName name="solver_rhs46" localSheetId="59">binary</definedName>
    <definedName name="solver_rhs46" localSheetId="60">binary</definedName>
    <definedName name="solver_rhs46" localSheetId="14">binary</definedName>
    <definedName name="solver_rhs46" localSheetId="15">binary</definedName>
    <definedName name="solver_rhs46" localSheetId="16">binary</definedName>
    <definedName name="solver_rhs46" localSheetId="17">binary</definedName>
    <definedName name="solver_rhs46" localSheetId="1">binary</definedName>
    <definedName name="solver_rhs46" localSheetId="8">binary</definedName>
    <definedName name="solver_rhs46" localSheetId="2">binary</definedName>
    <definedName name="solver_rhs46">binary</definedName>
    <definedName name="solver_rhs47" localSheetId="9">binary</definedName>
    <definedName name="solver_rhs47" localSheetId="18">binary</definedName>
    <definedName name="solver_rhs47" localSheetId="19">binary</definedName>
    <definedName name="solver_rhs47" localSheetId="20">binary</definedName>
    <definedName name="solver_rhs47" localSheetId="21">binary</definedName>
    <definedName name="solver_rhs47" localSheetId="22">binary</definedName>
    <definedName name="solver_rhs47" localSheetId="23">binary</definedName>
    <definedName name="solver_rhs47" localSheetId="24">binary</definedName>
    <definedName name="solver_rhs47" localSheetId="25">binary</definedName>
    <definedName name="solver_rhs47" localSheetId="26">binary</definedName>
    <definedName name="solver_rhs47" localSheetId="27">binary</definedName>
    <definedName name="solver_rhs47" localSheetId="10">binary</definedName>
    <definedName name="solver_rhs47" localSheetId="28">binary</definedName>
    <definedName name="solver_rhs47" localSheetId="29">binary</definedName>
    <definedName name="solver_rhs47" localSheetId="30">binary</definedName>
    <definedName name="solver_rhs47" localSheetId="31">binary</definedName>
    <definedName name="solver_rhs47" localSheetId="32">binary</definedName>
    <definedName name="solver_rhs47" localSheetId="33">binary</definedName>
    <definedName name="solver_rhs47" localSheetId="34">binary</definedName>
    <definedName name="solver_rhs47" localSheetId="35">binary</definedName>
    <definedName name="solver_rhs47" localSheetId="36">binary</definedName>
    <definedName name="solver_rhs47" localSheetId="37">binary</definedName>
    <definedName name="solver_rhs47" localSheetId="11">binary</definedName>
    <definedName name="solver_rhs47" localSheetId="38">binary</definedName>
    <definedName name="solver_rhs47" localSheetId="39">binary</definedName>
    <definedName name="solver_rhs47" localSheetId="40">binary</definedName>
    <definedName name="solver_rhs47" localSheetId="41">binary</definedName>
    <definedName name="solver_rhs47" localSheetId="42">binary</definedName>
    <definedName name="solver_rhs47" localSheetId="43">binary</definedName>
    <definedName name="solver_rhs47" localSheetId="44">binary</definedName>
    <definedName name="solver_rhs47" localSheetId="45">binary</definedName>
    <definedName name="solver_rhs47" localSheetId="46">binary</definedName>
    <definedName name="solver_rhs47" localSheetId="47">binary</definedName>
    <definedName name="solver_rhs47" localSheetId="12">binary</definedName>
    <definedName name="solver_rhs47" localSheetId="48">binary</definedName>
    <definedName name="solver_rhs47" localSheetId="49">binary</definedName>
    <definedName name="solver_rhs47" localSheetId="50">binary</definedName>
    <definedName name="solver_rhs47" localSheetId="51">binary</definedName>
    <definedName name="solver_rhs47" localSheetId="52">binary</definedName>
    <definedName name="solver_rhs47" localSheetId="53">binary</definedName>
    <definedName name="solver_rhs47" localSheetId="54">binary</definedName>
    <definedName name="solver_rhs47" localSheetId="55">binary</definedName>
    <definedName name="solver_rhs47" localSheetId="56">binary</definedName>
    <definedName name="solver_rhs47" localSheetId="57">binary</definedName>
    <definedName name="solver_rhs47" localSheetId="13">binary</definedName>
    <definedName name="solver_rhs47" localSheetId="58">binary</definedName>
    <definedName name="solver_rhs47" localSheetId="59">binary</definedName>
    <definedName name="solver_rhs47" localSheetId="60">binary</definedName>
    <definedName name="solver_rhs47" localSheetId="14">binary</definedName>
    <definedName name="solver_rhs47" localSheetId="15">binary</definedName>
    <definedName name="solver_rhs47" localSheetId="16">binary</definedName>
    <definedName name="solver_rhs47" localSheetId="17">binary</definedName>
    <definedName name="solver_rhs47" localSheetId="1">binary</definedName>
    <definedName name="solver_rhs47" localSheetId="8">binary</definedName>
    <definedName name="solver_rhs47" localSheetId="2">binary</definedName>
    <definedName name="solver_rhs47">binary</definedName>
    <definedName name="solver_rhs48" localSheetId="9">binary</definedName>
    <definedName name="solver_rhs48" localSheetId="18">binary</definedName>
    <definedName name="solver_rhs48" localSheetId="19">binary</definedName>
    <definedName name="solver_rhs48" localSheetId="20">binary</definedName>
    <definedName name="solver_rhs48" localSheetId="21">binary</definedName>
    <definedName name="solver_rhs48" localSheetId="22">binary</definedName>
    <definedName name="solver_rhs48" localSheetId="23">binary</definedName>
    <definedName name="solver_rhs48" localSheetId="24">binary</definedName>
    <definedName name="solver_rhs48" localSheetId="25">binary</definedName>
    <definedName name="solver_rhs48" localSheetId="26">binary</definedName>
    <definedName name="solver_rhs48" localSheetId="27">binary</definedName>
    <definedName name="solver_rhs48" localSheetId="10">binary</definedName>
    <definedName name="solver_rhs48" localSheetId="28">binary</definedName>
    <definedName name="solver_rhs48" localSheetId="29">binary</definedName>
    <definedName name="solver_rhs48" localSheetId="30">binary</definedName>
    <definedName name="solver_rhs48" localSheetId="31">binary</definedName>
    <definedName name="solver_rhs48" localSheetId="32">binary</definedName>
    <definedName name="solver_rhs48" localSheetId="33">binary</definedName>
    <definedName name="solver_rhs48" localSheetId="34">binary</definedName>
    <definedName name="solver_rhs48" localSheetId="35">binary</definedName>
    <definedName name="solver_rhs48" localSheetId="36">binary</definedName>
    <definedName name="solver_rhs48" localSheetId="37">binary</definedName>
    <definedName name="solver_rhs48" localSheetId="11">binary</definedName>
    <definedName name="solver_rhs48" localSheetId="38">binary</definedName>
    <definedName name="solver_rhs48" localSheetId="39">binary</definedName>
    <definedName name="solver_rhs48" localSheetId="40">binary</definedName>
    <definedName name="solver_rhs48" localSheetId="41">binary</definedName>
    <definedName name="solver_rhs48" localSheetId="42">binary</definedName>
    <definedName name="solver_rhs48" localSheetId="43">binary</definedName>
    <definedName name="solver_rhs48" localSheetId="44">binary</definedName>
    <definedName name="solver_rhs48" localSheetId="45">binary</definedName>
    <definedName name="solver_rhs48" localSheetId="46">binary</definedName>
    <definedName name="solver_rhs48" localSheetId="47">binary</definedName>
    <definedName name="solver_rhs48" localSheetId="12">binary</definedName>
    <definedName name="solver_rhs48" localSheetId="48">binary</definedName>
    <definedName name="solver_rhs48" localSheetId="49">binary</definedName>
    <definedName name="solver_rhs48" localSheetId="50">binary</definedName>
    <definedName name="solver_rhs48" localSheetId="51">binary</definedName>
    <definedName name="solver_rhs48" localSheetId="52">binary</definedName>
    <definedName name="solver_rhs48" localSheetId="53">binary</definedName>
    <definedName name="solver_rhs48" localSheetId="54">binary</definedName>
    <definedName name="solver_rhs48" localSheetId="55">binary</definedName>
    <definedName name="solver_rhs48" localSheetId="56">binary</definedName>
    <definedName name="solver_rhs48" localSheetId="57">binary</definedName>
    <definedName name="solver_rhs48" localSheetId="13">binary</definedName>
    <definedName name="solver_rhs48" localSheetId="58">binary</definedName>
    <definedName name="solver_rhs48" localSheetId="59">binary</definedName>
    <definedName name="solver_rhs48" localSheetId="60">binary</definedName>
    <definedName name="solver_rhs48" localSheetId="14">binary</definedName>
    <definedName name="solver_rhs48" localSheetId="15">binary</definedName>
    <definedName name="solver_rhs48" localSheetId="16">binary</definedName>
    <definedName name="solver_rhs48" localSheetId="17">binary</definedName>
    <definedName name="solver_rhs48" localSheetId="1">binary</definedName>
    <definedName name="solver_rhs48" localSheetId="8">binary</definedName>
    <definedName name="solver_rhs48" localSheetId="2">binary</definedName>
    <definedName name="solver_rhs48">binary</definedName>
    <definedName name="solver_rhs49" localSheetId="9">binary</definedName>
    <definedName name="solver_rhs49" localSheetId="18">binary</definedName>
    <definedName name="solver_rhs49" localSheetId="19">binary</definedName>
    <definedName name="solver_rhs49" localSheetId="20">binary</definedName>
    <definedName name="solver_rhs49" localSheetId="21">binary</definedName>
    <definedName name="solver_rhs49" localSheetId="22">binary</definedName>
    <definedName name="solver_rhs49" localSheetId="23">binary</definedName>
    <definedName name="solver_rhs49" localSheetId="24">binary</definedName>
    <definedName name="solver_rhs49" localSheetId="25">binary</definedName>
    <definedName name="solver_rhs49" localSheetId="26">binary</definedName>
    <definedName name="solver_rhs49" localSheetId="27">binary</definedName>
    <definedName name="solver_rhs49" localSheetId="10">binary</definedName>
    <definedName name="solver_rhs49" localSheetId="28">binary</definedName>
    <definedName name="solver_rhs49" localSheetId="29">binary</definedName>
    <definedName name="solver_rhs49" localSheetId="30">binary</definedName>
    <definedName name="solver_rhs49" localSheetId="31">binary</definedName>
    <definedName name="solver_rhs49" localSheetId="32">binary</definedName>
    <definedName name="solver_rhs49" localSheetId="33">binary</definedName>
    <definedName name="solver_rhs49" localSheetId="34">binary</definedName>
    <definedName name="solver_rhs49" localSheetId="35">binary</definedName>
    <definedName name="solver_rhs49" localSheetId="36">binary</definedName>
    <definedName name="solver_rhs49" localSheetId="37">binary</definedName>
    <definedName name="solver_rhs49" localSheetId="11">binary</definedName>
    <definedName name="solver_rhs49" localSheetId="38">binary</definedName>
    <definedName name="solver_rhs49" localSheetId="39">binary</definedName>
    <definedName name="solver_rhs49" localSheetId="40">binary</definedName>
    <definedName name="solver_rhs49" localSheetId="41">binary</definedName>
    <definedName name="solver_rhs49" localSheetId="42">binary</definedName>
    <definedName name="solver_rhs49" localSheetId="43">binary</definedName>
    <definedName name="solver_rhs49" localSheetId="44">binary</definedName>
    <definedName name="solver_rhs49" localSheetId="45">binary</definedName>
    <definedName name="solver_rhs49" localSheetId="46">binary</definedName>
    <definedName name="solver_rhs49" localSheetId="47">binary</definedName>
    <definedName name="solver_rhs49" localSheetId="12">binary</definedName>
    <definedName name="solver_rhs49" localSheetId="48">binary</definedName>
    <definedName name="solver_rhs49" localSheetId="49">binary</definedName>
    <definedName name="solver_rhs49" localSheetId="50">binary</definedName>
    <definedName name="solver_rhs49" localSheetId="51">binary</definedName>
    <definedName name="solver_rhs49" localSheetId="52">binary</definedName>
    <definedName name="solver_rhs49" localSheetId="53">binary</definedName>
    <definedName name="solver_rhs49" localSheetId="54">binary</definedName>
    <definedName name="solver_rhs49" localSheetId="55">binary</definedName>
    <definedName name="solver_rhs49" localSheetId="56">binary</definedName>
    <definedName name="solver_rhs49" localSheetId="57">binary</definedName>
    <definedName name="solver_rhs49" localSheetId="13">binary</definedName>
    <definedName name="solver_rhs49" localSheetId="58">binary</definedName>
    <definedName name="solver_rhs49" localSheetId="59">binary</definedName>
    <definedName name="solver_rhs49" localSheetId="60">binary</definedName>
    <definedName name="solver_rhs49" localSheetId="14">binary</definedName>
    <definedName name="solver_rhs49" localSheetId="15">binary</definedName>
    <definedName name="solver_rhs49" localSheetId="16">binary</definedName>
    <definedName name="solver_rhs49" localSheetId="17">binary</definedName>
    <definedName name="solver_rhs49" localSheetId="1">binary</definedName>
    <definedName name="solver_rhs49" localSheetId="8">binary</definedName>
    <definedName name="solver_rhs49" localSheetId="2">binary</definedName>
    <definedName name="solver_rhs49">binary</definedName>
    <definedName name="solver_rhs5">0.1</definedName>
    <definedName name="solver_rhs50" localSheetId="9">binary</definedName>
    <definedName name="solver_rhs50" localSheetId="18">binary</definedName>
    <definedName name="solver_rhs50" localSheetId="19">binary</definedName>
    <definedName name="solver_rhs50" localSheetId="20">binary</definedName>
    <definedName name="solver_rhs50" localSheetId="21">binary</definedName>
    <definedName name="solver_rhs50" localSheetId="22">binary</definedName>
    <definedName name="solver_rhs50" localSheetId="23">binary</definedName>
    <definedName name="solver_rhs50" localSheetId="24">binary</definedName>
    <definedName name="solver_rhs50" localSheetId="25">binary</definedName>
    <definedName name="solver_rhs50" localSheetId="26">binary</definedName>
    <definedName name="solver_rhs50" localSheetId="27">binary</definedName>
    <definedName name="solver_rhs50" localSheetId="10">binary</definedName>
    <definedName name="solver_rhs50" localSheetId="28">binary</definedName>
    <definedName name="solver_rhs50" localSheetId="29">binary</definedName>
    <definedName name="solver_rhs50" localSheetId="30">binary</definedName>
    <definedName name="solver_rhs50" localSheetId="31">binary</definedName>
    <definedName name="solver_rhs50" localSheetId="32">binary</definedName>
    <definedName name="solver_rhs50" localSheetId="33">binary</definedName>
    <definedName name="solver_rhs50" localSheetId="34">binary</definedName>
    <definedName name="solver_rhs50" localSheetId="35">binary</definedName>
    <definedName name="solver_rhs50" localSheetId="36">binary</definedName>
    <definedName name="solver_rhs50" localSheetId="37">binary</definedName>
    <definedName name="solver_rhs50" localSheetId="11">binary</definedName>
    <definedName name="solver_rhs50" localSheetId="38">binary</definedName>
    <definedName name="solver_rhs50" localSheetId="39">binary</definedName>
    <definedName name="solver_rhs50" localSheetId="40">binary</definedName>
    <definedName name="solver_rhs50" localSheetId="41">binary</definedName>
    <definedName name="solver_rhs50" localSheetId="42">binary</definedName>
    <definedName name="solver_rhs50" localSheetId="43">binary</definedName>
    <definedName name="solver_rhs50" localSheetId="44">binary</definedName>
    <definedName name="solver_rhs50" localSheetId="45">binary</definedName>
    <definedName name="solver_rhs50" localSheetId="46">binary</definedName>
    <definedName name="solver_rhs50" localSheetId="47">binary</definedName>
    <definedName name="solver_rhs50" localSheetId="12">binary</definedName>
    <definedName name="solver_rhs50" localSheetId="48">binary</definedName>
    <definedName name="solver_rhs50" localSheetId="49">binary</definedName>
    <definedName name="solver_rhs50" localSheetId="50">binary</definedName>
    <definedName name="solver_rhs50" localSheetId="51">binary</definedName>
    <definedName name="solver_rhs50" localSheetId="52">binary</definedName>
    <definedName name="solver_rhs50" localSheetId="53">binary</definedName>
    <definedName name="solver_rhs50" localSheetId="54">binary</definedName>
    <definedName name="solver_rhs50" localSheetId="55">binary</definedName>
    <definedName name="solver_rhs50" localSheetId="56">binary</definedName>
    <definedName name="solver_rhs50" localSheetId="57">binary</definedName>
    <definedName name="solver_rhs50" localSheetId="13">binary</definedName>
    <definedName name="solver_rhs50" localSheetId="58">binary</definedName>
    <definedName name="solver_rhs50" localSheetId="59">binary</definedName>
    <definedName name="solver_rhs50" localSheetId="60">binary</definedName>
    <definedName name="solver_rhs50" localSheetId="14">binary</definedName>
    <definedName name="solver_rhs50" localSheetId="15">binary</definedName>
    <definedName name="solver_rhs50" localSheetId="16">binary</definedName>
    <definedName name="solver_rhs50" localSheetId="17">binary</definedName>
    <definedName name="solver_rhs50" localSheetId="1">binary</definedName>
    <definedName name="solver_rhs50" localSheetId="8">binary</definedName>
    <definedName name="solver_rhs50" localSheetId="2">binary</definedName>
    <definedName name="solver_rhs50">binary</definedName>
    <definedName name="solver_rhs51" localSheetId="9">binary</definedName>
    <definedName name="solver_rhs51" localSheetId="18">binary</definedName>
    <definedName name="solver_rhs51" localSheetId="19">binary</definedName>
    <definedName name="solver_rhs51" localSheetId="20">binary</definedName>
    <definedName name="solver_rhs51" localSheetId="21">binary</definedName>
    <definedName name="solver_rhs51" localSheetId="22">binary</definedName>
    <definedName name="solver_rhs51" localSheetId="23">binary</definedName>
    <definedName name="solver_rhs51" localSheetId="24">binary</definedName>
    <definedName name="solver_rhs51" localSheetId="25">binary</definedName>
    <definedName name="solver_rhs51" localSheetId="26">binary</definedName>
    <definedName name="solver_rhs51" localSheetId="27">binary</definedName>
    <definedName name="solver_rhs51" localSheetId="10">binary</definedName>
    <definedName name="solver_rhs51" localSheetId="28">binary</definedName>
    <definedName name="solver_rhs51" localSheetId="29">binary</definedName>
    <definedName name="solver_rhs51" localSheetId="30">binary</definedName>
    <definedName name="solver_rhs51" localSheetId="31">binary</definedName>
    <definedName name="solver_rhs51" localSheetId="32">binary</definedName>
    <definedName name="solver_rhs51" localSheetId="33">binary</definedName>
    <definedName name="solver_rhs51" localSheetId="34">binary</definedName>
    <definedName name="solver_rhs51" localSheetId="35">binary</definedName>
    <definedName name="solver_rhs51" localSheetId="36">binary</definedName>
    <definedName name="solver_rhs51" localSheetId="37">binary</definedName>
    <definedName name="solver_rhs51" localSheetId="11">binary</definedName>
    <definedName name="solver_rhs51" localSheetId="38">binary</definedName>
    <definedName name="solver_rhs51" localSheetId="39">binary</definedName>
    <definedName name="solver_rhs51" localSheetId="40">binary</definedName>
    <definedName name="solver_rhs51" localSheetId="41">binary</definedName>
    <definedName name="solver_rhs51" localSheetId="42">binary</definedName>
    <definedName name="solver_rhs51" localSheetId="43">binary</definedName>
    <definedName name="solver_rhs51" localSheetId="44">binary</definedName>
    <definedName name="solver_rhs51" localSheetId="45">binary</definedName>
    <definedName name="solver_rhs51" localSheetId="46">binary</definedName>
    <definedName name="solver_rhs51" localSheetId="47">binary</definedName>
    <definedName name="solver_rhs51" localSheetId="12">binary</definedName>
    <definedName name="solver_rhs51" localSheetId="48">binary</definedName>
    <definedName name="solver_rhs51" localSheetId="49">binary</definedName>
    <definedName name="solver_rhs51" localSheetId="50">binary</definedName>
    <definedName name="solver_rhs51" localSheetId="51">binary</definedName>
    <definedName name="solver_rhs51" localSheetId="52">binary</definedName>
    <definedName name="solver_rhs51" localSheetId="53">binary</definedName>
    <definedName name="solver_rhs51" localSheetId="54">binary</definedName>
    <definedName name="solver_rhs51" localSheetId="55">binary</definedName>
    <definedName name="solver_rhs51" localSheetId="56">binary</definedName>
    <definedName name="solver_rhs51" localSheetId="57">binary</definedName>
    <definedName name="solver_rhs51" localSheetId="13">binary</definedName>
    <definedName name="solver_rhs51" localSheetId="58">binary</definedName>
    <definedName name="solver_rhs51" localSheetId="59">binary</definedName>
    <definedName name="solver_rhs51" localSheetId="60">binary</definedName>
    <definedName name="solver_rhs51" localSheetId="14">binary</definedName>
    <definedName name="solver_rhs51" localSheetId="15">binary</definedName>
    <definedName name="solver_rhs51" localSheetId="16">binary</definedName>
    <definedName name="solver_rhs51" localSheetId="17">binary</definedName>
    <definedName name="solver_rhs51" localSheetId="1">binary</definedName>
    <definedName name="solver_rhs51" localSheetId="8">binary</definedName>
    <definedName name="solver_rhs51" localSheetId="2">binary</definedName>
    <definedName name="solver_rhs51">binary</definedName>
    <definedName name="solver_rhs52" localSheetId="9">binary</definedName>
    <definedName name="solver_rhs52" localSheetId="18">binary</definedName>
    <definedName name="solver_rhs52" localSheetId="19">binary</definedName>
    <definedName name="solver_rhs52" localSheetId="20">binary</definedName>
    <definedName name="solver_rhs52" localSheetId="21">binary</definedName>
    <definedName name="solver_rhs52" localSheetId="22">binary</definedName>
    <definedName name="solver_rhs52" localSheetId="23">binary</definedName>
    <definedName name="solver_rhs52" localSheetId="24">binary</definedName>
    <definedName name="solver_rhs52" localSheetId="25">binary</definedName>
    <definedName name="solver_rhs52" localSheetId="26">binary</definedName>
    <definedName name="solver_rhs52" localSheetId="27">binary</definedName>
    <definedName name="solver_rhs52" localSheetId="10">binary</definedName>
    <definedName name="solver_rhs52" localSheetId="28">binary</definedName>
    <definedName name="solver_rhs52" localSheetId="29">binary</definedName>
    <definedName name="solver_rhs52" localSheetId="30">binary</definedName>
    <definedName name="solver_rhs52" localSheetId="31">binary</definedName>
    <definedName name="solver_rhs52" localSheetId="32">binary</definedName>
    <definedName name="solver_rhs52" localSheetId="33">binary</definedName>
    <definedName name="solver_rhs52" localSheetId="34">binary</definedName>
    <definedName name="solver_rhs52" localSheetId="35">binary</definedName>
    <definedName name="solver_rhs52" localSheetId="36">binary</definedName>
    <definedName name="solver_rhs52" localSheetId="37">binary</definedName>
    <definedName name="solver_rhs52" localSheetId="11">binary</definedName>
    <definedName name="solver_rhs52" localSheetId="38">binary</definedName>
    <definedName name="solver_rhs52" localSheetId="39">binary</definedName>
    <definedName name="solver_rhs52" localSheetId="40">binary</definedName>
    <definedName name="solver_rhs52" localSheetId="41">binary</definedName>
    <definedName name="solver_rhs52" localSheetId="42">binary</definedName>
    <definedName name="solver_rhs52" localSheetId="43">binary</definedName>
    <definedName name="solver_rhs52" localSheetId="44">binary</definedName>
    <definedName name="solver_rhs52" localSheetId="45">binary</definedName>
    <definedName name="solver_rhs52" localSheetId="46">binary</definedName>
    <definedName name="solver_rhs52" localSheetId="47">binary</definedName>
    <definedName name="solver_rhs52" localSheetId="12">binary</definedName>
    <definedName name="solver_rhs52" localSheetId="48">binary</definedName>
    <definedName name="solver_rhs52" localSheetId="49">binary</definedName>
    <definedName name="solver_rhs52" localSheetId="50">binary</definedName>
    <definedName name="solver_rhs52" localSheetId="51">binary</definedName>
    <definedName name="solver_rhs52" localSheetId="52">binary</definedName>
    <definedName name="solver_rhs52" localSheetId="53">binary</definedName>
    <definedName name="solver_rhs52" localSheetId="54">binary</definedName>
    <definedName name="solver_rhs52" localSheetId="55">binary</definedName>
    <definedName name="solver_rhs52" localSheetId="56">binary</definedName>
    <definedName name="solver_rhs52" localSheetId="57">binary</definedName>
    <definedName name="solver_rhs52" localSheetId="13">binary</definedName>
    <definedName name="solver_rhs52" localSheetId="58">binary</definedName>
    <definedName name="solver_rhs52" localSheetId="59">binary</definedName>
    <definedName name="solver_rhs52" localSheetId="60">binary</definedName>
    <definedName name="solver_rhs52" localSheetId="14">binary</definedName>
    <definedName name="solver_rhs52" localSheetId="15">binary</definedName>
    <definedName name="solver_rhs52" localSheetId="16">binary</definedName>
    <definedName name="solver_rhs52" localSheetId="17">binary</definedName>
    <definedName name="solver_rhs52" localSheetId="1">binary</definedName>
    <definedName name="solver_rhs52" localSheetId="8">binary</definedName>
    <definedName name="solver_rhs52" localSheetId="2">binary</definedName>
    <definedName name="solver_rhs52">binary</definedName>
    <definedName name="solver_rhs53" localSheetId="9">binary</definedName>
    <definedName name="solver_rhs53" localSheetId="18">binary</definedName>
    <definedName name="solver_rhs53" localSheetId="19">binary</definedName>
    <definedName name="solver_rhs53" localSheetId="20">binary</definedName>
    <definedName name="solver_rhs53" localSheetId="21">binary</definedName>
    <definedName name="solver_rhs53" localSheetId="22">binary</definedName>
    <definedName name="solver_rhs53" localSheetId="23">binary</definedName>
    <definedName name="solver_rhs53" localSheetId="24">binary</definedName>
    <definedName name="solver_rhs53" localSheetId="25">binary</definedName>
    <definedName name="solver_rhs53" localSheetId="26">binary</definedName>
    <definedName name="solver_rhs53" localSheetId="27">binary</definedName>
    <definedName name="solver_rhs53" localSheetId="10">binary</definedName>
    <definedName name="solver_rhs53" localSheetId="28">binary</definedName>
    <definedName name="solver_rhs53" localSheetId="29">binary</definedName>
    <definedName name="solver_rhs53" localSheetId="30">binary</definedName>
    <definedName name="solver_rhs53" localSheetId="31">binary</definedName>
    <definedName name="solver_rhs53" localSheetId="32">binary</definedName>
    <definedName name="solver_rhs53" localSheetId="33">binary</definedName>
    <definedName name="solver_rhs53" localSheetId="34">binary</definedName>
    <definedName name="solver_rhs53" localSheetId="35">binary</definedName>
    <definedName name="solver_rhs53" localSheetId="36">binary</definedName>
    <definedName name="solver_rhs53" localSheetId="37">binary</definedName>
    <definedName name="solver_rhs53" localSheetId="11">binary</definedName>
    <definedName name="solver_rhs53" localSheetId="38">binary</definedName>
    <definedName name="solver_rhs53" localSheetId="39">binary</definedName>
    <definedName name="solver_rhs53" localSheetId="40">binary</definedName>
    <definedName name="solver_rhs53" localSheetId="41">binary</definedName>
    <definedName name="solver_rhs53" localSheetId="42">binary</definedName>
    <definedName name="solver_rhs53" localSheetId="43">binary</definedName>
    <definedName name="solver_rhs53" localSheetId="44">binary</definedName>
    <definedName name="solver_rhs53" localSheetId="45">binary</definedName>
    <definedName name="solver_rhs53" localSheetId="46">binary</definedName>
    <definedName name="solver_rhs53" localSheetId="47">binary</definedName>
    <definedName name="solver_rhs53" localSheetId="12">binary</definedName>
    <definedName name="solver_rhs53" localSheetId="48">binary</definedName>
    <definedName name="solver_rhs53" localSheetId="49">binary</definedName>
    <definedName name="solver_rhs53" localSheetId="50">binary</definedName>
    <definedName name="solver_rhs53" localSheetId="51">binary</definedName>
    <definedName name="solver_rhs53" localSheetId="52">binary</definedName>
    <definedName name="solver_rhs53" localSheetId="53">binary</definedName>
    <definedName name="solver_rhs53" localSheetId="54">binary</definedName>
    <definedName name="solver_rhs53" localSheetId="55">binary</definedName>
    <definedName name="solver_rhs53" localSheetId="56">binary</definedName>
    <definedName name="solver_rhs53" localSheetId="57">binary</definedName>
    <definedName name="solver_rhs53" localSheetId="13">binary</definedName>
    <definedName name="solver_rhs53" localSheetId="58">binary</definedName>
    <definedName name="solver_rhs53" localSheetId="59">binary</definedName>
    <definedName name="solver_rhs53" localSheetId="60">binary</definedName>
    <definedName name="solver_rhs53" localSheetId="14">binary</definedName>
    <definedName name="solver_rhs53" localSheetId="15">binary</definedName>
    <definedName name="solver_rhs53" localSheetId="16">binary</definedName>
    <definedName name="solver_rhs53" localSheetId="17">binary</definedName>
    <definedName name="solver_rhs53" localSheetId="1">binary</definedName>
    <definedName name="solver_rhs53" localSheetId="8">binary</definedName>
    <definedName name="solver_rhs53" localSheetId="2">binary</definedName>
    <definedName name="solver_rhs53">binary</definedName>
    <definedName name="solver_rhs54" localSheetId="9">binary</definedName>
    <definedName name="solver_rhs54" localSheetId="18">binary</definedName>
    <definedName name="solver_rhs54" localSheetId="19">binary</definedName>
    <definedName name="solver_rhs54" localSheetId="20">binary</definedName>
    <definedName name="solver_rhs54" localSheetId="21">binary</definedName>
    <definedName name="solver_rhs54" localSheetId="22">binary</definedName>
    <definedName name="solver_rhs54" localSheetId="23">binary</definedName>
    <definedName name="solver_rhs54" localSheetId="24">binary</definedName>
    <definedName name="solver_rhs54" localSheetId="25">binary</definedName>
    <definedName name="solver_rhs54" localSheetId="26">binary</definedName>
    <definedName name="solver_rhs54" localSheetId="27">binary</definedName>
    <definedName name="solver_rhs54" localSheetId="10">binary</definedName>
    <definedName name="solver_rhs54" localSheetId="28">binary</definedName>
    <definedName name="solver_rhs54" localSheetId="29">binary</definedName>
    <definedName name="solver_rhs54" localSheetId="30">binary</definedName>
    <definedName name="solver_rhs54" localSheetId="31">binary</definedName>
    <definedName name="solver_rhs54" localSheetId="32">binary</definedName>
    <definedName name="solver_rhs54" localSheetId="33">binary</definedName>
    <definedName name="solver_rhs54" localSheetId="34">binary</definedName>
    <definedName name="solver_rhs54" localSheetId="35">binary</definedName>
    <definedName name="solver_rhs54" localSheetId="36">binary</definedName>
    <definedName name="solver_rhs54" localSheetId="37">binary</definedName>
    <definedName name="solver_rhs54" localSheetId="11">binary</definedName>
    <definedName name="solver_rhs54" localSheetId="38">binary</definedName>
    <definedName name="solver_rhs54" localSheetId="39">binary</definedName>
    <definedName name="solver_rhs54" localSheetId="40">binary</definedName>
    <definedName name="solver_rhs54" localSheetId="41">binary</definedName>
    <definedName name="solver_rhs54" localSheetId="42">binary</definedName>
    <definedName name="solver_rhs54" localSheetId="43">binary</definedName>
    <definedName name="solver_rhs54" localSheetId="44">binary</definedName>
    <definedName name="solver_rhs54" localSheetId="45">binary</definedName>
    <definedName name="solver_rhs54" localSheetId="46">binary</definedName>
    <definedName name="solver_rhs54" localSheetId="47">binary</definedName>
    <definedName name="solver_rhs54" localSheetId="12">binary</definedName>
    <definedName name="solver_rhs54" localSheetId="48">binary</definedName>
    <definedName name="solver_rhs54" localSheetId="49">binary</definedName>
    <definedName name="solver_rhs54" localSheetId="50">binary</definedName>
    <definedName name="solver_rhs54" localSheetId="51">binary</definedName>
    <definedName name="solver_rhs54" localSheetId="52">binary</definedName>
    <definedName name="solver_rhs54" localSheetId="53">binary</definedName>
    <definedName name="solver_rhs54" localSheetId="54">binary</definedName>
    <definedName name="solver_rhs54" localSheetId="55">binary</definedName>
    <definedName name="solver_rhs54" localSheetId="56">binary</definedName>
    <definedName name="solver_rhs54" localSheetId="57">binary</definedName>
    <definedName name="solver_rhs54" localSheetId="13">binary</definedName>
    <definedName name="solver_rhs54" localSheetId="58">binary</definedName>
    <definedName name="solver_rhs54" localSheetId="59">binary</definedName>
    <definedName name="solver_rhs54" localSheetId="60">binary</definedName>
    <definedName name="solver_rhs54" localSheetId="14">binary</definedName>
    <definedName name="solver_rhs54" localSheetId="15">binary</definedName>
    <definedName name="solver_rhs54" localSheetId="16">binary</definedName>
    <definedName name="solver_rhs54" localSheetId="17">binary</definedName>
    <definedName name="solver_rhs54" localSheetId="1">binary</definedName>
    <definedName name="solver_rhs54" localSheetId="8">binary</definedName>
    <definedName name="solver_rhs54" localSheetId="2">binary</definedName>
    <definedName name="solver_rhs54">binary</definedName>
    <definedName name="solver_rhs55" localSheetId="9">binary</definedName>
    <definedName name="solver_rhs55" localSheetId="18">binary</definedName>
    <definedName name="solver_rhs55" localSheetId="19">binary</definedName>
    <definedName name="solver_rhs55" localSheetId="20">binary</definedName>
    <definedName name="solver_rhs55" localSheetId="21">binary</definedName>
    <definedName name="solver_rhs55" localSheetId="22">binary</definedName>
    <definedName name="solver_rhs55" localSheetId="23">binary</definedName>
    <definedName name="solver_rhs55" localSheetId="24">binary</definedName>
    <definedName name="solver_rhs55" localSheetId="25">binary</definedName>
    <definedName name="solver_rhs55" localSheetId="26">binary</definedName>
    <definedName name="solver_rhs55" localSheetId="27">binary</definedName>
    <definedName name="solver_rhs55" localSheetId="10">binary</definedName>
    <definedName name="solver_rhs55" localSheetId="28">binary</definedName>
    <definedName name="solver_rhs55" localSheetId="29">binary</definedName>
    <definedName name="solver_rhs55" localSheetId="30">binary</definedName>
    <definedName name="solver_rhs55" localSheetId="31">binary</definedName>
    <definedName name="solver_rhs55" localSheetId="32">binary</definedName>
    <definedName name="solver_rhs55" localSheetId="33">binary</definedName>
    <definedName name="solver_rhs55" localSheetId="34">binary</definedName>
    <definedName name="solver_rhs55" localSheetId="35">binary</definedName>
    <definedName name="solver_rhs55" localSheetId="36">binary</definedName>
    <definedName name="solver_rhs55" localSheetId="37">binary</definedName>
    <definedName name="solver_rhs55" localSheetId="11">binary</definedName>
    <definedName name="solver_rhs55" localSheetId="38">binary</definedName>
    <definedName name="solver_rhs55" localSheetId="39">binary</definedName>
    <definedName name="solver_rhs55" localSheetId="40">binary</definedName>
    <definedName name="solver_rhs55" localSheetId="41">binary</definedName>
    <definedName name="solver_rhs55" localSheetId="42">binary</definedName>
    <definedName name="solver_rhs55" localSheetId="43">binary</definedName>
    <definedName name="solver_rhs55" localSheetId="44">binary</definedName>
    <definedName name="solver_rhs55" localSheetId="45">binary</definedName>
    <definedName name="solver_rhs55" localSheetId="46">binary</definedName>
    <definedName name="solver_rhs55" localSheetId="47">binary</definedName>
    <definedName name="solver_rhs55" localSheetId="12">binary</definedName>
    <definedName name="solver_rhs55" localSheetId="48">binary</definedName>
    <definedName name="solver_rhs55" localSheetId="49">binary</definedName>
    <definedName name="solver_rhs55" localSheetId="50">binary</definedName>
    <definedName name="solver_rhs55" localSheetId="51">binary</definedName>
    <definedName name="solver_rhs55" localSheetId="52">binary</definedName>
    <definedName name="solver_rhs55" localSheetId="53">binary</definedName>
    <definedName name="solver_rhs55" localSheetId="54">binary</definedName>
    <definedName name="solver_rhs55" localSheetId="55">binary</definedName>
    <definedName name="solver_rhs55" localSheetId="56">binary</definedName>
    <definedName name="solver_rhs55" localSheetId="57">binary</definedName>
    <definedName name="solver_rhs55" localSheetId="13">binary</definedName>
    <definedName name="solver_rhs55" localSheetId="58">binary</definedName>
    <definedName name="solver_rhs55" localSheetId="59">binary</definedName>
    <definedName name="solver_rhs55" localSheetId="60">binary</definedName>
    <definedName name="solver_rhs55" localSheetId="14">binary</definedName>
    <definedName name="solver_rhs55" localSheetId="15">binary</definedName>
    <definedName name="solver_rhs55" localSheetId="16">binary</definedName>
    <definedName name="solver_rhs55" localSheetId="17">binary</definedName>
    <definedName name="solver_rhs55" localSheetId="1">binary</definedName>
    <definedName name="solver_rhs55" localSheetId="8">binary</definedName>
    <definedName name="solver_rhs55" localSheetId="2">binary</definedName>
    <definedName name="solver_rhs55">binary</definedName>
    <definedName name="solver_rhs56" localSheetId="9">binary</definedName>
    <definedName name="solver_rhs56" localSheetId="18">binary</definedName>
    <definedName name="solver_rhs56" localSheetId="19">binary</definedName>
    <definedName name="solver_rhs56" localSheetId="20">binary</definedName>
    <definedName name="solver_rhs56" localSheetId="21">binary</definedName>
    <definedName name="solver_rhs56" localSheetId="22">binary</definedName>
    <definedName name="solver_rhs56" localSheetId="23">binary</definedName>
    <definedName name="solver_rhs56" localSheetId="24">binary</definedName>
    <definedName name="solver_rhs56" localSheetId="25">binary</definedName>
    <definedName name="solver_rhs56" localSheetId="26">binary</definedName>
    <definedName name="solver_rhs56" localSheetId="27">binary</definedName>
    <definedName name="solver_rhs56" localSheetId="10">binary</definedName>
    <definedName name="solver_rhs56" localSheetId="28">binary</definedName>
    <definedName name="solver_rhs56" localSheetId="29">binary</definedName>
    <definedName name="solver_rhs56" localSheetId="30">binary</definedName>
    <definedName name="solver_rhs56" localSheetId="31">binary</definedName>
    <definedName name="solver_rhs56" localSheetId="32">binary</definedName>
    <definedName name="solver_rhs56" localSheetId="33">binary</definedName>
    <definedName name="solver_rhs56" localSheetId="34">binary</definedName>
    <definedName name="solver_rhs56" localSheetId="35">binary</definedName>
    <definedName name="solver_rhs56" localSheetId="36">binary</definedName>
    <definedName name="solver_rhs56" localSheetId="37">binary</definedName>
    <definedName name="solver_rhs56" localSheetId="11">binary</definedName>
    <definedName name="solver_rhs56" localSheetId="38">binary</definedName>
    <definedName name="solver_rhs56" localSheetId="39">binary</definedName>
    <definedName name="solver_rhs56" localSheetId="40">binary</definedName>
    <definedName name="solver_rhs56" localSheetId="41">binary</definedName>
    <definedName name="solver_rhs56" localSheetId="42">binary</definedName>
    <definedName name="solver_rhs56" localSheetId="43">binary</definedName>
    <definedName name="solver_rhs56" localSheetId="44">binary</definedName>
    <definedName name="solver_rhs56" localSheetId="45">binary</definedName>
    <definedName name="solver_rhs56" localSheetId="46">binary</definedName>
    <definedName name="solver_rhs56" localSheetId="47">binary</definedName>
    <definedName name="solver_rhs56" localSheetId="12">binary</definedName>
    <definedName name="solver_rhs56" localSheetId="48">binary</definedName>
    <definedName name="solver_rhs56" localSheetId="49">binary</definedName>
    <definedName name="solver_rhs56" localSheetId="50">binary</definedName>
    <definedName name="solver_rhs56" localSheetId="51">binary</definedName>
    <definedName name="solver_rhs56" localSheetId="52">binary</definedName>
    <definedName name="solver_rhs56" localSheetId="53">binary</definedName>
    <definedName name="solver_rhs56" localSheetId="54">binary</definedName>
    <definedName name="solver_rhs56" localSheetId="55">binary</definedName>
    <definedName name="solver_rhs56" localSheetId="56">binary</definedName>
    <definedName name="solver_rhs56" localSheetId="57">binary</definedName>
    <definedName name="solver_rhs56" localSheetId="13">binary</definedName>
    <definedName name="solver_rhs56" localSheetId="58">binary</definedName>
    <definedName name="solver_rhs56" localSheetId="59">binary</definedName>
    <definedName name="solver_rhs56" localSheetId="60">binary</definedName>
    <definedName name="solver_rhs56" localSheetId="14">binary</definedName>
    <definedName name="solver_rhs56" localSheetId="15">binary</definedName>
    <definedName name="solver_rhs56" localSheetId="16">binary</definedName>
    <definedName name="solver_rhs56" localSheetId="17">binary</definedName>
    <definedName name="solver_rhs56" localSheetId="1">binary</definedName>
    <definedName name="solver_rhs56" localSheetId="8">binary</definedName>
    <definedName name="solver_rhs56" localSheetId="2">binary</definedName>
    <definedName name="solver_rhs56">binary</definedName>
    <definedName name="solver_rhs57" localSheetId="9">binary</definedName>
    <definedName name="solver_rhs57" localSheetId="18">binary</definedName>
    <definedName name="solver_rhs57" localSheetId="19">binary</definedName>
    <definedName name="solver_rhs57" localSheetId="20">binary</definedName>
    <definedName name="solver_rhs57" localSheetId="21">binary</definedName>
    <definedName name="solver_rhs57" localSheetId="22">binary</definedName>
    <definedName name="solver_rhs57" localSheetId="23">binary</definedName>
    <definedName name="solver_rhs57" localSheetId="24">binary</definedName>
    <definedName name="solver_rhs57" localSheetId="25">binary</definedName>
    <definedName name="solver_rhs57" localSheetId="26">binary</definedName>
    <definedName name="solver_rhs57" localSheetId="27">binary</definedName>
    <definedName name="solver_rhs57" localSheetId="10">binary</definedName>
    <definedName name="solver_rhs57" localSheetId="28">binary</definedName>
    <definedName name="solver_rhs57" localSheetId="29">binary</definedName>
    <definedName name="solver_rhs57" localSheetId="30">binary</definedName>
    <definedName name="solver_rhs57" localSheetId="31">binary</definedName>
    <definedName name="solver_rhs57" localSheetId="32">binary</definedName>
    <definedName name="solver_rhs57" localSheetId="33">binary</definedName>
    <definedName name="solver_rhs57" localSheetId="34">binary</definedName>
    <definedName name="solver_rhs57" localSheetId="35">binary</definedName>
    <definedName name="solver_rhs57" localSheetId="36">binary</definedName>
    <definedName name="solver_rhs57" localSheetId="37">binary</definedName>
    <definedName name="solver_rhs57" localSheetId="11">binary</definedName>
    <definedName name="solver_rhs57" localSheetId="38">binary</definedName>
    <definedName name="solver_rhs57" localSheetId="39">binary</definedName>
    <definedName name="solver_rhs57" localSheetId="40">binary</definedName>
    <definedName name="solver_rhs57" localSheetId="41">binary</definedName>
    <definedName name="solver_rhs57" localSheetId="42">binary</definedName>
    <definedName name="solver_rhs57" localSheetId="43">binary</definedName>
    <definedName name="solver_rhs57" localSheetId="44">binary</definedName>
    <definedName name="solver_rhs57" localSheetId="45">binary</definedName>
    <definedName name="solver_rhs57" localSheetId="46">binary</definedName>
    <definedName name="solver_rhs57" localSheetId="47">binary</definedName>
    <definedName name="solver_rhs57" localSheetId="12">binary</definedName>
    <definedName name="solver_rhs57" localSheetId="48">binary</definedName>
    <definedName name="solver_rhs57" localSheetId="49">binary</definedName>
    <definedName name="solver_rhs57" localSheetId="50">binary</definedName>
    <definedName name="solver_rhs57" localSheetId="51">binary</definedName>
    <definedName name="solver_rhs57" localSheetId="52">binary</definedName>
    <definedName name="solver_rhs57" localSheetId="53">binary</definedName>
    <definedName name="solver_rhs57" localSheetId="54">binary</definedName>
    <definedName name="solver_rhs57" localSheetId="55">binary</definedName>
    <definedName name="solver_rhs57" localSheetId="56">binary</definedName>
    <definedName name="solver_rhs57" localSheetId="57">binary</definedName>
    <definedName name="solver_rhs57" localSheetId="13">binary</definedName>
    <definedName name="solver_rhs57" localSheetId="58">binary</definedName>
    <definedName name="solver_rhs57" localSheetId="59">binary</definedName>
    <definedName name="solver_rhs57" localSheetId="60">binary</definedName>
    <definedName name="solver_rhs57" localSheetId="14">binary</definedName>
    <definedName name="solver_rhs57" localSheetId="15">binary</definedName>
    <definedName name="solver_rhs57" localSheetId="16">binary</definedName>
    <definedName name="solver_rhs57" localSheetId="17">binary</definedName>
    <definedName name="solver_rhs57" localSheetId="1">binary</definedName>
    <definedName name="solver_rhs57" localSheetId="8">binary</definedName>
    <definedName name="solver_rhs57" localSheetId="2">binary</definedName>
    <definedName name="solver_rhs57">binary</definedName>
    <definedName name="solver_rhs58" localSheetId="9">binary</definedName>
    <definedName name="solver_rhs58" localSheetId="18">binary</definedName>
    <definedName name="solver_rhs58" localSheetId="19">binary</definedName>
    <definedName name="solver_rhs58" localSheetId="20">binary</definedName>
    <definedName name="solver_rhs58" localSheetId="21">binary</definedName>
    <definedName name="solver_rhs58" localSheetId="22">binary</definedName>
    <definedName name="solver_rhs58" localSheetId="23">binary</definedName>
    <definedName name="solver_rhs58" localSheetId="24">binary</definedName>
    <definedName name="solver_rhs58" localSheetId="25">binary</definedName>
    <definedName name="solver_rhs58" localSheetId="26">binary</definedName>
    <definedName name="solver_rhs58" localSheetId="27">binary</definedName>
    <definedName name="solver_rhs58" localSheetId="10">binary</definedName>
    <definedName name="solver_rhs58" localSheetId="28">binary</definedName>
    <definedName name="solver_rhs58" localSheetId="29">binary</definedName>
    <definedName name="solver_rhs58" localSheetId="30">binary</definedName>
    <definedName name="solver_rhs58" localSheetId="31">binary</definedName>
    <definedName name="solver_rhs58" localSheetId="32">binary</definedName>
    <definedName name="solver_rhs58" localSheetId="33">binary</definedName>
    <definedName name="solver_rhs58" localSheetId="34">binary</definedName>
    <definedName name="solver_rhs58" localSheetId="35">binary</definedName>
    <definedName name="solver_rhs58" localSheetId="36">binary</definedName>
    <definedName name="solver_rhs58" localSheetId="37">binary</definedName>
    <definedName name="solver_rhs58" localSheetId="11">binary</definedName>
    <definedName name="solver_rhs58" localSheetId="38">binary</definedName>
    <definedName name="solver_rhs58" localSheetId="39">binary</definedName>
    <definedName name="solver_rhs58" localSheetId="40">binary</definedName>
    <definedName name="solver_rhs58" localSheetId="41">binary</definedName>
    <definedName name="solver_rhs58" localSheetId="42">binary</definedName>
    <definedName name="solver_rhs58" localSheetId="43">binary</definedName>
    <definedName name="solver_rhs58" localSheetId="44">binary</definedName>
    <definedName name="solver_rhs58" localSheetId="45">binary</definedName>
    <definedName name="solver_rhs58" localSheetId="46">binary</definedName>
    <definedName name="solver_rhs58" localSheetId="47">binary</definedName>
    <definedName name="solver_rhs58" localSheetId="12">binary</definedName>
    <definedName name="solver_rhs58" localSheetId="48">binary</definedName>
    <definedName name="solver_rhs58" localSheetId="49">binary</definedName>
    <definedName name="solver_rhs58" localSheetId="50">binary</definedName>
    <definedName name="solver_rhs58" localSheetId="51">binary</definedName>
    <definedName name="solver_rhs58" localSheetId="52">binary</definedName>
    <definedName name="solver_rhs58" localSheetId="53">binary</definedName>
    <definedName name="solver_rhs58" localSheetId="54">binary</definedName>
    <definedName name="solver_rhs58" localSheetId="55">binary</definedName>
    <definedName name="solver_rhs58" localSheetId="56">binary</definedName>
    <definedName name="solver_rhs58" localSheetId="57">binary</definedName>
    <definedName name="solver_rhs58" localSheetId="13">binary</definedName>
    <definedName name="solver_rhs58" localSheetId="58">binary</definedName>
    <definedName name="solver_rhs58" localSheetId="59">binary</definedName>
    <definedName name="solver_rhs58" localSheetId="60">binary</definedName>
    <definedName name="solver_rhs58" localSheetId="14">binary</definedName>
    <definedName name="solver_rhs58" localSheetId="15">binary</definedName>
    <definedName name="solver_rhs58" localSheetId="16">binary</definedName>
    <definedName name="solver_rhs58" localSheetId="17">binary</definedName>
    <definedName name="solver_rhs58" localSheetId="1">binary</definedName>
    <definedName name="solver_rhs58" localSheetId="8">binary</definedName>
    <definedName name="solver_rhs58" localSheetId="2">binary</definedName>
    <definedName name="solver_rhs58">binary</definedName>
    <definedName name="solver_rhs59" localSheetId="9">binary</definedName>
    <definedName name="solver_rhs59" localSheetId="18">binary</definedName>
    <definedName name="solver_rhs59" localSheetId="19">binary</definedName>
    <definedName name="solver_rhs59" localSheetId="20">binary</definedName>
    <definedName name="solver_rhs59" localSheetId="21">binary</definedName>
    <definedName name="solver_rhs59" localSheetId="22">binary</definedName>
    <definedName name="solver_rhs59" localSheetId="23">binary</definedName>
    <definedName name="solver_rhs59" localSheetId="24">binary</definedName>
    <definedName name="solver_rhs59" localSheetId="25">binary</definedName>
    <definedName name="solver_rhs59" localSheetId="26">binary</definedName>
    <definedName name="solver_rhs59" localSheetId="27">binary</definedName>
    <definedName name="solver_rhs59" localSheetId="10">binary</definedName>
    <definedName name="solver_rhs59" localSheetId="28">binary</definedName>
    <definedName name="solver_rhs59" localSheetId="29">binary</definedName>
    <definedName name="solver_rhs59" localSheetId="30">binary</definedName>
    <definedName name="solver_rhs59" localSheetId="31">binary</definedName>
    <definedName name="solver_rhs59" localSheetId="32">binary</definedName>
    <definedName name="solver_rhs59" localSheetId="33">binary</definedName>
    <definedName name="solver_rhs59" localSheetId="34">binary</definedName>
    <definedName name="solver_rhs59" localSheetId="35">binary</definedName>
    <definedName name="solver_rhs59" localSheetId="36">binary</definedName>
    <definedName name="solver_rhs59" localSheetId="37">binary</definedName>
    <definedName name="solver_rhs59" localSheetId="11">binary</definedName>
    <definedName name="solver_rhs59" localSheetId="38">binary</definedName>
    <definedName name="solver_rhs59" localSheetId="39">binary</definedName>
    <definedName name="solver_rhs59" localSheetId="40">binary</definedName>
    <definedName name="solver_rhs59" localSheetId="41">binary</definedName>
    <definedName name="solver_rhs59" localSheetId="42">binary</definedName>
    <definedName name="solver_rhs59" localSheetId="43">binary</definedName>
    <definedName name="solver_rhs59" localSheetId="44">binary</definedName>
    <definedName name="solver_rhs59" localSheetId="45">binary</definedName>
    <definedName name="solver_rhs59" localSheetId="46">binary</definedName>
    <definedName name="solver_rhs59" localSheetId="47">binary</definedName>
    <definedName name="solver_rhs59" localSheetId="12">binary</definedName>
    <definedName name="solver_rhs59" localSheetId="48">binary</definedName>
    <definedName name="solver_rhs59" localSheetId="49">binary</definedName>
    <definedName name="solver_rhs59" localSheetId="50">binary</definedName>
    <definedName name="solver_rhs59" localSheetId="51">binary</definedName>
    <definedName name="solver_rhs59" localSheetId="52">binary</definedName>
    <definedName name="solver_rhs59" localSheetId="53">binary</definedName>
    <definedName name="solver_rhs59" localSheetId="54">binary</definedName>
    <definedName name="solver_rhs59" localSheetId="55">binary</definedName>
    <definedName name="solver_rhs59" localSheetId="56">binary</definedName>
    <definedName name="solver_rhs59" localSheetId="57">binary</definedName>
    <definedName name="solver_rhs59" localSheetId="13">binary</definedName>
    <definedName name="solver_rhs59" localSheetId="58">binary</definedName>
    <definedName name="solver_rhs59" localSheetId="59">binary</definedName>
    <definedName name="solver_rhs59" localSheetId="60">binary</definedName>
    <definedName name="solver_rhs59" localSheetId="14">binary</definedName>
    <definedName name="solver_rhs59" localSheetId="15">binary</definedName>
    <definedName name="solver_rhs59" localSheetId="16">binary</definedName>
    <definedName name="solver_rhs59" localSheetId="17">binary</definedName>
    <definedName name="solver_rhs59" localSheetId="1">binary</definedName>
    <definedName name="solver_rhs59" localSheetId="8">binary</definedName>
    <definedName name="solver_rhs59" localSheetId="2">binary</definedName>
    <definedName name="solver_rhs59">binary</definedName>
    <definedName name="solver_rhs6" localSheetId="9">binary</definedName>
    <definedName name="solver_rhs6" localSheetId="18">binary</definedName>
    <definedName name="solver_rhs6" localSheetId="19">binary</definedName>
    <definedName name="solver_rhs6" localSheetId="20">binary</definedName>
    <definedName name="solver_rhs6" localSheetId="21">binary</definedName>
    <definedName name="solver_rhs6" localSheetId="22">binary</definedName>
    <definedName name="solver_rhs6" localSheetId="23">binary</definedName>
    <definedName name="solver_rhs6" localSheetId="24">binary</definedName>
    <definedName name="solver_rhs6" localSheetId="25">binary</definedName>
    <definedName name="solver_rhs6" localSheetId="26">binary</definedName>
    <definedName name="solver_rhs6" localSheetId="27">binary</definedName>
    <definedName name="solver_rhs6" localSheetId="10">binary</definedName>
    <definedName name="solver_rhs6" localSheetId="28">binary</definedName>
    <definedName name="solver_rhs6" localSheetId="29">binary</definedName>
    <definedName name="solver_rhs6" localSheetId="30">binary</definedName>
    <definedName name="solver_rhs6" localSheetId="31">binary</definedName>
    <definedName name="solver_rhs6" localSheetId="32">binary</definedName>
    <definedName name="solver_rhs6" localSheetId="33">binary</definedName>
    <definedName name="solver_rhs6" localSheetId="34">binary</definedName>
    <definedName name="solver_rhs6" localSheetId="35">binary</definedName>
    <definedName name="solver_rhs6" localSheetId="36">binary</definedName>
    <definedName name="solver_rhs6" localSheetId="37">binary</definedName>
    <definedName name="solver_rhs6" localSheetId="11">binary</definedName>
    <definedName name="solver_rhs6" localSheetId="38">binary</definedName>
    <definedName name="solver_rhs6" localSheetId="39">binary</definedName>
    <definedName name="solver_rhs6" localSheetId="40">binary</definedName>
    <definedName name="solver_rhs6" localSheetId="41">binary</definedName>
    <definedName name="solver_rhs6" localSheetId="42">binary</definedName>
    <definedName name="solver_rhs6" localSheetId="43">binary</definedName>
    <definedName name="solver_rhs6" localSheetId="44">binary</definedName>
    <definedName name="solver_rhs6" localSheetId="45">binary</definedName>
    <definedName name="solver_rhs6" localSheetId="46">binary</definedName>
    <definedName name="solver_rhs6" localSheetId="47">binary</definedName>
    <definedName name="solver_rhs6" localSheetId="12">binary</definedName>
    <definedName name="solver_rhs6" localSheetId="48">binary</definedName>
    <definedName name="solver_rhs6" localSheetId="49">binary</definedName>
    <definedName name="solver_rhs6" localSheetId="50">binary</definedName>
    <definedName name="solver_rhs6" localSheetId="51">binary</definedName>
    <definedName name="solver_rhs6" localSheetId="52">binary</definedName>
    <definedName name="solver_rhs6" localSheetId="53">binary</definedName>
    <definedName name="solver_rhs6" localSheetId="54">binary</definedName>
    <definedName name="solver_rhs6" localSheetId="55">binary</definedName>
    <definedName name="solver_rhs6" localSheetId="56">binary</definedName>
    <definedName name="solver_rhs6" localSheetId="57">binary</definedName>
    <definedName name="solver_rhs6" localSheetId="13">binary</definedName>
    <definedName name="solver_rhs6" localSheetId="58">binary</definedName>
    <definedName name="solver_rhs6" localSheetId="59">binary</definedName>
    <definedName name="solver_rhs6" localSheetId="60">binary</definedName>
    <definedName name="solver_rhs6" localSheetId="14">binary</definedName>
    <definedName name="solver_rhs6" localSheetId="15">binary</definedName>
    <definedName name="solver_rhs6" localSheetId="16">binary</definedName>
    <definedName name="solver_rhs6" localSheetId="17">binary</definedName>
    <definedName name="solver_rhs6" localSheetId="1">binary</definedName>
    <definedName name="solver_rhs6" localSheetId="8">binary</definedName>
    <definedName name="solver_rhs6" localSheetId="2">binary</definedName>
    <definedName name="solver_rhs6">binary</definedName>
    <definedName name="solver_rhs60" localSheetId="9">binary</definedName>
    <definedName name="solver_rhs60" localSheetId="18">binary</definedName>
    <definedName name="solver_rhs60" localSheetId="19">binary</definedName>
    <definedName name="solver_rhs60" localSheetId="20">binary</definedName>
    <definedName name="solver_rhs60" localSheetId="21">binary</definedName>
    <definedName name="solver_rhs60" localSheetId="22">binary</definedName>
    <definedName name="solver_rhs60" localSheetId="23">binary</definedName>
    <definedName name="solver_rhs60" localSheetId="24">binary</definedName>
    <definedName name="solver_rhs60" localSheetId="25">binary</definedName>
    <definedName name="solver_rhs60" localSheetId="26">binary</definedName>
    <definedName name="solver_rhs60" localSheetId="27">binary</definedName>
    <definedName name="solver_rhs60" localSheetId="10">binary</definedName>
    <definedName name="solver_rhs60" localSheetId="28">binary</definedName>
    <definedName name="solver_rhs60" localSheetId="29">binary</definedName>
    <definedName name="solver_rhs60" localSheetId="30">binary</definedName>
    <definedName name="solver_rhs60" localSheetId="31">binary</definedName>
    <definedName name="solver_rhs60" localSheetId="32">binary</definedName>
    <definedName name="solver_rhs60" localSheetId="33">binary</definedName>
    <definedName name="solver_rhs60" localSheetId="34">binary</definedName>
    <definedName name="solver_rhs60" localSheetId="35">binary</definedName>
    <definedName name="solver_rhs60" localSheetId="36">binary</definedName>
    <definedName name="solver_rhs60" localSheetId="37">binary</definedName>
    <definedName name="solver_rhs60" localSheetId="11">binary</definedName>
    <definedName name="solver_rhs60" localSheetId="38">binary</definedName>
    <definedName name="solver_rhs60" localSheetId="39">binary</definedName>
    <definedName name="solver_rhs60" localSheetId="40">binary</definedName>
    <definedName name="solver_rhs60" localSheetId="41">binary</definedName>
    <definedName name="solver_rhs60" localSheetId="42">binary</definedName>
    <definedName name="solver_rhs60" localSheetId="43">binary</definedName>
    <definedName name="solver_rhs60" localSheetId="44">binary</definedName>
    <definedName name="solver_rhs60" localSheetId="45">binary</definedName>
    <definedName name="solver_rhs60" localSheetId="46">binary</definedName>
    <definedName name="solver_rhs60" localSheetId="47">binary</definedName>
    <definedName name="solver_rhs60" localSheetId="12">binary</definedName>
    <definedName name="solver_rhs60" localSheetId="48">binary</definedName>
    <definedName name="solver_rhs60" localSheetId="49">binary</definedName>
    <definedName name="solver_rhs60" localSheetId="50">binary</definedName>
    <definedName name="solver_rhs60" localSheetId="51">binary</definedName>
    <definedName name="solver_rhs60" localSheetId="52">binary</definedName>
    <definedName name="solver_rhs60" localSheetId="53">binary</definedName>
    <definedName name="solver_rhs60" localSheetId="54">binary</definedName>
    <definedName name="solver_rhs60" localSheetId="55">binary</definedName>
    <definedName name="solver_rhs60" localSheetId="56">binary</definedName>
    <definedName name="solver_rhs60" localSheetId="57">binary</definedName>
    <definedName name="solver_rhs60" localSheetId="13">binary</definedName>
    <definedName name="solver_rhs60" localSheetId="58">binary</definedName>
    <definedName name="solver_rhs60" localSheetId="59">binary</definedName>
    <definedName name="solver_rhs60" localSheetId="60">binary</definedName>
    <definedName name="solver_rhs60" localSheetId="14">binary</definedName>
    <definedName name="solver_rhs60" localSheetId="15">binary</definedName>
    <definedName name="solver_rhs60" localSheetId="16">binary</definedName>
    <definedName name="solver_rhs60" localSheetId="17">binary</definedName>
    <definedName name="solver_rhs60" localSheetId="1">binary</definedName>
    <definedName name="solver_rhs60" localSheetId="8">binary</definedName>
    <definedName name="solver_rhs60" localSheetId="2">binary</definedName>
    <definedName name="solver_rhs60">binary</definedName>
    <definedName name="solver_rhs61" localSheetId="9">binary</definedName>
    <definedName name="solver_rhs61" localSheetId="18">binary</definedName>
    <definedName name="solver_rhs61" localSheetId="19">binary</definedName>
    <definedName name="solver_rhs61" localSheetId="20">binary</definedName>
    <definedName name="solver_rhs61" localSheetId="21">binary</definedName>
    <definedName name="solver_rhs61" localSheetId="22">binary</definedName>
    <definedName name="solver_rhs61" localSheetId="23">binary</definedName>
    <definedName name="solver_rhs61" localSheetId="24">binary</definedName>
    <definedName name="solver_rhs61" localSheetId="25">binary</definedName>
    <definedName name="solver_rhs61" localSheetId="26">binary</definedName>
    <definedName name="solver_rhs61" localSheetId="27">binary</definedName>
    <definedName name="solver_rhs61" localSheetId="10">binary</definedName>
    <definedName name="solver_rhs61" localSheetId="28">binary</definedName>
    <definedName name="solver_rhs61" localSheetId="29">binary</definedName>
    <definedName name="solver_rhs61" localSheetId="30">binary</definedName>
    <definedName name="solver_rhs61" localSheetId="31">binary</definedName>
    <definedName name="solver_rhs61" localSheetId="32">binary</definedName>
    <definedName name="solver_rhs61" localSheetId="33">binary</definedName>
    <definedName name="solver_rhs61" localSheetId="34">binary</definedName>
    <definedName name="solver_rhs61" localSheetId="35">binary</definedName>
    <definedName name="solver_rhs61" localSheetId="36">binary</definedName>
    <definedName name="solver_rhs61" localSheetId="37">binary</definedName>
    <definedName name="solver_rhs61" localSheetId="11">binary</definedName>
    <definedName name="solver_rhs61" localSheetId="38">binary</definedName>
    <definedName name="solver_rhs61" localSheetId="39">binary</definedName>
    <definedName name="solver_rhs61" localSheetId="40">binary</definedName>
    <definedName name="solver_rhs61" localSheetId="41">binary</definedName>
    <definedName name="solver_rhs61" localSheetId="42">binary</definedName>
    <definedName name="solver_rhs61" localSheetId="43">binary</definedName>
    <definedName name="solver_rhs61" localSheetId="44">binary</definedName>
    <definedName name="solver_rhs61" localSheetId="45">binary</definedName>
    <definedName name="solver_rhs61" localSheetId="46">binary</definedName>
    <definedName name="solver_rhs61" localSheetId="47">binary</definedName>
    <definedName name="solver_rhs61" localSheetId="12">binary</definedName>
    <definedName name="solver_rhs61" localSheetId="48">binary</definedName>
    <definedName name="solver_rhs61" localSheetId="49">binary</definedName>
    <definedName name="solver_rhs61" localSheetId="50">binary</definedName>
    <definedName name="solver_rhs61" localSheetId="51">binary</definedName>
    <definedName name="solver_rhs61" localSheetId="52">binary</definedName>
    <definedName name="solver_rhs61" localSheetId="53">binary</definedName>
    <definedName name="solver_rhs61" localSheetId="54">binary</definedName>
    <definedName name="solver_rhs61" localSheetId="55">binary</definedName>
    <definedName name="solver_rhs61" localSheetId="56">binary</definedName>
    <definedName name="solver_rhs61" localSheetId="57">binary</definedName>
    <definedName name="solver_rhs61" localSheetId="13">binary</definedName>
    <definedName name="solver_rhs61" localSheetId="58">binary</definedName>
    <definedName name="solver_rhs61" localSheetId="59">binary</definedName>
    <definedName name="solver_rhs61" localSheetId="60">binary</definedName>
    <definedName name="solver_rhs61" localSheetId="14">binary</definedName>
    <definedName name="solver_rhs61" localSheetId="15">binary</definedName>
    <definedName name="solver_rhs61" localSheetId="16">binary</definedName>
    <definedName name="solver_rhs61" localSheetId="17">binary</definedName>
    <definedName name="solver_rhs61" localSheetId="1">binary</definedName>
    <definedName name="solver_rhs61" localSheetId="8">binary</definedName>
    <definedName name="solver_rhs61" localSheetId="2">binary</definedName>
    <definedName name="solver_rhs61">binary</definedName>
    <definedName name="solver_rhs62" localSheetId="9">binary</definedName>
    <definedName name="solver_rhs62" localSheetId="18">binary</definedName>
    <definedName name="solver_rhs62" localSheetId="19">binary</definedName>
    <definedName name="solver_rhs62" localSheetId="20">binary</definedName>
    <definedName name="solver_rhs62" localSheetId="21">binary</definedName>
    <definedName name="solver_rhs62" localSheetId="22">binary</definedName>
    <definedName name="solver_rhs62" localSheetId="23">binary</definedName>
    <definedName name="solver_rhs62" localSheetId="24">binary</definedName>
    <definedName name="solver_rhs62" localSheetId="25">binary</definedName>
    <definedName name="solver_rhs62" localSheetId="26">binary</definedName>
    <definedName name="solver_rhs62" localSheetId="27">binary</definedName>
    <definedName name="solver_rhs62" localSheetId="10">binary</definedName>
    <definedName name="solver_rhs62" localSheetId="28">binary</definedName>
    <definedName name="solver_rhs62" localSheetId="29">binary</definedName>
    <definedName name="solver_rhs62" localSheetId="30">binary</definedName>
    <definedName name="solver_rhs62" localSheetId="31">binary</definedName>
    <definedName name="solver_rhs62" localSheetId="32">binary</definedName>
    <definedName name="solver_rhs62" localSheetId="33">binary</definedName>
    <definedName name="solver_rhs62" localSheetId="34">binary</definedName>
    <definedName name="solver_rhs62" localSheetId="35">binary</definedName>
    <definedName name="solver_rhs62" localSheetId="36">binary</definedName>
    <definedName name="solver_rhs62" localSheetId="37">binary</definedName>
    <definedName name="solver_rhs62" localSheetId="11">binary</definedName>
    <definedName name="solver_rhs62" localSheetId="38">binary</definedName>
    <definedName name="solver_rhs62" localSheetId="39">binary</definedName>
    <definedName name="solver_rhs62" localSheetId="40">binary</definedName>
    <definedName name="solver_rhs62" localSheetId="41">binary</definedName>
    <definedName name="solver_rhs62" localSheetId="42">binary</definedName>
    <definedName name="solver_rhs62" localSheetId="43">binary</definedName>
    <definedName name="solver_rhs62" localSheetId="44">binary</definedName>
    <definedName name="solver_rhs62" localSheetId="45">binary</definedName>
    <definedName name="solver_rhs62" localSheetId="46">binary</definedName>
    <definedName name="solver_rhs62" localSheetId="47">binary</definedName>
    <definedName name="solver_rhs62" localSheetId="12">binary</definedName>
    <definedName name="solver_rhs62" localSheetId="48">binary</definedName>
    <definedName name="solver_rhs62" localSheetId="49">binary</definedName>
    <definedName name="solver_rhs62" localSheetId="50">binary</definedName>
    <definedName name="solver_rhs62" localSheetId="51">binary</definedName>
    <definedName name="solver_rhs62" localSheetId="52">binary</definedName>
    <definedName name="solver_rhs62" localSheetId="53">binary</definedName>
    <definedName name="solver_rhs62" localSheetId="54">binary</definedName>
    <definedName name="solver_rhs62" localSheetId="55">binary</definedName>
    <definedName name="solver_rhs62" localSheetId="56">binary</definedName>
    <definedName name="solver_rhs62" localSheetId="57">binary</definedName>
    <definedName name="solver_rhs62" localSheetId="13">binary</definedName>
    <definedName name="solver_rhs62" localSheetId="58">binary</definedName>
    <definedName name="solver_rhs62" localSheetId="59">binary</definedName>
    <definedName name="solver_rhs62" localSheetId="60">binary</definedName>
    <definedName name="solver_rhs62" localSheetId="14">binary</definedName>
    <definedName name="solver_rhs62" localSheetId="15">binary</definedName>
    <definedName name="solver_rhs62" localSheetId="16">binary</definedName>
    <definedName name="solver_rhs62" localSheetId="17">binary</definedName>
    <definedName name="solver_rhs62" localSheetId="1">binary</definedName>
    <definedName name="solver_rhs62" localSheetId="8">binary</definedName>
    <definedName name="solver_rhs62" localSheetId="2">binary</definedName>
    <definedName name="solver_rhs62">binary</definedName>
    <definedName name="solver_rhs63" localSheetId="9">binary</definedName>
    <definedName name="solver_rhs63" localSheetId="18">binary</definedName>
    <definedName name="solver_rhs63" localSheetId="19">binary</definedName>
    <definedName name="solver_rhs63" localSheetId="20">binary</definedName>
    <definedName name="solver_rhs63" localSheetId="21">binary</definedName>
    <definedName name="solver_rhs63" localSheetId="22">binary</definedName>
    <definedName name="solver_rhs63" localSheetId="23">binary</definedName>
    <definedName name="solver_rhs63" localSheetId="24">binary</definedName>
    <definedName name="solver_rhs63" localSheetId="25">binary</definedName>
    <definedName name="solver_rhs63" localSheetId="26">binary</definedName>
    <definedName name="solver_rhs63" localSheetId="27">binary</definedName>
    <definedName name="solver_rhs63" localSheetId="10">binary</definedName>
    <definedName name="solver_rhs63" localSheetId="28">binary</definedName>
    <definedName name="solver_rhs63" localSheetId="29">binary</definedName>
    <definedName name="solver_rhs63" localSheetId="30">binary</definedName>
    <definedName name="solver_rhs63" localSheetId="31">binary</definedName>
    <definedName name="solver_rhs63" localSheetId="32">binary</definedName>
    <definedName name="solver_rhs63" localSheetId="33">binary</definedName>
    <definedName name="solver_rhs63" localSheetId="34">binary</definedName>
    <definedName name="solver_rhs63" localSheetId="35">binary</definedName>
    <definedName name="solver_rhs63" localSheetId="36">binary</definedName>
    <definedName name="solver_rhs63" localSheetId="37">binary</definedName>
    <definedName name="solver_rhs63" localSheetId="11">binary</definedName>
    <definedName name="solver_rhs63" localSheetId="38">binary</definedName>
    <definedName name="solver_rhs63" localSheetId="39">binary</definedName>
    <definedName name="solver_rhs63" localSheetId="40">binary</definedName>
    <definedName name="solver_rhs63" localSheetId="41">binary</definedName>
    <definedName name="solver_rhs63" localSheetId="42">binary</definedName>
    <definedName name="solver_rhs63" localSheetId="43">binary</definedName>
    <definedName name="solver_rhs63" localSheetId="44">binary</definedName>
    <definedName name="solver_rhs63" localSheetId="45">binary</definedName>
    <definedName name="solver_rhs63" localSheetId="46">binary</definedName>
    <definedName name="solver_rhs63" localSheetId="47">binary</definedName>
    <definedName name="solver_rhs63" localSheetId="12">binary</definedName>
    <definedName name="solver_rhs63" localSheetId="48">binary</definedName>
    <definedName name="solver_rhs63" localSheetId="49">binary</definedName>
    <definedName name="solver_rhs63" localSheetId="50">binary</definedName>
    <definedName name="solver_rhs63" localSheetId="51">binary</definedName>
    <definedName name="solver_rhs63" localSheetId="52">binary</definedName>
    <definedName name="solver_rhs63" localSheetId="53">binary</definedName>
    <definedName name="solver_rhs63" localSheetId="54">binary</definedName>
    <definedName name="solver_rhs63" localSheetId="55">binary</definedName>
    <definedName name="solver_rhs63" localSheetId="56">binary</definedName>
    <definedName name="solver_rhs63" localSheetId="57">binary</definedName>
    <definedName name="solver_rhs63" localSheetId="13">binary</definedName>
    <definedName name="solver_rhs63" localSheetId="58">binary</definedName>
    <definedName name="solver_rhs63" localSheetId="59">binary</definedName>
    <definedName name="solver_rhs63" localSheetId="60">binary</definedName>
    <definedName name="solver_rhs63" localSheetId="14">binary</definedName>
    <definedName name="solver_rhs63" localSheetId="15">binary</definedName>
    <definedName name="solver_rhs63" localSheetId="16">binary</definedName>
    <definedName name="solver_rhs63" localSheetId="17">binary</definedName>
    <definedName name="solver_rhs63" localSheetId="1">binary</definedName>
    <definedName name="solver_rhs63" localSheetId="8">binary</definedName>
    <definedName name="solver_rhs63" localSheetId="2">binary</definedName>
    <definedName name="solver_rhs63">binary</definedName>
    <definedName name="solver_rhs64" localSheetId="9">binary</definedName>
    <definedName name="solver_rhs64" localSheetId="18">binary</definedName>
    <definedName name="solver_rhs64" localSheetId="19">binary</definedName>
    <definedName name="solver_rhs64" localSheetId="20">binary</definedName>
    <definedName name="solver_rhs64" localSheetId="21">binary</definedName>
    <definedName name="solver_rhs64" localSheetId="22">binary</definedName>
    <definedName name="solver_rhs64" localSheetId="23">binary</definedName>
    <definedName name="solver_rhs64" localSheetId="24">binary</definedName>
    <definedName name="solver_rhs64" localSheetId="25">binary</definedName>
    <definedName name="solver_rhs64" localSheetId="26">binary</definedName>
    <definedName name="solver_rhs64" localSheetId="27">binary</definedName>
    <definedName name="solver_rhs64" localSheetId="10">binary</definedName>
    <definedName name="solver_rhs64" localSheetId="28">binary</definedName>
    <definedName name="solver_rhs64" localSheetId="29">binary</definedName>
    <definedName name="solver_rhs64" localSheetId="30">binary</definedName>
    <definedName name="solver_rhs64" localSheetId="31">binary</definedName>
    <definedName name="solver_rhs64" localSheetId="32">binary</definedName>
    <definedName name="solver_rhs64" localSheetId="33">binary</definedName>
    <definedName name="solver_rhs64" localSheetId="34">binary</definedName>
    <definedName name="solver_rhs64" localSheetId="35">binary</definedName>
    <definedName name="solver_rhs64" localSheetId="36">binary</definedName>
    <definedName name="solver_rhs64" localSheetId="37">binary</definedName>
    <definedName name="solver_rhs64" localSheetId="11">binary</definedName>
    <definedName name="solver_rhs64" localSheetId="38">binary</definedName>
    <definedName name="solver_rhs64" localSheetId="39">binary</definedName>
    <definedName name="solver_rhs64" localSheetId="40">binary</definedName>
    <definedName name="solver_rhs64" localSheetId="41">binary</definedName>
    <definedName name="solver_rhs64" localSheetId="42">binary</definedName>
    <definedName name="solver_rhs64" localSheetId="43">binary</definedName>
    <definedName name="solver_rhs64" localSheetId="44">binary</definedName>
    <definedName name="solver_rhs64" localSheetId="45">binary</definedName>
    <definedName name="solver_rhs64" localSheetId="46">binary</definedName>
    <definedName name="solver_rhs64" localSheetId="47">binary</definedName>
    <definedName name="solver_rhs64" localSheetId="12">binary</definedName>
    <definedName name="solver_rhs64" localSheetId="48">binary</definedName>
    <definedName name="solver_rhs64" localSheetId="49">binary</definedName>
    <definedName name="solver_rhs64" localSheetId="50">binary</definedName>
    <definedName name="solver_rhs64" localSheetId="51">binary</definedName>
    <definedName name="solver_rhs64" localSheetId="52">binary</definedName>
    <definedName name="solver_rhs64" localSheetId="53">binary</definedName>
    <definedName name="solver_rhs64" localSheetId="54">binary</definedName>
    <definedName name="solver_rhs64" localSheetId="55">binary</definedName>
    <definedName name="solver_rhs64" localSheetId="56">binary</definedName>
    <definedName name="solver_rhs64" localSheetId="57">binary</definedName>
    <definedName name="solver_rhs64" localSheetId="13">binary</definedName>
    <definedName name="solver_rhs64" localSheetId="58">binary</definedName>
    <definedName name="solver_rhs64" localSheetId="59">binary</definedName>
    <definedName name="solver_rhs64" localSheetId="60">binary</definedName>
    <definedName name="solver_rhs64" localSheetId="14">binary</definedName>
    <definedName name="solver_rhs64" localSheetId="15">binary</definedName>
    <definedName name="solver_rhs64" localSheetId="16">binary</definedName>
    <definedName name="solver_rhs64" localSheetId="17">binary</definedName>
    <definedName name="solver_rhs64" localSheetId="1">binary</definedName>
    <definedName name="solver_rhs64" localSheetId="8">binary</definedName>
    <definedName name="solver_rhs64" localSheetId="2">binary</definedName>
    <definedName name="solver_rhs64">binary</definedName>
    <definedName name="solver_rhs65" localSheetId="9">binary</definedName>
    <definedName name="solver_rhs65" localSheetId="18">binary</definedName>
    <definedName name="solver_rhs65" localSheetId="19">binary</definedName>
    <definedName name="solver_rhs65" localSheetId="20">binary</definedName>
    <definedName name="solver_rhs65" localSheetId="21">binary</definedName>
    <definedName name="solver_rhs65" localSheetId="22">binary</definedName>
    <definedName name="solver_rhs65" localSheetId="23">binary</definedName>
    <definedName name="solver_rhs65" localSheetId="24">binary</definedName>
    <definedName name="solver_rhs65" localSheetId="25">binary</definedName>
    <definedName name="solver_rhs65" localSheetId="26">binary</definedName>
    <definedName name="solver_rhs65" localSheetId="27">binary</definedName>
    <definedName name="solver_rhs65" localSheetId="10">binary</definedName>
    <definedName name="solver_rhs65" localSheetId="28">binary</definedName>
    <definedName name="solver_rhs65" localSheetId="29">binary</definedName>
    <definedName name="solver_rhs65" localSheetId="30">binary</definedName>
    <definedName name="solver_rhs65" localSheetId="31">binary</definedName>
    <definedName name="solver_rhs65" localSheetId="32">binary</definedName>
    <definedName name="solver_rhs65" localSheetId="33">binary</definedName>
    <definedName name="solver_rhs65" localSheetId="34">binary</definedName>
    <definedName name="solver_rhs65" localSheetId="35">binary</definedName>
    <definedName name="solver_rhs65" localSheetId="36">binary</definedName>
    <definedName name="solver_rhs65" localSheetId="37">binary</definedName>
    <definedName name="solver_rhs65" localSheetId="11">binary</definedName>
    <definedName name="solver_rhs65" localSheetId="38">binary</definedName>
    <definedName name="solver_rhs65" localSheetId="39">binary</definedName>
    <definedName name="solver_rhs65" localSheetId="40">binary</definedName>
    <definedName name="solver_rhs65" localSheetId="41">binary</definedName>
    <definedName name="solver_rhs65" localSheetId="42">binary</definedName>
    <definedName name="solver_rhs65" localSheetId="43">binary</definedName>
    <definedName name="solver_rhs65" localSheetId="44">binary</definedName>
    <definedName name="solver_rhs65" localSheetId="45">binary</definedName>
    <definedName name="solver_rhs65" localSheetId="46">binary</definedName>
    <definedName name="solver_rhs65" localSheetId="47">binary</definedName>
    <definedName name="solver_rhs65" localSheetId="12">binary</definedName>
    <definedName name="solver_rhs65" localSheetId="48">binary</definedName>
    <definedName name="solver_rhs65" localSheetId="49">binary</definedName>
    <definedName name="solver_rhs65" localSheetId="50">binary</definedName>
    <definedName name="solver_rhs65" localSheetId="51">binary</definedName>
    <definedName name="solver_rhs65" localSheetId="52">binary</definedName>
    <definedName name="solver_rhs65" localSheetId="53">binary</definedName>
    <definedName name="solver_rhs65" localSheetId="54">binary</definedName>
    <definedName name="solver_rhs65" localSheetId="55">binary</definedName>
    <definedName name="solver_rhs65" localSheetId="56">binary</definedName>
    <definedName name="solver_rhs65" localSheetId="57">binary</definedName>
    <definedName name="solver_rhs65" localSheetId="13">binary</definedName>
    <definedName name="solver_rhs65" localSheetId="58">binary</definedName>
    <definedName name="solver_rhs65" localSheetId="59">binary</definedName>
    <definedName name="solver_rhs65" localSheetId="60">binary</definedName>
    <definedName name="solver_rhs65" localSheetId="14">binary</definedName>
    <definedName name="solver_rhs65" localSheetId="15">binary</definedName>
    <definedName name="solver_rhs65" localSheetId="16">binary</definedName>
    <definedName name="solver_rhs65" localSheetId="17">binary</definedName>
    <definedName name="solver_rhs65" localSheetId="1">binary</definedName>
    <definedName name="solver_rhs65" localSheetId="8">binary</definedName>
    <definedName name="solver_rhs65" localSheetId="2">binary</definedName>
    <definedName name="solver_rhs65">binary</definedName>
    <definedName name="solver_rhs66" localSheetId="9">binary</definedName>
    <definedName name="solver_rhs66" localSheetId="18">binary</definedName>
    <definedName name="solver_rhs66" localSheetId="19">binary</definedName>
    <definedName name="solver_rhs66" localSheetId="20">binary</definedName>
    <definedName name="solver_rhs66" localSheetId="21">binary</definedName>
    <definedName name="solver_rhs66" localSheetId="22">binary</definedName>
    <definedName name="solver_rhs66" localSheetId="23">binary</definedName>
    <definedName name="solver_rhs66" localSheetId="24">binary</definedName>
    <definedName name="solver_rhs66" localSheetId="25">binary</definedName>
    <definedName name="solver_rhs66" localSheetId="26">binary</definedName>
    <definedName name="solver_rhs66" localSheetId="27">binary</definedName>
    <definedName name="solver_rhs66" localSheetId="10">binary</definedName>
    <definedName name="solver_rhs66" localSheetId="28">binary</definedName>
    <definedName name="solver_rhs66" localSheetId="29">binary</definedName>
    <definedName name="solver_rhs66" localSheetId="30">binary</definedName>
    <definedName name="solver_rhs66" localSheetId="31">binary</definedName>
    <definedName name="solver_rhs66" localSheetId="32">binary</definedName>
    <definedName name="solver_rhs66" localSheetId="33">binary</definedName>
    <definedName name="solver_rhs66" localSheetId="34">binary</definedName>
    <definedName name="solver_rhs66" localSheetId="35">binary</definedName>
    <definedName name="solver_rhs66" localSheetId="36">binary</definedName>
    <definedName name="solver_rhs66" localSheetId="37">binary</definedName>
    <definedName name="solver_rhs66" localSheetId="11">binary</definedName>
    <definedName name="solver_rhs66" localSheetId="38">binary</definedName>
    <definedName name="solver_rhs66" localSheetId="39">binary</definedName>
    <definedName name="solver_rhs66" localSheetId="40">binary</definedName>
    <definedName name="solver_rhs66" localSheetId="41">binary</definedName>
    <definedName name="solver_rhs66" localSheetId="42">binary</definedName>
    <definedName name="solver_rhs66" localSheetId="43">binary</definedName>
    <definedName name="solver_rhs66" localSheetId="44">binary</definedName>
    <definedName name="solver_rhs66" localSheetId="45">binary</definedName>
    <definedName name="solver_rhs66" localSheetId="46">binary</definedName>
    <definedName name="solver_rhs66" localSheetId="47">binary</definedName>
    <definedName name="solver_rhs66" localSheetId="12">binary</definedName>
    <definedName name="solver_rhs66" localSheetId="48">binary</definedName>
    <definedName name="solver_rhs66" localSheetId="49">binary</definedName>
    <definedName name="solver_rhs66" localSheetId="50">binary</definedName>
    <definedName name="solver_rhs66" localSheetId="51">binary</definedName>
    <definedName name="solver_rhs66" localSheetId="52">binary</definedName>
    <definedName name="solver_rhs66" localSheetId="53">binary</definedName>
    <definedName name="solver_rhs66" localSheetId="54">binary</definedName>
    <definedName name="solver_rhs66" localSheetId="55">binary</definedName>
    <definedName name="solver_rhs66" localSheetId="56">binary</definedName>
    <definedName name="solver_rhs66" localSheetId="57">binary</definedName>
    <definedName name="solver_rhs66" localSheetId="13">binary</definedName>
    <definedName name="solver_rhs66" localSheetId="58">binary</definedName>
    <definedName name="solver_rhs66" localSheetId="59">binary</definedName>
    <definedName name="solver_rhs66" localSheetId="60">binary</definedName>
    <definedName name="solver_rhs66" localSheetId="14">binary</definedName>
    <definedName name="solver_rhs66" localSheetId="15">binary</definedName>
    <definedName name="solver_rhs66" localSheetId="16">binary</definedName>
    <definedName name="solver_rhs66" localSheetId="17">binary</definedName>
    <definedName name="solver_rhs66" localSheetId="1">binary</definedName>
    <definedName name="solver_rhs66" localSheetId="8">binary</definedName>
    <definedName name="solver_rhs66" localSheetId="2">binary</definedName>
    <definedName name="solver_rhs66">binary</definedName>
    <definedName name="solver_rhs68" localSheetId="9">binary</definedName>
    <definedName name="solver_rhs68" localSheetId="18">binary</definedName>
    <definedName name="solver_rhs68" localSheetId="19">binary</definedName>
    <definedName name="solver_rhs68" localSheetId="20">binary</definedName>
    <definedName name="solver_rhs68" localSheetId="21">binary</definedName>
    <definedName name="solver_rhs68" localSheetId="22">binary</definedName>
    <definedName name="solver_rhs68" localSheetId="23">binary</definedName>
    <definedName name="solver_rhs68" localSheetId="24">binary</definedName>
    <definedName name="solver_rhs68" localSheetId="25">binary</definedName>
    <definedName name="solver_rhs68" localSheetId="26">binary</definedName>
    <definedName name="solver_rhs68" localSheetId="27">binary</definedName>
    <definedName name="solver_rhs68" localSheetId="10">binary</definedName>
    <definedName name="solver_rhs68" localSheetId="28">binary</definedName>
    <definedName name="solver_rhs68" localSheetId="29">binary</definedName>
    <definedName name="solver_rhs68" localSheetId="30">binary</definedName>
    <definedName name="solver_rhs68" localSheetId="31">binary</definedName>
    <definedName name="solver_rhs68" localSheetId="32">binary</definedName>
    <definedName name="solver_rhs68" localSheetId="33">binary</definedName>
    <definedName name="solver_rhs68" localSheetId="34">binary</definedName>
    <definedName name="solver_rhs68" localSheetId="35">binary</definedName>
    <definedName name="solver_rhs68" localSheetId="36">binary</definedName>
    <definedName name="solver_rhs68" localSheetId="37">binary</definedName>
    <definedName name="solver_rhs68" localSheetId="11">binary</definedName>
    <definedName name="solver_rhs68" localSheetId="38">binary</definedName>
    <definedName name="solver_rhs68" localSheetId="39">binary</definedName>
    <definedName name="solver_rhs68" localSheetId="40">binary</definedName>
    <definedName name="solver_rhs68" localSheetId="41">binary</definedName>
    <definedName name="solver_rhs68" localSheetId="42">binary</definedName>
    <definedName name="solver_rhs68" localSheetId="43">binary</definedName>
    <definedName name="solver_rhs68" localSheetId="44">binary</definedName>
    <definedName name="solver_rhs68" localSheetId="45">binary</definedName>
    <definedName name="solver_rhs68" localSheetId="46">binary</definedName>
    <definedName name="solver_rhs68" localSheetId="47">binary</definedName>
    <definedName name="solver_rhs68" localSheetId="12">binary</definedName>
    <definedName name="solver_rhs68" localSheetId="48">binary</definedName>
    <definedName name="solver_rhs68" localSheetId="49">binary</definedName>
    <definedName name="solver_rhs68" localSheetId="50">binary</definedName>
    <definedName name="solver_rhs68" localSheetId="51">binary</definedName>
    <definedName name="solver_rhs68" localSheetId="52">binary</definedName>
    <definedName name="solver_rhs68" localSheetId="53">binary</definedName>
    <definedName name="solver_rhs68" localSheetId="54">binary</definedName>
    <definedName name="solver_rhs68" localSheetId="55">binary</definedName>
    <definedName name="solver_rhs68" localSheetId="56">binary</definedName>
    <definedName name="solver_rhs68" localSheetId="57">binary</definedName>
    <definedName name="solver_rhs68" localSheetId="13">binary</definedName>
    <definedName name="solver_rhs68" localSheetId="58">binary</definedName>
    <definedName name="solver_rhs68" localSheetId="59">binary</definedName>
    <definedName name="solver_rhs68" localSheetId="60">binary</definedName>
    <definedName name="solver_rhs68" localSheetId="14">binary</definedName>
    <definedName name="solver_rhs68" localSheetId="15">binary</definedName>
    <definedName name="solver_rhs68" localSheetId="16">binary</definedName>
    <definedName name="solver_rhs68" localSheetId="17">binary</definedName>
    <definedName name="solver_rhs68" localSheetId="1">binary</definedName>
    <definedName name="solver_rhs68" localSheetId="8">binary</definedName>
    <definedName name="solver_rhs68" localSheetId="2">binary</definedName>
    <definedName name="solver_rhs68">binary</definedName>
    <definedName name="solver_rhs69" localSheetId="9">binary</definedName>
    <definedName name="solver_rhs69" localSheetId="18">binary</definedName>
    <definedName name="solver_rhs69" localSheetId="19">binary</definedName>
    <definedName name="solver_rhs69" localSheetId="20">binary</definedName>
    <definedName name="solver_rhs69" localSheetId="21">binary</definedName>
    <definedName name="solver_rhs69" localSheetId="22">binary</definedName>
    <definedName name="solver_rhs69" localSheetId="23">binary</definedName>
    <definedName name="solver_rhs69" localSheetId="24">binary</definedName>
    <definedName name="solver_rhs69" localSheetId="25">binary</definedName>
    <definedName name="solver_rhs69" localSheetId="26">binary</definedName>
    <definedName name="solver_rhs69" localSheetId="27">binary</definedName>
    <definedName name="solver_rhs69" localSheetId="10">binary</definedName>
    <definedName name="solver_rhs69" localSheetId="28">binary</definedName>
    <definedName name="solver_rhs69" localSheetId="29">binary</definedName>
    <definedName name="solver_rhs69" localSheetId="30">binary</definedName>
    <definedName name="solver_rhs69" localSheetId="31">binary</definedName>
    <definedName name="solver_rhs69" localSheetId="32">binary</definedName>
    <definedName name="solver_rhs69" localSheetId="33">binary</definedName>
    <definedName name="solver_rhs69" localSheetId="34">binary</definedName>
    <definedName name="solver_rhs69" localSheetId="35">binary</definedName>
    <definedName name="solver_rhs69" localSheetId="36">binary</definedName>
    <definedName name="solver_rhs69" localSheetId="37">binary</definedName>
    <definedName name="solver_rhs69" localSheetId="11">binary</definedName>
    <definedName name="solver_rhs69" localSheetId="38">binary</definedName>
    <definedName name="solver_rhs69" localSheetId="39">binary</definedName>
    <definedName name="solver_rhs69" localSheetId="40">binary</definedName>
    <definedName name="solver_rhs69" localSheetId="41">binary</definedName>
    <definedName name="solver_rhs69" localSheetId="42">binary</definedName>
    <definedName name="solver_rhs69" localSheetId="43">binary</definedName>
    <definedName name="solver_rhs69" localSheetId="44">binary</definedName>
    <definedName name="solver_rhs69" localSheetId="45">binary</definedName>
    <definedName name="solver_rhs69" localSheetId="46">binary</definedName>
    <definedName name="solver_rhs69" localSheetId="47">binary</definedName>
    <definedName name="solver_rhs69" localSheetId="12">binary</definedName>
    <definedName name="solver_rhs69" localSheetId="48">binary</definedName>
    <definedName name="solver_rhs69" localSheetId="49">binary</definedName>
    <definedName name="solver_rhs69" localSheetId="50">binary</definedName>
    <definedName name="solver_rhs69" localSheetId="51">binary</definedName>
    <definedName name="solver_rhs69" localSheetId="52">binary</definedName>
    <definedName name="solver_rhs69" localSheetId="53">binary</definedName>
    <definedName name="solver_rhs69" localSheetId="54">binary</definedName>
    <definedName name="solver_rhs69" localSheetId="55">binary</definedName>
    <definedName name="solver_rhs69" localSheetId="56">binary</definedName>
    <definedName name="solver_rhs69" localSheetId="57">binary</definedName>
    <definedName name="solver_rhs69" localSheetId="13">binary</definedName>
    <definedName name="solver_rhs69" localSheetId="58">binary</definedName>
    <definedName name="solver_rhs69" localSheetId="59">binary</definedName>
    <definedName name="solver_rhs69" localSheetId="60">binary</definedName>
    <definedName name="solver_rhs69" localSheetId="14">binary</definedName>
    <definedName name="solver_rhs69" localSheetId="15">binary</definedName>
    <definedName name="solver_rhs69" localSheetId="16">binary</definedName>
    <definedName name="solver_rhs69" localSheetId="17">binary</definedName>
    <definedName name="solver_rhs69" localSheetId="1">binary</definedName>
    <definedName name="solver_rhs69" localSheetId="8">binary</definedName>
    <definedName name="solver_rhs69" localSheetId="2">binary</definedName>
    <definedName name="solver_rhs69">binary</definedName>
    <definedName name="solver_rhs7" localSheetId="9">binary</definedName>
    <definedName name="solver_rhs7" localSheetId="18">binary</definedName>
    <definedName name="solver_rhs7" localSheetId="19">binary</definedName>
    <definedName name="solver_rhs7" localSheetId="20">binary</definedName>
    <definedName name="solver_rhs7" localSheetId="21">binary</definedName>
    <definedName name="solver_rhs7" localSheetId="22">binary</definedName>
    <definedName name="solver_rhs7" localSheetId="23">binary</definedName>
    <definedName name="solver_rhs7" localSheetId="24">binary</definedName>
    <definedName name="solver_rhs7" localSheetId="25">binary</definedName>
    <definedName name="solver_rhs7" localSheetId="26">binary</definedName>
    <definedName name="solver_rhs7" localSheetId="27">binary</definedName>
    <definedName name="solver_rhs7" localSheetId="10">binary</definedName>
    <definedName name="solver_rhs7" localSheetId="28">binary</definedName>
    <definedName name="solver_rhs7" localSheetId="29">binary</definedName>
    <definedName name="solver_rhs7" localSheetId="30">binary</definedName>
    <definedName name="solver_rhs7" localSheetId="31">binary</definedName>
    <definedName name="solver_rhs7" localSheetId="32">binary</definedName>
    <definedName name="solver_rhs7" localSheetId="33">binary</definedName>
    <definedName name="solver_rhs7" localSheetId="34">binary</definedName>
    <definedName name="solver_rhs7" localSheetId="35">binary</definedName>
    <definedName name="solver_rhs7" localSheetId="36">binary</definedName>
    <definedName name="solver_rhs7" localSheetId="37">binary</definedName>
    <definedName name="solver_rhs7" localSheetId="11">binary</definedName>
    <definedName name="solver_rhs7" localSheetId="38">binary</definedName>
    <definedName name="solver_rhs7" localSheetId="39">binary</definedName>
    <definedName name="solver_rhs7" localSheetId="40">binary</definedName>
    <definedName name="solver_rhs7" localSheetId="41">binary</definedName>
    <definedName name="solver_rhs7" localSheetId="42">binary</definedName>
    <definedName name="solver_rhs7" localSheetId="43">binary</definedName>
    <definedName name="solver_rhs7" localSheetId="44">binary</definedName>
    <definedName name="solver_rhs7" localSheetId="45">binary</definedName>
    <definedName name="solver_rhs7" localSheetId="46">binary</definedName>
    <definedName name="solver_rhs7" localSheetId="47">binary</definedName>
    <definedName name="solver_rhs7" localSheetId="12">binary</definedName>
    <definedName name="solver_rhs7" localSheetId="48">binary</definedName>
    <definedName name="solver_rhs7" localSheetId="49">binary</definedName>
    <definedName name="solver_rhs7" localSheetId="50">binary</definedName>
    <definedName name="solver_rhs7" localSheetId="51">binary</definedName>
    <definedName name="solver_rhs7" localSheetId="52">binary</definedName>
    <definedName name="solver_rhs7" localSheetId="53">binary</definedName>
    <definedName name="solver_rhs7" localSheetId="54">binary</definedName>
    <definedName name="solver_rhs7" localSheetId="55">binary</definedName>
    <definedName name="solver_rhs7" localSheetId="56">binary</definedName>
    <definedName name="solver_rhs7" localSheetId="57">binary</definedName>
    <definedName name="solver_rhs7" localSheetId="13">binary</definedName>
    <definedName name="solver_rhs7" localSheetId="58">binary</definedName>
    <definedName name="solver_rhs7" localSheetId="59">binary</definedName>
    <definedName name="solver_rhs7" localSheetId="60">binary</definedName>
    <definedName name="solver_rhs7" localSheetId="14">binary</definedName>
    <definedName name="solver_rhs7" localSheetId="15">binary</definedName>
    <definedName name="solver_rhs7" localSheetId="16">binary</definedName>
    <definedName name="solver_rhs7" localSheetId="17">binary</definedName>
    <definedName name="solver_rhs7" localSheetId="1">binary</definedName>
    <definedName name="solver_rhs7" localSheetId="8">binary</definedName>
    <definedName name="solver_rhs7" localSheetId="2">binary</definedName>
    <definedName name="solver_rhs7">binary</definedName>
    <definedName name="solver_rhs70" localSheetId="9">binary</definedName>
    <definedName name="solver_rhs70" localSheetId="18">binary</definedName>
    <definedName name="solver_rhs70" localSheetId="19">binary</definedName>
    <definedName name="solver_rhs70" localSheetId="20">binary</definedName>
    <definedName name="solver_rhs70" localSheetId="21">binary</definedName>
    <definedName name="solver_rhs70" localSheetId="22">binary</definedName>
    <definedName name="solver_rhs70" localSheetId="23">binary</definedName>
    <definedName name="solver_rhs70" localSheetId="24">binary</definedName>
    <definedName name="solver_rhs70" localSheetId="25">binary</definedName>
    <definedName name="solver_rhs70" localSheetId="26">binary</definedName>
    <definedName name="solver_rhs70" localSheetId="27">binary</definedName>
    <definedName name="solver_rhs70" localSheetId="10">binary</definedName>
    <definedName name="solver_rhs70" localSheetId="28">binary</definedName>
    <definedName name="solver_rhs70" localSheetId="29">binary</definedName>
    <definedName name="solver_rhs70" localSheetId="30">binary</definedName>
    <definedName name="solver_rhs70" localSheetId="31">binary</definedName>
    <definedName name="solver_rhs70" localSheetId="32">binary</definedName>
    <definedName name="solver_rhs70" localSheetId="33">binary</definedName>
    <definedName name="solver_rhs70" localSheetId="34">binary</definedName>
    <definedName name="solver_rhs70" localSheetId="35">binary</definedName>
    <definedName name="solver_rhs70" localSheetId="36">binary</definedName>
    <definedName name="solver_rhs70" localSheetId="37">binary</definedName>
    <definedName name="solver_rhs70" localSheetId="11">binary</definedName>
    <definedName name="solver_rhs70" localSheetId="38">binary</definedName>
    <definedName name="solver_rhs70" localSheetId="39">binary</definedName>
    <definedName name="solver_rhs70" localSheetId="40">binary</definedName>
    <definedName name="solver_rhs70" localSheetId="41">binary</definedName>
    <definedName name="solver_rhs70" localSheetId="42">binary</definedName>
    <definedName name="solver_rhs70" localSheetId="43">binary</definedName>
    <definedName name="solver_rhs70" localSheetId="44">binary</definedName>
    <definedName name="solver_rhs70" localSheetId="45">binary</definedName>
    <definedName name="solver_rhs70" localSheetId="46">binary</definedName>
    <definedName name="solver_rhs70" localSheetId="47">binary</definedName>
    <definedName name="solver_rhs70" localSheetId="12">binary</definedName>
    <definedName name="solver_rhs70" localSheetId="48">binary</definedName>
    <definedName name="solver_rhs70" localSheetId="49">binary</definedName>
    <definedName name="solver_rhs70" localSheetId="50">binary</definedName>
    <definedName name="solver_rhs70" localSheetId="51">binary</definedName>
    <definedName name="solver_rhs70" localSheetId="52">binary</definedName>
    <definedName name="solver_rhs70" localSheetId="53">binary</definedName>
    <definedName name="solver_rhs70" localSheetId="54">binary</definedName>
    <definedName name="solver_rhs70" localSheetId="55">binary</definedName>
    <definedName name="solver_rhs70" localSheetId="56">binary</definedName>
    <definedName name="solver_rhs70" localSheetId="57">binary</definedName>
    <definedName name="solver_rhs70" localSheetId="13">binary</definedName>
    <definedName name="solver_rhs70" localSheetId="58">binary</definedName>
    <definedName name="solver_rhs70" localSheetId="59">binary</definedName>
    <definedName name="solver_rhs70" localSheetId="60">binary</definedName>
    <definedName name="solver_rhs70" localSheetId="14">binary</definedName>
    <definedName name="solver_rhs70" localSheetId="15">binary</definedName>
    <definedName name="solver_rhs70" localSheetId="16">binary</definedName>
    <definedName name="solver_rhs70" localSheetId="17">binary</definedName>
    <definedName name="solver_rhs70" localSheetId="1">binary</definedName>
    <definedName name="solver_rhs70" localSheetId="8">binary</definedName>
    <definedName name="solver_rhs70" localSheetId="2">binary</definedName>
    <definedName name="solver_rhs70">binary</definedName>
    <definedName name="solver_rhs71" localSheetId="9">binary</definedName>
    <definedName name="solver_rhs71" localSheetId="18">binary</definedName>
    <definedName name="solver_rhs71" localSheetId="19">binary</definedName>
    <definedName name="solver_rhs71" localSheetId="20">binary</definedName>
    <definedName name="solver_rhs71" localSheetId="21">binary</definedName>
    <definedName name="solver_rhs71" localSheetId="22">binary</definedName>
    <definedName name="solver_rhs71" localSheetId="23">binary</definedName>
    <definedName name="solver_rhs71" localSheetId="24">binary</definedName>
    <definedName name="solver_rhs71" localSheetId="25">binary</definedName>
    <definedName name="solver_rhs71" localSheetId="26">binary</definedName>
    <definedName name="solver_rhs71" localSheetId="27">binary</definedName>
    <definedName name="solver_rhs71" localSheetId="10">binary</definedName>
    <definedName name="solver_rhs71" localSheetId="28">binary</definedName>
    <definedName name="solver_rhs71" localSheetId="29">binary</definedName>
    <definedName name="solver_rhs71" localSheetId="30">binary</definedName>
    <definedName name="solver_rhs71" localSheetId="31">binary</definedName>
    <definedName name="solver_rhs71" localSheetId="32">binary</definedName>
    <definedName name="solver_rhs71" localSheetId="33">binary</definedName>
    <definedName name="solver_rhs71" localSheetId="34">binary</definedName>
    <definedName name="solver_rhs71" localSheetId="35">binary</definedName>
    <definedName name="solver_rhs71" localSheetId="36">binary</definedName>
    <definedName name="solver_rhs71" localSheetId="37">binary</definedName>
    <definedName name="solver_rhs71" localSheetId="11">binary</definedName>
    <definedName name="solver_rhs71" localSheetId="38">binary</definedName>
    <definedName name="solver_rhs71" localSheetId="39">binary</definedName>
    <definedName name="solver_rhs71" localSheetId="40">binary</definedName>
    <definedName name="solver_rhs71" localSheetId="41">binary</definedName>
    <definedName name="solver_rhs71" localSheetId="42">binary</definedName>
    <definedName name="solver_rhs71" localSheetId="43">binary</definedName>
    <definedName name="solver_rhs71" localSheetId="44">binary</definedName>
    <definedName name="solver_rhs71" localSheetId="45">binary</definedName>
    <definedName name="solver_rhs71" localSheetId="46">binary</definedName>
    <definedName name="solver_rhs71" localSheetId="47">binary</definedName>
    <definedName name="solver_rhs71" localSheetId="12">binary</definedName>
    <definedName name="solver_rhs71" localSheetId="48">binary</definedName>
    <definedName name="solver_rhs71" localSheetId="49">binary</definedName>
    <definedName name="solver_rhs71" localSheetId="50">binary</definedName>
    <definedName name="solver_rhs71" localSheetId="51">binary</definedName>
    <definedName name="solver_rhs71" localSheetId="52">binary</definedName>
    <definedName name="solver_rhs71" localSheetId="53">binary</definedName>
    <definedName name="solver_rhs71" localSheetId="54">binary</definedName>
    <definedName name="solver_rhs71" localSheetId="55">binary</definedName>
    <definedName name="solver_rhs71" localSheetId="56">binary</definedName>
    <definedName name="solver_rhs71" localSheetId="57">binary</definedName>
    <definedName name="solver_rhs71" localSheetId="13">binary</definedName>
    <definedName name="solver_rhs71" localSheetId="58">binary</definedName>
    <definedName name="solver_rhs71" localSheetId="59">binary</definedName>
    <definedName name="solver_rhs71" localSheetId="60">binary</definedName>
    <definedName name="solver_rhs71" localSheetId="14">binary</definedName>
    <definedName name="solver_rhs71" localSheetId="15">binary</definedName>
    <definedName name="solver_rhs71" localSheetId="16">binary</definedName>
    <definedName name="solver_rhs71" localSheetId="17">binary</definedName>
    <definedName name="solver_rhs71" localSheetId="1">binary</definedName>
    <definedName name="solver_rhs71" localSheetId="8">binary</definedName>
    <definedName name="solver_rhs71" localSheetId="2">binary</definedName>
    <definedName name="solver_rhs71">binary</definedName>
    <definedName name="solver_rhs72" localSheetId="9">binary</definedName>
    <definedName name="solver_rhs72" localSheetId="18">binary</definedName>
    <definedName name="solver_rhs72" localSheetId="19">binary</definedName>
    <definedName name="solver_rhs72" localSheetId="20">binary</definedName>
    <definedName name="solver_rhs72" localSheetId="21">binary</definedName>
    <definedName name="solver_rhs72" localSheetId="22">binary</definedName>
    <definedName name="solver_rhs72" localSheetId="23">binary</definedName>
    <definedName name="solver_rhs72" localSheetId="24">binary</definedName>
    <definedName name="solver_rhs72" localSheetId="25">binary</definedName>
    <definedName name="solver_rhs72" localSheetId="26">binary</definedName>
    <definedName name="solver_rhs72" localSheetId="27">binary</definedName>
    <definedName name="solver_rhs72" localSheetId="10">binary</definedName>
    <definedName name="solver_rhs72" localSheetId="28">binary</definedName>
    <definedName name="solver_rhs72" localSheetId="29">binary</definedName>
    <definedName name="solver_rhs72" localSheetId="30">binary</definedName>
    <definedName name="solver_rhs72" localSheetId="31">binary</definedName>
    <definedName name="solver_rhs72" localSheetId="32">binary</definedName>
    <definedName name="solver_rhs72" localSheetId="33">binary</definedName>
    <definedName name="solver_rhs72" localSheetId="34">binary</definedName>
    <definedName name="solver_rhs72" localSheetId="35">binary</definedName>
    <definedName name="solver_rhs72" localSheetId="36">binary</definedName>
    <definedName name="solver_rhs72" localSheetId="37">binary</definedName>
    <definedName name="solver_rhs72" localSheetId="11">binary</definedName>
    <definedName name="solver_rhs72" localSheetId="38">binary</definedName>
    <definedName name="solver_rhs72" localSheetId="39">binary</definedName>
    <definedName name="solver_rhs72" localSheetId="40">binary</definedName>
    <definedName name="solver_rhs72" localSheetId="41">binary</definedName>
    <definedName name="solver_rhs72" localSheetId="42">binary</definedName>
    <definedName name="solver_rhs72" localSheetId="43">binary</definedName>
    <definedName name="solver_rhs72" localSheetId="44">binary</definedName>
    <definedName name="solver_rhs72" localSheetId="45">binary</definedName>
    <definedName name="solver_rhs72" localSheetId="46">binary</definedName>
    <definedName name="solver_rhs72" localSheetId="47">binary</definedName>
    <definedName name="solver_rhs72" localSheetId="12">binary</definedName>
    <definedName name="solver_rhs72" localSheetId="48">binary</definedName>
    <definedName name="solver_rhs72" localSheetId="49">binary</definedName>
    <definedName name="solver_rhs72" localSheetId="50">binary</definedName>
    <definedName name="solver_rhs72" localSheetId="51">binary</definedName>
    <definedName name="solver_rhs72" localSheetId="52">binary</definedName>
    <definedName name="solver_rhs72" localSheetId="53">binary</definedName>
    <definedName name="solver_rhs72" localSheetId="54">binary</definedName>
    <definedName name="solver_rhs72" localSheetId="55">binary</definedName>
    <definedName name="solver_rhs72" localSheetId="56">binary</definedName>
    <definedName name="solver_rhs72" localSheetId="57">binary</definedName>
    <definedName name="solver_rhs72" localSheetId="13">binary</definedName>
    <definedName name="solver_rhs72" localSheetId="58">binary</definedName>
    <definedName name="solver_rhs72" localSheetId="59">binary</definedName>
    <definedName name="solver_rhs72" localSheetId="60">binary</definedName>
    <definedName name="solver_rhs72" localSheetId="14">binary</definedName>
    <definedName name="solver_rhs72" localSheetId="15">binary</definedName>
    <definedName name="solver_rhs72" localSheetId="16">binary</definedName>
    <definedName name="solver_rhs72" localSheetId="17">binary</definedName>
    <definedName name="solver_rhs72" localSheetId="1">binary</definedName>
    <definedName name="solver_rhs72" localSheetId="8">binary</definedName>
    <definedName name="solver_rhs72" localSheetId="2">binary</definedName>
    <definedName name="solver_rhs72">binary</definedName>
    <definedName name="solver_rhs73" localSheetId="9">binary</definedName>
    <definedName name="solver_rhs73" localSheetId="18">binary</definedName>
    <definedName name="solver_rhs73" localSheetId="19">binary</definedName>
    <definedName name="solver_rhs73" localSheetId="20">binary</definedName>
    <definedName name="solver_rhs73" localSheetId="21">binary</definedName>
    <definedName name="solver_rhs73" localSheetId="22">binary</definedName>
    <definedName name="solver_rhs73" localSheetId="23">binary</definedName>
    <definedName name="solver_rhs73" localSheetId="24">binary</definedName>
    <definedName name="solver_rhs73" localSheetId="25">binary</definedName>
    <definedName name="solver_rhs73" localSheetId="26">binary</definedName>
    <definedName name="solver_rhs73" localSheetId="27">binary</definedName>
    <definedName name="solver_rhs73" localSheetId="10">binary</definedName>
    <definedName name="solver_rhs73" localSheetId="28">binary</definedName>
    <definedName name="solver_rhs73" localSheetId="29">binary</definedName>
    <definedName name="solver_rhs73" localSheetId="30">binary</definedName>
    <definedName name="solver_rhs73" localSheetId="31">binary</definedName>
    <definedName name="solver_rhs73" localSheetId="32">binary</definedName>
    <definedName name="solver_rhs73" localSheetId="33">binary</definedName>
    <definedName name="solver_rhs73" localSheetId="34">binary</definedName>
    <definedName name="solver_rhs73" localSheetId="35">binary</definedName>
    <definedName name="solver_rhs73" localSheetId="36">binary</definedName>
    <definedName name="solver_rhs73" localSheetId="37">binary</definedName>
    <definedName name="solver_rhs73" localSheetId="11">binary</definedName>
    <definedName name="solver_rhs73" localSheetId="38">binary</definedName>
    <definedName name="solver_rhs73" localSheetId="39">binary</definedName>
    <definedName name="solver_rhs73" localSheetId="40">binary</definedName>
    <definedName name="solver_rhs73" localSheetId="41">binary</definedName>
    <definedName name="solver_rhs73" localSheetId="42">binary</definedName>
    <definedName name="solver_rhs73" localSheetId="43">binary</definedName>
    <definedName name="solver_rhs73" localSheetId="44">binary</definedName>
    <definedName name="solver_rhs73" localSheetId="45">binary</definedName>
    <definedName name="solver_rhs73" localSheetId="46">binary</definedName>
    <definedName name="solver_rhs73" localSheetId="47">binary</definedName>
    <definedName name="solver_rhs73" localSheetId="12">binary</definedName>
    <definedName name="solver_rhs73" localSheetId="48">binary</definedName>
    <definedName name="solver_rhs73" localSheetId="49">binary</definedName>
    <definedName name="solver_rhs73" localSheetId="50">binary</definedName>
    <definedName name="solver_rhs73" localSheetId="51">binary</definedName>
    <definedName name="solver_rhs73" localSheetId="52">binary</definedName>
    <definedName name="solver_rhs73" localSheetId="53">binary</definedName>
    <definedName name="solver_rhs73" localSheetId="54">binary</definedName>
    <definedName name="solver_rhs73" localSheetId="55">binary</definedName>
    <definedName name="solver_rhs73" localSheetId="56">binary</definedName>
    <definedName name="solver_rhs73" localSheetId="57">binary</definedName>
    <definedName name="solver_rhs73" localSheetId="13">binary</definedName>
    <definedName name="solver_rhs73" localSheetId="58">binary</definedName>
    <definedName name="solver_rhs73" localSheetId="59">binary</definedName>
    <definedName name="solver_rhs73" localSheetId="60">binary</definedName>
    <definedName name="solver_rhs73" localSheetId="14">binary</definedName>
    <definedName name="solver_rhs73" localSheetId="15">binary</definedName>
    <definedName name="solver_rhs73" localSheetId="16">binary</definedName>
    <definedName name="solver_rhs73" localSheetId="17">binary</definedName>
    <definedName name="solver_rhs73" localSheetId="1">binary</definedName>
    <definedName name="solver_rhs73" localSheetId="8">binary</definedName>
    <definedName name="solver_rhs73" localSheetId="2">binary</definedName>
    <definedName name="solver_rhs73">binary</definedName>
    <definedName name="solver_rhs74" localSheetId="9">binary</definedName>
    <definedName name="solver_rhs74" localSheetId="18">binary</definedName>
    <definedName name="solver_rhs74" localSheetId="19">binary</definedName>
    <definedName name="solver_rhs74" localSheetId="20">binary</definedName>
    <definedName name="solver_rhs74" localSheetId="21">binary</definedName>
    <definedName name="solver_rhs74" localSheetId="22">binary</definedName>
    <definedName name="solver_rhs74" localSheetId="23">binary</definedName>
    <definedName name="solver_rhs74" localSheetId="24">binary</definedName>
    <definedName name="solver_rhs74" localSheetId="25">binary</definedName>
    <definedName name="solver_rhs74" localSheetId="26">binary</definedName>
    <definedName name="solver_rhs74" localSheetId="27">binary</definedName>
    <definedName name="solver_rhs74" localSheetId="10">binary</definedName>
    <definedName name="solver_rhs74" localSheetId="28">binary</definedName>
    <definedName name="solver_rhs74" localSheetId="29">binary</definedName>
    <definedName name="solver_rhs74" localSheetId="30">binary</definedName>
    <definedName name="solver_rhs74" localSheetId="31">binary</definedName>
    <definedName name="solver_rhs74" localSheetId="32">binary</definedName>
    <definedName name="solver_rhs74" localSheetId="33">binary</definedName>
    <definedName name="solver_rhs74" localSheetId="34">binary</definedName>
    <definedName name="solver_rhs74" localSheetId="35">binary</definedName>
    <definedName name="solver_rhs74" localSheetId="36">binary</definedName>
    <definedName name="solver_rhs74" localSheetId="37">binary</definedName>
    <definedName name="solver_rhs74" localSheetId="11">binary</definedName>
    <definedName name="solver_rhs74" localSheetId="38">binary</definedName>
    <definedName name="solver_rhs74" localSheetId="39">binary</definedName>
    <definedName name="solver_rhs74" localSheetId="40">binary</definedName>
    <definedName name="solver_rhs74" localSheetId="41">binary</definedName>
    <definedName name="solver_rhs74" localSheetId="42">binary</definedName>
    <definedName name="solver_rhs74" localSheetId="43">binary</definedName>
    <definedName name="solver_rhs74" localSheetId="44">binary</definedName>
    <definedName name="solver_rhs74" localSheetId="45">binary</definedName>
    <definedName name="solver_rhs74" localSheetId="46">binary</definedName>
    <definedName name="solver_rhs74" localSheetId="47">binary</definedName>
    <definedName name="solver_rhs74" localSheetId="12">binary</definedName>
    <definedName name="solver_rhs74" localSheetId="48">binary</definedName>
    <definedName name="solver_rhs74" localSheetId="49">binary</definedName>
    <definedName name="solver_rhs74" localSheetId="50">binary</definedName>
    <definedName name="solver_rhs74" localSheetId="51">binary</definedName>
    <definedName name="solver_rhs74" localSheetId="52">binary</definedName>
    <definedName name="solver_rhs74" localSheetId="53">binary</definedName>
    <definedName name="solver_rhs74" localSheetId="54">binary</definedName>
    <definedName name="solver_rhs74" localSheetId="55">binary</definedName>
    <definedName name="solver_rhs74" localSheetId="56">binary</definedName>
    <definedName name="solver_rhs74" localSheetId="57">binary</definedName>
    <definedName name="solver_rhs74" localSheetId="13">binary</definedName>
    <definedName name="solver_rhs74" localSheetId="58">binary</definedName>
    <definedName name="solver_rhs74" localSheetId="59">binary</definedName>
    <definedName name="solver_rhs74" localSheetId="60">binary</definedName>
    <definedName name="solver_rhs74" localSheetId="14">binary</definedName>
    <definedName name="solver_rhs74" localSheetId="15">binary</definedName>
    <definedName name="solver_rhs74" localSheetId="16">binary</definedName>
    <definedName name="solver_rhs74" localSheetId="17">binary</definedName>
    <definedName name="solver_rhs74" localSheetId="1">binary</definedName>
    <definedName name="solver_rhs74" localSheetId="8">binary</definedName>
    <definedName name="solver_rhs74" localSheetId="2">binary</definedName>
    <definedName name="solver_rhs74">binary</definedName>
    <definedName name="solver_rhs75" localSheetId="9">binary</definedName>
    <definedName name="solver_rhs75" localSheetId="18">binary</definedName>
    <definedName name="solver_rhs75" localSheetId="19">binary</definedName>
    <definedName name="solver_rhs75" localSheetId="20">binary</definedName>
    <definedName name="solver_rhs75" localSheetId="21">binary</definedName>
    <definedName name="solver_rhs75" localSheetId="22">binary</definedName>
    <definedName name="solver_rhs75" localSheetId="23">binary</definedName>
    <definedName name="solver_rhs75" localSheetId="24">binary</definedName>
    <definedName name="solver_rhs75" localSheetId="25">binary</definedName>
    <definedName name="solver_rhs75" localSheetId="26">binary</definedName>
    <definedName name="solver_rhs75" localSheetId="27">binary</definedName>
    <definedName name="solver_rhs75" localSheetId="10">binary</definedName>
    <definedName name="solver_rhs75" localSheetId="28">binary</definedName>
    <definedName name="solver_rhs75" localSheetId="29">binary</definedName>
    <definedName name="solver_rhs75" localSheetId="30">binary</definedName>
    <definedName name="solver_rhs75" localSheetId="31">binary</definedName>
    <definedName name="solver_rhs75" localSheetId="32">binary</definedName>
    <definedName name="solver_rhs75" localSheetId="33">binary</definedName>
    <definedName name="solver_rhs75" localSheetId="34">binary</definedName>
    <definedName name="solver_rhs75" localSheetId="35">binary</definedName>
    <definedName name="solver_rhs75" localSheetId="36">binary</definedName>
    <definedName name="solver_rhs75" localSheetId="37">binary</definedName>
    <definedName name="solver_rhs75" localSheetId="11">binary</definedName>
    <definedName name="solver_rhs75" localSheetId="38">binary</definedName>
    <definedName name="solver_rhs75" localSheetId="39">binary</definedName>
    <definedName name="solver_rhs75" localSheetId="40">binary</definedName>
    <definedName name="solver_rhs75" localSheetId="41">binary</definedName>
    <definedName name="solver_rhs75" localSheetId="42">binary</definedName>
    <definedName name="solver_rhs75" localSheetId="43">binary</definedName>
    <definedName name="solver_rhs75" localSheetId="44">binary</definedName>
    <definedName name="solver_rhs75" localSheetId="45">binary</definedName>
    <definedName name="solver_rhs75" localSheetId="46">binary</definedName>
    <definedName name="solver_rhs75" localSheetId="47">binary</definedName>
    <definedName name="solver_rhs75" localSheetId="12">binary</definedName>
    <definedName name="solver_rhs75" localSheetId="48">binary</definedName>
    <definedName name="solver_rhs75" localSheetId="49">binary</definedName>
    <definedName name="solver_rhs75" localSheetId="50">binary</definedName>
    <definedName name="solver_rhs75" localSheetId="51">binary</definedName>
    <definedName name="solver_rhs75" localSheetId="52">binary</definedName>
    <definedName name="solver_rhs75" localSheetId="53">binary</definedName>
    <definedName name="solver_rhs75" localSheetId="54">binary</definedName>
    <definedName name="solver_rhs75" localSheetId="55">binary</definedName>
    <definedName name="solver_rhs75" localSheetId="56">binary</definedName>
    <definedName name="solver_rhs75" localSheetId="57">binary</definedName>
    <definedName name="solver_rhs75" localSheetId="13">binary</definedName>
    <definedName name="solver_rhs75" localSheetId="58">binary</definedName>
    <definedName name="solver_rhs75" localSheetId="59">binary</definedName>
    <definedName name="solver_rhs75" localSheetId="60">binary</definedName>
    <definedName name="solver_rhs75" localSheetId="14">binary</definedName>
    <definedName name="solver_rhs75" localSheetId="15">binary</definedName>
    <definedName name="solver_rhs75" localSheetId="16">binary</definedName>
    <definedName name="solver_rhs75" localSheetId="17">binary</definedName>
    <definedName name="solver_rhs75" localSheetId="1">binary</definedName>
    <definedName name="solver_rhs75" localSheetId="8">binary</definedName>
    <definedName name="solver_rhs75" localSheetId="2">binary</definedName>
    <definedName name="solver_rhs75">binary</definedName>
    <definedName name="solver_rhs76" localSheetId="9">binary</definedName>
    <definedName name="solver_rhs76" localSheetId="18">binary</definedName>
    <definedName name="solver_rhs76" localSheetId="19">binary</definedName>
    <definedName name="solver_rhs76" localSheetId="20">binary</definedName>
    <definedName name="solver_rhs76" localSheetId="21">binary</definedName>
    <definedName name="solver_rhs76" localSheetId="22">binary</definedName>
    <definedName name="solver_rhs76" localSheetId="23">binary</definedName>
    <definedName name="solver_rhs76" localSheetId="24">binary</definedName>
    <definedName name="solver_rhs76" localSheetId="25">binary</definedName>
    <definedName name="solver_rhs76" localSheetId="26">binary</definedName>
    <definedName name="solver_rhs76" localSheetId="27">binary</definedName>
    <definedName name="solver_rhs76" localSheetId="10">binary</definedName>
    <definedName name="solver_rhs76" localSheetId="28">binary</definedName>
    <definedName name="solver_rhs76" localSheetId="29">binary</definedName>
    <definedName name="solver_rhs76" localSheetId="30">binary</definedName>
    <definedName name="solver_rhs76" localSheetId="31">binary</definedName>
    <definedName name="solver_rhs76" localSheetId="32">binary</definedName>
    <definedName name="solver_rhs76" localSheetId="33">binary</definedName>
    <definedName name="solver_rhs76" localSheetId="34">binary</definedName>
    <definedName name="solver_rhs76" localSheetId="35">binary</definedName>
    <definedName name="solver_rhs76" localSheetId="36">binary</definedName>
    <definedName name="solver_rhs76" localSheetId="37">binary</definedName>
    <definedName name="solver_rhs76" localSheetId="11">binary</definedName>
    <definedName name="solver_rhs76" localSheetId="38">binary</definedName>
    <definedName name="solver_rhs76" localSheetId="39">binary</definedName>
    <definedName name="solver_rhs76" localSheetId="40">binary</definedName>
    <definedName name="solver_rhs76" localSheetId="41">binary</definedName>
    <definedName name="solver_rhs76" localSheetId="42">binary</definedName>
    <definedName name="solver_rhs76" localSheetId="43">binary</definedName>
    <definedName name="solver_rhs76" localSheetId="44">binary</definedName>
    <definedName name="solver_rhs76" localSheetId="45">binary</definedName>
    <definedName name="solver_rhs76" localSheetId="46">binary</definedName>
    <definedName name="solver_rhs76" localSheetId="47">binary</definedName>
    <definedName name="solver_rhs76" localSheetId="12">binary</definedName>
    <definedName name="solver_rhs76" localSheetId="48">binary</definedName>
    <definedName name="solver_rhs76" localSheetId="49">binary</definedName>
    <definedName name="solver_rhs76" localSheetId="50">binary</definedName>
    <definedName name="solver_rhs76" localSheetId="51">binary</definedName>
    <definedName name="solver_rhs76" localSheetId="52">binary</definedName>
    <definedName name="solver_rhs76" localSheetId="53">binary</definedName>
    <definedName name="solver_rhs76" localSheetId="54">binary</definedName>
    <definedName name="solver_rhs76" localSheetId="55">binary</definedName>
    <definedName name="solver_rhs76" localSheetId="56">binary</definedName>
    <definedName name="solver_rhs76" localSheetId="57">binary</definedName>
    <definedName name="solver_rhs76" localSheetId="13">binary</definedName>
    <definedName name="solver_rhs76" localSheetId="58">binary</definedName>
    <definedName name="solver_rhs76" localSheetId="59">binary</definedName>
    <definedName name="solver_rhs76" localSheetId="60">binary</definedName>
    <definedName name="solver_rhs76" localSheetId="14">binary</definedName>
    <definedName name="solver_rhs76" localSheetId="15">binary</definedName>
    <definedName name="solver_rhs76" localSheetId="16">binary</definedName>
    <definedName name="solver_rhs76" localSheetId="17">binary</definedName>
    <definedName name="solver_rhs76" localSheetId="1">binary</definedName>
    <definedName name="solver_rhs76" localSheetId="8">binary</definedName>
    <definedName name="solver_rhs76" localSheetId="2">binary</definedName>
    <definedName name="solver_rhs76">binary</definedName>
    <definedName name="solver_rhs77" localSheetId="9">binary</definedName>
    <definedName name="solver_rhs77" localSheetId="18">binary</definedName>
    <definedName name="solver_rhs77" localSheetId="19">binary</definedName>
    <definedName name="solver_rhs77" localSheetId="20">binary</definedName>
    <definedName name="solver_rhs77" localSheetId="21">binary</definedName>
    <definedName name="solver_rhs77" localSheetId="22">binary</definedName>
    <definedName name="solver_rhs77" localSheetId="23">binary</definedName>
    <definedName name="solver_rhs77" localSheetId="24">binary</definedName>
    <definedName name="solver_rhs77" localSheetId="25">binary</definedName>
    <definedName name="solver_rhs77" localSheetId="26">binary</definedName>
    <definedName name="solver_rhs77" localSheetId="27">binary</definedName>
    <definedName name="solver_rhs77" localSheetId="10">binary</definedName>
    <definedName name="solver_rhs77" localSheetId="28">binary</definedName>
    <definedName name="solver_rhs77" localSheetId="29">binary</definedName>
    <definedName name="solver_rhs77" localSheetId="30">binary</definedName>
    <definedName name="solver_rhs77" localSheetId="31">binary</definedName>
    <definedName name="solver_rhs77" localSheetId="32">binary</definedName>
    <definedName name="solver_rhs77" localSheetId="33">binary</definedName>
    <definedName name="solver_rhs77" localSheetId="34">binary</definedName>
    <definedName name="solver_rhs77" localSheetId="35">binary</definedName>
    <definedName name="solver_rhs77" localSheetId="36">binary</definedName>
    <definedName name="solver_rhs77" localSheetId="37">binary</definedName>
    <definedName name="solver_rhs77" localSheetId="11">binary</definedName>
    <definedName name="solver_rhs77" localSheetId="38">binary</definedName>
    <definedName name="solver_rhs77" localSheetId="39">binary</definedName>
    <definedName name="solver_rhs77" localSheetId="40">binary</definedName>
    <definedName name="solver_rhs77" localSheetId="41">binary</definedName>
    <definedName name="solver_rhs77" localSheetId="42">binary</definedName>
    <definedName name="solver_rhs77" localSheetId="43">binary</definedName>
    <definedName name="solver_rhs77" localSheetId="44">binary</definedName>
    <definedName name="solver_rhs77" localSheetId="45">binary</definedName>
    <definedName name="solver_rhs77" localSheetId="46">binary</definedName>
    <definedName name="solver_rhs77" localSheetId="47">binary</definedName>
    <definedName name="solver_rhs77" localSheetId="12">binary</definedName>
    <definedName name="solver_rhs77" localSheetId="48">binary</definedName>
    <definedName name="solver_rhs77" localSheetId="49">binary</definedName>
    <definedName name="solver_rhs77" localSheetId="50">binary</definedName>
    <definedName name="solver_rhs77" localSheetId="51">binary</definedName>
    <definedName name="solver_rhs77" localSheetId="52">binary</definedName>
    <definedName name="solver_rhs77" localSheetId="53">binary</definedName>
    <definedName name="solver_rhs77" localSheetId="54">binary</definedName>
    <definedName name="solver_rhs77" localSheetId="55">binary</definedName>
    <definedName name="solver_rhs77" localSheetId="56">binary</definedName>
    <definedName name="solver_rhs77" localSheetId="57">binary</definedName>
    <definedName name="solver_rhs77" localSheetId="13">binary</definedName>
    <definedName name="solver_rhs77" localSheetId="58">binary</definedName>
    <definedName name="solver_rhs77" localSheetId="59">binary</definedName>
    <definedName name="solver_rhs77" localSheetId="60">binary</definedName>
    <definedName name="solver_rhs77" localSheetId="14">binary</definedName>
    <definedName name="solver_rhs77" localSheetId="15">binary</definedName>
    <definedName name="solver_rhs77" localSheetId="16">binary</definedName>
    <definedName name="solver_rhs77" localSheetId="17">binary</definedName>
    <definedName name="solver_rhs77" localSheetId="1">binary</definedName>
    <definedName name="solver_rhs77" localSheetId="8">binary</definedName>
    <definedName name="solver_rhs77" localSheetId="2">binary</definedName>
    <definedName name="solver_rhs77">binary</definedName>
    <definedName name="solver_rhs78" localSheetId="9">binary</definedName>
    <definedName name="solver_rhs78" localSheetId="18">binary</definedName>
    <definedName name="solver_rhs78" localSheetId="19">binary</definedName>
    <definedName name="solver_rhs78" localSheetId="20">binary</definedName>
    <definedName name="solver_rhs78" localSheetId="21">binary</definedName>
    <definedName name="solver_rhs78" localSheetId="22">binary</definedName>
    <definedName name="solver_rhs78" localSheetId="23">binary</definedName>
    <definedName name="solver_rhs78" localSheetId="24">binary</definedName>
    <definedName name="solver_rhs78" localSheetId="25">binary</definedName>
    <definedName name="solver_rhs78" localSheetId="26">binary</definedName>
    <definedName name="solver_rhs78" localSheetId="27">binary</definedName>
    <definedName name="solver_rhs78" localSheetId="10">binary</definedName>
    <definedName name="solver_rhs78" localSheetId="28">binary</definedName>
    <definedName name="solver_rhs78" localSheetId="29">binary</definedName>
    <definedName name="solver_rhs78" localSheetId="30">binary</definedName>
    <definedName name="solver_rhs78" localSheetId="31">binary</definedName>
    <definedName name="solver_rhs78" localSheetId="32">binary</definedName>
    <definedName name="solver_rhs78" localSheetId="33">binary</definedName>
    <definedName name="solver_rhs78" localSheetId="34">binary</definedName>
    <definedName name="solver_rhs78" localSheetId="35">binary</definedName>
    <definedName name="solver_rhs78" localSheetId="36">binary</definedName>
    <definedName name="solver_rhs78" localSheetId="37">binary</definedName>
    <definedName name="solver_rhs78" localSheetId="11">binary</definedName>
    <definedName name="solver_rhs78" localSheetId="38">binary</definedName>
    <definedName name="solver_rhs78" localSheetId="39">binary</definedName>
    <definedName name="solver_rhs78" localSheetId="40">binary</definedName>
    <definedName name="solver_rhs78" localSheetId="41">binary</definedName>
    <definedName name="solver_rhs78" localSheetId="42">binary</definedName>
    <definedName name="solver_rhs78" localSheetId="43">binary</definedName>
    <definedName name="solver_rhs78" localSheetId="44">binary</definedName>
    <definedName name="solver_rhs78" localSheetId="45">binary</definedName>
    <definedName name="solver_rhs78" localSheetId="46">binary</definedName>
    <definedName name="solver_rhs78" localSheetId="47">binary</definedName>
    <definedName name="solver_rhs78" localSheetId="12">binary</definedName>
    <definedName name="solver_rhs78" localSheetId="48">binary</definedName>
    <definedName name="solver_rhs78" localSheetId="49">binary</definedName>
    <definedName name="solver_rhs78" localSheetId="50">binary</definedName>
    <definedName name="solver_rhs78" localSheetId="51">binary</definedName>
    <definedName name="solver_rhs78" localSheetId="52">binary</definedName>
    <definedName name="solver_rhs78" localSheetId="53">binary</definedName>
    <definedName name="solver_rhs78" localSheetId="54">binary</definedName>
    <definedName name="solver_rhs78" localSheetId="55">binary</definedName>
    <definedName name="solver_rhs78" localSheetId="56">binary</definedName>
    <definedName name="solver_rhs78" localSheetId="57">binary</definedName>
    <definedName name="solver_rhs78" localSheetId="13">binary</definedName>
    <definedName name="solver_rhs78" localSheetId="58">binary</definedName>
    <definedName name="solver_rhs78" localSheetId="59">binary</definedName>
    <definedName name="solver_rhs78" localSheetId="60">binary</definedName>
    <definedName name="solver_rhs78" localSheetId="14">binary</definedName>
    <definedName name="solver_rhs78" localSheetId="15">binary</definedName>
    <definedName name="solver_rhs78" localSheetId="16">binary</definedName>
    <definedName name="solver_rhs78" localSheetId="17">binary</definedName>
    <definedName name="solver_rhs78" localSheetId="1">binary</definedName>
    <definedName name="solver_rhs78" localSheetId="8">binary</definedName>
    <definedName name="solver_rhs78" localSheetId="2">binary</definedName>
    <definedName name="solver_rhs78">binary</definedName>
    <definedName name="solver_rhs79" localSheetId="9">binary</definedName>
    <definedName name="solver_rhs79" localSheetId="18">binary</definedName>
    <definedName name="solver_rhs79" localSheetId="19">binary</definedName>
    <definedName name="solver_rhs79" localSheetId="20">binary</definedName>
    <definedName name="solver_rhs79" localSheetId="21">binary</definedName>
    <definedName name="solver_rhs79" localSheetId="22">binary</definedName>
    <definedName name="solver_rhs79" localSheetId="23">binary</definedName>
    <definedName name="solver_rhs79" localSheetId="24">binary</definedName>
    <definedName name="solver_rhs79" localSheetId="25">binary</definedName>
    <definedName name="solver_rhs79" localSheetId="26">binary</definedName>
    <definedName name="solver_rhs79" localSheetId="27">binary</definedName>
    <definedName name="solver_rhs79" localSheetId="10">binary</definedName>
    <definedName name="solver_rhs79" localSheetId="28">binary</definedName>
    <definedName name="solver_rhs79" localSheetId="29">binary</definedName>
    <definedName name="solver_rhs79" localSheetId="30">binary</definedName>
    <definedName name="solver_rhs79" localSheetId="31">binary</definedName>
    <definedName name="solver_rhs79" localSheetId="32">binary</definedName>
    <definedName name="solver_rhs79" localSheetId="33">binary</definedName>
    <definedName name="solver_rhs79" localSheetId="34">binary</definedName>
    <definedName name="solver_rhs79" localSheetId="35">binary</definedName>
    <definedName name="solver_rhs79" localSheetId="36">binary</definedName>
    <definedName name="solver_rhs79" localSheetId="37">binary</definedName>
    <definedName name="solver_rhs79" localSheetId="11">binary</definedName>
    <definedName name="solver_rhs79" localSheetId="38">binary</definedName>
    <definedName name="solver_rhs79" localSheetId="39">binary</definedName>
    <definedName name="solver_rhs79" localSheetId="40">binary</definedName>
    <definedName name="solver_rhs79" localSheetId="41">binary</definedName>
    <definedName name="solver_rhs79" localSheetId="42">binary</definedName>
    <definedName name="solver_rhs79" localSheetId="43">binary</definedName>
    <definedName name="solver_rhs79" localSheetId="44">binary</definedName>
    <definedName name="solver_rhs79" localSheetId="45">binary</definedName>
    <definedName name="solver_rhs79" localSheetId="46">binary</definedName>
    <definedName name="solver_rhs79" localSheetId="47">binary</definedName>
    <definedName name="solver_rhs79" localSheetId="12">binary</definedName>
    <definedName name="solver_rhs79" localSheetId="48">binary</definedName>
    <definedName name="solver_rhs79" localSheetId="49">binary</definedName>
    <definedName name="solver_rhs79" localSheetId="50">binary</definedName>
    <definedName name="solver_rhs79" localSheetId="51">binary</definedName>
    <definedName name="solver_rhs79" localSheetId="52">binary</definedName>
    <definedName name="solver_rhs79" localSheetId="53">binary</definedName>
    <definedName name="solver_rhs79" localSheetId="54">binary</definedName>
    <definedName name="solver_rhs79" localSheetId="55">binary</definedName>
    <definedName name="solver_rhs79" localSheetId="56">binary</definedName>
    <definedName name="solver_rhs79" localSheetId="57">binary</definedName>
    <definedName name="solver_rhs79" localSheetId="13">binary</definedName>
    <definedName name="solver_rhs79" localSheetId="58">binary</definedName>
    <definedName name="solver_rhs79" localSheetId="59">binary</definedName>
    <definedName name="solver_rhs79" localSheetId="60">binary</definedName>
    <definedName name="solver_rhs79" localSheetId="14">binary</definedName>
    <definedName name="solver_rhs79" localSheetId="15">binary</definedName>
    <definedName name="solver_rhs79" localSheetId="16">binary</definedName>
    <definedName name="solver_rhs79" localSheetId="17">binary</definedName>
    <definedName name="solver_rhs79" localSheetId="1">binary</definedName>
    <definedName name="solver_rhs79" localSheetId="8">binary</definedName>
    <definedName name="solver_rhs79" localSheetId="2">binary</definedName>
    <definedName name="solver_rhs79">binary</definedName>
    <definedName name="solver_rhs8" localSheetId="9">binary</definedName>
    <definedName name="solver_rhs8" localSheetId="18">binary</definedName>
    <definedName name="solver_rhs8" localSheetId="19">binary</definedName>
    <definedName name="solver_rhs8" localSheetId="20">binary</definedName>
    <definedName name="solver_rhs8" localSheetId="21">binary</definedName>
    <definedName name="solver_rhs8" localSheetId="22">binary</definedName>
    <definedName name="solver_rhs8" localSheetId="23">binary</definedName>
    <definedName name="solver_rhs8" localSheetId="24">binary</definedName>
    <definedName name="solver_rhs8" localSheetId="25">binary</definedName>
    <definedName name="solver_rhs8" localSheetId="26">binary</definedName>
    <definedName name="solver_rhs8" localSheetId="27">binary</definedName>
    <definedName name="solver_rhs8" localSheetId="10">binary</definedName>
    <definedName name="solver_rhs8" localSheetId="28">binary</definedName>
    <definedName name="solver_rhs8" localSheetId="29">binary</definedName>
    <definedName name="solver_rhs8" localSheetId="30">binary</definedName>
    <definedName name="solver_rhs8" localSheetId="31">binary</definedName>
    <definedName name="solver_rhs8" localSheetId="32">binary</definedName>
    <definedName name="solver_rhs8" localSheetId="33">binary</definedName>
    <definedName name="solver_rhs8" localSheetId="34">binary</definedName>
    <definedName name="solver_rhs8" localSheetId="35">binary</definedName>
    <definedName name="solver_rhs8" localSheetId="36">binary</definedName>
    <definedName name="solver_rhs8" localSheetId="37">binary</definedName>
    <definedName name="solver_rhs8" localSheetId="11">binary</definedName>
    <definedName name="solver_rhs8" localSheetId="38">binary</definedName>
    <definedName name="solver_rhs8" localSheetId="39">binary</definedName>
    <definedName name="solver_rhs8" localSheetId="40">binary</definedName>
    <definedName name="solver_rhs8" localSheetId="41">binary</definedName>
    <definedName name="solver_rhs8" localSheetId="42">binary</definedName>
    <definedName name="solver_rhs8" localSheetId="43">binary</definedName>
    <definedName name="solver_rhs8" localSheetId="44">binary</definedName>
    <definedName name="solver_rhs8" localSheetId="45">binary</definedName>
    <definedName name="solver_rhs8" localSheetId="46">binary</definedName>
    <definedName name="solver_rhs8" localSheetId="47">binary</definedName>
    <definedName name="solver_rhs8" localSheetId="12">binary</definedName>
    <definedName name="solver_rhs8" localSheetId="48">binary</definedName>
    <definedName name="solver_rhs8" localSheetId="49">binary</definedName>
    <definedName name="solver_rhs8" localSheetId="50">binary</definedName>
    <definedName name="solver_rhs8" localSheetId="51">binary</definedName>
    <definedName name="solver_rhs8" localSheetId="52">binary</definedName>
    <definedName name="solver_rhs8" localSheetId="53">binary</definedName>
    <definedName name="solver_rhs8" localSheetId="54">binary</definedName>
    <definedName name="solver_rhs8" localSheetId="55">binary</definedName>
    <definedName name="solver_rhs8" localSheetId="56">binary</definedName>
    <definedName name="solver_rhs8" localSheetId="57">binary</definedName>
    <definedName name="solver_rhs8" localSheetId="13">binary</definedName>
    <definedName name="solver_rhs8" localSheetId="58">binary</definedName>
    <definedName name="solver_rhs8" localSheetId="59">binary</definedName>
    <definedName name="solver_rhs8" localSheetId="60">binary</definedName>
    <definedName name="solver_rhs8" localSheetId="14">binary</definedName>
    <definedName name="solver_rhs8" localSheetId="15">binary</definedName>
    <definedName name="solver_rhs8" localSheetId="16">binary</definedName>
    <definedName name="solver_rhs8" localSheetId="17">binary</definedName>
    <definedName name="solver_rhs8" localSheetId="1">binary</definedName>
    <definedName name="solver_rhs8" localSheetId="8">binary</definedName>
    <definedName name="solver_rhs8" localSheetId="2">binary</definedName>
    <definedName name="solver_rhs8">binary</definedName>
    <definedName name="solver_rhs80" localSheetId="9">binary</definedName>
    <definedName name="solver_rhs80" localSheetId="18">binary</definedName>
    <definedName name="solver_rhs80" localSheetId="19">binary</definedName>
    <definedName name="solver_rhs80" localSheetId="20">binary</definedName>
    <definedName name="solver_rhs80" localSheetId="21">binary</definedName>
    <definedName name="solver_rhs80" localSheetId="22">binary</definedName>
    <definedName name="solver_rhs80" localSheetId="23">binary</definedName>
    <definedName name="solver_rhs80" localSheetId="24">binary</definedName>
    <definedName name="solver_rhs80" localSheetId="25">binary</definedName>
    <definedName name="solver_rhs80" localSheetId="26">binary</definedName>
    <definedName name="solver_rhs80" localSheetId="27">binary</definedName>
    <definedName name="solver_rhs80" localSheetId="10">binary</definedName>
    <definedName name="solver_rhs80" localSheetId="28">binary</definedName>
    <definedName name="solver_rhs80" localSheetId="29">binary</definedName>
    <definedName name="solver_rhs80" localSheetId="30">binary</definedName>
    <definedName name="solver_rhs80" localSheetId="31">binary</definedName>
    <definedName name="solver_rhs80" localSheetId="32">binary</definedName>
    <definedName name="solver_rhs80" localSheetId="33">binary</definedName>
    <definedName name="solver_rhs80" localSheetId="34">binary</definedName>
    <definedName name="solver_rhs80" localSheetId="35">binary</definedName>
    <definedName name="solver_rhs80" localSheetId="36">binary</definedName>
    <definedName name="solver_rhs80" localSheetId="37">binary</definedName>
    <definedName name="solver_rhs80" localSheetId="11">binary</definedName>
    <definedName name="solver_rhs80" localSheetId="38">binary</definedName>
    <definedName name="solver_rhs80" localSheetId="39">binary</definedName>
    <definedName name="solver_rhs80" localSheetId="40">binary</definedName>
    <definedName name="solver_rhs80" localSheetId="41">binary</definedName>
    <definedName name="solver_rhs80" localSheetId="42">binary</definedName>
    <definedName name="solver_rhs80" localSheetId="43">binary</definedName>
    <definedName name="solver_rhs80" localSheetId="44">binary</definedName>
    <definedName name="solver_rhs80" localSheetId="45">binary</definedName>
    <definedName name="solver_rhs80" localSheetId="46">binary</definedName>
    <definedName name="solver_rhs80" localSheetId="47">binary</definedName>
    <definedName name="solver_rhs80" localSheetId="12">binary</definedName>
    <definedName name="solver_rhs80" localSheetId="48">binary</definedName>
    <definedName name="solver_rhs80" localSheetId="49">binary</definedName>
    <definedName name="solver_rhs80" localSheetId="50">binary</definedName>
    <definedName name="solver_rhs80" localSheetId="51">binary</definedName>
    <definedName name="solver_rhs80" localSheetId="52">binary</definedName>
    <definedName name="solver_rhs80" localSheetId="53">binary</definedName>
    <definedName name="solver_rhs80" localSheetId="54">binary</definedName>
    <definedName name="solver_rhs80" localSheetId="55">binary</definedName>
    <definedName name="solver_rhs80" localSheetId="56">binary</definedName>
    <definedName name="solver_rhs80" localSheetId="57">binary</definedName>
    <definedName name="solver_rhs80" localSheetId="13">binary</definedName>
    <definedName name="solver_rhs80" localSheetId="58">binary</definedName>
    <definedName name="solver_rhs80" localSheetId="59">binary</definedName>
    <definedName name="solver_rhs80" localSheetId="60">binary</definedName>
    <definedName name="solver_rhs80" localSheetId="14">binary</definedName>
    <definedName name="solver_rhs80" localSheetId="15">binary</definedName>
    <definedName name="solver_rhs80" localSheetId="16">binary</definedName>
    <definedName name="solver_rhs80" localSheetId="17">binary</definedName>
    <definedName name="solver_rhs80" localSheetId="1">binary</definedName>
    <definedName name="solver_rhs80" localSheetId="8">binary</definedName>
    <definedName name="solver_rhs80" localSheetId="2">binary</definedName>
    <definedName name="solver_rhs80">binary</definedName>
    <definedName name="solver_rhs81" localSheetId="9">binary</definedName>
    <definedName name="solver_rhs81" localSheetId="18">binary</definedName>
    <definedName name="solver_rhs81" localSheetId="19">binary</definedName>
    <definedName name="solver_rhs81" localSheetId="20">binary</definedName>
    <definedName name="solver_rhs81" localSheetId="21">binary</definedName>
    <definedName name="solver_rhs81" localSheetId="22">binary</definedName>
    <definedName name="solver_rhs81" localSheetId="23">binary</definedName>
    <definedName name="solver_rhs81" localSheetId="24">binary</definedName>
    <definedName name="solver_rhs81" localSheetId="25">binary</definedName>
    <definedName name="solver_rhs81" localSheetId="26">binary</definedName>
    <definedName name="solver_rhs81" localSheetId="27">binary</definedName>
    <definedName name="solver_rhs81" localSheetId="10">binary</definedName>
    <definedName name="solver_rhs81" localSheetId="28">binary</definedName>
    <definedName name="solver_rhs81" localSheetId="29">binary</definedName>
    <definedName name="solver_rhs81" localSheetId="30">binary</definedName>
    <definedName name="solver_rhs81" localSheetId="31">binary</definedName>
    <definedName name="solver_rhs81" localSheetId="32">binary</definedName>
    <definedName name="solver_rhs81" localSheetId="33">binary</definedName>
    <definedName name="solver_rhs81" localSheetId="34">binary</definedName>
    <definedName name="solver_rhs81" localSheetId="35">binary</definedName>
    <definedName name="solver_rhs81" localSheetId="36">binary</definedName>
    <definedName name="solver_rhs81" localSheetId="37">binary</definedName>
    <definedName name="solver_rhs81" localSheetId="11">binary</definedName>
    <definedName name="solver_rhs81" localSheetId="38">binary</definedName>
    <definedName name="solver_rhs81" localSheetId="39">binary</definedName>
    <definedName name="solver_rhs81" localSheetId="40">binary</definedName>
    <definedName name="solver_rhs81" localSheetId="41">binary</definedName>
    <definedName name="solver_rhs81" localSheetId="42">binary</definedName>
    <definedName name="solver_rhs81" localSheetId="43">binary</definedName>
    <definedName name="solver_rhs81" localSheetId="44">binary</definedName>
    <definedName name="solver_rhs81" localSheetId="45">binary</definedName>
    <definedName name="solver_rhs81" localSheetId="46">binary</definedName>
    <definedName name="solver_rhs81" localSheetId="47">binary</definedName>
    <definedName name="solver_rhs81" localSheetId="12">binary</definedName>
    <definedName name="solver_rhs81" localSheetId="48">binary</definedName>
    <definedName name="solver_rhs81" localSheetId="49">binary</definedName>
    <definedName name="solver_rhs81" localSheetId="50">binary</definedName>
    <definedName name="solver_rhs81" localSheetId="51">binary</definedName>
    <definedName name="solver_rhs81" localSheetId="52">binary</definedName>
    <definedName name="solver_rhs81" localSheetId="53">binary</definedName>
    <definedName name="solver_rhs81" localSheetId="54">binary</definedName>
    <definedName name="solver_rhs81" localSheetId="55">binary</definedName>
    <definedName name="solver_rhs81" localSheetId="56">binary</definedName>
    <definedName name="solver_rhs81" localSheetId="57">binary</definedName>
    <definedName name="solver_rhs81" localSheetId="13">binary</definedName>
    <definedName name="solver_rhs81" localSheetId="58">binary</definedName>
    <definedName name="solver_rhs81" localSheetId="59">binary</definedName>
    <definedName name="solver_rhs81" localSheetId="60">binary</definedName>
    <definedName name="solver_rhs81" localSheetId="14">binary</definedName>
    <definedName name="solver_rhs81" localSheetId="15">binary</definedName>
    <definedName name="solver_rhs81" localSheetId="16">binary</definedName>
    <definedName name="solver_rhs81" localSheetId="17">binary</definedName>
    <definedName name="solver_rhs81" localSheetId="1">binary</definedName>
    <definedName name="solver_rhs81" localSheetId="8">binary</definedName>
    <definedName name="solver_rhs81" localSheetId="2">binary</definedName>
    <definedName name="solver_rhs81">binary</definedName>
    <definedName name="solver_rhs82" localSheetId="9">binary</definedName>
    <definedName name="solver_rhs82" localSheetId="18">binary</definedName>
    <definedName name="solver_rhs82" localSheetId="19">binary</definedName>
    <definedName name="solver_rhs82" localSheetId="20">binary</definedName>
    <definedName name="solver_rhs82" localSheetId="21">binary</definedName>
    <definedName name="solver_rhs82" localSheetId="22">binary</definedName>
    <definedName name="solver_rhs82" localSheetId="23">binary</definedName>
    <definedName name="solver_rhs82" localSheetId="24">binary</definedName>
    <definedName name="solver_rhs82" localSheetId="25">binary</definedName>
    <definedName name="solver_rhs82" localSheetId="26">binary</definedName>
    <definedName name="solver_rhs82" localSheetId="27">binary</definedName>
    <definedName name="solver_rhs82" localSheetId="10">binary</definedName>
    <definedName name="solver_rhs82" localSheetId="28">binary</definedName>
    <definedName name="solver_rhs82" localSheetId="29">binary</definedName>
    <definedName name="solver_rhs82" localSheetId="30">binary</definedName>
    <definedName name="solver_rhs82" localSheetId="31">binary</definedName>
    <definedName name="solver_rhs82" localSheetId="32">binary</definedName>
    <definedName name="solver_rhs82" localSheetId="33">binary</definedName>
    <definedName name="solver_rhs82" localSheetId="34">binary</definedName>
    <definedName name="solver_rhs82" localSheetId="35">binary</definedName>
    <definedName name="solver_rhs82" localSheetId="36">binary</definedName>
    <definedName name="solver_rhs82" localSheetId="37">binary</definedName>
    <definedName name="solver_rhs82" localSheetId="11">binary</definedName>
    <definedName name="solver_rhs82" localSheetId="38">binary</definedName>
    <definedName name="solver_rhs82" localSheetId="39">binary</definedName>
    <definedName name="solver_rhs82" localSheetId="40">binary</definedName>
    <definedName name="solver_rhs82" localSheetId="41">binary</definedName>
    <definedName name="solver_rhs82" localSheetId="42">binary</definedName>
    <definedName name="solver_rhs82" localSheetId="43">binary</definedName>
    <definedName name="solver_rhs82" localSheetId="44">binary</definedName>
    <definedName name="solver_rhs82" localSheetId="45">binary</definedName>
    <definedName name="solver_rhs82" localSheetId="46">binary</definedName>
    <definedName name="solver_rhs82" localSheetId="47">binary</definedName>
    <definedName name="solver_rhs82" localSheetId="12">binary</definedName>
    <definedName name="solver_rhs82" localSheetId="48">binary</definedName>
    <definedName name="solver_rhs82" localSheetId="49">binary</definedName>
    <definedName name="solver_rhs82" localSheetId="50">binary</definedName>
    <definedName name="solver_rhs82" localSheetId="51">binary</definedName>
    <definedName name="solver_rhs82" localSheetId="52">binary</definedName>
    <definedName name="solver_rhs82" localSheetId="53">binary</definedName>
    <definedName name="solver_rhs82" localSheetId="54">binary</definedName>
    <definedName name="solver_rhs82" localSheetId="55">binary</definedName>
    <definedName name="solver_rhs82" localSheetId="56">binary</definedName>
    <definedName name="solver_rhs82" localSheetId="57">binary</definedName>
    <definedName name="solver_rhs82" localSheetId="13">binary</definedName>
    <definedName name="solver_rhs82" localSheetId="58">binary</definedName>
    <definedName name="solver_rhs82" localSheetId="59">binary</definedName>
    <definedName name="solver_rhs82" localSheetId="60">binary</definedName>
    <definedName name="solver_rhs82" localSheetId="14">binary</definedName>
    <definedName name="solver_rhs82" localSheetId="15">binary</definedName>
    <definedName name="solver_rhs82" localSheetId="16">binary</definedName>
    <definedName name="solver_rhs82" localSheetId="17">binary</definedName>
    <definedName name="solver_rhs82" localSheetId="1">binary</definedName>
    <definedName name="solver_rhs82" localSheetId="8">binary</definedName>
    <definedName name="solver_rhs82" localSheetId="2">binary</definedName>
    <definedName name="solver_rhs82">binary</definedName>
    <definedName name="solver_rhs83" localSheetId="9">binary</definedName>
    <definedName name="solver_rhs83" localSheetId="18">binary</definedName>
    <definedName name="solver_rhs83" localSheetId="19">binary</definedName>
    <definedName name="solver_rhs83" localSheetId="20">binary</definedName>
    <definedName name="solver_rhs83" localSheetId="21">binary</definedName>
    <definedName name="solver_rhs83" localSheetId="22">binary</definedName>
    <definedName name="solver_rhs83" localSheetId="23">binary</definedName>
    <definedName name="solver_rhs83" localSheetId="24">binary</definedName>
    <definedName name="solver_rhs83" localSheetId="25">binary</definedName>
    <definedName name="solver_rhs83" localSheetId="26">binary</definedName>
    <definedName name="solver_rhs83" localSheetId="27">binary</definedName>
    <definedName name="solver_rhs83" localSheetId="10">binary</definedName>
    <definedName name="solver_rhs83" localSheetId="28">binary</definedName>
    <definedName name="solver_rhs83" localSheetId="29">binary</definedName>
    <definedName name="solver_rhs83" localSheetId="30">binary</definedName>
    <definedName name="solver_rhs83" localSheetId="31">binary</definedName>
    <definedName name="solver_rhs83" localSheetId="32">binary</definedName>
    <definedName name="solver_rhs83" localSheetId="33">binary</definedName>
    <definedName name="solver_rhs83" localSheetId="34">binary</definedName>
    <definedName name="solver_rhs83" localSheetId="35">binary</definedName>
    <definedName name="solver_rhs83" localSheetId="36">binary</definedName>
    <definedName name="solver_rhs83" localSheetId="37">binary</definedName>
    <definedName name="solver_rhs83" localSheetId="11">binary</definedName>
    <definedName name="solver_rhs83" localSheetId="38">binary</definedName>
    <definedName name="solver_rhs83" localSheetId="39">binary</definedName>
    <definedName name="solver_rhs83" localSheetId="40">binary</definedName>
    <definedName name="solver_rhs83" localSheetId="41">binary</definedName>
    <definedName name="solver_rhs83" localSheetId="42">binary</definedName>
    <definedName name="solver_rhs83" localSheetId="43">binary</definedName>
    <definedName name="solver_rhs83" localSheetId="44">binary</definedName>
    <definedName name="solver_rhs83" localSheetId="45">binary</definedName>
    <definedName name="solver_rhs83" localSheetId="46">binary</definedName>
    <definedName name="solver_rhs83" localSheetId="47">binary</definedName>
    <definedName name="solver_rhs83" localSheetId="12">binary</definedName>
    <definedName name="solver_rhs83" localSheetId="48">binary</definedName>
    <definedName name="solver_rhs83" localSheetId="49">binary</definedName>
    <definedName name="solver_rhs83" localSheetId="50">binary</definedName>
    <definedName name="solver_rhs83" localSheetId="51">binary</definedName>
    <definedName name="solver_rhs83" localSheetId="52">binary</definedName>
    <definedName name="solver_rhs83" localSheetId="53">binary</definedName>
    <definedName name="solver_rhs83" localSheetId="54">binary</definedName>
    <definedName name="solver_rhs83" localSheetId="55">binary</definedName>
    <definedName name="solver_rhs83" localSheetId="56">binary</definedName>
    <definedName name="solver_rhs83" localSheetId="57">binary</definedName>
    <definedName name="solver_rhs83" localSheetId="13">binary</definedName>
    <definedName name="solver_rhs83" localSheetId="58">binary</definedName>
    <definedName name="solver_rhs83" localSheetId="59">binary</definedName>
    <definedName name="solver_rhs83" localSheetId="60">binary</definedName>
    <definedName name="solver_rhs83" localSheetId="14">binary</definedName>
    <definedName name="solver_rhs83" localSheetId="15">binary</definedName>
    <definedName name="solver_rhs83" localSheetId="16">binary</definedName>
    <definedName name="solver_rhs83" localSheetId="17">binary</definedName>
    <definedName name="solver_rhs83" localSheetId="1">binary</definedName>
    <definedName name="solver_rhs83" localSheetId="8">binary</definedName>
    <definedName name="solver_rhs83" localSheetId="2">binary</definedName>
    <definedName name="solver_rhs83">binary</definedName>
    <definedName name="solver_rhs84" localSheetId="9">binary</definedName>
    <definedName name="solver_rhs84" localSheetId="18">binary</definedName>
    <definedName name="solver_rhs84" localSheetId="19">binary</definedName>
    <definedName name="solver_rhs84" localSheetId="20">binary</definedName>
    <definedName name="solver_rhs84" localSheetId="21">binary</definedName>
    <definedName name="solver_rhs84" localSheetId="22">binary</definedName>
    <definedName name="solver_rhs84" localSheetId="23">binary</definedName>
    <definedName name="solver_rhs84" localSheetId="24">binary</definedName>
    <definedName name="solver_rhs84" localSheetId="25">binary</definedName>
    <definedName name="solver_rhs84" localSheetId="26">binary</definedName>
    <definedName name="solver_rhs84" localSheetId="27">binary</definedName>
    <definedName name="solver_rhs84" localSheetId="10">binary</definedName>
    <definedName name="solver_rhs84" localSheetId="28">binary</definedName>
    <definedName name="solver_rhs84" localSheetId="29">binary</definedName>
    <definedName name="solver_rhs84" localSheetId="30">binary</definedName>
    <definedName name="solver_rhs84" localSheetId="31">binary</definedName>
    <definedName name="solver_rhs84" localSheetId="32">binary</definedName>
    <definedName name="solver_rhs84" localSheetId="33">binary</definedName>
    <definedName name="solver_rhs84" localSheetId="34">binary</definedName>
    <definedName name="solver_rhs84" localSheetId="35">binary</definedName>
    <definedName name="solver_rhs84" localSheetId="36">binary</definedName>
    <definedName name="solver_rhs84" localSheetId="37">binary</definedName>
    <definedName name="solver_rhs84" localSheetId="11">binary</definedName>
    <definedName name="solver_rhs84" localSheetId="38">binary</definedName>
    <definedName name="solver_rhs84" localSheetId="39">binary</definedName>
    <definedName name="solver_rhs84" localSheetId="40">binary</definedName>
    <definedName name="solver_rhs84" localSheetId="41">binary</definedName>
    <definedName name="solver_rhs84" localSheetId="42">binary</definedName>
    <definedName name="solver_rhs84" localSheetId="43">binary</definedName>
    <definedName name="solver_rhs84" localSheetId="44">binary</definedName>
    <definedName name="solver_rhs84" localSheetId="45">binary</definedName>
    <definedName name="solver_rhs84" localSheetId="46">binary</definedName>
    <definedName name="solver_rhs84" localSheetId="47">binary</definedName>
    <definedName name="solver_rhs84" localSheetId="12">binary</definedName>
    <definedName name="solver_rhs84" localSheetId="48">binary</definedName>
    <definedName name="solver_rhs84" localSheetId="49">binary</definedName>
    <definedName name="solver_rhs84" localSheetId="50">binary</definedName>
    <definedName name="solver_rhs84" localSheetId="51">binary</definedName>
    <definedName name="solver_rhs84" localSheetId="52">binary</definedName>
    <definedName name="solver_rhs84" localSheetId="53">binary</definedName>
    <definedName name="solver_rhs84" localSheetId="54">binary</definedName>
    <definedName name="solver_rhs84" localSheetId="55">binary</definedName>
    <definedName name="solver_rhs84" localSheetId="56">binary</definedName>
    <definedName name="solver_rhs84" localSheetId="57">binary</definedName>
    <definedName name="solver_rhs84" localSheetId="13">binary</definedName>
    <definedName name="solver_rhs84" localSheetId="58">binary</definedName>
    <definedName name="solver_rhs84" localSheetId="59">binary</definedName>
    <definedName name="solver_rhs84" localSheetId="60">binary</definedName>
    <definedName name="solver_rhs84" localSheetId="14">binary</definedName>
    <definedName name="solver_rhs84" localSheetId="15">binary</definedName>
    <definedName name="solver_rhs84" localSheetId="16">binary</definedName>
    <definedName name="solver_rhs84" localSheetId="17">binary</definedName>
    <definedName name="solver_rhs84" localSheetId="1">binary</definedName>
    <definedName name="solver_rhs84" localSheetId="8">binary</definedName>
    <definedName name="solver_rhs84" localSheetId="2">binary</definedName>
    <definedName name="solver_rhs84">binary</definedName>
    <definedName name="solver_rhs85" localSheetId="9">binary</definedName>
    <definedName name="solver_rhs85" localSheetId="18">binary</definedName>
    <definedName name="solver_rhs85" localSheetId="19">binary</definedName>
    <definedName name="solver_rhs85" localSheetId="20">binary</definedName>
    <definedName name="solver_rhs85" localSheetId="21">binary</definedName>
    <definedName name="solver_rhs85" localSheetId="22">binary</definedName>
    <definedName name="solver_rhs85" localSheetId="23">binary</definedName>
    <definedName name="solver_rhs85" localSheetId="24">binary</definedName>
    <definedName name="solver_rhs85" localSheetId="25">binary</definedName>
    <definedName name="solver_rhs85" localSheetId="26">binary</definedName>
    <definedName name="solver_rhs85" localSheetId="27">binary</definedName>
    <definedName name="solver_rhs85" localSheetId="10">binary</definedName>
    <definedName name="solver_rhs85" localSheetId="28">binary</definedName>
    <definedName name="solver_rhs85" localSheetId="29">binary</definedName>
    <definedName name="solver_rhs85" localSheetId="30">binary</definedName>
    <definedName name="solver_rhs85" localSheetId="31">binary</definedName>
    <definedName name="solver_rhs85" localSheetId="32">binary</definedName>
    <definedName name="solver_rhs85" localSheetId="33">binary</definedName>
    <definedName name="solver_rhs85" localSheetId="34">binary</definedName>
    <definedName name="solver_rhs85" localSheetId="35">binary</definedName>
    <definedName name="solver_rhs85" localSheetId="36">binary</definedName>
    <definedName name="solver_rhs85" localSheetId="37">binary</definedName>
    <definedName name="solver_rhs85" localSheetId="11">binary</definedName>
    <definedName name="solver_rhs85" localSheetId="38">binary</definedName>
    <definedName name="solver_rhs85" localSheetId="39">binary</definedName>
    <definedName name="solver_rhs85" localSheetId="40">binary</definedName>
    <definedName name="solver_rhs85" localSheetId="41">binary</definedName>
    <definedName name="solver_rhs85" localSheetId="42">binary</definedName>
    <definedName name="solver_rhs85" localSheetId="43">binary</definedName>
    <definedName name="solver_rhs85" localSheetId="44">binary</definedName>
    <definedName name="solver_rhs85" localSheetId="45">binary</definedName>
    <definedName name="solver_rhs85" localSheetId="46">binary</definedName>
    <definedName name="solver_rhs85" localSheetId="47">binary</definedName>
    <definedName name="solver_rhs85" localSheetId="12">binary</definedName>
    <definedName name="solver_rhs85" localSheetId="48">binary</definedName>
    <definedName name="solver_rhs85" localSheetId="49">binary</definedName>
    <definedName name="solver_rhs85" localSheetId="50">binary</definedName>
    <definedName name="solver_rhs85" localSheetId="51">binary</definedName>
    <definedName name="solver_rhs85" localSheetId="52">binary</definedName>
    <definedName name="solver_rhs85" localSheetId="53">binary</definedName>
    <definedName name="solver_rhs85" localSheetId="54">binary</definedName>
    <definedName name="solver_rhs85" localSheetId="55">binary</definedName>
    <definedName name="solver_rhs85" localSheetId="56">binary</definedName>
    <definedName name="solver_rhs85" localSheetId="57">binary</definedName>
    <definedName name="solver_rhs85" localSheetId="13">binary</definedName>
    <definedName name="solver_rhs85" localSheetId="58">binary</definedName>
    <definedName name="solver_rhs85" localSheetId="59">binary</definedName>
    <definedName name="solver_rhs85" localSheetId="60">binary</definedName>
    <definedName name="solver_rhs85" localSheetId="14">binary</definedName>
    <definedName name="solver_rhs85" localSheetId="15">binary</definedName>
    <definedName name="solver_rhs85" localSheetId="16">binary</definedName>
    <definedName name="solver_rhs85" localSheetId="17">binary</definedName>
    <definedName name="solver_rhs85" localSheetId="1">binary</definedName>
    <definedName name="solver_rhs85" localSheetId="8">binary</definedName>
    <definedName name="solver_rhs85" localSheetId="2">binary</definedName>
    <definedName name="solver_rhs85">binary</definedName>
    <definedName name="solver_rhs86" localSheetId="9">binary</definedName>
    <definedName name="solver_rhs86" localSheetId="18">binary</definedName>
    <definedName name="solver_rhs86" localSheetId="19">binary</definedName>
    <definedName name="solver_rhs86" localSheetId="20">binary</definedName>
    <definedName name="solver_rhs86" localSheetId="21">binary</definedName>
    <definedName name="solver_rhs86" localSheetId="22">binary</definedName>
    <definedName name="solver_rhs86" localSheetId="23">binary</definedName>
    <definedName name="solver_rhs86" localSheetId="24">binary</definedName>
    <definedName name="solver_rhs86" localSheetId="25">binary</definedName>
    <definedName name="solver_rhs86" localSheetId="26">binary</definedName>
    <definedName name="solver_rhs86" localSheetId="27">binary</definedName>
    <definedName name="solver_rhs86" localSheetId="10">binary</definedName>
    <definedName name="solver_rhs86" localSheetId="28">binary</definedName>
    <definedName name="solver_rhs86" localSheetId="29">binary</definedName>
    <definedName name="solver_rhs86" localSheetId="30">binary</definedName>
    <definedName name="solver_rhs86" localSheetId="31">binary</definedName>
    <definedName name="solver_rhs86" localSheetId="32">binary</definedName>
    <definedName name="solver_rhs86" localSheetId="33">binary</definedName>
    <definedName name="solver_rhs86" localSheetId="34">binary</definedName>
    <definedName name="solver_rhs86" localSheetId="35">binary</definedName>
    <definedName name="solver_rhs86" localSheetId="36">binary</definedName>
    <definedName name="solver_rhs86" localSheetId="37">binary</definedName>
    <definedName name="solver_rhs86" localSheetId="11">binary</definedName>
    <definedName name="solver_rhs86" localSheetId="38">binary</definedName>
    <definedName name="solver_rhs86" localSheetId="39">binary</definedName>
    <definedName name="solver_rhs86" localSheetId="40">binary</definedName>
    <definedName name="solver_rhs86" localSheetId="41">binary</definedName>
    <definedName name="solver_rhs86" localSheetId="42">binary</definedName>
    <definedName name="solver_rhs86" localSheetId="43">binary</definedName>
    <definedName name="solver_rhs86" localSheetId="44">binary</definedName>
    <definedName name="solver_rhs86" localSheetId="45">binary</definedName>
    <definedName name="solver_rhs86" localSheetId="46">binary</definedName>
    <definedName name="solver_rhs86" localSheetId="47">binary</definedName>
    <definedName name="solver_rhs86" localSheetId="12">binary</definedName>
    <definedName name="solver_rhs86" localSheetId="48">binary</definedName>
    <definedName name="solver_rhs86" localSheetId="49">binary</definedName>
    <definedName name="solver_rhs86" localSheetId="50">binary</definedName>
    <definedName name="solver_rhs86" localSheetId="51">binary</definedName>
    <definedName name="solver_rhs86" localSheetId="52">binary</definedName>
    <definedName name="solver_rhs86" localSheetId="53">binary</definedName>
    <definedName name="solver_rhs86" localSheetId="54">binary</definedName>
    <definedName name="solver_rhs86" localSheetId="55">binary</definedName>
    <definedName name="solver_rhs86" localSheetId="56">binary</definedName>
    <definedName name="solver_rhs86" localSheetId="57">binary</definedName>
    <definedName name="solver_rhs86" localSheetId="13">binary</definedName>
    <definedName name="solver_rhs86" localSheetId="58">binary</definedName>
    <definedName name="solver_rhs86" localSheetId="59">binary</definedName>
    <definedName name="solver_rhs86" localSheetId="60">binary</definedName>
    <definedName name="solver_rhs86" localSheetId="14">binary</definedName>
    <definedName name="solver_rhs86" localSheetId="15">binary</definedName>
    <definedName name="solver_rhs86" localSheetId="16">binary</definedName>
    <definedName name="solver_rhs86" localSheetId="17">binary</definedName>
    <definedName name="solver_rhs86" localSheetId="1">binary</definedName>
    <definedName name="solver_rhs86" localSheetId="8">binary</definedName>
    <definedName name="solver_rhs86" localSheetId="2">binary</definedName>
    <definedName name="solver_rhs86">binary</definedName>
    <definedName name="solver_rhs87" localSheetId="9">binary</definedName>
    <definedName name="solver_rhs87" localSheetId="18">binary</definedName>
    <definedName name="solver_rhs87" localSheetId="19">binary</definedName>
    <definedName name="solver_rhs87" localSheetId="20">binary</definedName>
    <definedName name="solver_rhs87" localSheetId="21">binary</definedName>
    <definedName name="solver_rhs87" localSheetId="22">binary</definedName>
    <definedName name="solver_rhs87" localSheetId="23">binary</definedName>
    <definedName name="solver_rhs87" localSheetId="24">binary</definedName>
    <definedName name="solver_rhs87" localSheetId="25">binary</definedName>
    <definedName name="solver_rhs87" localSheetId="26">binary</definedName>
    <definedName name="solver_rhs87" localSheetId="27">binary</definedName>
    <definedName name="solver_rhs87" localSheetId="10">binary</definedName>
    <definedName name="solver_rhs87" localSheetId="28">binary</definedName>
    <definedName name="solver_rhs87" localSheetId="29">binary</definedName>
    <definedName name="solver_rhs87" localSheetId="30">binary</definedName>
    <definedName name="solver_rhs87" localSheetId="31">binary</definedName>
    <definedName name="solver_rhs87" localSheetId="32">binary</definedName>
    <definedName name="solver_rhs87" localSheetId="33">binary</definedName>
    <definedName name="solver_rhs87" localSheetId="34">binary</definedName>
    <definedName name="solver_rhs87" localSheetId="35">binary</definedName>
    <definedName name="solver_rhs87" localSheetId="36">binary</definedName>
    <definedName name="solver_rhs87" localSheetId="37">binary</definedName>
    <definedName name="solver_rhs87" localSheetId="11">binary</definedName>
    <definedName name="solver_rhs87" localSheetId="38">binary</definedName>
    <definedName name="solver_rhs87" localSheetId="39">binary</definedName>
    <definedName name="solver_rhs87" localSheetId="40">binary</definedName>
    <definedName name="solver_rhs87" localSheetId="41">binary</definedName>
    <definedName name="solver_rhs87" localSheetId="42">binary</definedName>
    <definedName name="solver_rhs87" localSheetId="43">binary</definedName>
    <definedName name="solver_rhs87" localSheetId="44">binary</definedName>
    <definedName name="solver_rhs87" localSheetId="45">binary</definedName>
    <definedName name="solver_rhs87" localSheetId="46">binary</definedName>
    <definedName name="solver_rhs87" localSheetId="47">binary</definedName>
    <definedName name="solver_rhs87" localSheetId="12">binary</definedName>
    <definedName name="solver_rhs87" localSheetId="48">binary</definedName>
    <definedName name="solver_rhs87" localSheetId="49">binary</definedName>
    <definedName name="solver_rhs87" localSheetId="50">binary</definedName>
    <definedName name="solver_rhs87" localSheetId="51">binary</definedName>
    <definedName name="solver_rhs87" localSheetId="52">binary</definedName>
    <definedName name="solver_rhs87" localSheetId="53">binary</definedName>
    <definedName name="solver_rhs87" localSheetId="54">binary</definedName>
    <definedName name="solver_rhs87" localSheetId="55">binary</definedName>
    <definedName name="solver_rhs87" localSheetId="56">binary</definedName>
    <definedName name="solver_rhs87" localSheetId="57">binary</definedName>
    <definedName name="solver_rhs87" localSheetId="13">binary</definedName>
    <definedName name="solver_rhs87" localSheetId="58">binary</definedName>
    <definedName name="solver_rhs87" localSheetId="59">binary</definedName>
    <definedName name="solver_rhs87" localSheetId="60">binary</definedName>
    <definedName name="solver_rhs87" localSheetId="14">binary</definedName>
    <definedName name="solver_rhs87" localSheetId="15">binary</definedName>
    <definedName name="solver_rhs87" localSheetId="16">binary</definedName>
    <definedName name="solver_rhs87" localSheetId="17">binary</definedName>
    <definedName name="solver_rhs87" localSheetId="1">binary</definedName>
    <definedName name="solver_rhs87" localSheetId="8">binary</definedName>
    <definedName name="solver_rhs87" localSheetId="2">binary</definedName>
    <definedName name="solver_rhs87">binary</definedName>
    <definedName name="solver_rhs88" localSheetId="9">binary</definedName>
    <definedName name="solver_rhs88" localSheetId="18">binary</definedName>
    <definedName name="solver_rhs88" localSheetId="19">binary</definedName>
    <definedName name="solver_rhs88" localSheetId="20">binary</definedName>
    <definedName name="solver_rhs88" localSheetId="21">binary</definedName>
    <definedName name="solver_rhs88" localSheetId="22">binary</definedName>
    <definedName name="solver_rhs88" localSheetId="23">binary</definedName>
    <definedName name="solver_rhs88" localSheetId="24">binary</definedName>
    <definedName name="solver_rhs88" localSheetId="25">binary</definedName>
    <definedName name="solver_rhs88" localSheetId="26">binary</definedName>
    <definedName name="solver_rhs88" localSheetId="27">binary</definedName>
    <definedName name="solver_rhs88" localSheetId="10">binary</definedName>
    <definedName name="solver_rhs88" localSheetId="28">binary</definedName>
    <definedName name="solver_rhs88" localSheetId="29">binary</definedName>
    <definedName name="solver_rhs88" localSheetId="30">binary</definedName>
    <definedName name="solver_rhs88" localSheetId="31">binary</definedName>
    <definedName name="solver_rhs88" localSheetId="32">binary</definedName>
    <definedName name="solver_rhs88" localSheetId="33">binary</definedName>
    <definedName name="solver_rhs88" localSheetId="34">binary</definedName>
    <definedName name="solver_rhs88" localSheetId="35">binary</definedName>
    <definedName name="solver_rhs88" localSheetId="36">binary</definedName>
    <definedName name="solver_rhs88" localSheetId="37">binary</definedName>
    <definedName name="solver_rhs88" localSheetId="11">binary</definedName>
    <definedName name="solver_rhs88" localSheetId="38">binary</definedName>
    <definedName name="solver_rhs88" localSheetId="39">binary</definedName>
    <definedName name="solver_rhs88" localSheetId="40">binary</definedName>
    <definedName name="solver_rhs88" localSheetId="41">binary</definedName>
    <definedName name="solver_rhs88" localSheetId="42">binary</definedName>
    <definedName name="solver_rhs88" localSheetId="43">binary</definedName>
    <definedName name="solver_rhs88" localSheetId="44">binary</definedName>
    <definedName name="solver_rhs88" localSheetId="45">binary</definedName>
    <definedName name="solver_rhs88" localSheetId="46">binary</definedName>
    <definedName name="solver_rhs88" localSheetId="47">binary</definedName>
    <definedName name="solver_rhs88" localSheetId="12">binary</definedName>
    <definedName name="solver_rhs88" localSheetId="48">binary</definedName>
    <definedName name="solver_rhs88" localSheetId="49">binary</definedName>
    <definedName name="solver_rhs88" localSheetId="50">binary</definedName>
    <definedName name="solver_rhs88" localSheetId="51">binary</definedName>
    <definedName name="solver_rhs88" localSheetId="52">binary</definedName>
    <definedName name="solver_rhs88" localSheetId="53">binary</definedName>
    <definedName name="solver_rhs88" localSheetId="54">binary</definedName>
    <definedName name="solver_rhs88" localSheetId="55">binary</definedName>
    <definedName name="solver_rhs88" localSheetId="56">binary</definedName>
    <definedName name="solver_rhs88" localSheetId="57">binary</definedName>
    <definedName name="solver_rhs88" localSheetId="13">binary</definedName>
    <definedName name="solver_rhs88" localSheetId="58">binary</definedName>
    <definedName name="solver_rhs88" localSheetId="59">binary</definedName>
    <definedName name="solver_rhs88" localSheetId="60">binary</definedName>
    <definedName name="solver_rhs88" localSheetId="14">binary</definedName>
    <definedName name="solver_rhs88" localSheetId="15">binary</definedName>
    <definedName name="solver_rhs88" localSheetId="16">binary</definedName>
    <definedName name="solver_rhs88" localSheetId="17">binary</definedName>
    <definedName name="solver_rhs88" localSheetId="1">binary</definedName>
    <definedName name="solver_rhs88" localSheetId="8">binary</definedName>
    <definedName name="solver_rhs88" localSheetId="2">binary</definedName>
    <definedName name="solver_rhs88">binary</definedName>
    <definedName name="solver_rhs9" localSheetId="9">binary</definedName>
    <definedName name="solver_rhs9" localSheetId="18">binary</definedName>
    <definedName name="solver_rhs9" localSheetId="19">binary</definedName>
    <definedName name="solver_rhs9" localSheetId="20">binary</definedName>
    <definedName name="solver_rhs9" localSheetId="21">binary</definedName>
    <definedName name="solver_rhs9" localSheetId="22">binary</definedName>
    <definedName name="solver_rhs9" localSheetId="23">binary</definedName>
    <definedName name="solver_rhs9" localSheetId="24">binary</definedName>
    <definedName name="solver_rhs9" localSheetId="25">binary</definedName>
    <definedName name="solver_rhs9" localSheetId="26">binary</definedName>
    <definedName name="solver_rhs9" localSheetId="27">binary</definedName>
    <definedName name="solver_rhs9" localSheetId="10">binary</definedName>
    <definedName name="solver_rhs9" localSheetId="28">binary</definedName>
    <definedName name="solver_rhs9" localSheetId="29">binary</definedName>
    <definedName name="solver_rhs9" localSheetId="30">binary</definedName>
    <definedName name="solver_rhs9" localSheetId="31">binary</definedName>
    <definedName name="solver_rhs9" localSheetId="32">binary</definedName>
    <definedName name="solver_rhs9" localSheetId="33">binary</definedName>
    <definedName name="solver_rhs9" localSheetId="34">binary</definedName>
    <definedName name="solver_rhs9" localSheetId="35">binary</definedName>
    <definedName name="solver_rhs9" localSheetId="36">binary</definedName>
    <definedName name="solver_rhs9" localSheetId="37">binary</definedName>
    <definedName name="solver_rhs9" localSheetId="11">binary</definedName>
    <definedName name="solver_rhs9" localSheetId="38">binary</definedName>
    <definedName name="solver_rhs9" localSheetId="39">binary</definedName>
    <definedName name="solver_rhs9" localSheetId="40">binary</definedName>
    <definedName name="solver_rhs9" localSheetId="41">binary</definedName>
    <definedName name="solver_rhs9" localSheetId="42">binary</definedName>
    <definedName name="solver_rhs9" localSheetId="43">binary</definedName>
    <definedName name="solver_rhs9" localSheetId="44">binary</definedName>
    <definedName name="solver_rhs9" localSheetId="45">binary</definedName>
    <definedName name="solver_rhs9" localSheetId="46">binary</definedName>
    <definedName name="solver_rhs9" localSheetId="47">binary</definedName>
    <definedName name="solver_rhs9" localSheetId="12">binary</definedName>
    <definedName name="solver_rhs9" localSheetId="48">binary</definedName>
    <definedName name="solver_rhs9" localSheetId="49">binary</definedName>
    <definedName name="solver_rhs9" localSheetId="50">binary</definedName>
    <definedName name="solver_rhs9" localSheetId="51">binary</definedName>
    <definedName name="solver_rhs9" localSheetId="52">binary</definedName>
    <definedName name="solver_rhs9" localSheetId="53">binary</definedName>
    <definedName name="solver_rhs9" localSheetId="54">binary</definedName>
    <definedName name="solver_rhs9" localSheetId="55">binary</definedName>
    <definedName name="solver_rhs9" localSheetId="56">binary</definedName>
    <definedName name="solver_rhs9" localSheetId="57">binary</definedName>
    <definedName name="solver_rhs9" localSheetId="13">binary</definedName>
    <definedName name="solver_rhs9" localSheetId="58">binary</definedName>
    <definedName name="solver_rhs9" localSheetId="59">binary</definedName>
    <definedName name="solver_rhs9" localSheetId="60">binary</definedName>
    <definedName name="solver_rhs9" localSheetId="14">binary</definedName>
    <definedName name="solver_rhs9" localSheetId="15">binary</definedName>
    <definedName name="solver_rhs9" localSheetId="16">binary</definedName>
    <definedName name="solver_rhs9" localSheetId="17">binary</definedName>
    <definedName name="solver_rhs9" localSheetId="1">binary</definedName>
    <definedName name="solver_rhs9" localSheetId="8">binary</definedName>
    <definedName name="solver_rhs9" localSheetId="2">binary</definedName>
    <definedName name="solver_rhs9">binary</definedName>
    <definedName name="solver_scl">2</definedName>
    <definedName name="solver_sho">2</definedName>
    <definedName name="solver_tim">100</definedName>
    <definedName name="solver_tmp">0.15</definedName>
    <definedName name="solver_tol">0.05</definedName>
    <definedName name="solver_typ">3</definedName>
    <definedName name="solver_val">0</definedName>
    <definedName name="sor">'[194]payor mix'!$C$27:$E$39</definedName>
    <definedName name="SORT">#REF!</definedName>
    <definedName name="Sort2">#REF!</definedName>
    <definedName name="sort6">#REF!</definedName>
    <definedName name="sorta">#REF!</definedName>
    <definedName name="southstat11total">'[107]South Station 11'!$C$87</definedName>
    <definedName name="SOX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soz">{"'Sheet1'!$A$2:$R$54"}</definedName>
    <definedName name="Special_Situations">[131]LBOLONG!#REF!</definedName>
    <definedName name="SpecialPrice">#REF!</definedName>
    <definedName name="spoc">{"Page 1",#N/A,FALSE,"Sheet1";"Page 2",#N/A,FALSE,"Sheet1"}</definedName>
    <definedName name="SPWD">"pepsico"</definedName>
    <definedName name="sq">{"bs",#N/A,FALSE,"SCF"}</definedName>
    <definedName name="Ss">{#N/A,#N/A,FALSE,"Model";#N/A,#N/A,FALSE,"Gen Pts &amp; Rts 2000";#N/A,#N/A,FALSE,"AcqsAss";#N/A,#N/A,FALSE,"Acqs &amp; De Novos"}</definedName>
    <definedName name="SSD">{#N/A,#N/A,FALSE,"REPORT"}</definedName>
    <definedName name="ssdf">#REF!</definedName>
    <definedName name="ssr">{"bs",#N/A,FALSE,"SCF"}</definedName>
    <definedName name="SSS">{"schedule1",#N/A,FALSE,"Sheet1";"schedule2",#N/A,FALSE,"Sheet1";"schedule3",#N/A,FALSE,"Sheet1";"schedule4",#N/A,FALSE,"Sheet1";"schedule5",#N/A,FALSE,"Sheet1";"schedule6",#N/A,FALSE,"Sheet1"}</definedName>
    <definedName name="ssshhh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ssss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4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4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sssssss">[4]General!$B$24:$D$37</definedName>
    <definedName name="ssssssss">{"PA1",#N/A,FALSE,"BORDMW";"pa2",#N/A,FALSE,"BORDMW";"PA3",#N/A,FALSE,"BORDMW";"PA4",#N/A,FALSE,"BORDMW"}</definedName>
    <definedName name="sssssssss">{"Macro PL",#N/A,FALSE,"Macro";"Macro BS",#N/A,FALSE,"Macro";"Macro CF",#N/A,FALSE,"Macro"}</definedName>
    <definedName name="ssssssssss">{"TeleService PL",#N/A,FALSE,"TeleServices";"TeleService BS",#N/A,FALSE,"TeleServices";"TeleService CF",#N/A,FALSE,"TeleServices"}</definedName>
    <definedName name="sssssssssss">{"Consolidated BS",#N/A,FALSE,"Consolidated";"US BS",#N/A,FALSE,"US";"UK BS",#N/A,FALSE,"UK";"ASIA BS",#N/A,FALSE,"Asia";"Mexico BS",#N/A,FALSE,"Mexico";"Macro BS",#N/A,FALSE,"Macro"}</definedName>
    <definedName name="ssssssssssss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ssssssssssssss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ssssssssssssssssss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st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staff">#REF!</definedName>
    <definedName name="staffing2">{#N/A,#N/A,FALSE,"Assessment";#N/A,#N/A,FALSE,"Staffing";#N/A,#N/A,FALSE,"Hires";#N/A,#N/A,FALSE,"Assumptions"}</definedName>
    <definedName name="Staffing3">{#N/A,#N/A,FALSE,"Assessment";#N/A,#N/A,FALSE,"Staffing";#N/A,#N/A,FALSE,"Hires";#N/A,#N/A,FALSE,"Assumptions"}</definedName>
    <definedName name="Staril">{#N/A,#N/A,FALSE,"REPORT"}</definedName>
    <definedName name="StartDate">#REF!</definedName>
    <definedName name="stbhgthnsrt">{#N/A,#N/A,TRUE,"Mkt Assumptions";#N/A,#N/A,TRUE,"Income_Statement";#N/A,#N/A,TRUE,"Balance_Sheet";#N/A,#N/A,TRUE,"Cash_Flow_Stmt";#N/A,#N/A,TRUE,"Debt_Repayment";#N/A,#N/A,TRUE,"Ratio_Analysis";#N/A,#N/A,TRUE,"Inc_Stmt_Assumptions"}</definedName>
    <definedName name="steliztotal">'[107]St Elizabeth'!$C$54</definedName>
    <definedName name="Step_Up">[91]DealBS!$N$8</definedName>
    <definedName name="StepUp">[195]Model!$Z$87</definedName>
    <definedName name="STOCK">#REF!</definedName>
    <definedName name="storycitytotal">#REF!</definedName>
    <definedName name="StratPlanAP">{#N/A,#N/A,FALSE,"Pharm";#N/A,#N/A,FALSE,"WWCM"}</definedName>
    <definedName name="structure">[192]Sensitivity!#REF!</definedName>
    <definedName name="stst">{#N/A,#N/A,TRUE,"Ct. Exp";#N/A,#N/A,TRUE,"New Ct Exp";#N/A,#N/A,TRUE,"Admin Travel"}</definedName>
    <definedName name="Stub">[4]Main!$I$11</definedName>
    <definedName name="Stub_Header1">[196]Sheet1!$K$11</definedName>
    <definedName name="Stub_Header2">[196]Sheet1!$L$11</definedName>
    <definedName name="Stub_Header3">[196]Sheet1!$M$11</definedName>
    <definedName name="stuff">{"TOTAL",#N/A,FALSE,"A";"FISCAL94",#N/A,FALSE,"A";"FISCAL95",#N/A,FALSE,"A";"FISCAL96",#N/A,FALSE,"A";"misc page",#N/A,FALSE,"A"}</definedName>
    <definedName name="stuffs">{"TOTAL",#N/A,FALSE,"A";"FISCAL94",#N/A,FALSE,"A";"FISCAL95",#N/A,FALSE,"A";"FISCAL96",#N/A,FALSE,"A";"misc page",#N/A,FALSE,"A"}</definedName>
    <definedName name="stupid">{#N/A,#N/A,FALSE,"DCF2";#N/A,#N/A,FALSE,"DCF comm";#N/A,#N/A,FALSE,"Relief Fr Royalty";#N/A,#N/A,FALSE,"Asset Charges";#N/A,#N/A,FALSE,"Workforce";#N/A,#N/A,FALSE,"WACC Recon"}</definedName>
    <definedName name="Subject_Company">[197]CLIENT!$A$4</definedName>
    <definedName name="suck">'[16]Sales 2003'!#REF!</definedName>
    <definedName name="sucker">'[16]Sales 2003'!#REF!</definedName>
    <definedName name="suckit">#REF!</definedName>
    <definedName name="Summary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SUMMARY_BOOK">{"page1",#N/A,FALSE,"GIRLBO";"page2",#N/A,FALSE,"GIRLBO";"page3",#N/A,FALSE,"GIRLBO";"page4",#N/A,FALSE,"GIRLBO";"page5",#N/A,FALSE,"GIRLBO"}</definedName>
    <definedName name="Summary2">{#N/A,#N/A,FALSE,"FACTSHEETS";#N/A,#N/A,FALSE,"pump";#N/A,#N/A,FALSE,"filter"}</definedName>
    <definedName name="Sunshine">{#N/A,#N/A,FALSE,"Income";#N/A,#N/A,FALSE,"Cost of Goods Sold";#N/A,#N/A,FALSE,"Other Costs";#N/A,#N/A,FALSE,"Other Income";#N/A,#N/A,FALSE,"Taxes";#N/A,#N/A,FALSE,"Other Deductions";#N/A,#N/A,FALSE,"Compensation of Officers"}</definedName>
    <definedName name="Suppliers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Supplies_03">'[112]Cntmrs-Recruit'!$F$20:$Q$20</definedName>
    <definedName name="SV_AUTO_CONN_CATALOG">"VIPBIM094"</definedName>
    <definedName name="SV_AUTO_CONN_SERVER">""</definedName>
    <definedName name="SV_ENCPT_AUTO_CONN_PASSWORD">"083096084083070124106113058056052051050062"</definedName>
    <definedName name="SV_ENCPT_AUTO_CONN_USER">"095094088070084124106113"</definedName>
    <definedName name="SV_ENCPT_EVOCOMMON_PASSWORD">"083096084083070107119049110117120051111119"</definedName>
    <definedName name="SV_ENCPT_EVOCOMMON_USER">"095094088070084121122116114114101101"</definedName>
    <definedName name="SV_ENCPT_LOGON_PWD">"078104085088070"</definedName>
    <definedName name="SV_ENCPT_LOGON_USER">"095094088070084071068071081"</definedName>
    <definedName name="SV_EVOCOMMON_CATALOG">"EvolutionCommon"</definedName>
    <definedName name="SV_EVOCOMMON_SERVER">"s33-SQL01"</definedName>
    <definedName name="SV_PAS_PastelCompanyPath">"Z:\ALCGROUP"</definedName>
    <definedName name="SV_PAS_PastelDatabase">"PAS11ALCGROUP"</definedName>
    <definedName name="SV_PAS_PervasiveServer">"ALCHEMEX-SRV64"</definedName>
    <definedName name="SV_SOLUTION_ID">"7"</definedName>
    <definedName name="sw">{"bs",#N/A,FALSE,"SCF"}</definedName>
    <definedName name="swefawbeqweqwe">40014.650625</definedName>
    <definedName name="Swvu.CapersView.">[4]MASTER!#REF!</definedName>
    <definedName name="Swvu.inputs._.raw._.data.">[4]Input!#REF!</definedName>
    <definedName name="Swvu.Japan_Capers_Ed_Pub.">'[4]THREE VARIABLES'!$N$1:$V$165</definedName>
    <definedName name="Swvu.KJP_CC.">'[4]THREE VARIABLES'!$N$4:$U$165</definedName>
    <definedName name="Swvu.monthly._.inc._.stmt.">#REF!</definedName>
    <definedName name="Swvu.portrait._.look.">#REF!</definedName>
    <definedName name="Swvu.Summary.">'[4]Summary by Dept.'!$A$3:$L$45</definedName>
    <definedName name="Swvu.summary1.">[4]Comps!$A$1:$AA$49</definedName>
    <definedName name="Swvu.summary2.">[4]Comps!$A$147:$AA$192</definedName>
    <definedName name="Swvu.summary3.">[4]Comps!$A$103:$AA$146</definedName>
    <definedName name="SX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SAFDD">{#N/A,#N/A,FALSE,"COP CONS SK";#N/A,#N/A,FALSE,"COP CONS RG";#N/A,#N/A,FALSE,"COP CONS SK BC";#N/A,#N/A,FALSE,"COP CONS RG BC";#N/A,#N/A,FALSE,"ALLIANCE SK";#N/A,#N/A,FALSE,"ALLIANCE RG";#N/A,#N/A,FALSE,"CPC SK";#N/A,#N/A,FALSE,"CPC RG"}</definedName>
    <definedName name="sxsxs">{"CurrentDetail",#N/A,FALSE,"ActualOutlook";"NextDetail",#N/A,FALSE,"ActualOutlook"}</definedName>
    <definedName name="synergy">[192]Sensitivity!#REF!</definedName>
    <definedName name="SZTKZKL">[4]General!$C$5</definedName>
    <definedName name="t">{"'下期集計（10.27迄・速報値）'!$Q$16"}</definedName>
    <definedName name="t4wqd">{"AnnInc",#N/A,TRUE,"Inc";"QtrInc1",#N/A,TRUE,"Inc";"Balance",#N/A,TRUE,"Bal";"Cflow",#N/A,TRUE,"Cash"}</definedName>
    <definedName name="Table">#REF!</definedName>
    <definedName name="Table_1">[110]CLIENT!$AJ$2</definedName>
    <definedName name="Table_10">[110]DCF!$N$2</definedName>
    <definedName name="Table_11">[110]DCF!$N$77</definedName>
    <definedName name="Table_12">[110]DCF!$N$124</definedName>
    <definedName name="Table_13">[110]DCF!$N$190</definedName>
    <definedName name="Table_14">[110]DCF!$N$249</definedName>
    <definedName name="Table_15">[110]DCF!#REF!</definedName>
    <definedName name="Table_16">'[110]PC AGGREGATE'!$N$2</definedName>
    <definedName name="Table_17">'[110]PC AGGREGATE'!$N$51</definedName>
    <definedName name="Table_18">'[110]PC AGGREGATE'!$N$97</definedName>
    <definedName name="Table_19">'[110]PC EV CALC'!$J$2</definedName>
    <definedName name="Table_2">[110]CLIENT!$AV$2</definedName>
    <definedName name="Table_20">'[110]PC TEAR SHEETS'!$O$2</definedName>
    <definedName name="Table_21">'[110]PC TEAR SHEETS'!$O$65</definedName>
    <definedName name="Table_22">'[110]PC TEAR SHEETS'!$O$128</definedName>
    <definedName name="Table_23">'[110]PC TEAR SHEETS'!$O$191</definedName>
    <definedName name="Table_24">'[110]PC TEAR SHEETS'!$O$254</definedName>
    <definedName name="Table_25">'[110]PC TEAR SHEETS'!$O$317</definedName>
    <definedName name="Table_26">'[110]PC TEAR SHEETS'!$O$380</definedName>
    <definedName name="Table_27">'[110]PC TEAR SHEETS'!$O$443</definedName>
    <definedName name="Table_28">'[110]PC TEAR SHEETS'!$O$506</definedName>
    <definedName name="Table_29">'[110]PC TEAR SHEETS'!$O$569</definedName>
    <definedName name="Table_3">[110]CLIENT!$BI$2</definedName>
    <definedName name="Table_30">'[110]PC TEAR SHEETS'!$O$632</definedName>
    <definedName name="Table_31">'[110]PC TEAR SHEETS'!$O$695</definedName>
    <definedName name="Table_32">'[110]PC TEAR SHEETS'!$O$758</definedName>
    <definedName name="Table_33">'[110]PC TEAR SHEETS'!$O$821</definedName>
    <definedName name="Table_34">'[110]PC TEAR SHEETS'!$O$884</definedName>
    <definedName name="Table_35">'[110]PC TEAR SHEETS'!$O$947</definedName>
    <definedName name="Table_36">'[110]PC TEAR SHEETS'!$O$1010</definedName>
    <definedName name="Table_37">'[110]PC TEAR SHEETS'!$O$1073</definedName>
    <definedName name="Table_38">'[110]PC TEAR SHEETS'!$O$1136</definedName>
    <definedName name="Table_39">'[110]PC TEAR SHEETS'!$O$1199</definedName>
    <definedName name="Table_4">[110]CLIENT!$AJ$69</definedName>
    <definedName name="Table_40">'[110]M&amp;A DETAIL'!$M$2</definedName>
    <definedName name="Table_41">'[110]M&amp;A DETAIL'!$W$2</definedName>
    <definedName name="Table_42">'[110]M&amp;A DETAIL'!$N$47</definedName>
    <definedName name="Table_43">'[110]M&amp;A DETAIL'!$W$47</definedName>
    <definedName name="Table_44">'[110]M&amp;A EV CALC'!$J$2</definedName>
    <definedName name="Table_45">[110]ASSET!$G$2</definedName>
    <definedName name="Table_46">[110]VALUATION!$I$2</definedName>
    <definedName name="Table_47">[110]VALUATION!$I$47</definedName>
    <definedName name="Table_5">[110]CLIENT!$AV$69</definedName>
    <definedName name="Table_6">[110]CLIENT!$BI$69</definedName>
    <definedName name="Table_7">[110]RATIOS!$L$2</definedName>
    <definedName name="Table_8">[110]RATIOS!$L$84</definedName>
    <definedName name="Table_9">[110]RATIOS!$L$201</definedName>
    <definedName name="Table1">#REF!</definedName>
    <definedName name="TableFifteenWord">[110]DCF!#REF!</definedName>
    <definedName name="tableold">[198]Warrants!#REF!</definedName>
    <definedName name="tableoutold">[198]Warrants!#REF!</definedName>
    <definedName name="Tables">{"sales",#N/A,FALSE,"Sales";"sales existing",#N/A,FALSE,"Sales";"sales rd1",#N/A,FALSE,"Sales";"sales rd2",#N/A,FALSE,"Sales"}</definedName>
    <definedName name="tables1">{"sales",#N/A,FALSE,"Sales";"sales existing",#N/A,FALSE,"Sales";"sales rd1",#N/A,FALSE,"Sales";"sales rd2",#N/A,FALSE,"Sales"}</definedName>
    <definedName name="Tangible_Asset_Max_Value">[110]VALUATION!$G$11</definedName>
    <definedName name="Tangible_Asset_Min_Value">[110]VALUATION!$E$11</definedName>
    <definedName name="TargetDCF2">{#N/A,#N/A,FALSE,"Sheet1"}</definedName>
    <definedName name="targets3">{"'NWC03'!$C$81"}</definedName>
    <definedName name="targets4">{"'NWC03'!$C$81"}</definedName>
    <definedName name="TAX">#REF!</definedName>
    <definedName name="tax_rate">38%</definedName>
    <definedName name="taxol">{#N/A,#N/A,FALSE,"Pharm";#N/A,#N/A,FALSE,"WWCM"}</definedName>
    <definedName name="Taxpb">[4]Main!#REF!</definedName>
    <definedName name="tbl_ProdInfo">#REF!</definedName>
    <definedName name="te">#REF!</definedName>
    <definedName name="TECNOFIBRAS">{"'PXR_6500'!$A$1:$I$124"}</definedName>
    <definedName name="TECNOFIBRAS2">{"'PXR_6500'!$A$1:$I$124"}</definedName>
    <definedName name="TelesRev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m">{#N/A,#N/A,FALSE,"Pharm";#N/A,#N/A,FALSE,"WWCM"}</definedName>
    <definedName name="temp">#REF!</definedName>
    <definedName name="Temp_2">{#N/A,#N/A,FALSE,"Assessment";#N/A,#N/A,FALSE,"Staffing";#N/A,#N/A,FALSE,"Hires";#N/A,#N/A,FALSE,"Assumptions"}</definedName>
    <definedName name="Temp_3">{#N/A,#N/A,FALSE,"Assessment";#N/A,#N/A,FALSE,"Staffing";#N/A,#N/A,FALSE,"Hires";#N/A,#N/A,FALSE,"Assumptions"}</definedName>
    <definedName name="temp1">{"PAGE 1",#N/A,FALSE,"WEST_OT"}</definedName>
    <definedName name="temp2">{"PAGE 1",#N/A,FALSE,"WEST_OT"}</definedName>
    <definedName name="temp3">{"PAGE 1",#N/A,FALSE,"WEST_OT"}</definedName>
    <definedName name="temp6">{#N/A,#N/A,FALSE,"A"}</definedName>
    <definedName name="temp7">{#N/A,#N/A,FALSE,"A"}</definedName>
    <definedName name="temp8">{#N/A,#N/A,FALSE,"A"}</definedName>
    <definedName name="temp9">{#N/A,#N/A,FALSE,"A"}</definedName>
    <definedName name="tempe">#REF!</definedName>
    <definedName name="Template">{"Cover Sheet A",#N/A,FALSE,"FY95SLS";"Cover Sheet B",#N/A,FALSE,"FY95SLS";"World Wide A",#N/A,FALSE,"FY95SLS";"World Wide B",#N/A,FALSE,"FY95SLS";"PPD A",#N/A,FALSE,"FY95SLS";"PPD B",#N/A,FALSE,"FY95SLS";"Europe",#N/A,FALSE,"FY95SLS";"US Including A",#N/A,FALSE,"FY95SLS";"US Including B",#N/A,FALSE,"FY95SLS";"US Excluding A",#N/A,FALSE,"FY95SLS";"US Excluding B",#N/A,FALSE,"FY95SLS";"US Bocg",#N/A,FALSE,"FY95SLS";"Can Including Bocg",#N/A,FALSE,"FY95SLS";"Can Excluding Bocg",#N/A,FALSE,"FY95SLS";"Canada Bocg",#N/A,FALSE,"FY95SLS";"Can Canadian Dollars",#N/A,FALSE,"FY95SLS";"Row",#N/A,FALSE,"FY95SLS"}</definedName>
    <definedName name="Template_1_FooterType">"EXTERNAL"</definedName>
    <definedName name="Template_2_FooterType">"EXTERNAL"</definedName>
    <definedName name="template3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tempp">#REF!</definedName>
    <definedName name="temppp">#REF!</definedName>
    <definedName name="temppppp">#REF!</definedName>
    <definedName name="tempq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q2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3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tempq4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tempq5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tempq6">{#N/A,#N/A,TRUE,"FD IV Portfolio Summary ";#N/A,#N/A,TRUE,"Western";#N/A,#N/A,TRUE,"Kranson";#N/A,#N/A,TRUE,"ARC";#N/A,#N/A,TRUE,"Precise";#N/A,#N/A,TRUE,"WNA"}</definedName>
    <definedName name="tempq7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8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tempw">#REF!</definedName>
    <definedName name="tempxxx">0</definedName>
    <definedName name="ten">#REF!</definedName>
    <definedName name="tepm">#REF!</definedName>
    <definedName name="teq">{#N/A,#N/A,FALSE,"Pharm";#N/A,#N/A,FALSE,"WWCM"}</definedName>
    <definedName name="Tequin">{#N/A,#N/A,FALSE,"Pharm";#N/A,#N/A,FALSE,"WWCM"}</definedName>
    <definedName name="tequinol">{#N/A,#N/A,FALSE,"REPORT"}</definedName>
    <definedName name="ter">{"actual",#N/A,FALSE,"Sheet1";"budget",#N/A,FALSE,"Sheet1"}</definedName>
    <definedName name="Terminal_EBITDA">[110]DCF!#REF!</definedName>
    <definedName name="Terminal_Multiple_DCF">[125]DCF!$E$28</definedName>
    <definedName name="TerminalMultiple1">[110]DCF!#REF!</definedName>
    <definedName name="TerminalMultiple2">[110]DCF!#REF!</definedName>
    <definedName name="TerminalMultiple3">[110]DCF!#REF!</definedName>
    <definedName name="TerminalMultipleHi">[110]DCF!#REF!</definedName>
    <definedName name="TerminalMultipleLo">[110]DCF!#REF!</definedName>
    <definedName name="TerminalValueHigh">[110]DCF!#REF!</definedName>
    <definedName name="TerminalValueLo">[110]DCF!#REF!</definedName>
    <definedName name="TerminalValueMid">[110]DCF!#REF!</definedName>
    <definedName name="tes">{"NOPCAPEVA",#N/A,FALSE,"Nopat";"FCFCSTAR",#N/A,FALSE,"FCFVAL";"EVAVL",#N/A,FALSE,"EVAVAL";"LEASE",#N/A,FALSE,"OpLease"}</definedName>
    <definedName name="tesg4">{"PAGE 1",#N/A,FALSE,"WEST_OT"}</definedName>
    <definedName name="test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test1">{"PAGE 1",#N/A,FALSE,"WEST_OT"}</definedName>
    <definedName name="test10">{"PAGE 1",#N/A,FALSE,"WEST_OT"}</definedName>
    <definedName name="test11">{"PAGE 1",#N/A,FALSE,"WEST_OT"}</definedName>
    <definedName name="test12">{"PAGE 2",#N/A,FALSE,"WEST_OT"}</definedName>
    <definedName name="test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13">{"PAGE 2",#N/A,FALSE,"WEST_OT"}</definedName>
    <definedName name="test14">{"PAGE 1",#N/A,FALSE,"WEST_OT"}</definedName>
    <definedName name="test15">{"PAGE 1",#N/A,FALSE,"WEST_OT"}</definedName>
    <definedName name="test2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test20">{"PAGE 1",#N/A,FALSE,"WEST_OT"}</definedName>
    <definedName name="test21">{"PAGE 1",#N/A,FALSE,"WEST_OT"}</definedName>
    <definedName name="test22">{"PAGE 1",#N/A,FALSE,"WEST_OT"}</definedName>
    <definedName name="test23">{"PAGE 1",#N/A,FALSE,"WEST_OT"}</definedName>
    <definedName name="test24">{"PAGE 1",#N/A,FALSE,"WEST_OT"}</definedName>
    <definedName name="test25">{"PAGE 1",#N/A,FALSE,"WEST_OT"}</definedName>
    <definedName name="test26">{"PAGE 1",#N/A,FALSE,"WEST_OT"}</definedName>
    <definedName name="test27">{"PAGE 1",#N/A,FALSE,"WEST_OT"}</definedName>
    <definedName name="test28">{"PAGE 1",#N/A,FALSE,"WEST_OT"}</definedName>
    <definedName name="test29">{"PAGE 1",#N/A,FALSE,"WEST_OT"}</definedName>
    <definedName name="test3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test30">{"PAGE 2",#N/A,FALSE,"WEST_OT"}</definedName>
    <definedName name="test31">{"PAGE 1",#N/A,FALSE,"WEST_OT"}</definedName>
    <definedName name="test32">{"PAGE 1",#N/A,FALSE,"WEST_OT"}</definedName>
    <definedName name="test33">{"PAGE 1",#N/A,FALSE,"WEST_OT"}</definedName>
    <definedName name="test34">{"PAGE 1",#N/A,FALSE,"WEST_OT"}</definedName>
    <definedName name="test35">{"PAGE 1",#N/A,FALSE,"WEST_OT"}</definedName>
    <definedName name="test36">{"PAGE 1",#N/A,FALSE,"WEST_OT"}</definedName>
    <definedName name="test37">{"PAGE 2",#N/A,FALSE,"WEST_OT"}</definedName>
    <definedName name="test38">{"PAGE 1",#N/A,FALSE,"WEST_OT"}</definedName>
    <definedName name="test39">{"PAGE 1",#N/A,FALSE,"WEST_OT"}</definedName>
    <definedName name="test4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test40">{"PAGE 2",#N/A,FALSE,"WEST_OT"}</definedName>
    <definedName name="test41">{"PAGE 1",#N/A,FALSE,"WEST_OT"}</definedName>
    <definedName name="test4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test42">{"PAGE 1",#N/A,FALSE,"WEST_OT"}</definedName>
    <definedName name="test43">{"PAGE 2",#N/A,FALSE,"WEST_OT"}</definedName>
    <definedName name="test44">{"PAGE 2",#N/A,FALSE,"WEST_OT"}</definedName>
    <definedName name="test45">{"PAGE 1",#N/A,FALSE,"WEST_OT"}</definedName>
    <definedName name="test46">{"PAGE 1",#N/A,FALSE,"WEST_OT"}</definedName>
    <definedName name="test5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test6">{"PAGE 2",#N/A,FALSE,"WEST_OT"}</definedName>
    <definedName name="test7">{"PAGE 2",#N/A,FALSE,"WEST_OT"}</definedName>
    <definedName name="test8">{"PAGE 1",#N/A,FALSE,"WEST_OT"}</definedName>
    <definedName name="test9">{"PAGE 1",#N/A,FALSE,"WEST_OT"}</definedName>
    <definedName name="teste">{#N/A,#N/A,FALSE,"Pharm";#N/A,#N/A,FALSE,"WWCM"}</definedName>
    <definedName name="tester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tester3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Testing">{#N/A,#N/A,TRUE,"index";#N/A,#N/A,TRUE,"Summary";#N/A,#N/A,TRUE,"Continuing Business";#N/A,#N/A,TRUE,"Disposals";#N/A,#N/A,TRUE,"Acquisitions";#N/A,#N/A,TRUE,"Actual &amp; Plan Reconciliation"}</definedName>
    <definedName name="tests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ete">{#N/A,#N/A,FALSE,"Calc";#N/A,#N/A,FALSE,"Sensitivity";#N/A,#N/A,FALSE,"LT Earn.Dil.";#N/A,#N/A,FALSE,"Dil. AVP"}</definedName>
    <definedName name="tets">{#N/A,#N/A,FALSE,"Sheet1"}</definedName>
    <definedName name="Texas">{#N/A,#N/A,FALSE,"Aging Summary";#N/A,#N/A,FALSE,"Ratio Analysis";#N/A,#N/A,FALSE,"Test 120 Day Accts";#N/A,#N/A,FALSE,"Tickmarks"}</definedName>
    <definedName name="TextRefCopyRangeCount">10</definedName>
    <definedName name="teytr">{#N/A,#N/A,FALSE,"Brad_DCFM";#N/A,#N/A,FALSE,"Nick_DCFM";#N/A,#N/A,FALSE,"Mobile_DCFM"}</definedName>
    <definedName name="tfill">[4]Internal!#REF!</definedName>
    <definedName name="tftftftft">{"CurrentDetail",#N/A,FALSE,"ActualOutlook";"NextDetail",#N/A,FALSE,"ActualOutlook"}</definedName>
    <definedName name="tgb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the_Trust">'[110]PER SHARE'!$B$15</definedName>
    <definedName name="thesf">#REF!</definedName>
    <definedName name="thj">{#N/A,#N/A,FALSE,"Combo-Ass ";#N/A,#N/A,FALSE,"Combo-IS";#N/A,#N/A,FALSE,"Combo-BS";#N/A,#N/A,FALSE,"Combo-CF"}</definedName>
    <definedName name="three">#REF!</definedName>
    <definedName name="thth">{#N/A,#N/A,FALSE,"Calc";#N/A,#N/A,FALSE,"Sensitivity";#N/A,#N/A,FALSE,"LT Earn.Dil.";#N/A,#N/A,FALSE,"Dil. AVP"}</definedName>
    <definedName name="ti">{"bs",#N/A,FALSE,"SCF"}</definedName>
    <definedName name="Tiger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Time">"b1"</definedName>
    <definedName name="Timestamp">#REF!</definedName>
    <definedName name="title">[199]main!$A$2</definedName>
    <definedName name="tito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tjhrw">{"NOPCAPEVA",#N/A,FALSE,"Nopat";"FCFCSTAR",#N/A,FALSE,"FCFVAL";"EVAVL",#N/A,FALSE,"EVAVAL";"LEASE",#N/A,FALSE,"OpLease"}</definedName>
    <definedName name="TJRTJTETJ">[4]General!$B$57:$D$58</definedName>
    <definedName name="tkudsh">{"Budget by Month",#N/A,FALSE,"VA Departments Roll-up";"Budget by Month",#N/A,FALSE,"220";"Budget by Month",#N/A,FALSE,"300";"Budget by Month",#N/A,FALSE,"302";"Budget by Month",#N/A,FALSE,"305";"Budget by Month",#N/A,FALSE,"310"}</definedName>
    <definedName name="tl">{"bs",#N/A,FALSE,"SCF"}</definedName>
    <definedName name="TLA.003">#REF!</definedName>
    <definedName name="TLA.004">#REF!</definedName>
    <definedName name="TLA.011">#REF!</definedName>
    <definedName name="TLA.024">#REF!</definedName>
    <definedName name="TLA.027">#REF!</definedName>
    <definedName name="TLA.056">#REF!</definedName>
    <definedName name="TM1REBUILDOPTION">1</definedName>
    <definedName name="TO">{#N/A,#N/A,FALSE,"COP CONS SK";#N/A,#N/A,FALSE,"COP CONS RG";#N/A,#N/A,FALSE,"COP CONS SK BC";#N/A,#N/A,FALSE,"COP CONS RG BC";#N/A,#N/A,FALSE,"ALLIANCE SK";#N/A,#N/A,FALSE,"ALLIANCE RG";#N/A,#N/A,FALSE,"CPC SK";#N/A,#N/A,FALSE,"CPC RG"}</definedName>
    <definedName name="TOC_Hdg_3">[200]Checks_BO!$B$7</definedName>
    <definedName name="TOC_Hdg_4">[200]Checks_BO!$B$27</definedName>
    <definedName name="TOC_Hdg_5">[200]Checks_BO!$B$43</definedName>
    <definedName name="top">{"Page1",#N/A,FALSE,"CompCo";"Page2",#N/A,FALSE,"CompCo"}</definedName>
    <definedName name="Total_Payment" localSheetId="9">Scheduled_Payment+Extra_Payment</definedName>
    <definedName name="Total_Payment" localSheetId="18">Scheduled_Payment+Extra_Payment</definedName>
    <definedName name="Total_Payment" localSheetId="19">Scheduled_Payment+Extra_Payment</definedName>
    <definedName name="Total_Payment" localSheetId="20">Scheduled_Payment+Extra_Payment</definedName>
    <definedName name="Total_Payment" localSheetId="21">Scheduled_Payment+Extra_Payment</definedName>
    <definedName name="Total_Payment" localSheetId="22">Scheduled_Payment+Extra_Payment</definedName>
    <definedName name="Total_Payment" localSheetId="23">Scheduled_Payment+Extra_Payment</definedName>
    <definedName name="Total_Payment" localSheetId="24">Scheduled_Payment+Extra_Payment</definedName>
    <definedName name="Total_Payment" localSheetId="25">Scheduled_Payment+Extra_Payment</definedName>
    <definedName name="Total_Payment" localSheetId="26">Scheduled_Payment+Extra_Payment</definedName>
    <definedName name="Total_Payment" localSheetId="27">Scheduled_Payment+Extra_Payment</definedName>
    <definedName name="Total_Payment" localSheetId="10">Scheduled_Payment+Extra_Payment</definedName>
    <definedName name="Total_Payment" localSheetId="28">Scheduled_Payment+Extra_Payment</definedName>
    <definedName name="Total_Payment" localSheetId="29">Scheduled_Payment+Extra_Payment</definedName>
    <definedName name="Total_Payment" localSheetId="30">Scheduled_Payment+Extra_Payment</definedName>
    <definedName name="Total_Payment" localSheetId="31">Scheduled_Payment+Extra_Payment</definedName>
    <definedName name="Total_Payment" localSheetId="32">Scheduled_Payment+Extra_Payment</definedName>
    <definedName name="Total_Payment" localSheetId="33">Scheduled_Payment+Extra_Payment</definedName>
    <definedName name="Total_Payment" localSheetId="34">Scheduled_Payment+Extra_Payment</definedName>
    <definedName name="Total_Payment" localSheetId="35">Scheduled_Payment+Extra_Payment</definedName>
    <definedName name="Total_Payment" localSheetId="36">Scheduled_Payment+Extra_Payment</definedName>
    <definedName name="Total_Payment" localSheetId="37">Scheduled_Payment+Extra_Payment</definedName>
    <definedName name="Total_Payment" localSheetId="11">Scheduled_Payment+Extra_Payment</definedName>
    <definedName name="Total_Payment" localSheetId="38">Scheduled_Payment+Extra_Payment</definedName>
    <definedName name="Total_Payment" localSheetId="39">Scheduled_Payment+Extra_Payment</definedName>
    <definedName name="Total_Payment" localSheetId="40">Scheduled_Payment+Extra_Payment</definedName>
    <definedName name="Total_Payment" localSheetId="41">Scheduled_Payment+Extra_Payment</definedName>
    <definedName name="Total_Payment" localSheetId="42">Scheduled_Payment+Extra_Payment</definedName>
    <definedName name="Total_Payment" localSheetId="43">Scheduled_Payment+Extra_Payment</definedName>
    <definedName name="Total_Payment" localSheetId="44">Scheduled_Payment+Extra_Payment</definedName>
    <definedName name="Total_Payment" localSheetId="45">Scheduled_Payment+Extra_Payment</definedName>
    <definedName name="Total_Payment" localSheetId="46">Scheduled_Payment+Extra_Payment</definedName>
    <definedName name="Total_Payment" localSheetId="47">Scheduled_Payment+Extra_Payment</definedName>
    <definedName name="Total_Payment" localSheetId="12">Scheduled_Payment+Extra_Payment</definedName>
    <definedName name="Total_Payment" localSheetId="48">Scheduled_Payment+Extra_Payment</definedName>
    <definedName name="Total_Payment" localSheetId="49">Scheduled_Payment+Extra_Payment</definedName>
    <definedName name="Total_Payment" localSheetId="50">Scheduled_Payment+Extra_Payment</definedName>
    <definedName name="Total_Payment" localSheetId="51">Scheduled_Payment+Extra_Payment</definedName>
    <definedName name="Total_Payment" localSheetId="52">Scheduled_Payment+Extra_Payment</definedName>
    <definedName name="Total_Payment" localSheetId="53">Scheduled_Payment+Extra_Payment</definedName>
    <definedName name="Total_Payment" localSheetId="54">Scheduled_Payment+Extra_Payment</definedName>
    <definedName name="Total_Payment" localSheetId="55">Scheduled_Payment+Extra_Payment</definedName>
    <definedName name="Total_Payment" localSheetId="56">Scheduled_Payment+Extra_Payment</definedName>
    <definedName name="Total_Payment" localSheetId="57">Scheduled_Payment+Extra_Payment</definedName>
    <definedName name="Total_Payment" localSheetId="13">Scheduled_Payment+Extra_Payment</definedName>
    <definedName name="Total_Payment" localSheetId="58">Scheduled_Payment+Extra_Payment</definedName>
    <definedName name="Total_Payment" localSheetId="59">Scheduled_Payment+Extra_Payment</definedName>
    <definedName name="Total_Payment" localSheetId="60">Scheduled_Payment+Extra_Payment</definedName>
    <definedName name="Total_Payment" localSheetId="14">Scheduled_Payment+Extra_Payment</definedName>
    <definedName name="Total_Payment" localSheetId="15">Scheduled_Payment+Extra_Payment</definedName>
    <definedName name="Total_Payment" localSheetId="16">Scheduled_Payment+Extra_Payment</definedName>
    <definedName name="Total_Payment" localSheetId="17">Scheduled_Payment+Extra_Payment</definedName>
    <definedName name="Total_Payment" localSheetId="1">Scheduled_Payment+Extra_Payment</definedName>
    <definedName name="Total_Payment" localSheetId="8">Scheduled_Payment+Extra_Payment</definedName>
    <definedName name="Total_Payment" localSheetId="2">Scheduled_Payment+Extra_Payment</definedName>
    <definedName name="Total_Payment">Scheduled_Payment+Extra_Payment</definedName>
    <definedName name="tou">{#N/A,#N/A,TRUE,"TransPrcd 1";#N/A,#N/A,TRUE,"TransPrcd 2";#N/A,#N/A,TRUE,"TransPrcd 3"}</definedName>
    <definedName name="TP_Footer_Path">"S:\74639\03RET\(417) 2004 Cost Projection\"</definedName>
    <definedName name="TP_Footer_Path1">"S:\74639\03RET\(852) Pension Val - OOS\Contribution Allocations\"</definedName>
    <definedName name="TP_Footer_User">"levinel"</definedName>
    <definedName name="TP_Footer_Version">"v3.00"</definedName>
    <definedName name="tradingcompar">{#N/A,#N/A,FALSE,"Trading-Mult ";#N/A,#N/A,FALSE,"Trading-Cap";#N/A,#N/A,FALSE,"Trading-Inc";#N/A,#N/A,FALSE,"Cash Flow";#N/A,#N/A,FALSE,"M&amp;A info"}</definedName>
    <definedName name="TRANS_Enterprise_Value">[110]VALUATION!$G$10</definedName>
    <definedName name="tre">{"NOPCAPEVA",#N/A,FALSE,"Nopat";"FCFCSTAR",#N/A,FALSE,"FCFVAL";"EVAVL",#N/A,FALSE,"EVAVAL";"LEASE",#N/A,FALSE,"OpLease"}</definedName>
    <definedName name="treeList">"00000000000000000000000000000000000000000000000000000000000000000000000000000000000000000000000000000000000000000000000000000000000000000000000000000000000000000000000000000000000000000000000000000000"</definedName>
    <definedName name="trhdthdgjdjkty">{"'Directory'!$A$72:$E$91"}</definedName>
    <definedName name="trial">{"Outflow 1",#N/A,FALSE,"Outflows-Inflows";"Outflow 2",#N/A,FALSE,"Outflows-Inflows";"Inflow 1",#N/A,FALSE,"Outflows-Inflows";"Inflow 2",#N/A,FALSE,"Outflows-Inflows"}</definedName>
    <definedName name="TRJEAJ">[4]General!$B$39:$D$41</definedName>
    <definedName name="trjhtrhbtr">{#N/A,#N/A,TRUE,"HarryGam-Ass";#N/A,#N/A,TRUE,"HarryGam-BS";#N/A,#N/A,TRUE,"HarryGam-IS";#N/A,#N/A,TRUE,"HarryGam-CF";#N/A,#N/A,TRUE,"HarryGam-CapEx";#N/A,#N/A,TRUE,"HarryGam-Int";#N/A,#N/A,TRUE,"HarryGam-Debt";#N/A,#N/A,TRUE,"HarryGam-Val";#N/A,#N/A,TRUE,"HarryGam-Mult Val";#N/A,#N/A,TRUE,"HarryGam-Credit"}</definedName>
    <definedName name="trout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ruhydtrhdrth">{#N/A,#N/A,FALSE,"Brad_DCFM";#N/A,#N/A,FALSE,"Nick_DCFM";#N/A,#N/A,FALSE,"Mobile_DCFM"}</definedName>
    <definedName name="trwterter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try1104.xls">{#N/A,#N/A,FALSE,"Aging Summary";#N/A,#N/A,FALSE,"Ratio Analysis";#N/A,#N/A,FALSE,"Test 120 Day Accts";#N/A,#N/A,FALSE,"Tickmarks"}</definedName>
    <definedName name="TRYAGAIN">#REF!</definedName>
    <definedName name="tryeuyit">{#N/A,#N/A,FALSE,"Pharm";#N/A,#N/A,FALSE,"WWCM"}</definedName>
    <definedName name="tryuryuy">{"'Directory'!$A$72:$E$91"}</definedName>
    <definedName name="TRZL">[4]General!$B$57:$D$58</definedName>
    <definedName name="tssdf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tt">#REF!</definedName>
    <definedName name="tti">{"Omnipaque",#N/A,FALSE,"Omnipaque"}</definedName>
    <definedName name="ttt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tttoot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tttrre">{"'Vietnam'!$E$21:$W$45","'Vietnam'!$E$21:$W$45"}</definedName>
    <definedName name="TTTT">{"PAGE 1",#N/A,FALSE,"WEST_OT"}</definedName>
    <definedName name="ttttt">#REF!</definedName>
    <definedName name="tttttt">#REF!</definedName>
    <definedName name="ttttttt">{"CurrentDetail",#N/A,FALSE,"ActualOutlook";"NextDetail",#N/A,FALSE,"ActualOutlook"}</definedName>
    <definedName name="tttttttt">#REF!</definedName>
    <definedName name="tttttttttt">[4]General!$C$1</definedName>
    <definedName name="ttttttttttttt">#REF!</definedName>
    <definedName name="tttttttttttttttt">[4]General!$B$9:$D$9</definedName>
    <definedName name="tu">{"bs",#N/A,FALSE,"SCF"}</definedName>
    <definedName name="two">#REF!</definedName>
    <definedName name="two.print">{"month",#N/A,FALSE,"LOPL594";"ytd",#N/A,FALSE,"LOPL594"}</definedName>
    <definedName name="twre">{"NOPCAPEVA",#N/A,FALSE,"Nopat";"FCFCSTAR",#N/A,FALSE,"FCFVAL";"EVAVL",#N/A,FALSE,"EVAVAL";"LEASE",#N/A,FALSE,"OpLease"}</definedName>
    <definedName name="TxnSheets">#REF!</definedName>
    <definedName name="ty">{"Assumptions",#N/A,TRUE,"Assumptions";"Income",#N/A,TRUE,"Income";"Balance",#N/A,TRUE,"Balance"}</definedName>
    <definedName name="tyhdfs">{"inputs raw data",#N/A,TRUE,"INPUT"}</definedName>
    <definedName name="tyj">#REF!</definedName>
    <definedName name="Type">#REF!</definedName>
    <definedName name="Typist">"b1"</definedName>
    <definedName name="tyr">{#N/A,#N/A,FALSE,"AD_Purch";#N/A,#N/A,FALSE,"Projections";#N/A,#N/A,FALSE,"DCF";#N/A,#N/A,FALSE,"Mkt Val"}</definedName>
    <definedName name="tyryu">{#N/A,#N/A,FALSE,"Sheet1";#N/A,#N/A,FALSE,"Summary";#N/A,#N/A,FALSE,"proj1";#N/A,#N/A,FALSE,"proj2"}</definedName>
    <definedName name="tytytytyty">{"CurrentDetail",#N/A,FALSE,"ActualOutlook";"NextDetail",#N/A,FALSE,"ActualOutlook"}</definedName>
    <definedName name="tytyyt">#REF!</definedName>
    <definedName name="tyuhj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uiktyu">{#N/A,#N/A,FALSE,"COVER";#N/A,#N/A,FALSE,"Index";#N/A,#N/A,FALSE,"Non-Earning";#N/A,#N/A,FALSE,"Mortgage_Legal";#N/A,#N/A,FALSE,"Mortgages"}</definedName>
    <definedName name="tyut">{"Summary",#N/A,FALSE,"Valuation Summary"}</definedName>
    <definedName name="tyutytyi">{#N/A,#N/A,FALSE,"Pharm";#N/A,#N/A,FALSE,"WWCM"}</definedName>
    <definedName name="tyutyuty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tyyufkjkhjd">{#N/A,#N/A,FALSE,"Pharm";#N/A,#N/A,FALSE,"WWCM"}</definedName>
    <definedName name="tz">{#N/A,#N/A,TRUE,"3 breaks";#N/A,#N/A,TRUE,"May P&amp;L";#N/A,#N/A,TRUE,"May Notes ";#N/A,#N/A,TRUE,"May YTD vs bud";#N/A,#N/A,TRUE,"May BS";#N/A,#N/A,TRUE,"FAIM p&amp;L";#N/A,#N/A,TRUE,"FAIM BS may"}</definedName>
    <definedName name="TZKTRKTR">[4]General!$B$17:$D$18</definedName>
    <definedName name="TZLSDTZ">[4]General!$F$3:$I$45</definedName>
    <definedName name="u">[4]General!$B$50:$D$53</definedName>
    <definedName name="U30_FSA">'[201]U1 P&amp;L'!#REF!</definedName>
    <definedName name="u8kh">'[143]Summary 2013'!#REF!,'[143]Summary 2013'!#REF!,'[143]Summary 2013'!#REF!,'[143]Summary 2013'!#REF!</definedName>
    <definedName name="udskriv">{#N/A,#N/A,FALSE,"mdr.XLS";"db",#N/A,FALSE,"mdr.XLS";#N/A,#N/A,FALSE,"Forside ";#N/A,#N/A,FALSE,"INVEST.XLS"}</definedName>
    <definedName name="udskriv1">{#N/A,#N/A,FALSE,"mdr.XLS";"db",#N/A,FALSE,"mdr.XLS";#N/A,#N/A,FALSE,"Forside ";#N/A,#N/A,FALSE,"INVEST.XLS"}</definedName>
    <definedName name="UDSKRIV2">{#N/A,#N/A,FALSE,"mdr.XLS";"db",#N/A,FALSE,"mdr.XLS";#N/A,#N/A,FALSE,"Forside ";#N/A,#N/A,FALSE,"INVEST.XLS"}</definedName>
    <definedName name="UDSKRIV3">{#N/A,#N/A,FALSE,"mdr.XLS";"db",#N/A,FALSE,"mdr.XLS";#N/A,#N/A,FALSE,"Forside ";#N/A,#N/A,FALSE,"INVEST.XLS"}</definedName>
    <definedName name="UDSKRIV7">{#N/A,#N/A,FALSE,"mdr.XLS";"db",#N/A,FALSE,"mdr.XLS";#N/A,#N/A,FALSE,"Forside ";#N/A,#N/A,FALSE,"INVEST.XLS"}</definedName>
    <definedName name="uffa">{#N/A,#N/A,FALSE,"Week 2002";#N/A,#N/A,FALSE,"YTD 2002";#N/A,#N/A,FALSE,"Quarterly Trend(Q3)"}</definedName>
    <definedName name="uffaancora">{#N/A,#N/A,FALSE,"Week 2002";#N/A,#N/A,FALSE,"YTD 2002";#N/A,#N/A,FALSE,"Quarterly Trend(Q3)"}</definedName>
    <definedName name="uffi">{"F3 Presentation",#N/A,FALSE,"F3 ";"F3 detail",#N/A,FALSE,"F3 "}</definedName>
    <definedName name="ug">{"NOPCAPEVA",#N/A,FALSE,"Nopat";"FCFCSTAR",#N/A,FALSE,"FCFVAL";"EVAVL",#N/A,FALSE,"EVAVAL";"LEASE",#N/A,FALSE,"OpLease"}</definedName>
    <definedName name="ui">{"NOPCAPEVA",#N/A,FALSE,"Nopat";"FCFCSTAR",#N/A,FALSE,"FCFVAL";"EVAVL",#N/A,FALSE,"EVAVAL";"LEASE",#N/A,FALSE,"OpLease"}</definedName>
    <definedName name="uiknu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uio">{#N/A,#N/A,TRUE,"3 breaks";#N/A,#N/A,TRUE,"May P&amp;L";#N/A,#N/A,TRUE,"May Notes ";#N/A,#N/A,TRUE,"May YTD vs bud";#N/A,#N/A,TRUE,"May BS";#N/A,#N/A,TRUE,"FAIM p&amp;L";#N/A,#N/A,TRUE,"FAIM BS may"}</definedName>
    <definedName name="uiuiuiuiui">{"CurrentDetail",#N/A,FALSE,"ActualOutlook";"NextDetail",#N/A,FALSE,"ActualOutlook"}</definedName>
    <definedName name="uj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ujghjgh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ujhg">#REF!</definedName>
    <definedName name="ujkry">{"NOPCAPEVA",#N/A,FALSE,"Nopat";"FCFCSTAR",#N/A,FALSE,"FCFVAL";"EVAVL",#N/A,FALSE,"EVAVAL";"LEASE",#N/A,FALSE,"OpLease"}</definedName>
    <definedName name="ujm">{#N/A,#N/A,TRUE,"3 breaks";#N/A,#N/A,TRUE,"May P&amp;L";#N/A,#N/A,TRUE,"May Notes ";#N/A,#N/A,TRUE,"May YTD vs bud";#N/A,#N/A,TRUE,"May BS";#N/A,#N/A,TRUE,"FAIM p&amp;L";#N/A,#N/A,TRUE,"FAIM BS may"}</definedName>
    <definedName name="ukyukuy">#REF!</definedName>
    <definedName name="ulu.ol">#REF!</definedName>
    <definedName name="ulyuu">#REF!</definedName>
    <definedName name="ULZUL">[4]General!$B$14:$D$15</definedName>
    <definedName name="umiyuiyu">#REF!</definedName>
    <definedName name="UNI_AA_VERSION">"150.2.0"</definedName>
    <definedName name="UNI_FILT_END">8</definedName>
    <definedName name="UNI_FILT_OFFSPEC">2</definedName>
    <definedName name="UNI_FILT_ONSPEC">1</definedName>
    <definedName name="UNI_FILT_START">4</definedName>
    <definedName name="UNI_NOTHING">0</definedName>
    <definedName name="UNI_PRES_CLOSEST">512</definedName>
    <definedName name="UNI_PRES_FILTER">1</definedName>
    <definedName name="UNI_PRES_HEADINGS">16</definedName>
    <definedName name="UNI_PRES_INVERT">2</definedName>
    <definedName name="UNI_PRES_MATRIX">4</definedName>
    <definedName name="UNI_PRES_MERGED">8</definedName>
    <definedName name="UNI_PRES_MRECORD">64</definedName>
    <definedName name="UNI_PRES_OUTLIERS">32</definedName>
    <definedName name="UNI_PRES_POST">256</definedName>
    <definedName name="UNI_PRES_PRIOR">2048</definedName>
    <definedName name="UNI_PRES_RECENT">1024</definedName>
    <definedName name="UNI_PRES_STATIC">128</definedName>
    <definedName name="UNI_RET_ATTRIB">64</definedName>
    <definedName name="UNI_RET_CONF">32</definedName>
    <definedName name="UNI_RET_DESC">4</definedName>
    <definedName name="UNI_RET_END">16384</definedName>
    <definedName name="UNI_RET_EQUIP">1</definedName>
    <definedName name="UNI_RET_EVENT">4096</definedName>
    <definedName name="UNI_RET_OFFSPEC">512</definedName>
    <definedName name="UNI_RET_ONSPEC">256</definedName>
    <definedName name="UNI_RET_PROP">32</definedName>
    <definedName name="UNI_RET_PROPDESC">64</definedName>
    <definedName name="UNI_RET_SMPLPNT">4</definedName>
    <definedName name="UNI_RET_SPECMAX">2048</definedName>
    <definedName name="UNI_RET_SPECMIN">1024</definedName>
    <definedName name="UNI_RET_START">8192</definedName>
    <definedName name="UNI_RET_TAG">1</definedName>
    <definedName name="UNI_RET_TESTTIME">128</definedName>
    <definedName name="UNI_RET_TIME">8</definedName>
    <definedName name="UNI_RET_UNIT">2</definedName>
    <definedName name="UNI_RET_VALUE">16</definedName>
    <definedName name="Unit">{#N/A,#N/A,FALSE,"Pharm";#N/A,#N/A,FALSE,"WWCM"}</definedName>
    <definedName name="United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UNITS">[91]DealSheet!$F$13</definedName>
    <definedName name="Unknown">#REF!</definedName>
    <definedName name="Unknown125" localSheetId="9">MATCH(0.01,Unknown1,-1)+1</definedName>
    <definedName name="Unknown125" localSheetId="18">MATCH(0.01,Unknown1,-1)+1</definedName>
    <definedName name="Unknown125" localSheetId="19">MATCH(0.01,Unknown1,-1)+1</definedName>
    <definedName name="Unknown125" localSheetId="20">MATCH(0.01,Unknown1,-1)+1</definedName>
    <definedName name="Unknown125" localSheetId="21">MATCH(0.01,Unknown1,-1)+1</definedName>
    <definedName name="Unknown125" localSheetId="22">MATCH(0.01,Unknown1,-1)+1</definedName>
    <definedName name="Unknown125" localSheetId="23">MATCH(0.01,Unknown1,-1)+1</definedName>
    <definedName name="Unknown125" localSheetId="24">MATCH(0.01,Unknown1,-1)+1</definedName>
    <definedName name="Unknown125" localSheetId="25">MATCH(0.01,Unknown1,-1)+1</definedName>
    <definedName name="Unknown125" localSheetId="26">MATCH(0.01,Unknown1,-1)+1</definedName>
    <definedName name="Unknown125" localSheetId="27">MATCH(0.01,Unknown1,-1)+1</definedName>
    <definedName name="Unknown125" localSheetId="10">MATCH(0.01,Unknown1,-1)+1</definedName>
    <definedName name="Unknown125" localSheetId="28">MATCH(0.01,Unknown1,-1)+1</definedName>
    <definedName name="Unknown125" localSheetId="29">MATCH(0.01,Unknown1,-1)+1</definedName>
    <definedName name="Unknown125" localSheetId="30">MATCH(0.01,Unknown1,-1)+1</definedName>
    <definedName name="Unknown125" localSheetId="31">MATCH(0.01,Unknown1,-1)+1</definedName>
    <definedName name="Unknown125" localSheetId="32">MATCH(0.01,Unknown1,-1)+1</definedName>
    <definedName name="Unknown125" localSheetId="33">MATCH(0.01,Unknown1,-1)+1</definedName>
    <definedName name="Unknown125" localSheetId="34">MATCH(0.01,Unknown1,-1)+1</definedName>
    <definedName name="Unknown125" localSheetId="35">MATCH(0.01,Unknown1,-1)+1</definedName>
    <definedName name="Unknown125" localSheetId="36">MATCH(0.01,Unknown1,-1)+1</definedName>
    <definedName name="Unknown125" localSheetId="37">MATCH(0.01,Unknown1,-1)+1</definedName>
    <definedName name="Unknown125" localSheetId="11">MATCH(0.01,Unknown1,-1)+1</definedName>
    <definedName name="Unknown125" localSheetId="38">MATCH(0.01,Unknown1,-1)+1</definedName>
    <definedName name="Unknown125" localSheetId="39">MATCH(0.01,Unknown1,-1)+1</definedName>
    <definedName name="Unknown125" localSheetId="40">MATCH(0.01,Unknown1,-1)+1</definedName>
    <definedName name="Unknown125" localSheetId="41">MATCH(0.01,Unknown1,-1)+1</definedName>
    <definedName name="Unknown125" localSheetId="42">MATCH(0.01,Unknown1,-1)+1</definedName>
    <definedName name="Unknown125" localSheetId="43">MATCH(0.01,Unknown1,-1)+1</definedName>
    <definedName name="Unknown125" localSheetId="44">MATCH(0.01,Unknown1,-1)+1</definedName>
    <definedName name="Unknown125" localSheetId="45">MATCH(0.01,Unknown1,-1)+1</definedName>
    <definedName name="Unknown125" localSheetId="46">MATCH(0.01,Unknown1,-1)+1</definedName>
    <definedName name="Unknown125" localSheetId="47">MATCH(0.01,Unknown1,-1)+1</definedName>
    <definedName name="Unknown125" localSheetId="12">MATCH(0.01,Unknown1,-1)+1</definedName>
    <definedName name="Unknown125" localSheetId="48">MATCH(0.01,Unknown1,-1)+1</definedName>
    <definedName name="Unknown125" localSheetId="49">MATCH(0.01,Unknown1,-1)+1</definedName>
    <definedName name="Unknown125" localSheetId="50">MATCH(0.01,Unknown1,-1)+1</definedName>
    <definedName name="Unknown125" localSheetId="51">MATCH(0.01,Unknown1,-1)+1</definedName>
    <definedName name="Unknown125" localSheetId="52">MATCH(0.01,Unknown1,-1)+1</definedName>
    <definedName name="Unknown125" localSheetId="53">MATCH(0.01,Unknown1,-1)+1</definedName>
    <definedName name="Unknown125" localSheetId="54">MATCH(0.01,Unknown1,-1)+1</definedName>
    <definedName name="Unknown125" localSheetId="55">MATCH(0.01,Unknown1,-1)+1</definedName>
    <definedName name="Unknown125" localSheetId="56">MATCH(0.01,Unknown1,-1)+1</definedName>
    <definedName name="Unknown125" localSheetId="57">MATCH(0.01,Unknown1,-1)+1</definedName>
    <definedName name="Unknown125" localSheetId="13">MATCH(0.01,Unknown1,-1)+1</definedName>
    <definedName name="Unknown125" localSheetId="58">MATCH(0.01,Unknown1,-1)+1</definedName>
    <definedName name="Unknown125" localSheetId="59">MATCH(0.01,Unknown1,-1)+1</definedName>
    <definedName name="Unknown125" localSheetId="60">MATCH(0.01,Unknown1,-1)+1</definedName>
    <definedName name="Unknown125" localSheetId="14">MATCH(0.01,Unknown1,-1)+1</definedName>
    <definedName name="Unknown125" localSheetId="15">MATCH(0.01,Unknown1,-1)+1</definedName>
    <definedName name="Unknown125" localSheetId="16">MATCH(0.01,Unknown1,-1)+1</definedName>
    <definedName name="Unknown125" localSheetId="17">MATCH(0.01,Unknown1,-1)+1</definedName>
    <definedName name="Unknown125" localSheetId="1">MATCH(0.01,Unknown1,-1)+1</definedName>
    <definedName name="Unknown125" localSheetId="8">MATCH(0.01,Unknown1,-1)+1</definedName>
    <definedName name="Unknown125" localSheetId="2">MATCH(0.01,Unknown1,-1)+1</definedName>
    <definedName name="Unknown125">MATCH(0.01,Unknown1,-1)+1</definedName>
    <definedName name="Update">#REF!</definedName>
    <definedName name="UPDATESUMMARY">{#N/A,#N/A,FALSE,"FACTSHEETS";#N/A,#N/A,FALSE,"pump";#N/A,#N/A,FALSE,"filter"}</definedName>
    <definedName name="urt">{"NOPCAPEVA",#N/A,FALSE,"Nopat";"FCFCSTAR",#N/A,FALSE,"FCFVAL";"EVAVL",#N/A,FALSE,"EVAVAL";"LEASE",#N/A,FALSE,"OpLease"}</definedName>
    <definedName name="USA">{#N/A,#N/A,FALSE,"Est97";#N/A,#N/A,FALSE,"Plan98";#N/A,#N/A,FALSE,"Graphs";#N/A,#N/A,FALSE,"5Yr"}</definedName>
    <definedName name="USDollar">#REF!</definedName>
    <definedName name="USERS">{"cover",#N/A,FALSE,"cover";"bal",#N/A,FALSE,"BALANCE";"inc",#N/A,FALSE,"INCOME";"cash",#N/A,FALSE,"CASH";"da",#N/A,FALSE,"D&amp;A";"page",#N/A,FALSE,"pageassum";"mfg",#N/A,FALSE,"mfgassum"}</definedName>
    <definedName name="Users1">{"cover",#N/A,FALSE,"cover";"bal",#N/A,FALSE,"BALANCE";"inc",#N/A,FALSE,"INCOME";"cash",#N/A,FALSE,"CASH";"da",#N/A,FALSE,"D&amp;A";"page",#N/A,FALSE,"pageassum";"mfg",#N/A,FALSE,"mfgassum"}</definedName>
    <definedName name="USOW">{#N/A,#N/A,FALSE,"ALCO SK";#N/A,#N/A,FALSE,"ALCO RG";#N/A,#N/A,FALSE,"ALCO SK BC";#N/A,#N/A,FALSE,"ALCO RG BC";#N/A,#N/A,FALSE,"VALY SK";#N/A,#N/A,FALSE,"VALY RG"}</definedName>
    <definedName name="uu">[4]General!$B$38:$D$39</definedName>
    <definedName name="uuu">[4]General!$C$5</definedName>
    <definedName name="uuuuuu">[4]General!$B$47:$D$48</definedName>
    <definedName name="uuuuuuu">{"CurrentDetail",#N/A,FALSE,"ActualOutlook";"NextDetail",#N/A,FALSE,"ActualOutlook"}</definedName>
    <definedName name="uuuuuuuuuuuuuuuuuuuuuu">#REF!</definedName>
    <definedName name="uyj">{"AnnInc",#N/A,TRUE,"Inc";"QtrInc1",#N/A,TRUE,"Inc";"Balance",#N/A,TRUE,"Bal";"Cflow",#N/A,TRUE,"Cash"}</definedName>
    <definedName name="UYT">[4]VSS!$H$70:$H$71</definedName>
    <definedName name="uyte">{"AnnInc",#N/A,TRUE,"Inc";"QtrInc1",#N/A,TRUE,"Inc";"Balance",#N/A,TRUE,"Bal";"Cflow",#N/A,TRUE,"Cash"}</definedName>
    <definedName name="V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V_LAST_DAY">#REF!</definedName>
    <definedName name="V_USE_DY">#REF!</definedName>
    <definedName name="V_USE_MO">#REF!</definedName>
    <definedName name="V_USE_YR">#REF!</definedName>
    <definedName name="va">{#N/A,#N/A,FALSE,"inc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val">{#N/A,#N/A,FALSE,"Valuation Assumptions";#N/A,#N/A,FALSE,"Summary";#N/A,#N/A,FALSE,"DCF";#N/A,#N/A,FALSE,"Valuation";#N/A,#N/A,FALSE,"WACC";#N/A,#N/A,FALSE,"UBVH";#N/A,#N/A,FALSE,"Free Cash Flow"}</definedName>
    <definedName name="VALDATE">'[202]Sch 1 - Summary'!$D$7</definedName>
    <definedName name="valdelete">#REF!</definedName>
    <definedName name="Valuation_ControlAfterPreferred">[110]VALUATION!#REF!</definedName>
    <definedName name="Valuation_Date">[110]VALUATION!$J$43</definedName>
    <definedName name="Valuation_FooterType">"INTERNAL"</definedName>
    <definedName name="ValuationDate">[125]INPUT!$C$25</definedName>
    <definedName name="Value_ofOperations">[110]VALUATION!$F$14</definedName>
    <definedName name="value1">{#N/A,#N/A,FALSE,"Cashflow Analysis";#N/A,#N/A,FALSE,"Sensitivity Analysis";#N/A,#N/A,FALSE,"PV";#N/A,#N/A,FALSE,"Pro Forma"}</definedName>
    <definedName name="Values_Entered" localSheetId="9">IF(Loan_Amount*Interest_Rate*Loan_Years*Loan_Start&gt;0,1,0)</definedName>
    <definedName name="Values_Entered" localSheetId="18">IF(Loan_Amount*Interest_Rate*Loan_Years*Loan_Start&gt;0,1,0)</definedName>
    <definedName name="Values_Entered" localSheetId="19">IF(Loan_Amount*Interest_Rate*Loan_Years*Loan_Start&gt;0,1,0)</definedName>
    <definedName name="Values_Entered" localSheetId="20">IF(Loan_Amount*Interest_Rate*Loan_Years*Loan_Start&gt;0,1,0)</definedName>
    <definedName name="Values_Entered" localSheetId="21">IF(Loan_Amount*Interest_Rate*Loan_Years*Loan_Start&gt;0,1,0)</definedName>
    <definedName name="Values_Entered" localSheetId="22">IF(Loan_Amount*Interest_Rate*Loan_Years*Loan_Start&gt;0,1,0)</definedName>
    <definedName name="Values_Entered" localSheetId="23">IF(Loan_Amount*Interest_Rate*Loan_Years*Loan_Start&gt;0,1,0)</definedName>
    <definedName name="Values_Entered" localSheetId="24">IF(Loan_Amount*Interest_Rate*Loan_Years*Loan_Start&gt;0,1,0)</definedName>
    <definedName name="Values_Entered" localSheetId="25">IF(Loan_Amount*Interest_Rate*Loan_Years*Loan_Start&gt;0,1,0)</definedName>
    <definedName name="Values_Entered" localSheetId="26">IF(Loan_Amount*Interest_Rate*Loan_Years*Loan_Start&gt;0,1,0)</definedName>
    <definedName name="Values_Entered" localSheetId="27">IF(Loan_Amount*Interest_Rate*Loan_Years*Loan_Start&gt;0,1,0)</definedName>
    <definedName name="Values_Entered" localSheetId="10">IF(Loan_Amount*Interest_Rate*Loan_Years*Loan_Start&gt;0,1,0)</definedName>
    <definedName name="Values_Entered" localSheetId="28">IF(Loan_Amount*Interest_Rate*Loan_Years*Loan_Start&gt;0,1,0)</definedName>
    <definedName name="Values_Entered" localSheetId="29">IF(Loan_Amount*Interest_Rate*Loan_Years*Loan_Start&gt;0,1,0)</definedName>
    <definedName name="Values_Entered" localSheetId="30">IF(Loan_Amount*Interest_Rate*Loan_Years*Loan_Start&gt;0,1,0)</definedName>
    <definedName name="Values_Entered" localSheetId="31">IF(Loan_Amount*Interest_Rate*Loan_Years*Loan_Start&gt;0,1,0)</definedName>
    <definedName name="Values_Entered" localSheetId="32">IF(Loan_Amount*Interest_Rate*Loan_Years*Loan_Start&gt;0,1,0)</definedName>
    <definedName name="Values_Entered" localSheetId="33">IF(Loan_Amount*Interest_Rate*Loan_Years*Loan_Start&gt;0,1,0)</definedName>
    <definedName name="Values_Entered" localSheetId="34">IF(Loan_Amount*Interest_Rate*Loan_Years*Loan_Start&gt;0,1,0)</definedName>
    <definedName name="Values_Entered" localSheetId="35">IF(Loan_Amount*Interest_Rate*Loan_Years*Loan_Start&gt;0,1,0)</definedName>
    <definedName name="Values_Entered" localSheetId="36">IF(Loan_Amount*Interest_Rate*Loan_Years*Loan_Start&gt;0,1,0)</definedName>
    <definedName name="Values_Entered" localSheetId="37">IF(Loan_Amount*Interest_Rate*Loan_Years*Loan_Start&gt;0,1,0)</definedName>
    <definedName name="Values_Entered" localSheetId="11">IF(Loan_Amount*Interest_Rate*Loan_Years*Loan_Start&gt;0,1,0)</definedName>
    <definedName name="Values_Entered" localSheetId="38">IF(Loan_Amount*Interest_Rate*Loan_Years*Loan_Start&gt;0,1,0)</definedName>
    <definedName name="Values_Entered" localSheetId="39">IF(Loan_Amount*Interest_Rate*Loan_Years*Loan_Start&gt;0,1,0)</definedName>
    <definedName name="Values_Entered" localSheetId="40">IF(Loan_Amount*Interest_Rate*Loan_Years*Loan_Start&gt;0,1,0)</definedName>
    <definedName name="Values_Entered" localSheetId="41">IF(Loan_Amount*Interest_Rate*Loan_Years*Loan_Start&gt;0,1,0)</definedName>
    <definedName name="Values_Entered" localSheetId="42">IF(Loan_Amount*Interest_Rate*Loan_Years*Loan_Start&gt;0,1,0)</definedName>
    <definedName name="Values_Entered" localSheetId="43">IF(Loan_Amount*Interest_Rate*Loan_Years*Loan_Start&gt;0,1,0)</definedName>
    <definedName name="Values_Entered" localSheetId="44">IF(Loan_Amount*Interest_Rate*Loan_Years*Loan_Start&gt;0,1,0)</definedName>
    <definedName name="Values_Entered" localSheetId="45">IF(Loan_Amount*Interest_Rate*Loan_Years*Loan_Start&gt;0,1,0)</definedName>
    <definedName name="Values_Entered" localSheetId="46">IF(Loan_Amount*Interest_Rate*Loan_Years*Loan_Start&gt;0,1,0)</definedName>
    <definedName name="Values_Entered" localSheetId="47">IF(Loan_Amount*Interest_Rate*Loan_Years*Loan_Start&gt;0,1,0)</definedName>
    <definedName name="Values_Entered" localSheetId="12">IF(Loan_Amount*Interest_Rate*Loan_Years*Loan_Start&gt;0,1,0)</definedName>
    <definedName name="Values_Entered" localSheetId="48">IF(Loan_Amount*Interest_Rate*Loan_Years*Loan_Start&gt;0,1,0)</definedName>
    <definedName name="Values_Entered" localSheetId="49">IF(Loan_Amount*Interest_Rate*Loan_Years*Loan_Start&gt;0,1,0)</definedName>
    <definedName name="Values_Entered" localSheetId="50">IF(Loan_Amount*Interest_Rate*Loan_Years*Loan_Start&gt;0,1,0)</definedName>
    <definedName name="Values_Entered" localSheetId="51">IF(Loan_Amount*Interest_Rate*Loan_Years*Loan_Start&gt;0,1,0)</definedName>
    <definedName name="Values_Entered" localSheetId="52">IF(Loan_Amount*Interest_Rate*Loan_Years*Loan_Start&gt;0,1,0)</definedName>
    <definedName name="Values_Entered" localSheetId="53">IF(Loan_Amount*Interest_Rate*Loan_Years*Loan_Start&gt;0,1,0)</definedName>
    <definedName name="Values_Entered" localSheetId="54">IF(Loan_Amount*Interest_Rate*Loan_Years*Loan_Start&gt;0,1,0)</definedName>
    <definedName name="Values_Entered" localSheetId="55">IF(Loan_Amount*Interest_Rate*Loan_Years*Loan_Start&gt;0,1,0)</definedName>
    <definedName name="Values_Entered" localSheetId="56">IF(Loan_Amount*Interest_Rate*Loan_Years*Loan_Start&gt;0,1,0)</definedName>
    <definedName name="Values_Entered" localSheetId="57">IF(Loan_Amount*Interest_Rate*Loan_Years*Loan_Start&gt;0,1,0)</definedName>
    <definedName name="Values_Entered" localSheetId="13">IF(Loan_Amount*Interest_Rate*Loan_Years*Loan_Start&gt;0,1,0)</definedName>
    <definedName name="Values_Entered" localSheetId="58">IF(Loan_Amount*Interest_Rate*Loan_Years*Loan_Start&gt;0,1,0)</definedName>
    <definedName name="Values_Entered" localSheetId="59">IF(Loan_Amount*Interest_Rate*Loan_Years*Loan_Start&gt;0,1,0)</definedName>
    <definedName name="Values_Entered" localSheetId="60">IF(Loan_Amount*Interest_Rate*Loan_Years*Loan_Start&gt;0,1,0)</definedName>
    <definedName name="Values_Entered" localSheetId="14">IF(Loan_Amount*Interest_Rate*Loan_Years*Loan_Start&gt;0,1,0)</definedName>
    <definedName name="Values_Entered" localSheetId="15">IF(Loan_Amount*Interest_Rate*Loan_Years*Loan_Start&gt;0,1,0)</definedName>
    <definedName name="Values_Entered" localSheetId="16">IF(Loan_Amount*Interest_Rate*Loan_Years*Loan_Start&gt;0,1,0)</definedName>
    <definedName name="Values_Entered" localSheetId="17">IF(Loan_Amount*Interest_Rate*Loan_Years*Loan_Start&gt;0,1,0)</definedName>
    <definedName name="Values_Entered" localSheetId="1">IF(Loan_Amount*Interest_Rate*Loan_Years*Loan_Start&gt;0,1,0)</definedName>
    <definedName name="Values_Entered" localSheetId="8">IF(Loan_Amount*Interest_Rate*Loan_Years*Loan_Start&gt;0,1,0)</definedName>
    <definedName name="Values_Entered" localSheetId="2">IF(Loan_Amount*Interest_Rate*Loan_Years*Loan_Start&gt;0,1,0)</definedName>
    <definedName name="Values_Entered">IF(Loan_Amount*Interest_Rate*Loan_Years*Loan_Start&gt;0,1,0)</definedName>
    <definedName name="Varanalysis2001">{#N/A,#N/A,FALSE,"BalSheet 0899";#N/A,#N/A,FALSE,"ytdpl899";#N/A,#N/A,FALSE,"Aug PL";#N/A,#N/A,FALSE,"Minority Int";#N/A,#N/A,FALSE,"Equity Roll Forward";#N/A,#N/A,FALSE,"Book Equity Test"}</definedName>
    <definedName name="Variance">{"ACI IS",#N/A,FALSE,"ACI - IS";"ACI BS",#N/A,FALSE,"ACI - BS";"ACI Detail IS",#N/A,FALSE,"ACI - Detail IS";"ACI Detail IS Supplemental Info",#N/A,FALSE,"ACI - Detail IS";"ACI Monthly 1999",#N/A,FALSE,"ACI Monthly";"ACI Monthly 1998",#N/A,FALSE,"ACI Monthly";"ACI Monthly 1997",#N/A,FALSE,"ACI Monthly"}</definedName>
    <definedName name="Variation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b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vbb">{"CurrentDetail",#N/A,FALSE,"ActualOutlook";"NextDetail",#N/A,FALSE,"ActualOutlook"}</definedName>
    <definedName name="vbcz">{"NOPCAPEVA",#N/A,FALSE,"Nopat";"FCFCSTAR",#N/A,FALSE,"FCFVAL";"EVAVL",#N/A,FALSE,"EVAVAL";"LEASE",#N/A,FALSE,"OpLease"}</definedName>
    <definedName name="VBN">{#N/A,#N/A,FALSE,"COP CONS SK";#N/A,#N/A,FALSE,"COP CONS RG";#N/A,#N/A,FALSE,"COP CONS SK BC";#N/A,#N/A,FALSE,"COP CONS RG BC";#N/A,#N/A,FALSE,"ALLIANCE SK";#N/A,#N/A,FALSE,"ALLIANCE RG";#N/A,#N/A,FALSE,"CPC SK";#N/A,#N/A,FALSE,"CPC RG"}</definedName>
    <definedName name="vbvn">"c116"</definedName>
    <definedName name="vcvc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cxf">{"NOPCAPEVA",#N/A,FALSE,"Nopat";"FCFCSTAR",#N/A,FALSE,"FCFVAL";"EVAVL",#N/A,FALSE,"EVAVAL";"LEASE",#N/A,FALSE,"OpLease"}</definedName>
    <definedName name="vcxz">{"NOPCAPEVA",#N/A,FALSE,"Nopat";"FCFCSTAR",#N/A,FALSE,"FCFVAL";"EVAVL",#N/A,FALSE,"EVAVAL";"LEASE",#N/A,FALSE,"OpLease"}</definedName>
    <definedName name="vczxdf">{"AnnInc",#N/A,TRUE,"Inc";"QtrInc1",#N/A,TRUE,"Inc";"Balance",#N/A,TRUE,"Bal";"Cflow",#N/A,TRUE,"Cash"}</definedName>
    <definedName name="vdzxc">[4]synthgraph!#REF!</definedName>
    <definedName name="VEND">{#N/A,"1",FALSE,"FORM";#N/A,"2",FALSE,"FORM";#N/A,"3",FALSE,"FORM";#N/A,"4",FALSE,"FORM";#N/A,"5",FALSE,"FORM";#N/A,"6",FALSE,"FORM";#N/A,"7",FALSE,"FORM";#N/A,"8",FALSE,"FORM";#N/A,"9",FALSE,"FORM";#N/A,"10",FALSE,"FORM";#N/A,"11",FALSE,"FORM";#N/A,"12",FALSE,"FORM";#N/A,"13",FALSE,"FORM";#N/A,"14",FALSE,"FORM";#N/A,"15",FALSE,"FORM";#N/A,"16",FALSE,"FORM";#N/A,"17",FALSE,"FORM";#N/A,"18",FALSE,"FORM";#N/A,"19",FALSE,"FORM";#N/A,"20",FALSE,"FORM";#N/A,"21",FALSE,"FORM";#N/A,"22",FALSE,"FORM";#N/A,"23",FALSE,"FORM";#N/A,"24",FALSE,"FORM";#N/A,"25",FALSE,"FORM";#N/A,"26",FALSE,"FORM";#N/A,"27",FALSE,"FORM";#N/A,"28",FALSE,"FORM";#N/A,"29",FALSE,"FORM";#N/A,"30",FALSE,"FORM";#N/A,"31",FALSE,"FORM";#N/A,"32",FALSE,"FORM";#N/A,"33",FALSE,"FORM";#N/A,"34",FALSE,"FORM";#N/A,"35",FALSE,"FORM";#N/A,"36",FALSE,"FORM";#N/A,"37",FALSE,"FORM";#N/A,"38",FALSE,"FORM";#N/A,"39",FALSE,"FORM";#N/A,"40",FALSE,"FORM";#N/A,"41",FALSE,"FORM";#N/A,"42",FALSE,"FORM";#N/A,"43",FALSE,"FORM";#N/A,"44",FALSE,"FORM";#N/A,"45",FALSE,"FORM";#N/A,"46",FALSE,"FORM";#N/A,"47",FALSE,"FORM";#N/A,"48",FALSE,"FORM";#N/A,"49",FALSE,"FORM";#N/A,"50",FALSE,"FORM";#N/A,"51",FALSE,"FORM";#N/A,"52",FALSE,"FORM";#N/A,"53",FALSE,"FORM";#N/A,"54",FALSE,"FORM";#N/A,"55",FALSE,"FORM";#N/A,"56",FALSE,"FORM";#N/A,"57",FALSE,"FORM";#N/A,"58",FALSE,"FORM";#N/A,"59",FALSE,"FORM"}</definedName>
    <definedName name="ver">{#N/A,#N/A,FALSE,"mdr.XLS";"db",#N/A,FALSE,"mdr.XLS";#N/A,#N/A,FALSE,"Forside ";#N/A,#N/A,FALSE,"INVEST.XLS"}</definedName>
    <definedName name="Version">"a1"</definedName>
    <definedName name="versionno">"1.0"</definedName>
    <definedName name="verver">{#N/A,#N/A,FALSE,"mdr.XLS";"db",#N/A,FALSE,"mdr.XLS";#N/A,#N/A,FALSE,"Forside ";#N/A,#N/A,FALSE,"INVEST.XLS"}</definedName>
    <definedName name="VERVER2">{#N/A,#N/A,FALSE,"mdr.XLS";"db",#N/A,FALSE,"mdr.XLS";#N/A,#N/A,FALSE,"Forside ";#N/A,#N/A,FALSE,"INVEST.XLS"}</definedName>
    <definedName name="VERVER4">{#N/A,#N/A,FALSE,"mdr.XLS";"db",#N/A,FALSE,"mdr.XLS";#N/A,#N/A,FALSE,"Forside ";#N/A,#N/A,FALSE,"INVEST.XLS"}</definedName>
    <definedName name="VERVER5">{#N/A,#N/A,FALSE,"mdr.XLS";"db",#N/A,FALSE,"mdr.XLS";#N/A,#N/A,FALSE,"Forside ";#N/A,#N/A,FALSE,"INVEST.XLS"}</definedName>
    <definedName name="vfdd">#REF!</definedName>
    <definedName name="vfdz">{"NOPCAPEVA",#N/A,FALSE,"Nopat";"FCFCSTAR",#N/A,FALSE,"FCFVAL";"EVAVL",#N/A,FALSE,"EVAVAL";"LEASE",#N/A,FALSE,"OpLease"}</definedName>
    <definedName name="vfr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vfvfvfvfvfvfv">{"CurrentDetail",#N/A,FALSE,"ActualOutlook";"NextDetail",#N/A,FALSE,"ActualOutlook"}</definedName>
    <definedName name="vhcmth2">{"pages345",#N/A,FALSE,"group and company";"page1920",#N/A,FALSE,"glass grp";"page21",#N/A,FALSE,"glass and marbleine";"page2223",#N/A,FALSE,"wood grp "}</definedName>
    <definedName name="vhcytd2">{"pages345",#N/A,FALSE,"group and company";"page1920",#N/A,FALSE,"glass grp";"page21",#N/A,FALSE,"glass and marbleine";"page2223",#N/A,FALSE,"wood grp "}</definedName>
    <definedName name="vhcytdebitda">{"pages345",#N/A,FALSE,"group and company";"page1920",#N/A,FALSE,"glass grp";"page21",#N/A,FALSE,"glass and marbleine";"page2223",#N/A,FALSE,"wood grp "}</definedName>
    <definedName name="VHKCVHKVKCH">[4]General!$B$39:$D$41</definedName>
    <definedName name="VHKVHKCVHKVHKCVHK">[4]General!$C$1</definedName>
    <definedName name="Viastar">{#N/A,#N/A,FALSE,"Assumptions";#N/A,#N/A,FALSE,"N-IS-Sum";#N/A,#N/A,FALSE,"N-St-Sum";#N/A,#N/A,FALSE,"Inc Stmt";#N/A,#N/A,FALSE,"Stats"}</definedName>
    <definedName name="victor">{"multiple",#N/A,FALSE,"client";"margins",#N/A,FALSE,"client";"data",#N/A,FALSE,"client"}</definedName>
    <definedName name="virus?">{#N/A,#N/A,FALSE,"Market Share";#N/A,#N/A,FALSE,"dcf";#N/A,#N/A,FALSE,"Base"}</definedName>
    <definedName name="Virus2">{#N/A,#N/A,FALSE,"Market Share";#N/A,#N/A,FALSE,"dcf";#N/A,#N/A,FALSE,"Base"}</definedName>
    <definedName name="virus3">{#N/A,#N/A,FALSE,"Market Share";#N/A,#N/A,FALSE,"dcf";#N/A,#N/A,FALSE,"Base"}</definedName>
    <definedName name="virus4">{#N/A,#N/A,FALSE,"Market Share";#N/A,#N/A,FALSE,"dcf";#N/A,#N/A,FALSE,"Base"}</definedName>
    <definedName name="virus5">{#N/A,#N/A,FALSE,"Market Share";#N/A,#N/A,FALSE,"dcf";#N/A,#N/A,FALSE,"Base"}</definedName>
    <definedName name="virus6">{#N/A,#N/A,FALSE,"Market Share";#N/A,#N/A,FALSE,"dcf";#N/A,#N/A,FALSE,"Base"}</definedName>
    <definedName name="VIS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vk">{"bs",#N/A,FALSE,"SCF"}</definedName>
    <definedName name="VKKVHHK">[4]General!$B$20:$D$22</definedName>
    <definedName name="vl">{"bs",#N/A,FALSE,"SCF"}</definedName>
    <definedName name="VNV">[4]General!$B$46:$D$47</definedName>
    <definedName name="vo">{"consolidated",#N/A,FALSE,"Sheet1";"cms",#N/A,FALSE,"Sheet1";"fse",#N/A,FALSE,"Sheet1"}</definedName>
    <definedName name="vq">{#N/A,#N/A,TRUE,"3 breaks";#N/A,#N/A,TRUE,"May P&amp;L";#N/A,#N/A,TRUE,"May Notes ";#N/A,#N/A,TRUE,"May YTD vs bud";#N/A,#N/A,TRUE,"May BS";#N/A,#N/A,TRUE,"FAIM p&amp;L";#N/A,#N/A,TRUE,"FAIM BS may"}</definedName>
    <definedName name="vqzgeqb">{#N/A,#N/A,FALSE,"600606";#N/A,#N/A,FALSE,"600604";#N/A,#N/A,FALSE,"601302";#N/A,#N/A,FALSE,"346B0001046";#N/A,#N/A,FALSE,"231B0000146";#N/A,#N/A,FALSE,"221B0001040";#N/A,#N/A,FALSE,"3081300";#N/A,#N/A,FALSE,"813B0000546";#N/A,#N/A,FALSE,"3082800";#N/A,#N/A,FALSE,"828B0000546";#N/A,#N/A,FALSE,"838B0000544";#N/A,#N/A,FALSE,"714A0000206";#N/A,#N/A,FALSE,"3071400";#N/A,#N/A,FALSE,"3071500";#N/A,#N/A,FALSE,"715A0000206";#N/A,#N/A,FALSE,"3074100";#N/A,#N/A,FALSE,"3074150";#N/A,#N/A,FALSE,"741A0000346";#N/A,#N/A,FALSE,"3056030";#N/A,#N/A,FALSE,"3156058";#N/A,#N/A,FALSE,"356058";#N/A,#N/A,FALSE,"351201";#N/A,#N/A,FALSE,"351115"}</definedName>
    <definedName name="vsd">#REF!</definedName>
    <definedName name="vsdkfj">{"bs",#N/A,FALSE,"SCF"}</definedName>
    <definedName name="vslv">{"bs",#N/A,FALSE,"SCF"}</definedName>
    <definedName name="VTB" localSheetId="9">IF(Loan_Amount*Interest_Rate*Loan_Years*Loan_Start&gt;0,1,0)</definedName>
    <definedName name="VTB" localSheetId="18">IF(Loan_Amount*Interest_Rate*Loan_Years*Loan_Start&gt;0,1,0)</definedName>
    <definedName name="VTB" localSheetId="19">IF(Loan_Amount*Interest_Rate*Loan_Years*Loan_Start&gt;0,1,0)</definedName>
    <definedName name="VTB" localSheetId="20">IF(Loan_Amount*Interest_Rate*Loan_Years*Loan_Start&gt;0,1,0)</definedName>
    <definedName name="VTB" localSheetId="21">IF(Loan_Amount*Interest_Rate*Loan_Years*Loan_Start&gt;0,1,0)</definedName>
    <definedName name="VTB" localSheetId="22">IF(Loan_Amount*Interest_Rate*Loan_Years*Loan_Start&gt;0,1,0)</definedName>
    <definedName name="VTB" localSheetId="23">IF(Loan_Amount*Interest_Rate*Loan_Years*Loan_Start&gt;0,1,0)</definedName>
    <definedName name="VTB" localSheetId="24">IF(Loan_Amount*Interest_Rate*Loan_Years*Loan_Start&gt;0,1,0)</definedName>
    <definedName name="VTB" localSheetId="25">IF(Loan_Amount*Interest_Rate*Loan_Years*Loan_Start&gt;0,1,0)</definedName>
    <definedName name="VTB" localSheetId="26">IF(Loan_Amount*Interest_Rate*Loan_Years*Loan_Start&gt;0,1,0)</definedName>
    <definedName name="VTB" localSheetId="27">IF(Loan_Amount*Interest_Rate*Loan_Years*Loan_Start&gt;0,1,0)</definedName>
    <definedName name="VTB" localSheetId="10">IF(Loan_Amount*Interest_Rate*Loan_Years*Loan_Start&gt;0,1,0)</definedName>
    <definedName name="VTB" localSheetId="28">IF(Loan_Amount*Interest_Rate*Loan_Years*Loan_Start&gt;0,1,0)</definedName>
    <definedName name="VTB" localSheetId="29">IF(Loan_Amount*Interest_Rate*Loan_Years*Loan_Start&gt;0,1,0)</definedName>
    <definedName name="VTB" localSheetId="30">IF(Loan_Amount*Interest_Rate*Loan_Years*Loan_Start&gt;0,1,0)</definedName>
    <definedName name="VTB" localSheetId="31">IF(Loan_Amount*Interest_Rate*Loan_Years*Loan_Start&gt;0,1,0)</definedName>
    <definedName name="VTB" localSheetId="32">IF(Loan_Amount*Interest_Rate*Loan_Years*Loan_Start&gt;0,1,0)</definedName>
    <definedName name="VTB" localSheetId="33">IF(Loan_Amount*Interest_Rate*Loan_Years*Loan_Start&gt;0,1,0)</definedName>
    <definedName name="VTB" localSheetId="34">IF(Loan_Amount*Interest_Rate*Loan_Years*Loan_Start&gt;0,1,0)</definedName>
    <definedName name="VTB" localSheetId="35">IF(Loan_Amount*Interest_Rate*Loan_Years*Loan_Start&gt;0,1,0)</definedName>
    <definedName name="VTB" localSheetId="36">IF(Loan_Amount*Interest_Rate*Loan_Years*Loan_Start&gt;0,1,0)</definedName>
    <definedName name="VTB" localSheetId="37">IF(Loan_Amount*Interest_Rate*Loan_Years*Loan_Start&gt;0,1,0)</definedName>
    <definedName name="VTB" localSheetId="11">IF(Loan_Amount*Interest_Rate*Loan_Years*Loan_Start&gt;0,1,0)</definedName>
    <definedName name="VTB" localSheetId="38">IF(Loan_Amount*Interest_Rate*Loan_Years*Loan_Start&gt;0,1,0)</definedName>
    <definedName name="VTB" localSheetId="39">IF(Loan_Amount*Interest_Rate*Loan_Years*Loan_Start&gt;0,1,0)</definedName>
    <definedName name="VTB" localSheetId="40">IF(Loan_Amount*Interest_Rate*Loan_Years*Loan_Start&gt;0,1,0)</definedName>
    <definedName name="VTB" localSheetId="41">IF(Loan_Amount*Interest_Rate*Loan_Years*Loan_Start&gt;0,1,0)</definedName>
    <definedName name="VTB" localSheetId="42">IF(Loan_Amount*Interest_Rate*Loan_Years*Loan_Start&gt;0,1,0)</definedName>
    <definedName name="VTB" localSheetId="43">IF(Loan_Amount*Interest_Rate*Loan_Years*Loan_Start&gt;0,1,0)</definedName>
    <definedName name="VTB" localSheetId="44">IF(Loan_Amount*Interest_Rate*Loan_Years*Loan_Start&gt;0,1,0)</definedName>
    <definedName name="VTB" localSheetId="45">IF(Loan_Amount*Interest_Rate*Loan_Years*Loan_Start&gt;0,1,0)</definedName>
    <definedName name="VTB" localSheetId="46">IF(Loan_Amount*Interest_Rate*Loan_Years*Loan_Start&gt;0,1,0)</definedName>
    <definedName name="VTB" localSheetId="47">IF(Loan_Amount*Interest_Rate*Loan_Years*Loan_Start&gt;0,1,0)</definedName>
    <definedName name="VTB" localSheetId="12">IF(Loan_Amount*Interest_Rate*Loan_Years*Loan_Start&gt;0,1,0)</definedName>
    <definedName name="VTB" localSheetId="48">IF(Loan_Amount*Interest_Rate*Loan_Years*Loan_Start&gt;0,1,0)</definedName>
    <definedName name="VTB" localSheetId="49">IF(Loan_Amount*Interest_Rate*Loan_Years*Loan_Start&gt;0,1,0)</definedName>
    <definedName name="VTB" localSheetId="50">IF(Loan_Amount*Interest_Rate*Loan_Years*Loan_Start&gt;0,1,0)</definedName>
    <definedName name="VTB" localSheetId="51">IF(Loan_Amount*Interest_Rate*Loan_Years*Loan_Start&gt;0,1,0)</definedName>
    <definedName name="VTB" localSheetId="52">IF(Loan_Amount*Interest_Rate*Loan_Years*Loan_Start&gt;0,1,0)</definedName>
    <definedName name="VTB" localSheetId="53">IF(Loan_Amount*Interest_Rate*Loan_Years*Loan_Start&gt;0,1,0)</definedName>
    <definedName name="VTB" localSheetId="54">IF(Loan_Amount*Interest_Rate*Loan_Years*Loan_Start&gt;0,1,0)</definedName>
    <definedName name="VTB" localSheetId="55">IF(Loan_Amount*Interest_Rate*Loan_Years*Loan_Start&gt;0,1,0)</definedName>
    <definedName name="VTB" localSheetId="56">IF(Loan_Amount*Interest_Rate*Loan_Years*Loan_Start&gt;0,1,0)</definedName>
    <definedName name="VTB" localSheetId="57">IF(Loan_Amount*Interest_Rate*Loan_Years*Loan_Start&gt;0,1,0)</definedName>
    <definedName name="VTB" localSheetId="13">IF(Loan_Amount*Interest_Rate*Loan_Years*Loan_Start&gt;0,1,0)</definedName>
    <definedName name="VTB" localSheetId="58">IF(Loan_Amount*Interest_Rate*Loan_Years*Loan_Start&gt;0,1,0)</definedName>
    <definedName name="VTB" localSheetId="59">IF(Loan_Amount*Interest_Rate*Loan_Years*Loan_Start&gt;0,1,0)</definedName>
    <definedName name="VTB" localSheetId="60">IF(Loan_Amount*Interest_Rate*Loan_Years*Loan_Start&gt;0,1,0)</definedName>
    <definedName name="VTB" localSheetId="14">IF(Loan_Amount*Interest_Rate*Loan_Years*Loan_Start&gt;0,1,0)</definedName>
    <definedName name="VTB" localSheetId="15">IF(Loan_Amount*Interest_Rate*Loan_Years*Loan_Start&gt;0,1,0)</definedName>
    <definedName name="VTB" localSheetId="16">IF(Loan_Amount*Interest_Rate*Loan_Years*Loan_Start&gt;0,1,0)</definedName>
    <definedName name="VTB" localSheetId="17">IF(Loan_Amount*Interest_Rate*Loan_Years*Loan_Start&gt;0,1,0)</definedName>
    <definedName name="VTB" localSheetId="1">IF(Loan_Amount*Interest_Rate*Loan_Years*Loan_Start&gt;0,1,0)</definedName>
    <definedName name="VTB" localSheetId="8">IF(Loan_Amount*Interest_Rate*Loan_Years*Loan_Start&gt;0,1,0)</definedName>
    <definedName name="VTB" localSheetId="2">IF(Loan_Amount*Interest_Rate*Loan_Years*Loan_Start&gt;0,1,0)</definedName>
    <definedName name="VTB">IF(Loan_Amount*Interest_Rate*Loan_Years*Loan_Start&gt;0,1,0)</definedName>
    <definedName name="vv">{"cash_marc",#N/A,FALSE,"dec95cr.xls"}</definedName>
    <definedName name="vvcrrr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c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v">{#N/A,#N/A,TRUE,"3 breaks";#N/A,#N/A,TRUE,"May P&amp;L";#N/A,#N/A,TRUE,"May Notes ";#N/A,#N/A,TRUE,"May YTD vs bud";#N/A,#N/A,TRUE,"May BS";#N/A,#N/A,TRUE,"FAIM p&amp;L";#N/A,#N/A,TRUE,"FAIM BS may"}</definedName>
    <definedName name="vvvv">{#N/A,#N/A,TRUE,"3 breaks";#N/A,#N/A,TRUE,"May P&amp;L";#N/A,#N/A,TRUE,"May Notes ";#N/A,#N/A,TRUE,"May YTD vs bud";#N/A,#N/A,TRUE,"May BS";#N/A,#N/A,TRUE,"FAIM p&amp;L";#N/A,#N/A,TRUE,"FAIM BS may"}</definedName>
    <definedName name="vwew32">{"Assumptions",#N/A,TRUE,"Assumptions";"Income",#N/A,TRUE,"Income";"Balance",#N/A,TRUE,"Balance"}</definedName>
    <definedName name="VZDX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vzdxf">{"NOPCAPEVA",#N/A,FALSE,"Nopat";"FCFCSTAR",#N/A,FALSE,"FCFVAL";"EVAVL",#N/A,FALSE,"EVAVAL";"LEASE",#N/A,FALSE,"OpLease"}</definedName>
    <definedName name="vzssw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w">{"DCF","UPSIDE CASE",FALSE,"Sheet1";"DCF","BASE CASE",FALSE,"Sheet1";"DCF","DOWNSIDE CASE",FALSE,"Sheet1"}</definedName>
    <definedName name="w45ty45t54">{"'Directory'!$A$72:$E$91"}</definedName>
    <definedName name="w45yu45hyh">{#N/A,#N/A,TRUE,"Acq-Ass";#N/A,#N/A,TRUE,"Acq-IS";#N/A,#N/A,TRUE,"Acq-BS";#N/A,#N/A,TRUE,"Acq-CF"}</definedName>
    <definedName name="w5y2367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a">[37]Sheet1!$A$1:$A$6</definedName>
    <definedName name="WACC">[110]WACC!$C$22</definedName>
    <definedName name="WACC_in_DCF">[125]W1!$D$123</definedName>
    <definedName name="WACC_lowrange">[110]DCF!#REF!</definedName>
    <definedName name="WACC_midpoint">[110]DCF!#REF!</definedName>
    <definedName name="WACC_minus_one">[110]DCF!#REF!</definedName>
    <definedName name="WACC_on_DCF">[110]DCF!$I$71</definedName>
    <definedName name="Wacc_plusone">[110]DCF!#REF!</definedName>
    <definedName name="WACC_Stub">[197]DCF_INT!#REF!</definedName>
    <definedName name="wacc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CC3">{"adj95mult",#N/A,FALSE,"COMPCO";"adj95est",#N/A,FALSE,"COMPCO"}</definedName>
    <definedName name="WACCnotrounded">[125]W1!$D$121</definedName>
    <definedName name="WalkYTDBudNEW">{"FIXVARIANCE",#N/A,FALSE,"COSTPHSE";"SOURCING",#N/A,FALSE,"COSTPHSE"}</definedName>
    <definedName name="wan">{"COMBINED",#N/A,FALSE,"BALANCE SHEET 2";"KRONE",#N/A,FALSE,"BALANCE SHEET 2";"INTERSYSTEMS",#N/A,FALSE,"BALANCE SHEET 2"}</definedName>
    <definedName name="warehouse">{#N/A,#N/A,FALSE,"Income";#N/A,#N/A,FALSE,"Cost of Goods Sold";#N/A,#N/A,FALSE,"Other Costs";#N/A,#N/A,FALSE,"Other Income";#N/A,#N/A,FALSE,"Taxes";#N/A,#N/A,FALSE,"Other Deductions";#N/A,#N/A,FALSE,"Compensation of Officers"}</definedName>
    <definedName name="warehouse1">{#N/A,#N/A,FALSE,"Income";#N/A,#N/A,FALSE,"Cost of Goods Sold";#N/A,#N/A,FALSE,"Other Costs";#N/A,#N/A,FALSE,"Other Income";#N/A,#N/A,FALSE,"Taxes";#N/A,#N/A,FALSE,"Other Deductions";#N/A,#N/A,FALSE,"Compensation of Officers"}</definedName>
    <definedName name="warrentotal">'[107]Warren Power'!$C$96</definedName>
    <definedName name="WARZ">[4]General!$B$57:$D$58</definedName>
    <definedName name="was">{#N/A,#N/A,FALSE,"Sales Graph";#N/A,#N/A,FALSE,"BUC Graph";#N/A,#N/A,FALSE,"P&amp;L - YTD"}</definedName>
    <definedName name="wb">{#N/A,#N/A,FALSE,"Pharm";#N/A,#N/A,FALSE,"WWCM"}</definedName>
    <definedName name="wc">{#N/A,#N/A,FALSE,"Pharm";#N/A,#N/A,FALSE,"WWCM"}</definedName>
    <definedName name="wcwcwcwcw">{"CurrentDetail",#N/A,FALSE,"ActualOutlook";"NextDetail",#N/A,FALSE,"ActualOutlook"}</definedName>
    <definedName name="wdc">{#N/A,#N/A,TRUE,"Ct. Exp";#N/A,#N/A,TRUE,"New Ct Exp";#N/A,#N/A,TRUE,"Admin Travel"}</definedName>
    <definedName name="wdwdwdwd">{"Title Page",#N/A,TRUE,"Cover";"Revenue Summary",#N/A,TRUE,"Rev Sum";"Customers",#N/A,TRUE,"Customers";"File Size",#N/A,TRUE,"File Sz Sum";"Volumes",#N/A,TRUE,"Volumes";"Airlines",#N/A,TRUE,"AIRLINES";"HMRT",#N/A,TRUE,"HMRT'S";"Car Rentals",#N/A,TRUE,"CAR RENTALS";"Cruise Lines",#N/A,TRUE,"CRUISE LINES";"Tourism Bds",#N/A,TRUE,"TOURISM BOARDS";"Agencies",#N/A,TRUE,"AGENCIES";"Ent Parks",#N/A,TRUE,"ENT PARKS";"Finance and Insurance",#N/A,TRUE,"FIN &amp; INSUR";"Destinations",#N/A,TRUE,"DESTINATIONS";"Rail and Road",#N/A,TRUE,"RAIL &amp; ROAD";"Data marketing",#N/A,TRUE,"DATA-RES-MAN"}</definedName>
    <definedName name="we">{#N/A,#N/A,FALSE,"Pharm";#N/A,#N/A,FALSE,"WWCM"}</definedName>
    <definedName name="weaadsf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BMD">{#N/A,#N/A,FALSE,"OnePager"}</definedName>
    <definedName name="wedasf">{"inputs raw data",#N/A,TRUE,"INPUT"}</definedName>
    <definedName name="WEEEEE">{#N/A,#N/A,FALSE,"Minors";#N/A,#N/A,FALSE,"96CAPREV"}</definedName>
    <definedName name="wef">#REF!</definedName>
    <definedName name="wefaff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dg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g">{"AnnInc",#N/A,TRUE,"Inc";"QtrInc1",#N/A,TRUE,"Inc";"Balance",#N/A,TRUE,"Bal";"Cflow",#N/A,TRUE,"Cash"}</definedName>
    <definedName name="Weighted_Debt_Stub">[197]DCF_INT!#REF!</definedName>
    <definedName name="Weighted_Equity_Stub">[197]DCF_INT!#REF!</definedName>
    <definedName name="Wem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eq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r">{#N/A,#N/A,TRUE,"3 breaks";#N/A,#N/A,TRUE,"May P&amp;L";#N/A,#N/A,TRUE,"May Notes ";#N/A,#N/A,TRUE,"May YTD vs bud";#N/A,#N/A,TRUE,"May BS";#N/A,#N/A,TRUE,"FAIM p&amp;L";#N/A,#N/A,TRUE,"FAIM BS may"}</definedName>
    <definedName name="werdfy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ere">{#N/A,#N/A,FALSE,"EXP97"}</definedName>
    <definedName name="werfds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ERH">[4]General!$B$37:$D$39</definedName>
    <definedName name="werq">{"NOPCAPEVA",#N/A,FALSE,"Nopat";"FCFCSTAR",#N/A,FALSE,"FCFVAL";"EVAVL",#N/A,FALSE,"EVAVAL";"LEASE",#N/A,FALSE,"OpLease"}</definedName>
    <definedName name="werqwerq">{"histincome",#N/A,FALSE,"hyfins";"closing balance",#N/A,FALSE,"hyfins"}</definedName>
    <definedName name="werrr">{#N/A,#N/A,FALSE,"Pharm";#N/A,#N/A,FALSE,"WWCM"}</definedName>
    <definedName name="wersdf">{"summary1",#N/A,TRUE,"Comps";"summary2",#N/A,TRUE,"Comps";"summary3",#N/A,TRUE,"Comps"}</definedName>
    <definedName name="werwe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erwerw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erwr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ERWW">[4]General!$B$49:$D$50</definedName>
    <definedName name="WERZ">[4]General!$C$6</definedName>
    <definedName name="Westburne">{#N/A,#N/A,FALSE,"Projections";#N/A,#N/A,FALSE,"Multiples Valuation";#N/A,#N/A,FALSE,"LBO";#N/A,#N/A,FALSE,"Multiples_Sensitivity";#N/A,#N/A,FALSE,"Summary"}</definedName>
    <definedName name="WET">[4]General!$B$20:$D$22</definedName>
    <definedName name="wew">{#N/A,#N/A,FALSE,"Sheet1"}</definedName>
    <definedName name="wewewe">{"CurrentDetail",#N/A,FALSE,"ActualOutlook";"NextDetail",#N/A,FALSE,"ActualOutlook"}</definedName>
    <definedName name="wewewewe">{"CurrentDetail",#N/A,FALSE,"ActualOutlook";"NextDetail",#N/A,FALSE,"ActualOutlook"}</definedName>
    <definedName name="WEWEWTWETWET">[4]General!$C$1</definedName>
    <definedName name="weydsfg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fdfdS">{"'Sheet1'!$A$2:$R$54"}</definedName>
    <definedName name="wffds">{"'Sheet1'!$A$2:$R$54"}</definedName>
    <definedName name="wgeer">{"'Sheet1'!$D$45","'Sheet1'!$A$1:$H$36"}</definedName>
    <definedName name="wgwgwgwgwg">{"CurrentDetail",#N/A,FALSE,"ActualOutlook";"NextDetail",#N/A,FALSE,"ActualOutlook"}</definedName>
    <definedName name="what">[4]ETD!$A$1:$IV$2,[4]ETD!$A$13:$IV$14,[4]ETD!$A$29:$IV$29</definedName>
    <definedName name="WHAT_IS_THIS">40157.4552893518</definedName>
    <definedName name="whatever">'[4]Report 11'!$D$16:$D$40</definedName>
    <definedName name="whatever2">'[4]Report 11'!$H$16:$H$47</definedName>
    <definedName name="whatever3">'[4]Report 11'!$O$16:$O$47</definedName>
    <definedName name="whatever4">'[4]Report 11'!$B$16:$B$47</definedName>
    <definedName name="WHATEVERS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isthis">{#N/A,#N/A,FALSE,"Summary";#N/A,#N/A,FALSE,"Projections";#N/A,#N/A,FALSE,"Mkt Mults";#N/A,#N/A,FALSE,"DCF";#N/A,#N/A,FALSE,"Accr Dil";#N/A,#N/A,FALSE,"PIC LBO";#N/A,#N/A,FALSE,"MULT10_4";#N/A,#N/A,FALSE,"CBI LBO"}</definedName>
    <definedName name="whatisthissss">{#N/A,#N/A,FALSE,"IPO";#N/A,#N/A,FALSE,"DCF";#N/A,#N/A,FALSE,"LBO";#N/A,#N/A,FALSE,"MULT_VAL";#N/A,#N/A,FALSE,"Status Quo";#N/A,#N/A,FALSE,"Recap"}</definedName>
    <definedName name="whatisthisssss">{#N/A,#N/A,FALSE,"Summary";#N/A,#N/A,FALSE,"Projections";#N/A,#N/A,FALSE,"Mkt Mults";#N/A,#N/A,FALSE,"DCF";#N/A,#N/A,FALSE,"Accr Dil";#N/A,#N/A,FALSE,"PIC LBO";#N/A,#N/A,FALSE,"MULT10_4";#N/A,#N/A,FALSE,"CBI LBO"}</definedName>
    <definedName name="whatthehell">{"'Trend_Total'!$A$7:$V$10","'Trend_Total'!$A$1:$V$4"}</definedName>
    <definedName name="where">{"pages345",#N/A,FALSE,"group and company";"page1920",#N/A,FALSE,"glass grp";"page21",#N/A,FALSE,"glass and marbleine";"page2223",#N/A,FALSE,"wood grp "}</definedName>
    <definedName name="wholesale" localSheetId="9">1/EUReXToLUF</definedName>
    <definedName name="wholesale" localSheetId="18">1/EUReXToLUF</definedName>
    <definedName name="wholesale" localSheetId="19">1/EUReXToLUF</definedName>
    <definedName name="wholesale" localSheetId="20">1/EUReXToLUF</definedName>
    <definedName name="wholesale" localSheetId="21">1/EUReXToLUF</definedName>
    <definedName name="wholesale" localSheetId="22">1/EUReXToLUF</definedName>
    <definedName name="wholesale" localSheetId="23">1/EUReXToLUF</definedName>
    <definedName name="wholesale" localSheetId="24">1/EUReXToLUF</definedName>
    <definedName name="wholesale" localSheetId="25">1/EUReXToLUF</definedName>
    <definedName name="wholesale" localSheetId="26">1/EUReXToLUF</definedName>
    <definedName name="wholesale" localSheetId="27">1/EUReXToLUF</definedName>
    <definedName name="wholesale" localSheetId="10">1/EUReXToLUF</definedName>
    <definedName name="wholesale" localSheetId="28">1/EUReXToLUF</definedName>
    <definedName name="wholesale" localSheetId="29">1/EUReXToLUF</definedName>
    <definedName name="wholesale" localSheetId="30">1/EUReXToLUF</definedName>
    <definedName name="wholesale" localSheetId="31">1/EUReXToLUF</definedName>
    <definedName name="wholesale" localSheetId="32">1/EUReXToLUF</definedName>
    <definedName name="wholesale" localSheetId="33">1/EUReXToLUF</definedName>
    <definedName name="wholesale" localSheetId="34">1/EUReXToLUF</definedName>
    <definedName name="wholesale" localSheetId="35">1/EUReXToLUF</definedName>
    <definedName name="wholesale" localSheetId="36">1/EUReXToLUF</definedName>
    <definedName name="wholesale" localSheetId="37">1/EUReXToLUF</definedName>
    <definedName name="wholesale" localSheetId="11">1/EUReXToLUF</definedName>
    <definedName name="wholesale" localSheetId="38">1/EUReXToLUF</definedName>
    <definedName name="wholesale" localSheetId="39">1/EUReXToLUF</definedName>
    <definedName name="wholesale" localSheetId="40">1/EUReXToLUF</definedName>
    <definedName name="wholesale" localSheetId="41">1/EUReXToLUF</definedName>
    <definedName name="wholesale" localSheetId="42">1/EUReXToLUF</definedName>
    <definedName name="wholesale" localSheetId="43">1/EUReXToLUF</definedName>
    <definedName name="wholesale" localSheetId="44">1/EUReXToLUF</definedName>
    <definedName name="wholesale" localSheetId="45">1/EUReXToLUF</definedName>
    <definedName name="wholesale" localSheetId="46">1/EUReXToLUF</definedName>
    <definedName name="wholesale" localSheetId="47">1/EUReXToLUF</definedName>
    <definedName name="wholesale" localSheetId="12">1/EUReXToLUF</definedName>
    <definedName name="wholesale" localSheetId="48">1/EUReXToLUF</definedName>
    <definedName name="wholesale" localSheetId="49">1/EUReXToLUF</definedName>
    <definedName name="wholesale" localSheetId="50">1/EUReXToLUF</definedName>
    <definedName name="wholesale" localSheetId="51">1/EUReXToLUF</definedName>
    <definedName name="wholesale" localSheetId="52">1/EUReXToLUF</definedName>
    <definedName name="wholesale" localSheetId="53">1/EUReXToLUF</definedName>
    <definedName name="wholesale" localSheetId="54">1/EUReXToLUF</definedName>
    <definedName name="wholesale" localSheetId="55">1/EUReXToLUF</definedName>
    <definedName name="wholesale" localSheetId="56">1/EUReXToLUF</definedName>
    <definedName name="wholesale" localSheetId="57">1/EUReXToLUF</definedName>
    <definedName name="wholesale" localSheetId="13">1/EUReXToLUF</definedName>
    <definedName name="wholesale" localSheetId="58">1/EUReXToLUF</definedName>
    <definedName name="wholesale" localSheetId="59">1/EUReXToLUF</definedName>
    <definedName name="wholesale" localSheetId="60">1/EUReXToLUF</definedName>
    <definedName name="wholesale" localSheetId="14">1/EUReXToLUF</definedName>
    <definedName name="wholesale" localSheetId="15">1/EUReXToLUF</definedName>
    <definedName name="wholesale" localSheetId="16">1/EUReXToLUF</definedName>
    <definedName name="wholesale" localSheetId="17">1/EUReXToLUF</definedName>
    <definedName name="wholesale" localSheetId="1">1/EUReXToLUF</definedName>
    <definedName name="wholesale" localSheetId="8">1/EUReXToLUF</definedName>
    <definedName name="wholesale" localSheetId="2">1/EUReXToLUF</definedName>
    <definedName name="wholesale">1/EUReXToLUF</definedName>
    <definedName name="WHY">{"emeasummary",#N/A,FALSE,"1. PLEMEA";"BUTotalq6",#N/A,FALSE,"2. PLBU-total";"BUTotalFY02",#N/A,FALSE,"2. PLBU-total";"TotalRegQ601",#N/A,FALSE,"3. PLREGIONS-total";"TotalRegFY02",#N/A,FALSE,"3. PLREGIONS-total"}</definedName>
    <definedName name="william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illwtt">{"forecast",#N/A,FALSE,"PL";"FCST YTD",#N/A,FALSE,"PL";"new bud adj",#N/A,FALSE,"PL";"new budget",#N/A,FALSE,"PL";"qtr",#N/A,FALSE,"PL";"bal sheet",#N/A,FALSE,"MONTHLY BALANCE SHEET";"fcst w head depre cap",#N/A,FALSE,"PL"}</definedName>
    <definedName name="WIN">{"' calendrier 2000'!$A$1:$Q$38"}</definedName>
    <definedName name="wke">{#N/A,#N/A,FALSE,"FRANCE MONTH DETAIL  FFR";#N/A,#N/A,FALSE,"FRANCE MONTH DETAIL  NLG";#N/A,#N/A,FALSE,"FRANCE YTD  DETAIL FFR";#N/A,#N/A,FALSE,"FRANCE YTD  DETAIL NLG"}</definedName>
    <definedName name="WKR">{"emeasummary",#N/A,FALSE,"1. PLEMEA";"BUTotalq6",#N/A,FALSE,"2. PLBU-total";"BUTotalFY02",#N/A,FALSE,"2. PLBU-total";"TotalRegQ601",#N/A,FALSE,"3. PLREGIONS-total";"TotalRegFY02",#N/A,FALSE,"3. PLREGIONS-total"}</definedName>
    <definedName name="wlkednjfc">{#N/A,#N/A,FALSE,"Aging Summary";#N/A,#N/A,FALSE,"Ratio Analysis";#N/A,#N/A,FALSE,"Test 120 Day Accts";#N/A,#N/A,FALSE,"Tickmarks"}</definedName>
    <definedName name="wlll">{"bs",#N/A,FALSE,"SCF"}</definedName>
    <definedName name="wnn.month.">{#N/A,#N/A,FALSE,"Comp Balance";#N/A,#N/A,FALSE,"Sum Balance ";#N/A,#N/A,FALSE,"Balance Trend";#N/A,#N/A,FALSE,"Comp PL";#N/A,#N/A,FALSE,"PL";#N/A,#N/A,FALSE,"Sum PL";#N/A,#N/A,FALSE,"PL Trend";#N/A,#N/A,FALSE,"Change"}</definedName>
    <definedName name="woeiru">{"Summary",#N/A,FALSE,"Valuation Summary";"Financial Statements",#N/A,FALSE,"Results";"FCF",#N/A,FALSE,"Results"}</definedName>
    <definedName name="won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oods">#REF!</definedName>
    <definedName name="Workforce2">{"Total Assets",#N/A,FALSE,"HI Lexington";"Management Contracts",#N/A,FALSE,"HI Lexington";"Franchise Agreements",#N/A,FALSE,"HI Lexington";"Owned Hotel Total",#N/A,FALSE,"HI Lexington";"Total Revenue",#N/A,FALSE,"HI Lexington";"Operating Cost Breakdown",#N/A,FALSE,"HI Lexington";"Allocated Cost Breakdown",#N/A,FALSE,"HI Lexington";"Capex Breakdown",#N/A,FALSE,"HI Lexington";"D&amp;A Breakdown",#N/A,FALSE,"HI Lexington";"Overhead D&amp;A Allocation",#N/A,FALSE,"HI Lexington";"CTP Breakdown",#N/A,FALSE,"HI Lexington"}</definedName>
    <definedName name="working">{#N/A,#N/A,FALSE,"REPORT"}</definedName>
    <definedName name="WorkingCapNumber">[110]VALUATION!$F$16</definedName>
    <definedName name="WOS_IQ_Div_payment_date">"c2205"</definedName>
    <definedName name="WOS_IQ_Div_record_date">"c2204"</definedName>
    <definedName name="WOS_IQ_xdiv_date">"c2203"</definedName>
    <definedName name="wq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wqewq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qwt">{#N/A,#N/A,FALSE,"Projections";#N/A,#N/A,FALSE,"Contribution_Stock";#N/A,#N/A,FALSE,"PF_Combo_Stock";#N/A,#N/A,FALSE,"Projections";#N/A,#N/A,FALSE,"Contribution_Cash";#N/A,#N/A,FALSE,"PF_Combo_Cash";#N/A,#N/A,FALSE,"IPO_Cash"}</definedName>
    <definedName name="wrd">{#N/A,#N/A,FALSE,"INPUTS";#N/A,#N/A,FALSE,"PROFORMA BSHEET";#N/A,#N/A,FALSE,"COMBINED";#N/A,#N/A,FALSE,"HIGH YIELD";#N/A,#N/A,FALSE,"COMB_GRAPHS"}</definedName>
    <definedName name="wrd.2._.pagers.3">{"Cover",#N/A,FALSE,"Cover";"Summary",#N/A,FALSE,"Summarpage"}</definedName>
    <definedName name="wree">{"'Sheet1'!$A$2:$R$54"}</definedName>
    <definedName name="wrgerger">{#N/A,#N/A,TRUE,"Pivots-Employee";#N/A,"Scenario1",TRUE,"Assumptions Summary"}</definedName>
    <definedName name="wrgr53gt3gtv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m.8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">{"FCB_ALL",#N/A,FALSE,"FCB"}</definedName>
    <definedName name="wrn.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1.">{#N/A,#N/A,FALSE,"Calc";#N/A,#N/A,FALSE,"Sensitivity";#N/A,#N/A,FALSE,"LT Earn.Dil.";#N/A,#N/A,FALSE,"Dil. AVP"}</definedName>
    <definedName name="wrn.1.._.5._.Year._.Model.">{"Pre Opening Summary",#N/A,FALSE,"Pre-Opening";"Volume Analysis",#N/A,FALSE,"Volume Analysis";"Assumptions",#N/A,FALSE,"Stats and Assumptions";"IS 5 Yr",#N/A,FALSE,"Summary P&amp;L";"IS CS 5 Yr",#N/A,FALSE,"CS Inc. Stmt.";"BS 5 Yr",#N/A,FALSE,"Balance Sheet";"CF 5 Yr",#N/A,FALSE,"CashFlow";"Rev._Proc. 5 Yr",#N/A,FALSE,"Revenue";"Reimb. Data",#N/A,FALSE,"Deductions";"Deduction 5 Yr",#N/A,FALSE,"Deductions";"Salary_FTE 5 Yr",#N/A,FALSE,"Salaries, Wages, Benefits";"Variable Sal. 5 Yr",#N/A,FALSE,"Variable Salary Calc.";"Med_Phar 5 Yr",#N/A,FALSE,"Medical Supplies_Pharmacy";"Fees and Services 5 Yr",#N/A,FALSE,"Pro Fees &amp; Purch. Svcs";"Operating Expenses 5 Yr",#N/A,FALSE,"Operating Supplies_Expenses";"PPnE 5 Yr",#N/A,FALSE,"PP&amp;E Worksheet";"Debt 5 Yr",#N/A,FALSE,"Debt and Int. Worksheet"}</definedName>
    <definedName name="wrn.1.._.New._.Client._.Pricing.">{#N/A,#N/A,TRUE,"Cover";#N/A,#N/A,TRUE,"Table of Contents";#N/A,#N/A,TRUE,"Detailed Summary";#N/A,#N/A,TRUE,"Executive Summary";#N/A,#N/A,TRUE,"DUR Savings Pricing";#N/A,#N/A,TRUE,"Formulary Guarantees";#N/A,#N/A,TRUE,"Retail Networks";#N/A,#N/A,TRUE,"Performance Guarantees";#N/A,#N/A,TRUE,"RebatesandPD";#N/A,#N/A,TRUE,"Rebate Report";#N/A,#N/A,TRUE,"PDN"}</definedName>
    <definedName name="wrn.10.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0._.Monthly._.Package.">{#N/A,#N/A,FALSE,"0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56";#N/A,#N/A,FALSE,"57";#N/A,#N/A,FALSE,"58";#N/A,#N/A,FALSE,"59";#N/A,#N/A,FALSE,"60";#N/A,#N/A,FALSE,"61";#N/A,#N/A,FALSE,"62";#N/A,#N/A,FALSE,"63";#N/A,#N/A,FALSE,"64";#N/A,#N/A,FALSE,"65";#N/A,#N/A,FALSE,"66";#N/A,#N/A,FALSE,"67";#N/A,#N/A,FALSE,"68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114";#N/A,#N/A,FALSE,"115"}</definedName>
    <definedName name="wrn.101.">{"101",#N/A,FALSE,"101"}</definedName>
    <definedName name="wrn.10K._.FS._.AND._.TABLES.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wrn.10Q._.FS._.AND._.TABLES.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wrn.10Q._.TABLES.">{#N/A,#N/A,FALSE,"TABLE_1 YTD";#N/A,#N/A,FALSE,"TABLE_1A QTD"}</definedName>
    <definedName name="wrn.11.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>{#N/A,#N/A,FALSE,"Pharm";#N/A,#N/A,FALSE,"WWCM"}</definedName>
    <definedName name="wrn.111RPT._.AND._.BOARD._.PACKG.">{#N/A,#N/A,FALSE,"SCHEDULES- board";#N/A,#N/A,FALSE,"BP-Q'S"}</definedName>
    <definedName name="wrn.1130trds.">{#N/A,#N/A,FALSE,"RECEIVABLES";#N/A,#N/A,FALSE,"TRADE RECEIVABLES";#N/A,#N/A,FALSE,"COLLECTION DAYS";#N/A,#N/A,FALSE,"PRODUCTION INVENTORY";#N/A,#N/A,FALSE,"PITO";#N/A,#N/A,FALSE,"NOA"}</definedName>
    <definedName name="wrn.12.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_30._.Adv._.Book.">{#N/A,#N/A,TRUE,"Fd II Bullets";#N/A,#N/A,TRUE,"Fd II Cap. Position ";#N/A,#N/A,TRUE,"FD II Portfolio Summary";#N/A,#N/A,TRUE,"Fund II BV";#N/A,#N/A,TRUE,"Fund II FV";#N/A,#N/A,TRUE,"JRI";#N/A,#N/A,TRUE,"Weasler";#N/A,#N/A,TRUE,"NDS ";#N/A,#N/A,TRUE,"J Chain";#N/A,#N/A,TRUE,"Stronghaven";#N/A,#N/A,TRUE,"Connor";#N/A,#N/A,TRUE,"DSI";#N/A,#N/A,TRUE,"HWC";#N/A,#N/A,TRUE,"Temple";#N/A,#N/A,TRUE,"F3 Bullets";#N/A,#N/A,TRUE,"Fd III Cap. Position ";#N/A,#N/A,TRUE,"FD III Port Summ";#N/A,#N/A,TRUE,"Fund III BV";#N/A,#N/A,TRUE,"Fund III MV";#N/A,#N/A,TRUE,"Beacon";#N/A,#N/A,TRUE,"CII";#N/A,#N/A,TRUE,"MCA";#N/A,#N/A,TRUE,"Elm";#N/A,#N/A,TRUE,"Tharco";#N/A,#N/A,TRUE,"Dee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";#N/A,#N/A,TRUE,"Fund IV BV";#N/A,#N/A,TRUE,"Western";#N/A,#N/A,TRUE,"Kranson"}</definedName>
    <definedName name="wrn.123100._.Port._.Review.">{#N/A,#N/A,TRUE,"Port Summary II";#N/A,#N/A,TRUE,"II BV IRR";#N/A,#N/A,TRUE,"II FV IRR";#N/A,#N/A,TRUE,"JRI";#N/A,#N/A,TRUE,"Weasler";#N/A,#N/A,TRUE,"Stronghaven";#N/A,#N/A,TRUE,"Connor";#N/A,#N/A,TRUE,"HWC";#N/A,#N/A,TRUE,"Temple";#N/A,#N/A,TRUE,"Port Summary III";#N/A,#N/A,TRUE,"III BV IRR";#N/A,#N/A,TRUE,"III MV IRR";#N/A,#N/A,TRUE,"Beacon";#N/A,#N/A,TRUE,"CII";#N/A,#N/A,TRUE,"MCA";#N/A,#N/A,TRUE,"Elm";#N/A,#N/A,TRUE,"Elm Memo";#N/A,#N/A,TRUE,"Tharco";#N/A,#N/A,TRUE,"Dee H";#N/A,#N/A,TRUE,"DH Memo";#N/A,#N/A,TRUE,"Hunt Valve";#N/A,#N/A,TRUE,"KBA";#N/A,#N/A,TRUE,"Glassmaster";#N/A,#N/A,TRUE,"MLS";#N/A,#N/A,TRUE,"CBSA";#N/A,#N/A,TRUE,"ACE";#N/A,#N/A,TRUE,"United Central";#N/A,#N/A,TRUE,"Jakel";#N/A,#N/A,TRUE,"Lake City ";#N/A,#N/A,TRUE,"LCI Memo";#N/A,#N/A,TRUE,"Port Summary IV";#N/A,#N/A,TRUE,"IV BV IRR";#N/A,#N/A,TRUE,"Western";#N/A,#N/A,TRUE,"Kranson";#N/A,#N/A,TRUE,"ARC";#N/A,#N/A,TRUE,"Precise";#N/A,#N/A,TRUE,"WNA"}</definedName>
    <definedName name="wrn.1294BS.">{#N/A,#N/A,FALSE,"PRO FORMA FINANCIALS"}</definedName>
    <definedName name="wrn.1294BSADJUST.">{#N/A,#N/A,FALSE,"PRO FORMA FINANCIALS"}</definedName>
    <definedName name="wrn.1294IS.">{#N/A,#N/A,FALSE,"PRO FORMA FINANCIALS"}</definedName>
    <definedName name="wrn.1294ISADJUST.">{#N/A,#N/A,FALSE,"PRO FORMA FINANCIALS"}</definedName>
    <definedName name="wrn.13.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6.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7.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8.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95._.afe.">{#N/A,#N/A,FALSE,"OK2";#N/A,#N/A,FALSE,"OK1";#N/A,#N/A,FALSE,"Kentucky";#N/A,#N/A,FALSE,"Summary"}</definedName>
    <definedName name="wrn.1996._.BUDGET.">{"SUMMARY",#N/A,TRUE,"SUMMARY";"compare",#N/A,TRUE,"Vs. Bus Plan";"ratios",#N/A,TRUE,"Ratios";"REVENUE",#N/A,TRUE,"Revenue";"expenses",#N/A,TRUE,"1996 budget";"payroll",#N/A,TRUE,"Payroll"}</definedName>
    <definedName name="wrn.1996._.TO._.2004.">{"ten year ratios",#N/A,TRUE,"PROFIT_LOSS";"ten year ratios",#N/A,TRUE,"Ratios";"ten yr opex and capex",#N/A,TRUE,"1996 budget";"ten year revenues",#N/A,TRUE,"Revenue_1996-2004";"ten year payroll",#N/A,TRUE,"Payroll"}</definedName>
    <definedName name="wrn.1998._.Budget.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wrn.1998._.IPO._.Update.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9._.Budget.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wrn.1stqbr.">{#N/A,#N/A,FALSE,"cover";#N/A,#N/A,FALSE,"index";#N/A,#N/A,FALSE,"TA_SUM";#N/A,#N/A,FALSE,"sum disc";#N/A,#N/A,FALSE,"staff";#N/A,#N/A,FALSE,"other points";#N/A,#N/A,FALSE,"Scenarios"}</definedName>
    <definedName name="wrn.2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2.">{"cover",#N/A,TRUE,"Cover";"toc1",#N/A,TRUE,"TOC";"ts1",#N/A,TRUE,"Transaction Summary";"ei1",#N/A,TRUE,"Earnings Impact";"ad1",#N/A,TRUE,"accretion dilution"}</definedName>
    <definedName name="wrn.2.._.Existing._.Client._.Pricing.">{#N/A,#N/A,TRUE,"Cover";#N/A,#N/A,TRUE,"Table of Contents";#N/A,#N/A,TRUE,"Detailed Summary";#N/A,#N/A,TRUE,"Executive Summary";#N/A,#N/A,TRUE,"Formulary Guarantees";#N/A,#N/A,TRUE,"Retail Networks";#N/A,#N/A,TRUE,"Performance Guarantees";#N/A,#N/A,TRUE,"RebatesandPD";#N/A,#N/A,TRUE,"Rebate Report Existing Clients";#N/A,#N/A,TRUE,"Monthly Data (2 Year Summary)";#N/A,#N/A,TRUE,"AWP";#N/A,#N/A,TRUE,"Dispensing";#N/A,#N/A,TRUE,"PDN";#N/A,#N/A,TRUE,"Network"}</definedName>
    <definedName name="wrn.2.._.PPM.">{#N/A,#N/A,FALSE,"PPM Cover";"PPM Summary",#N/A,FALSE,"PPM Summary";"PPM IS",#N/A,FALSE,"PPM Statements";"PPM CF",#N/A,FALSE,"PPM Statements";"PPM BS",#N/A,FALSE,"PPM Statements";"Footnotes",#N/A,FALSE,"PPM Notes";"Pre Opening Summary",#N/A,FALSE,"Pre-Opening"}</definedName>
    <definedName name="wrn.2._.pagers.">{"Cover",#N/A,FALSE,"Cover";"Summary",#N/A,FALSE,"Summarpage"}</definedName>
    <definedName name="wrn.2._.pagers.2">{"Cover",#N/A,FALSE,"Cover";"Summary",#N/A,FALSE,"Summarpage"}</definedName>
    <definedName name="wrn.20.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0._.Package._.GOM.">{"2000PPE",#N/A,FALSE,"PPE 2000";"2000DD",#N/A,FALSE,"DrydocksOther"}</definedName>
    <definedName name="wrn.2001._.Product.">{#N/A,#N/A,TRUE,"2001 TOTAL";#N/A,#N/A,TRUE,"2001 South Africa";#N/A,#N/A,TRUE,"2001 Egypt";#N/A,#N/A,TRUE,"2001 RCENA";#N/A,#N/A,TRUE,"2001Czech Rep";#N/A,#N/A,TRUE,"2001 Poland";#N/A,#N/A,TRUE,"2001 RCWA";#N/A,#N/A,TRUE,"2001 RCSA";#N/A,#N/A,TRUE,"2001 Turkey";#N/A,#N/A,TRUE,"2001 Dubai"}</definedName>
    <definedName name="wrn.2001._.Summary.">{#N/A,#N/A,TRUE,"SCR-LA 2001";#N/A,#N/A,TRUE,"2001 TOTAL";#N/A,#N/A,TRUE,"2001 Puerto Rico";#N/A,#N/A,TRUE,"2001 Argentina";#N/A,#N/A,TRUE,"2001 Brazil";#N/A,#N/A,TRUE,"2001 Venezuela";#N/A,#N/A,TRUE,"2001 Chile";#N/A,#N/A,TRUE,"2001 Other Latin America"}</definedName>
    <definedName name="wrn.2003._.Detail._.in._.Dollars.">{#N/A,#N/A,FALSE,"2003 Est";#N/A,#N/A,FALSE,"2003 Pr";#N/A,#N/A,FALSE,"2003 Plan"}</definedName>
    <definedName name="wrn.2003._.Detail._.per._.pax.">{#N/A,#N/A,FALSE,"2003 Est per pax";#N/A,#N/A,FALSE,"2003 Pr per pax";#N/A,#N/A,FALSE,"2003 Plan per pax"}</definedName>
    <definedName name="wrn.2003._.RM._.Reports.">{#N/A,#N/A,FALSE,"Prd Summ 03Prvs03E";#N/A,#N/A,FALSE,"Prd Summ 03Pvs03E"}</definedName>
    <definedName name="wrn.2004._.Detail._.in._.Dollars.">{#N/A,#N/A,FALSE,"2004 Est";#N/A,#N/A,FALSE,"2004 Pr Est";#N/A,#N/A,FALSE,"2004 Plan"}</definedName>
    <definedName name="wrn.2004._.Detail._.per._.pax.">{#N/A,#N/A,FALSE,"2004 Est per pax";#N/A,#N/A,FALSE,"2004 Pr per pax";#N/A,#N/A,FALSE,"2004 Plan per pax"}</definedName>
    <definedName name="wrn.2004._.RM._.Reports.">{#N/A,#N/A,FALSE,"Prd Summ 04Pvs04E";#N/A,#N/A,FALSE,"Prd Summ 04Prvs04E";#N/A,#N/A,FALSE,"Prd Summ 03Evs04E"}</definedName>
    <definedName name="wrn.21.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5.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7.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8.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9.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NDQTRRPT.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2xxcap.">{#N/A,#N/A,FALSE,"2XX"}</definedName>
    <definedName name="wrn.2xxga.">{#N/A,#N/A,FALSE,"2XX"}</definedName>
    <definedName name="wrn.3.">{"cover",#N/A,TRUE,"Cover";"toc1",#N/A,TRUE,"TOC";"ts1",#N/A,TRUE,"Transaction Summary";"ei2",#N/A,TRUE,"Earnings Impact";"ad2",#N/A,TRUE,"accretion dilution"}</definedName>
    <definedName name="wrn.3.._.New._.Client._.TPA._.or._.Broker.">{#N/A,#N/A,FALSE,"Cover";#N/A,#N/A,FALSE,"Table of Contents";#N/A,#N/A,FALSE,"Detailed Summary";#N/A,#N/A,FALSE,"Executive Summary";#N/A,#N/A,FALSE,"Formulary Guarantees";#N/A,#N/A,FALSE,"Retail Networks";#N/A,#N/A,FALSE,"Performance Guarantees";#N/A,#N/A,FALSE,"RebatesandPD";#N/A,#N/A,FALSE,"Rebate Report";#N/A,#N/A,FALSE,"TPA Questionaire";#N/A,#N/A,FALSE,"Commissions"}</definedName>
    <definedName name="wrn.3.._.Pre._.Opening.">{"Pre Opening BS",#N/A,FALSE,"Pre-Opening";"Pre Opening Worksheet",#N/A,FALSE,"Pre-Opening"}</definedName>
    <definedName name="wrn.3._.month._.budget.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wrn.3._.month._.budget._1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wrn.3._.month._.budget._2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wrn.3._.month._.budget._3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wrn.3._.Scenarios.">{"full model","100% Stock",FALSE,"PROFORMA";"full model","50/50",FALSE,"PROFORMA";"full model","100% Cash",FALSE,"PROFORMA"}</definedName>
    <definedName name="wrn.3.00._.Adv.._.Board.">{#N/A,#N/A,TRUE,"Fd II Inv. act.";#N/A,#N/A,TRUE,"Fd II Cap. Position ";#N/A,#N/A,TRUE,"FD II Portfolio Summary";#N/A,#N/A,TRUE,"BV Valuation";#N/A,#N/A,TRUE,"FV Valuation";#N/A,#N/A,TRUE,"JRI";#N/A,#N/A,TRUE,"Weasler";#N/A,#N/A,TRUE,"NDS ";#N/A,#N/A,TRUE,"Stronghaven";#N/A,#N/A,TRUE,"Connor";#N/A,#N/A,TRUE,"DSI";#N/A,#N/A,TRUE,"HWC";#N/A,#N/A,TRUE,"Temple";#N/A,#N/A,TRUE,"Fd III Inv. act.";#N/A,#N/A,TRUE,"Fd III Cap. Position ";#N/A,#N/A,TRUE,"FD III Port Summ";#N/A,#N/A,TRUE,"FD III BV";#N/A,#N/A,TRUE,"FD III MV";#N/A,#N/A,TRUE,"Beacon";#N/A,#N/A,TRUE,"CII";#N/A,#N/A,TRUE,"MCA";#N/A,#N/A,TRUE,"Elm";#N/A,#N/A,TRUE,"Tharco";#N/A,#N/A,TRUE,"Dee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Inv. act.";#N/A,#N/A,TRUE,"Fd IV Cap. Position  ";#N/A,#N/A,TRUE,"FD IV Portfolio Summary ";#N/A,#N/A,TRUE,"FD IV BV";#N/A,#N/A,TRUE,"Western";#N/A,#N/A,TRUE,"Kranson"}</definedName>
    <definedName name="wrn.30.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84R3.">{#N/A,#N/A,FALSE,"CERCALC"}</definedName>
    <definedName name="wrn.38.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9.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>{#N/A,"Base",FALSE,"Dividend";#N/A,"Conservative",FALSE,"Dividend";#N/A,"Downside",FALSE,"Dividend"}</definedName>
    <definedName name="wrn.3yr.CF.">{"assume",#N/A,FALSE,"K&amp;20th Month CF";"MoCF",#N/A,FALSE,"K&amp;20th Month CF";"AnCF",#N/A,FALSE,"K&amp;20th Month CF"}</definedName>
    <definedName name="wrn.4.">{"toc1",#N/A,FALSE,"TOC";"cover",#N/A,FALSE,"Cover";"ts1",#N/A,FALSE,"Transaction Summary";"ei3",#N/A,FALSE,"Earnings Impact";"ad3",#N/A,FALSE,"accretion dilution"}</definedName>
    <definedName name="wrn.4.._.Detail._.Financial._.Statements.">{"IS All",#N/A,FALSE,"Summary P&amp;L";"IS CS All",#N/A,FALSE,"CS Inc. Stmt.";"BS All",#N/A,FALSE,"Balance Sheet";"CF All",#N/A,FALSE,"CashFlow"}</definedName>
    <definedName name="wrn.40.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5.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5BS.">{#N/A,#N/A,FALSE,"PRO FORMA FINANCIALS"}</definedName>
    <definedName name="wrn.495BSADJUST.">{#N/A,#N/A,FALSE,"PRO FORMA FINANCIALS"}</definedName>
    <definedName name="wrn.495IS.">{#N/A,#N/A,FALSE,"PRO FORMA FINANCIALS"}</definedName>
    <definedName name="wrn.495ISADJUST.">{#N/A,#N/A,FALSE,"PRO FORMA FINANCIALS"}</definedName>
    <definedName name="wrn.5.">{"cover",#N/A,TRUE,"Cover";"toc2",#N/A,TRUE,"TOC";"ts1",#N/A,TRUE,"Transaction Summary";"ei",#N/A,TRUE,"Earnings Impact";"ad",#N/A,TRUE,"accretion dilution";"hg",#N/A,TRUE,"Has-Gets"}</definedName>
    <definedName name="wrn.5.._.ALL._.Detail._.Support.">{"Volume Analysis",#N/A,FALSE,"Volume Analysis";"Assumptions",#N/A,FALSE,"Stats and Assumptions";"ALOS_Charges",#N/A,FALSE,"Revenue";"Revenue_Procedure Detail",#N/A,FALSE,"Revenue";"Other Rev. Detail",#N/A,FALSE,"Other Revenue";"Deduction Detail",#N/A,FALSE,"Deductions";"Cap. Reimb. Detail",#N/A,FALSE,"Capital Reimb.";"Fixed FTE Detail",#N/A,FALSE,"Salaries, Wages, Benefits";"Fixed Salary Detail",#N/A,FALSE,"Salaries, Wages, Benefits";"Var. FTE Detail",#N/A,FALSE,"Variable Salary Calc.";"Var. Salary Detail",#N/A,FALSE,"Variable Salary Calc.";"Med._Phar Detail",#N/A,FALSE,"Medical Supplies_Pharmacy";"Fees and Services Detail",#N/A,FALSE,"Pro Fees &amp; Purch. Svcs";"Operating Expenses Detail",#N/A,FALSE,"Operating Supplies_Expenses";"Outsourced Detail",#N/A,FALSE,"Outsourced";"PPnE Detail",#N/A,FALSE,"PP&amp;E Worksheet";"Debt Detail",#N/A,FALSE,"Debt and Int. Worksheet"}</definedName>
    <definedName name="wrn.50.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6.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8.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>{"cover",#N/A,TRUE,"Cover";"toc2",#N/A,TRUE,"TOC";"ts1",#N/A,TRUE,"Transaction Summary";"ei1",#N/A,TRUE,"Earnings Impact";"ad1",#N/A,TRUE,"accretion dilution";"hg1",#N/A,TRUE,"Has-Gets"}</definedName>
    <definedName name="wrn.6.._.Two._.Year._.Reports.">{"Volume Analysis",#N/A,FALSE,"Volume Analysis";"Assumptions",#N/A,FALSE,"Stats and Assumptions";"IS 2 Yrs",#N/A,FALSE,"Summary P&amp;L";"IS CS 2 Yr",#N/A,FALSE,"CS Inc. Stmt.";"BS 2 Yr",#N/A,FALSE,"Balance Sheet";"CF 2 Yr",#N/A,FALSE,"CashFlow";"Rev._Proc. 2 Yr",#N/A,FALSE,"Revenue";"Deduction 2 Yr",#N/A,FALSE,"Deductions";"Reimb. Data",#N/A,FALSE,"Deductions";"Salary_FTE 2 Yr",#N/A,FALSE,"Salaries, Wages, Benefits";"Variable Sal. 2 Yr",#N/A,FALSE,"Variable Salary Calc.";"Med_Phar 2 Yr",#N/A,FALSE,"Medical Supplies_Pharmacy";"Fees and Services 2 Yr",#N/A,FALSE,"Pro Fees &amp; Purch. Svcs";"Operating Expenses 2 Yr",#N/A,FALSE,"Operating Supplies_Expenses";"PPnE 5 Yr",#N/A,FALSE,"PP&amp;E Worksheet";"Debt 5 Yr",#N/A,FALSE,"Debt and Int. Worksheet"}</definedName>
    <definedName name="wrn.60.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6.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8.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>{"cover",#N/A,TRUE,"Cover";"toc2",#N/A,TRUE,"TOC";"ts1",#N/A,TRUE,"Transaction Summary";"ei2c",#N/A,TRUE,"Earnings Impact";"ad2",#N/A,TRUE,"accretion dilution";"hg2",#N/A,TRUE,"Has-Gets"}</definedName>
    <definedName name="wrn.70.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>{#N/A,#N/A,FALSE,"REPORT"}</definedName>
    <definedName name="wrn.731">{#N/A,#N/A,FALSE,"REPORT"}</definedName>
    <definedName name="wrn.750.">{#N/A,#N/A,FALSE,"REPORT"}</definedName>
    <definedName name="wrn.7501">{#N/A,#N/A,FALSE,"REPORT"}</definedName>
    <definedName name="wrn.760.16.">{#N/A,#N/A,FALSE,"REPORT"}</definedName>
    <definedName name="wrn.7900">{#N/A,#N/A,FALSE,"REPORT"}</definedName>
    <definedName name="wrn.8.">{"cover",#N/A,TRUE,"Cover";"toc2",#N/A,TRUE,"TOC";"ts1",#N/A,TRUE,"Transaction Summary";"ei3",#N/A,TRUE,"Earnings Impact";"ad3",#N/A,TRUE,"accretion dilution";"hg3",#N/A,TRUE,"Has-Gets"}</definedName>
    <definedName name="wrn.9.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_30._.Adv._.Board.">{#N/A,#N/A,TRUE,"Fd II Bullets";#N/A,#N/A,TRUE,"Fd II Cap. Position ";#N/A,#N/A,TRUE,"FD II Portfolio Summary";#N/A,#N/A,TRUE,"BV Valuation ";#N/A,#N/A,TRUE,"FV Valuation";#N/A,#N/A,TRUE,"Valuation Change II";#N/A,#N/A,TRUE,"Costumes";#N/A,#N/A,TRUE,"DSI";#N/A,#N/A,TRUE,"Temple";#N/A,#N/A,TRUE,"Temple Value";#N/A,#N/A,TRUE,"JRI";#N/A,#N/A,TRUE,"Weasler";#N/A,#N/A,TRUE,"NDS ";#N/A,#N/A,TRUE,"J Chain";#N/A,#N/A,TRUE,"Stronghaven";#N/A,#N/A,TRUE,"Connor";#N/A,#N/A,TRUE,"HWC";#N/A,#N/A,TRUE,"F3 Bullets";#N/A,#N/A,TRUE,"Fd III Cap. Position  ";#N/A,#N/A,TRUE,"FD III Port Summ";#N/A,#N/A,TRUE,"BV Valuation";#N/A,#N/A,TRUE,"MV Valuation";#N/A,#N/A,TRUE,"Valuation Change III";#N/A,#N/A,TRUE,"Beacon";#N/A,#N/A,TRUE,"Beacon Value";#N/A,#N/A,TRUE,"Tharco";#N/A,#N/A,TRUE,"Tharco Value";#N/A,#N/A,TRUE,"Dee H";#N/A,#N/A,TRUE,"Dee H Value";#N/A,#N/A,TRUE,"Globe";#N/A,#N/A,TRUE,"Globe Value";#N/A,#N/A,TRUE,"CII";#N/A,#N/A,TRUE,"MCA";#N/A,#N/A,TRUE,"Elm";#N/A,#N/A,TRUE,"Hunt Valve";#N/A,#N/A,TRUE,"Hund 2";#N/A,#N/A,TRUE,"KBA";#N/A,#N/A,TRUE,"Glassmaster";#N/A,#N/A,TRUE,"May";#N/A,#N/A,TRUE,"CBSA";#N/A,#N/A,TRUE,"ACE";#N/A,#N/A,TRUE,"United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";#N/A,#N/A,TRUE,"BV Valuation IV ";#N/A,#N/A,TRUE,"Western"}</definedName>
    <definedName name="wrn.9_30._.LP._.Meeting.">{#N/A,#N/A,TRUE,"Fund II Graph";#N/A,#N/A,TRUE,"Fd II Cap. Position ";#N/A,#N/A,TRUE,"Fd II Inv. act.";#N/A,#N/A,TRUE,"FD II Portfolio Summary";#N/A,#N/A,TRUE,"BV Valuation II";#N/A,#N/A,TRUE,"FV Valuation II";#N/A,#N/A,TRUE,"Fund II Per.";#N/A,#N/A,TRUE,"Valuation Change II";#N/A,#N/A,TRUE,"JRI";#N/A,#N/A,TRUE,"Weasler";#N/A,#N/A,TRUE,"Return Analysis";#N/A,#N/A,TRUE,"NDS Return";#N/A,#N/A,TRUE,"NDS";#N/A,#N/A,TRUE,"Stronghaven";#N/A,#N/A,TRUE,"Connor";#N/A,#N/A,TRUE,"HWC";#N/A,#N/A,TRUE,"Temple";#N/A,#N/A,TRUE,"Fund III Graph";#N/A,#N/A,TRUE,"Fd III Cap. Position ";#N/A,#N/A,TRUE,"Add-ons";#N/A,#N/A,TRUE,"Fd III Inv. act.";#N/A,#N/A,TRUE,"FD III Port Summ";#N/A,#N/A,TRUE,"BV Valuation III";#N/A,#N/A,TRUE,"MV Valuation III";#N/A,#N/A,TRUE,"Fund III Per.";#N/A,#N/A,TRUE,"Valuation Change III";#N/A,#N/A,TRUE,"Beacon";#N/A,#N/A,TRUE,"CII";#N/A,#N/A,TRUE,"MCA";#N/A,#N/A,TRUE,"Elm";#N/A,#N/A,TRUE,"Tharco";#N/A,#N/A,TRUE,"Tharco Write-up";#N/A,#N/A,TRUE,"Dee H";#N/A,#N/A,TRUE,"Dee H. Memo";#N/A,#N/A,TRUE,"Globe";#N/A,#N/A,TRUE,"Hunt Valve";#N/A,#N/A,TRUE,"KBA";#N/A,#N/A,TRUE,"Glassmaster";#N/A,#N/A,TRUE,"MLS";#N/A,#N/A,TRUE,"CBSA";#N/A,#N/A,TRUE,"ACE";#N/A,#N/A,TRUE,"United Central";#N/A,#N/A,TRUE,"Jakel";#N/A,#N/A,TRUE,"Lake City ";#N/A,#N/A,TRUE,"LCF Com.";#N/A,#N/A,TRUE,"Fund IV Graph";#N/A,#N/A,TRUE,"Fd IV Cap. Position  ";#N/A,#N/A,TRUE,"Fd IV Inv. act.";#N/A,#N/A,TRUE,"FD IV Portfolio Summary ";#N/A,#N/A,TRUE,"BV Valuation";#N/A,#N/A,TRUE,"Fund IV Per.";#N/A,#N/A,TRUE,"Western";#N/A,#N/A,TRUE,"Kranson";#N/A,#N/A,TRUE,"ARC";#N/A,#N/A,TRUE,"Precise";#N/A,#N/A,TRUE,"WNA"}</definedName>
    <definedName name="wrn.905">{#N/A,#N/A,FALSE,"REPORT"}</definedName>
    <definedName name="wrn.94PV.">{"Page1",#N/A,FALSE,"94PV";"Page2",#N/A,FALSE,"94PV"}</definedName>
    <definedName name="wrn.96._.Plan.">{#N/A,#N/A,TRUE,"INPUT Sale &amp; PS GP Plan";#N/A,#N/A,TRUE,"INPUT TTB GP &amp; Elim";#N/A,#N/A,TRUE,"INPUT OCOS";#N/A,#N/A,TRUE,"INPUT Op Exp PLAN";#N/A,#N/A,TRUE,"PRINT P &amp; L FCST";#N/A,#N/A,TRUE,"INPUT Sales &amp; GP FCST";#N/A,#N/A,TRUE,"Print Sales &amp; GP Growth";#N/A,#N/A,TRUE,"capexp";#N/A,#N/A,TRUE,"MC-Regional P&amp;L and Cash Flow";#N/A,#N/A,TRUE,"MC - Standard Account";#N/A,#N/A,TRUE,"MC - List of Customer Names";#N/A,#N/A,TRUE,"MC - Product Line";#N/A,#N/A,TRUE,"Assumptions";#N/A,#N/A,TRUE,"Up-Down";#N/A,#N/A,TRUE,"OPEX Growth";#N/A,#N/A,TRUE,"HPO-Selling";#N/A,#N/A,TRUE,"HPO-Distribution";#N/A,#N/A,TRUE,"HPO-Transportation";#N/A,#N/A,TRUE,"HPO-Trans Charged";#N/A,#N/A,TRUE,"HPO-Bad Debt";#N/A,#N/A,TRUE,"HP-Other G&amp;A"}</definedName>
    <definedName name="wrn.96_.Plan1.">{#N/A,#N/A,TRUE,"INPUT Sale &amp; PS GP Plan";#N/A,#N/A,TRUE,"INPUT TTB GP &amp; Elim";#N/A,#N/A,TRUE,"INPUT OCOS";#N/A,#N/A,TRUE,"INPUT Op Exp PLAN";#N/A,#N/A,TRUE,"PRINT P &amp; L FCST";#N/A,#N/A,TRUE,"INPUT Sales &amp; GP FCST";#N/A,#N/A,TRUE,"Print Sales &amp; GP Growth";#N/A,#N/A,TRUE,"capexp";#N/A,#N/A,TRUE,"MC-Regional P&amp;L and Cash Flow";#N/A,#N/A,TRUE,"MC - Standard Account";#N/A,#N/A,TRUE,"MC - List of Customer Names";#N/A,#N/A,TRUE,"MC - Product Line";#N/A,#N/A,TRUE,"Assumptions";#N/A,#N/A,TRUE,"Up-Down";#N/A,#N/A,TRUE,"OPEX Growth";#N/A,#N/A,TRUE,"HPO-Selling";#N/A,#N/A,TRUE,"HPO-Distribution";#N/A,#N/A,TRUE,"HPO-Transportation";#N/A,#N/A,TRUE,"HPO-Trans Charged";#N/A,#N/A,TRUE,"HPO-Bad Debt";#N/A,#N/A,TRUE,"HP-Other G&amp;A"}</definedName>
    <definedName name="wrn.96_563.">{#N/A,#N/A,FALSE,"95-563";#N/A,#N/A,FALSE,"011";#N/A,#N/A,FALSE,"100";#N/A,#N/A,FALSE,"120";#N/A,#N/A,FALSE,"160";#N/A,#N/A,FALSE,"170";#N/A,#N/A,FALSE,"200003";#N/A,#N/A,FALSE,"200005";#N/A,#N/A,FALSE,"230";#N/A,#N/A,FALSE,"240";#N/A,#N/A,FALSE,"290";#N/A,#N/A,FALSE,"350";#N/A,#N/A,FALSE,"360";#N/A,#N/A,FALSE,"370";#N/A,#N/A,FALSE,"380";#N/A,#N/A,FALSE,"390";#N/A,#N/A,FALSE,"400";#N/A,#N/A,FALSE,"470020"}</definedName>
    <definedName name="wrn.97.">{"ONE",#N/A,FALSE,"96DDCOD";"TWO",#N/A,FALSE,"96DDCOD"}</definedName>
    <definedName name="wrn.97PLNS2.XLS.">{#N/A,#N/A,TRUE,"97plnfpg"}</definedName>
    <definedName name="wrn.99999">{#N/A,#N/A,FALSE,"REPORT"}</definedName>
    <definedName name="wrn.A.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_B_workpapers.">{"field_exam_cover_page",#N/A,FALSE,"Input";"workpaper_contents",#N/A,FALSE,"Input";"ar_stats_B_1",#N/A,FALSE,"AR";"ar_aging_trends",#N/A,FALSE,"AR";"availability_comparison",#N/A,FALSE,"AR";"ineligible_summary",#N/A,FALSE,"AR";"ineligible_breakdown",#N/A,FALSE,"AR";"reconciliations",#N/A,FALSE,"AR";"ar_concentrations",#N/A,FALSE,"AR";"bbr_B_13",#N/A,FALSE,"AR";"bbr_questionnair",#N/A,FALSE,"AR"}</definedName>
    <definedName name="wrn.A_VALUATION.">{#N/A,#N/A,FALSE,"A_D";#N/A,#N/A,FALSE,"WACC";#N/A,#N/A,FALSE,"DCF";#N/A,#N/A,FALSE,"A";#N/A,#N/A,FALSE,"LBO";#N/A,#N/A,FALSE,"C";#N/A,#N/A,FALSE,"impd";#N/A,#N/A,FALSE,"comps"}</definedName>
    <definedName name="wrn.aaa">{#N/A,#N/A,FALSE,"Pharm";#N/A,#N/A,FALSE,"WWCM"}</definedName>
    <definedName name="wrn.aaaaaaa">{#N/A,#N/A,FALSE,"Pharm";#N/A,#N/A,FALSE,"WWCM"}</definedName>
    <definedName name="wrn.abc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bldexam.">{#N/A,#N/A,FALSE,"ROUTING PAGE";#N/A,#N/A,FALSE,"GENERAL INFORMATION";#N/A,#N/A,FALSE,"BOOKS AND RECORDS ANALYSIS";#N/A,#N/A,FALSE,"FINANCIAL AND OPERATIONS";#N/A,#N/A,FALSE,"RECONCILIATION OF NET WORTH";#N/A,#N/A,FALSE,"COLLATERAL AND LOAN POSITION";#N/A,#N/A,FALSE,"COLLATERAL POSITION FOOTNOTES";#N/A,#N/A,FALSE,"AR AGINGS";#N/A,#N/A,FALSE,"ANALYSIS OF DELINQUENT ACCOUNTS";#N/A,#N/A,FALSE,"AR CONCENTRATION &amp; INELIGIBLES";#N/A,#N/A,FALSE,"AR INELIGIBLES";#N/A,#N/A,FALSE,"AR ACTIVITY";#N/A,#N/A,FALSE,"POD";#N/A,#N/A,FALSE,"CM ANALYSIS";#N/A,#N/A,FALSE,"INVENTORY SUMMARY";#N/A,#N/A,FALSE,"GENERAL INVENTORY INFORMATION";#N/A,#N/A,FALSE,"INVENTORY ACTIVITY";#N/A,#N/A,FALSE,"INVENTORY TEST COUNT";#N/A,#N/A,FALSE,"GM &amp; UNIT COST ANALYSIS";#N/A,#N/A,FALSE,"FIXED ASSETS, OFFICERS INFO";#N/A,#N/A,FALSE,"AP AGINGS &amp; OTHER AP INFO";#N/A,#N/A,FALSE,"AP OPEN VENDOR INVOICE TEST";#N/A,#N/A,FALSE,"AP ACTIVITY";#N/A,#N/A,FALSE,"NOTES PAYABLE &amp; CONTINGENT LIAB";#N/A,#N/A,FALSE,"PAYROLL &amp; OTHER TAXES";#N/A,#N/A,FALSE,"BANK RECONCILIATION";#N/A,#N/A,FALSE,"CASH DETAIL ANALYSIS"}</definedName>
    <definedName name="wrn.Accounts.">{"turnover",#N/A,FALSE;"profits",#N/A,FALSE;"cash",#N/A,FALSE}</definedName>
    <definedName name="wrn.Accr_Dil.">{#N/A,#N/A,FALSE,"Debt Accr";#N/A,#N/A,FALSE,"Stock Accr";#N/A,#N/A,FALSE,"Debt Stock Accr"}</definedName>
    <definedName name="wrn.Accretion.">{"Accretion",#N/A,FALSE,"Assum"}</definedName>
    <definedName name="wrn.ACCT._.PACKAGE._.REPORT.">{#N/A,#N/A,TRUE,"Highlights";#N/A,#N/A,TRUE,"BS_Oriental International Bank";#N/A,#N/A,TRUE,"P&amp;L_Oriental International Bank";#N/A,#N/A,TRUE,"Revenues Report_OIB";#N/A,#N/A,TRUE,"Expenses OIB";#N/A,#N/A,TRUE,"Margin_ORIENTAL INTL BANK";#N/A,#N/A,TRUE,"PL Quarterly_OIB";#N/A,#N/A,TRUE,"COVER"}</definedName>
    <definedName name="wrn.accts.">{"1.accts",#N/A,FALSE,"2.Operations 6100";"2.accts",#N/A,FALSE,"2.Operations 6100"}</definedName>
    <definedName name="wrn.ACHESON94TAXRETURN.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CI.">{"ACI IS",#N/A,FALSE,"ACI - IS";"ACI BS",#N/A,FALSE,"ACI - BS";"ACI Detail IS",#N/A,FALSE,"ACI - Detail IS";"ACI Detail IS Supplemental Info",#N/A,FALSE,"ACI - Detail IS";"ACI Monthly 1999",#N/A,FALSE,"ACI Monthly";"ACI Monthly 1998",#N/A,FALSE,"ACI Monthly";"ACI Monthly 1997",#N/A,FALSE,"ACI Monthly"}</definedName>
    <definedName name="wrn.AcqState.">{#N/A,#N/A,TRUE,"Acq-Ass";#N/A,#N/A,TRUE,"Acq-IS";#N/A,#N/A,TRUE,"Acq-BS";#N/A,#N/A,TRUE,"Acq-CF"}</definedName>
    <definedName name="wrn.AcqState1">{#N/A,#N/A,TRUE,"Acq-Ass";#N/A,#N/A,TRUE,"Acq-IS";#N/A,#N/A,TRUE,"Acq-BS";#N/A,#N/A,TRUE,"Acq-CF"}</definedName>
    <definedName name="wrn.Acquiror.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sition_matrix.">{"Acq_matrix",#N/A,FALSE,"Acquisition Matrix"}</definedName>
    <definedName name="wrn.Acquisition_matrix_from_DBAB">{"Acq_matrix",#N/A,FALSE,"Acquisition Matrix"}</definedName>
    <definedName name="wrn.Acquisition_matrix_from_DBAB_1">{"Acq_matrix",#N/A,FALSE,"Acquisition Matrix"}</definedName>
    <definedName name="wrn.Acquisition_matrix_from_DBAB_1_1">{"Acq_matrix",#N/A,FALSE,"Acquisition Matrix"}</definedName>
    <definedName name="wrn.Acquisition_matrix_from_DBAB_1_1_1">{"Acq_matrix",#N/A,FALSE,"Acquisition Matrix"}</definedName>
    <definedName name="wrn.Acquisition_matrix_from_DBAB_1_2">{"Acq_matrix",#N/A,FALSE,"Acquisition Matrix"}</definedName>
    <definedName name="wrn.Acquisition_matrix_from_DBAB_2">{"Acq_matrix",#N/A,FALSE,"Acquisition Matrix"}</definedName>
    <definedName name="wrn.Acquisition_matrix_from_DBAB_3">{"Acq_matrix",#N/A,FALSE,"Acquisition Matrix"}</definedName>
    <definedName name="wrn.Acquisition_matrix_from_DBAB_4">{"Acq_matrix",#N/A,FALSE,"Acquisition Matrix"}</definedName>
    <definedName name="wrn.Acquisition_matrix_from_DBAB_5">{"Acq_matrix",#N/A,FALSE,"Acquisition Matrix"}</definedName>
    <definedName name="wrn.AcqVal.">{#N/A,#N/A,FALSE,"Acq-Val";#N/A,#N/A,FALSE,"Acq-Mult Val"}</definedName>
    <definedName name="wrn.ACTIF.">{#N/A,#N/A,FALSE,"IMMO ET AMORT";#N/A,#N/A,FALSE,"DOTATIONS";#N/A,#N/A,FALSE,"FOND DE COMMERCE";#N/A,#N/A,FALSE,"AUTRES TITRES";#N/A,#N/A,FALSE,"DEPREC TITRES";#N/A,#N/A,FALSE,"IMMO FINANCIERES";#N/A,#N/A,FALSE,"AUTRES TITRES IMMOB";#N/A,#N/A,FALSE,"PRETS";#N/A,#N/A,FALSE,"STOCKS ET EC";#N/A,#N/A,FALSE,"RAPPROCHE GEN_ANA";#N/A,#N/A,FALSE,"DEPRECIATION STOCK";#N/A,#N/A,FALSE,"PROV DEP STOCK";#N/A,#N/A,FALSE,"FOUR AVANCE_ACOMPTE";#N/A,#N/A,FALSE,"CREANCE EXPLOIT";#N/A,#N/A,FALSE,"PROV DEP CLT DOUTEUX";#N/A,#N/A,FALSE,"CREANCE EXPLOIT AUTRES";#N/A,#N/A,FALSE,"DISPONIBILITES";#N/A,#N/A,FALSE,"C.C.A.";#N/A,#N/A,FALSE,"ECART CONVER ACTIF";#N/A,#N/A,FALSE,"RECLT DIFF INCORPO";#N/A,#N/A,FALSE,"BILAN ACTIF"}</definedName>
    <definedName name="wrn.ACTIFbis">{#N/A,#N/A,FALSE,"IMMO ET AMORT";#N/A,#N/A,FALSE,"DOTATIONS";#N/A,#N/A,FALSE,"FOND DE COMMERCE";#N/A,#N/A,FALSE,"AUTRES TITRES";#N/A,#N/A,FALSE,"DEPREC TITRES";#N/A,#N/A,FALSE,"IMMO FINANCIERES";#N/A,#N/A,FALSE,"AUTRES TITRES IMMOB";#N/A,#N/A,FALSE,"PRETS";#N/A,#N/A,FALSE,"STOCKS ET EC";#N/A,#N/A,FALSE,"RAPPROCHE GEN_ANA";#N/A,#N/A,FALSE,"DEPRECIATION STOCK";#N/A,#N/A,FALSE,"PROV DEP STOCK";#N/A,#N/A,FALSE,"FOUR AVANCE_ACOMPTE";#N/A,#N/A,FALSE,"CREANCE EXPLOIT";#N/A,#N/A,FALSE,"PROV DEP CLT DOUTEUX";#N/A,#N/A,FALSE,"CREANCE EXPLOIT AUTRES";#N/A,#N/A,FALSE,"DISPONIBILITES";#N/A,#N/A,FALSE,"C.C.A.";#N/A,#N/A,FALSE,"ECART CONVER ACTIF";#N/A,#N/A,FALSE,"RECLT DIFF INCORPO";#N/A,#N/A,FALSE,"BILAN ACTIF"}</definedName>
    <definedName name="wrn.ACTUAL._.DATA.">{"SALES VOLUMES",#N/A,FALSE,"Sales Volume BY SBU";"BUDGET VARIANCES",#N/A,FALSE,"Sales Volume BY SBU"}</definedName>
    <definedName name="wrn.actuals.">{"1.actuals",#N/A,FALSE,"1.Product Management 3500";"2.actuals",#N/A,FALSE,"2.Operations 6100"}</definedName>
    <definedName name="wrn.Additonal.">{"Revolver",#N/A,FALSE,"Revolver";"Incentives",#N/A,FALSE,"Model"}</definedName>
    <definedName name="wrn.adj95.">{"adj95mult",#N/A,FALSE,"COMPCO";"adj95est",#N/A,FALSE,"COMPCO"}</definedName>
    <definedName name="wrn.adj95._from_DBAB">{"adj95mult",#N/A,FALSE,"COMPCO";"adj95est",#N/A,FALSE,"COMPCO"}</definedName>
    <definedName name="wrn.adj95._from_DBAB_1">{"adj95mult",#N/A,FALSE,"COMPCO";"adj95est",#N/A,FALSE,"COMPCO"}</definedName>
    <definedName name="wrn.adj95._from_DBAB_1_1">{"adj95mult",#N/A,FALSE,"COMPCO";"adj95est",#N/A,FALSE,"COMPCO"}</definedName>
    <definedName name="wrn.adj95._from_DBAB_1_1_1">{"adj95mult",#N/A,FALSE,"COMPCO";"adj95est",#N/A,FALSE,"COMPCO"}</definedName>
    <definedName name="wrn.adj95._from_DBAB_1_2">{"adj95mult",#N/A,FALSE,"COMPCO";"adj95est",#N/A,FALSE,"COMPCO"}</definedName>
    <definedName name="wrn.adj95._from_DBAB_2">{"adj95mult",#N/A,FALSE,"COMPCO";"adj95est",#N/A,FALSE,"COMPCO"}</definedName>
    <definedName name="wrn.adj95._from_DBAB_3">{"adj95mult",#N/A,FALSE,"COMPCO";"adj95est",#N/A,FALSE,"COMPCO"}</definedName>
    <definedName name="wrn.adj95._from_DBAB_4">{"adj95mult",#N/A,FALSE,"COMPCO";"adj95est",#N/A,FALSE,"COMPCO"}</definedName>
    <definedName name="wrn.adj95._from_DBAB_5">{"adj95mult",#N/A,FALSE,"COMPCO";"adj95est",#N/A,FALSE,"COMPCO"}</definedName>
    <definedName name="wrn.adj95a">{"adj95mult",#N/A,FALSE,"COMPCO";"adj95est",#N/A,FALSE,"COMPCO"}</definedName>
    <definedName name="wrn.Adjusted._.Financials.">{"Adjusted Balance Sheet",#N/A,FALSE,"HI Lexington";"Adjusted Income Statement",#N/A,FALSE,"HI Lexington"}</definedName>
    <definedName name="wrn.AEA.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wrn.AFPONLY.">{"dols",#N/A,FALSE,"G&amp;A_ORAC";"DOLS",#N/A,FALSE,"G&amp;A_TOT";"DOLS",#N/A,FALSE,"G&amp;A_HR";"DOLS",#N/A,FALSE,"G&amp;A_FAC";"DOLS",#N/A,FALSE,"G&amp;A_SLGH";"dols",#N/A,FALSE,"G&amp;A_PDELT";"DOLS",#N/A,FALSE,"G&amp;A_FIN";"dols",#N/A,FALSE,"G&amp;A_CRPSV";"DOLS",#N/A,FALSE,"G&amp;A_OPN";"DOLS",#N/A,FALSE,"G&amp;A_BLB";"DOLS",#N/A,FALSE,"G&amp;A_SSC";"DOLS",#N/A,FALSE,"G&amp;A_LEG"}</definedName>
    <definedName name="wrn.aging">{#N/A,#N/A,FALSE,"Aging Summary";#N/A,#N/A,FALSE,"Ratio Analysis";#N/A,#N/A,FALSE,"Test 120 Day Accts";#N/A,#N/A,FALSE,"Tickmarks"}</definedName>
    <definedName name="wrn.Aging._.and._.Trend._.Analysis.">{#N/A,#N/A,FALSE,"Aging Summary";#N/A,#N/A,FALSE,"Ratio Analysis";#N/A,#N/A,FALSE,"Test 120 Day Accts";#N/A,#N/A,FALSE,"Tickmarks"}</definedName>
    <definedName name="wrn.Aging._.and._.Trend._.Analysis._3">{#N/A,#N/A,FALSE,"Aging Summary";#N/A,#N/A,FALSE,"Ratio Analysis";#N/A,#N/A,FALSE,"Test 120 Day Accts";#N/A,#N/A,FALSE,"Tickmarks"}</definedName>
    <definedName name="wrn.Aging._.and._.Trend._.Analysis._5">{#N/A,#N/A,FALSE,"Aging Summary";#N/A,#N/A,FALSE,"Ratio Analysis";#N/A,#N/A,FALSE,"Test 120 Day Accts";#N/A,#N/A,FALSE,"Tickmarks"}</definedName>
    <definedName name="wrn.Aging._.and._.Trend._.Analysis._6">{#N/A,#N/A,FALSE,"Aging Summary";#N/A,#N/A,FALSE,"Ratio Analysis";#N/A,#N/A,FALSE,"Test 120 Day Accts";#N/A,#N/A,FALSE,"Tickmarks"}</definedName>
    <definedName name="wrn.Aging._.and_.Trend._.Analysis._4">{#N/A,#N/A,FALSE,"Aging Summary";#N/A,#N/A,FALSE,"Ratio Analysis";#N/A,#N/A,FALSE,"Test 120 Day Accts";#N/A,#N/A,FALSE,"Tickmarks"}</definedName>
    <definedName name="wrn.Aging._and._.Trend._.Analysis">{#N/A,#N/A,FALSE,"Aging Summary";#N/A,#N/A,FALSE,"Ratio Analysis";#N/A,#N/A,FALSE,"Test 120 Day Accts";#N/A,#N/A,FALSE,"Tickmarks"}</definedName>
    <definedName name="wrn.Agomg._.and._.Trend._.Analysis.2">{#N/A,#N/A,FALSE,"Aging Summary";#N/A,#N/A,FALSE,"Ratio Analysis";#N/A,#N/A,FALSE,"Test 120 Day Accts";#N/A,#N/A,FALSE,"Tickmarks"}</definedName>
    <definedName name="wrn.ALAN.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co.">{#N/A,#N/A,FALSE,"ALCO SK";#N/A,#N/A,FALSE,"ALCO RG";#N/A,#N/A,FALSE,"ALCO SK BC";#N/A,#N/A,FALSE,"ALCO RG BC";#N/A,#N/A,FALSE,"VALY SK";#N/A,#N/A,FALSE,"VALY RG"}</definedName>
    <definedName name="wrn.Alex.">{#N/A,#N/A,FALSE,"TradeSumm";#N/A,#N/A,FALSE,"StatsSumm"}</definedName>
    <definedName name="wrn.all.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_.AR._.Schedules.">{#N/A,#N/A,FALSE,"ARWPs";#N/A,#N/A,FALSE,"Info";#N/A,#N/A,FALSE,"COcharacter";#N/A,#N/A,FALSE,"ARControl";#N/A,#N/A,FALSE,"ARcrSCH";#N/A,#N/A,FALSE,"ARConcent";#N/A,#N/A,FALSE,"ARSalesBYCust";#N/A,#N/A,FALSE,"BacklogCONC";#N/A,#N/A,FALSE,"ARIneligble";#N/A,#N/A,FALSE,"ARieDetail";#N/A,#N/A,FALSE,"ARComp";#N/A,#N/A,FALSE,"PastDue";#N/A,#N/A,FALSE,"Pastduedet";#N/A,#N/A,FALSE,"AllowBD";#N/A,#N/A,FALSE,"Baddebt";#N/A,#N/A,FALSE,"ARRemitTest";#N/A,#N/A,FALSE,"LoanStatus";#N/A,#N/A,FALSE,"Reconciliations";#N/A,#N/A,FALSE,"CMTest";#N/A,#N/A,FALSE,"Shiptest";#N/A,#N/A,FALSE,"BankACCT";#N/A,#N/A,FALSE,"CASHrecon";#N/A,#N/A,FALSE,"LINEofCR";#N/A,#N/A,FALSE,"WHtaxes";#N/A,#N/A,FALSE,"UT&amp;miscTAX";#N/A,#N/A,FALSE,"OFFCR&amp;tax";#N/A,#N/A,FALSE,"CDreview";#N/A,#N/A,FALSE,"BALsheet";#N/A,#N/A,FALSE,"OtherA&amp;L";#N/A,#N/A,FALSE,"IncStat - Interim";#N/A,#N/A,FALSE,"IncStat - YE";#N/A,#N/A,FALSE,"IncStat - Proj";#N/A,#N/A,FALSE,"TNW";#N/A,#N/A,FALSE,"Fixed Asset";#N/A,#N/A,FALSE,"FA Coverage"}</definedName>
    <definedName name="wrn.All._.Bass._.Schedules.">{"Adjusted Balance Sheet",#N/A,FALSE,"Asia Management Contracts";"Adjusted Income Statement",#N/A,FALSE,"Asia Management Contracts";"Total Revenue",#N/A,FALSE,"Asia Management Contracts";"Operating Cost Breakdown",#N/A,FALSE,"Asia Management Contracts";"Allocated Cost Breakdown",#N/A,FALSE,"Asia Management Contracts";"D&amp;A Breakdown",#N/A,FALSE,"Asia Management Contracts";"Overhead D&amp;A Allocation",#N/A,FALSE,"Asia Management Contracts";"Capex Breakdown",#N/A,FALSE,"Asia Management Contracts";"CTP Breakdown",#N/A,FALSE,"Asia Management Contracts";"Total Assets",#N/A,FALSE,"Asia Management Contracts";"Owned Hotel Total",#N/A,FALSE,"Asia Management Contracts";"Franchise Agreements",#N/A,FALSE,"Asia Management Contracts";"Management Contracts",#N/A,FALSE,"Asia Management Contracts";"Unconsolidated Affiliates",#N/A,FALSE,"Asia Management Contracts";"Midland Hotel",#N/A,FALSE,"Asia Management Contracts";"Staybridge Suites",#N/A,FALSE,"Asia Management Contracts";"IC Stephen Austin",#N/A,FALSE,"Asia Management Contracts";"HI South Bend",#N/A,FALSE,"Asia Management Contracts";"HI San Antonio",#N/A,FALSE,"Asia Management Contracts";"HI Memphis East",#N/A,FALSE,"Asia Management Contracts";"HI Lexington",#N/A,FALSE,"Asia Management Contracts";"HI Atlanta",#N/A,FALSE,"Asia Management Contracts";"HI Anaheim",#N/A,FALSE,"Asia Management Contracts";"CP White Plains",#N/A,FALSE,"Asia Management Contracts";"CP United Nations",#N/A,FALSE,"Asia Management Contracts";"CP Santiago",#N/A,FALSE,"Asia Management Contracts";"CP Redondo Beach",#N/A,FALSE,"Asia Management Contracts";"CP LAX",#N/A,FALSE,"Asia Management Contracts";"CP Houston Galleria",#N/A,FALSE,"Asia Management Contracts";"Americas Franchise",#N/A,FALSE,"Asia Management Contracts";"Americas Franchise 2",#N/A,FALSE,"Asia Management Contracts";"Asia Franchise 1",#N/A,FALSE,"Asia Management Contracts";"Asia Franchise 2",#N/A,FALSE,"Asia Management Contracts";"EMEA Franchise",#N/A,FALSE,"Asia Management Contracts";"EMEA Franchise 2",#N/A,FALSE,"Asia Management Contracts";"Bristol Management 1",#N/A,FALSE,"Asia Management Contracts";"Bristol Management 2",#N/A,FALSE,"Asia Management Contracts";"Asia Management 1",#N/A,FALSE,"Asia Management Contracts";"Asia Management 2",#N/A,FALSE,"Asia Management Contracts";"Americas Managed 1",#N/A,FALSE,"Asia Management Contracts";"Americas Managed 2",#N/A,FALSE,"Asia Management Contracts";"Asia Other Royalty 1",#N/A,FALSE,"Asia Management Contracts";"Asia Other Royalty 2",#N/A,FALSE,"Asia Management Contracts";"EMEA Cost Allocation",#N/A,FALSE,"Asia Cost Allocation";"Asia cost allocation",#N/A,FALSE,"Asia Cost Allocation"}</definedName>
    <definedName name="wrn.ALL._.COGS.">{"SAS-COGS",#N/A,FALSE,"COGS-Inventory";"UVD-COGS",#N/A,FALSE,"COGS-Inventory";"CMS-COGS",#N/A,FALSE,"COGS-Inventory";"POL-COGS",#N/A,FALSE,"COGS-Inventory"}</definedName>
    <definedName name="wrn.ALL._.CON._.VS._.BUD.">{"MTD CON VS BUDG IS",#N/A,FALSE,"Consol vs Budget";"MTD CON VS BUDG BS",#N/A,FALSE,"Consol vs Budget";"MTD CON VS BUDG CF",#N/A,FALSE,"Consol vs Budget";"MTD CON VS BUDG COGS",#N/A,FALSE,"Consol vs Budget";"MTD CON VS BUDG SGA",#N/A,FALSE,"Consol vs Budget";"YTD CON VS BUD IS",#N/A,FALSE,"Consol vs Budget";"YTD CON VS BUD CF",#N/A,FALSE,"Consol vs Budget";"YTD CON VS BUD COGS",#N/A,FALSE,"Consol vs Budget";"YTD CON VS BUD SGA",#N/A,FALSE,"Consol vs Budget"}</definedName>
    <definedName name="wrn.ALL._.CONSOL._.STMTS.">{"MTD CONSOL IS",#N/A,FALSE,"CONSOL";"MTD CONSOL BS",#N/A,FALSE,"CONSOL";"MTD CONSOL CF",#N/A,FALSE,"CONSOL";"MTD CONSOL COGS",#N/A,FALSE,"CONSOL";"MTD CONSOL SGA",#N/A,FALSE,"CONSOL";"YTD CONSOL IS",#N/A,FALSE,"CONSOL";"YTD CONSOL CF",#N/A,FALSE,"CONSOL";"YTD CONSOL COGS",#N/A,FALSE,"CONSOL";"YTD CONSOL SGA",#N/A,FALSE,"CONSOL"}</definedName>
    <definedName name="wrn.ALL._.CTT._.STMTS.">{"MTD CTT IS",#N/A,FALSE,"CTT";"MTD CTT BS",#N/A,FALSE,"CTT";"MTD CTT CF",#N/A,FALSE,"CTT";"MTD CTT COGS",#N/A,FALSE,"CTT";"MTD CTT SGA",#N/A,FALSE,"CTT";"YTD CTT IS",#N/A,FALSE,"CTT";"YTD CTT CF",#N/A,FALSE,"CTT";"YTD CTT COGS",#N/A,FALSE,"CTT";"YTD CTT SGA",#N/A,FALSE,"CTT"}</definedName>
    <definedName name="wrn.ALL._.CTT._.VS._.BUDG.">{"MTD CTT VS BUD IS",#N/A,FALSE,"CTT VS BUDGET";"MTD CTT VS BUD BS",#N/A,FALSE,"CTT VS BUDGET";"MTD CTT VS BUD CF",#N/A,FALSE,"CTT VS BUDGET";"MTD CTT VS BUD COGS",#N/A,FALSE,"CTT VS BUDGET";"MTD CTT VS BUD SGA",#N/A,FALSE,"CTT VS BUDGET";"YTD CTT IS",#N/A,FALSE,"CTT VS BUDGET";"YTD CTT CF",#N/A,FALSE,"CTT VS BUDGET";"YTD CTT COGS",#N/A,FALSE,"CTT VS BUDGET";"YTD CTT SGA",#N/A,FALSE,"CTT VS BUDGET"}</definedName>
    <definedName name="wrn.All._.First._.Pass._.Schedules.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gulp._.sheets.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lines.">{#N/A,#N/A,FALSE,"Summary";#N/A,#N/A,FALSE,"3TJ";#N/A,#N/A,FALSE,"3TN";#N/A,#N/A,FALSE,"3TP";#N/A,#N/A,FALSE,"3SJ";#N/A,#N/A,FALSE,"3CJ";#N/A,#N/A,FALSE,"3CN";#N/A,#N/A,FALSE,"3CP";#N/A,#N/A,FALSE,"3A"}</definedName>
    <definedName name="wrn.All._.Pages.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rint.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..">{"AR_SCH1",#N/A,FALSE,"AR-SCH1";"AR_SCH2",#N/A,FALSE,"AR-SCH2";"AR_SCH3",#N/A,FALSE,"AR-SCH3";"AR_SCH4",#N/A,FALSE,"ARSCH4-5";"AR_SCH5",#N/A,FALSE,"ARSCH4-5";"AR_SCH6",#N/A,FALSE,"AR-SCH6";"AR_SCH7",#N/A,FALSE,"AR-SCH7 PROG_SUM";"AR_SCH8",#N/A,FALSE,"AR_SCH8 BARTER SUM";"Costprogram",#N/A,FALSE,"COST OF PROGRAM PROJECTION";"DAYPART",#N/A,FALSE,"CONT. DAYPART";"INVENTORY",#N/A,FALSE,"RECAP OF INVENTORY";"REVENUE",#N/A,FALSE,"REVENUE COMPARISON"}</definedName>
    <definedName name="wrn.All._.Schedules.">{"Sch A",#N/A,FALSE,"Sch A";"Sch B",#N/A,FALSE,"Sch B";"sch b.1",#N/A,FALSE,"Sch B.1";"sch b.2",#N/A,FALSE,"Sch B.2";"sch c",#N/A,FALSE,"Sch C";"sch d",#N/A,FALSE,"Sch D";"sch e.1",#N/A,FALSE,"Sch E.1";"sch e.2a",#N/A,FALSE,"Sch E.2A";"sch e.2b",#N/A,FALSE,"Sch E.2B"}</definedName>
    <definedName name="wrn.All._.Sections.">{"Data Entry",#N/A,FALSE,"COMPTEMP";"Ratios",#N/A,FALSE,"COMPTEMP";"Aggregate Values",#N/A,FALSE,"COMPTEMP";"Equity Multiples",#N/A,FALSE,"COMPTEMP";"Summary Overview",#N/A,FALSE,"COMPTEMP"}</definedName>
    <definedName name="wrn.ALL._.SHEETS.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ites.">{#N/A,#N/A,FALSE,"Bakersfield PCs";#N/A,#N/A,FALSE,"Bremer PCs";#N/A,#N/A,FALSE,"Bakersfield Notebooks"}</definedName>
    <definedName name="wrn.All._.Statements.">{"Income Statement",#N/A,FALSE,"Income Statement";"Balance Sheet",#N/A,FALSE,"Balance Sheet";"Cash Flow",#N/A,FALSE,"Cash Flow";"Ratios",#N/A,FALSE,"Ratios"}</definedName>
    <definedName name="wrn.ALL._.STMTS.">{"MTDBS",#N/A,FALSE,"WLLC";"MTD IS",#N/A,FALSE,"WLLC";"MTDCF",#N/A,FALSE,"WLLC";"MTDCOGS",#N/A,FALSE,"WLLC";"MTDSGA",#N/A,FALSE,"WLLC";"YTDIS",#N/A,FALSE,"WLLC";"YTDCF",#N/A,FALSE,"WLLC";"YTDCOGS",#N/A,FALSE,"WLLC";"YTDSGA",#N/A,FALSE,"WLLC";"MTD CTT IS",#N/A,FALSE,"WLLC";"MTD CTT BS",#N/A,FALSE,"WLLC";"MTD CTT CF",#N/A,FALSE,"WLLC";"MTD CTT COGS",#N/A,FALSE,"WLLC";"MTD CTT SGA",#N/A,FALSE,"WLLC";"YTD CTT IS",#N/A,FALSE,"WLLC";"YTD CTT CF",#N/A,FALSE,"WLLC";"YTD CTT COGS",#N/A,FALSE,"WLLC";"YTD CTT SGA",#N/A,FALSE,"WLLC";"MTD CONSOL IS",#N/A,FALSE,"WLLC";"MTD CONSOL BS",#N/A,FALSE,"WLLC";"MTD CONSOL CF",#N/A,FALSE,"WLLC";"MTD CONSOL COGS",#N/A,FALSE,"WLLC";"MTD CONSOL SGA",#N/A,FALSE,"WLLC";"YTD CONSOL IS",#N/A,FALSE,"WLLC";"YTD CONSOL CF",#N/A,FALSE,"WLLC";"YTD CONSOL COGS",#N/A,FALSE,"WLLC";"YTD CONSOL SGA",#N/A,FALSE,"WLLC"}</definedName>
    <definedName name="wrn.All._.Stock_10_12_14.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Views.">{#N/A,#N/A,FALSE,"Summary";#N/A,#N/A,FALSE,"Signatures";#N/A,#N/A,FALSE,"FL Current";#N/A,#N/A,FALSE,"Assumptions";#N/A,#N/A,FALSE,"Assumptions";#N/A,#N/A,FALSE,"Assumptions";#N/A,#N/A,FALSE,"FL Last";#N/A,#N/A,FALSE,"FL Orig";#N/A,#N/A,FALSE,"C to G Explain"}</definedName>
    <definedName name="wrn.ALL._.WLLC._.STMTS.">{"MTD IS",#N/A,FALSE,"WLLC";"MTDBS",#N/A,FALSE,"WLLC";"MTDCF",#N/A,FALSE,"WLLC";"MTDCOGS",#N/A,FALSE,"WLLC";"MTDSGA",#N/A,FALSE,"WLLC";"YTDIS",#N/A,FALSE,"WLLC";"YTDCF",#N/A,FALSE,"WLLC";"YTDCOGS",#N/A,FALSE,"WLLC";"YTDSGA",#N/A,FALSE,"WLLC"}</definedName>
    <definedName name="wrn.ALL._.WLLC._.VS._.BUDG.">{"MTD WLLC VS BUD IS",#N/A,FALSE,"WLLC VS BUDGET";"MTD WLLC VS BUD BS",#N/A,FALSE,"WLLC VS BUDGET";"MTD WLLC VS BUD CF",#N/A,FALSE,"WLLC VS BUDGET";"MTD WLLC VS BUD COGS",#N/A,FALSE,"WLLC VS BUDGET";"MTD WLLC VS BUD SGA",#N/A,FALSE,"WLLC VS BUDGET";"YTD WLLC VS BUDG IS",#N/A,FALSE,"WLLC VS BUDGET";"YTD WLLC VS BUDG CF",#N/A,FALSE,"WLLC VS BUDGET";"YTD WLLC VS BUDG COGS",#N/A,FALSE,"WLLC VS BUDGET";"YTD WLLC VS BUDG SGA",#N/A,FALSE,"WLLC VS BUDGET"}</definedName>
    <definedName name="wrn.All._.Worksheets.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2">{#N/A,#N/A,FALSE,"DCF";#N/A,#N/A,FALSE,"WACC";#N/A,#N/A,FALSE,"Sales_EBIT";#N/A,#N/A,FALSE,"Capex_Depreciation";#N/A,#N/A,FALSE,"WC";#N/A,#N/A,FALSE,"Interest";#N/A,#N/A,FALSE,"Assumptions"}</definedName>
    <definedName name="wrn.all.c">{#N/A,#N/A,FALSE,"INPUTS";#N/A,#N/A,FALSE,"PROFORMA BSHEET";#N/A,#N/A,FALSE,"COMBINED";#N/A,#N/A,FALSE,"ACQUIROR";#N/A,#N/A,FALSE,"TARGET 1";#N/A,#N/A,FALSE,"TARGET 2";#N/A,#N/A,FALSE,"HIGH YIELD";#N/A,#N/A,FALSE,"OVERFUND"}</definedName>
    <definedName name="wrn.All_charts.">{"chart_ar_stats",#N/A,FALSE,"AR Chart1";"chart_percent_AR_past_due",#N/A,FALSE,"AR Chart2";"chart_ap_trends_only",#N/A,FALSE,"AP Chart"}</definedName>
    <definedName name="wrn.All_Models.">{#N/A,#N/A,FALSE,"Summary";#N/A,#N/A,FALSE,"Projections";#N/A,#N/A,FALSE,"Mkt Mults";#N/A,#N/A,FALSE,"DCF";#N/A,#N/A,FALSE,"Accr Dil";#N/A,#N/A,FALSE,"PIC LBO";#N/A,#N/A,FALSE,"MULT10_4";#N/A,#N/A,FALSE,"CBI LBO"}</definedName>
    <definedName name="wrn.All_Models2">{#N/A,#N/A,FALSE,"Projections";#N/A,#N/A,FALSE,"Multiples Valuation";#N/A,#N/A,FALSE,"LBO";#N/A,#N/A,FALSE,"Multiples_Sensitivity";#N/A,#N/A,FALSE,"Summary"}</definedName>
    <definedName name="wrn.All_Sheets.">{#N/A,#N/A,FALSE,"Projections";#N/A,#N/A,FALSE,"Contribution_Stock";#N/A,#N/A,FALSE,"PF_Combo_Stock";#N/A,#N/A,FALSE,"Projections";#N/A,#N/A,FALSE,"Contribution_Cash";#N/A,#N/A,FALSE,"PF_Combo_Cash";#N/A,#N/A,FALSE,"IPO_Cash"}</definedName>
    <definedName name="wrn.ALL2.">{#N/A,#N/A,FALSE,"DCF";#N/A,#N/A,FALSE,"WACC";#N/A,#N/A,FALSE,"Sales_EBIT";#N/A,#N/A,FALSE,"Capex_Depreciation";#N/A,#N/A,FALSE,"WC";#N/A,#N/A,FALSE,"Interest";#N/A,#N/A,FALSE,"Assumptions"}</definedName>
    <definedName name="wrn.all3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ALL4">{#N/A,#N/A,FALSE,"ASSUMPTIONS";#N/A,#N/A,FALSE,"Valuation Summary";"page1",#N/A,FALSE,"PRESENTATION";"page2",#N/A,FALSE,"PRESENTATION";#N/A,#N/A,FALSE,"ORIGINAL_ROLLBACK"}</definedName>
    <definedName name="wrn.ALL5">{#N/A,#N/A,FALSE,"ASSUMPTIONS";#N/A,#N/A,FALSE,"Valuation Summary";"page1",#N/A,FALSE,"PRESENTATION";"page2",#N/A,FALSE,"PRESENTATION";#N/A,#N/A,FALSE,"ORIGINAL_ROLLBACK"}</definedName>
    <definedName name="wrn.ALL6">{#N/A,#N/A,FALSE,"ASSUMPTIONS";#N/A,#N/A,FALSE,"Valuation Summary";"page1",#N/A,FALSE,"PRESENTATION";"page2",#N/A,FALSE,"PRESENTATION";#N/A,#N/A,FALSE,"ORIGINAL_ROLLBACK"}</definedName>
    <definedName name="wrn.ALL8">{#N/A,#N/A,FALSE,"ASSUMPTIONS";#N/A,#N/A,FALSE,"Valuation Summary";"page1",#N/A,FALSE,"PRESENTATION";"page2",#N/A,FALSE,"PRESENTATION";#N/A,#N/A,FALSE,"ORIGINAL_ROLLBACK"}</definedName>
    <definedName name="wrn.ALL94.">{"COMBINED94",#N/A,FALSE,"BALANCE SHEET";"KRONE94",#N/A,FALSE,"BALANCE SHEET";"PENNTECH94",#N/A,FALSE,"BALANCE SHEET";"INTERSYSTEMS94",#N/A,FALSE,"BALANCE SHEET";"COMBINED94",#N/A,FALSE,"USCASH";"KRONE94",#N/A,FALSE,"USCASH";"PENNTECH94",#N/A,FALSE,"USCASH";"INTERSYSTEMS94",#N/A,FALSE,"USCASH"}</definedName>
    <definedName name="wrn.ALLbutPREMIUM.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UIM2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DataPages.">{#N/A,#N/A,FALSE,"Balance Sheet";#N/A,#N/A,FALSE,"Income Statement";#N/A,#N/A,FALSE,"Changes in Financial Position"}</definedName>
    <definedName name="wrn.AllDivisions.">{#N/A,#N/A,TRUE,"buffalo";#N/A,#N/A,TRUE,"chatt";#N/A,#N/A,TRUE,"Griffith";#N/A,#N/A,TRUE,"Hammond";#N/A,#N/A,TRUE,"Harvey";#N/A,#N/A,TRUE,"texas";#N/A,#N/A,TRUE,"Combined"}</definedName>
    <definedName name="wrn.AllModels.">{#N/A,#N/A,FALSE,"AD_Purchase";#N/A,#N/A,FALSE,"Credit";#N/A,#N/A,FALSE,"PF Acquisition";#N/A,#N/A,FALSE,"PF Offering"}</definedName>
    <definedName name="wrn.ALLMOSANDQTRS.">{"CONS12",#N/A,FALSE,"1996BSCH";"DOM12",#N/A,FALSE,"1996BSCH";"CAN12",#N/A,FALSE,"1996BSCH";"DDODC12",#N/A,FALSE,"1996BSCH";"DDE12",#N/A,FALSE,"1996BSCH";"DDOC12",#N/A,FALSE,"1996BSCH";"ELIM6MO",#N/A,FALSE,"1996BSCH";"other12",#N/A,FALSE,"1996BSCH";"var12",#N/A,FALSE,"1996BSCH"}</definedName>
    <definedName name="wrn.Allocations.">{"Allocations",#N/A,FALSE,"JE01-2005"}</definedName>
    <definedName name="wrn.ALLPAG.">{#N/A,#N/A,FALSE,"Cover";#N/A,#N/A,FALSE,"PAI";#N/A,#N/A,FALSE,"PALS991";#N/A,#N/A,FALSE,"PALS97A";#N/A,#N/A,FALSE,"AAHC";#N/A,#N/A,FALSE,"PCC";#N/A,#N/A,FALSE,"PAPs"}</definedName>
    <definedName name="wrn.Allpag3">{#N/A,#N/A,FALSE,"Cover";#N/A,#N/A,FALSE,"PAI";#N/A,#N/A,FALSE,"PALS991";#N/A,#N/A,FALSE,"PALS97A";#N/A,#N/A,FALSE,"AAHC";#N/A,#N/A,FALSE,"PCC";#N/A,#N/A,FALSE,"PAPs"}</definedName>
    <definedName name="wrn.ALLPAG4">{#N/A,#N/A,FALSE,"Cover";#N/A,#N/A,FALSE,"PAI";#N/A,#N/A,FALSE,"PALS991";#N/A,#N/A,FALSE,"PALS97A";#N/A,#N/A,FALSE,"AAHC";#N/A,#N/A,FALSE,"PCC";#N/A,#N/A,FALSE,"PAPs"}</definedName>
    <definedName name="wrn.allpages.">{#N/A,#N/A,TRUE,"Historicals";#N/A,#N/A,TRUE,"Charts";#N/A,#N/A,TRUE,"Forecasts"}</definedName>
    <definedName name="wrn.ALLPageSUM">{#N/A,#N/A,FALSE,"Cover";#N/A,#N/A,FALSE,"PAI";#N/A,#N/A,FALSE,"PALS991";#N/A,#N/A,FALSE,"PALS97A";#N/A,#N/A,FALSE,"AAHC";#N/A,#N/A,FALSE,"PCC";#N/A,#N/A,FALSE,"PAPs"}</definedName>
    <definedName name="wrn.ALLPAGSUM">{#N/A,#N/A,FALSE,"Cover";#N/A,#N/A,FALSE,"PAI";#N/A,#N/A,FALSE,"PALS991";#N/A,#N/A,FALSE,"PALS97A";#N/A,#N/A,FALSE,"AAHC";#N/A,#N/A,FALSE,"PCC";#N/A,#N/A,FALSE,"PAPs"}</definedName>
    <definedName name="wrn.ALLPagSUm2">{#N/A,#N/A,FALSE,"Cover";#N/A,#N/A,FALSE,"PAI";#N/A,#N/A,FALSE,"PALS991";#N/A,#N/A,FALSE,"PALS97A";#N/A,#N/A,FALSE,"AAHC";#N/A,#N/A,FALSE,"PCC";#N/A,#N/A,FALSE,"PAPs"}</definedName>
    <definedName name="wrn.ALLQTRS.">{"QTR1",#N/A,FALSE,"Q1 Detail";"QTR2",#N/A,FALSE,"Q2 Detail";"QTR3",#N/A,FALSE,"Q3 Detail";"QTR4",#N/A,FALSE,"Q4 Detail"}</definedName>
    <definedName name="wrn.ALLRPTS.">{"QTR1",#N/A,FALSE,"96OUT";"QTR2",#N/A,FALSE,"96OUT";"QTR3",#N/A,FALSE,"96OUT";"QTR4",#N/A,FALSE,"96OUT";"YEAR",#N/A,FALSE,"96OUT"}</definedName>
    <definedName name="wrn.Analytic.">{#N/A,#N/A,FALSE,"Fisons_Sci_Instr";#N/A,#N/A,FALSE,"Fisons_Lab_Supplies";#N/A,#N/A,FALSE,"Nunc";#N/A,#N/A,FALSE,"Sorvall";#N/A,#N/A,FALSE,"Dynatech";#N/A,#N/A,FALSE,"Hach"}</definedName>
    <definedName name="wrn.Annual._.Report.">{#N/A,#N/A,FALSE,"TABLE_1 YTD- VALUES LAST YR(2)"}</definedName>
    <definedName name="wrn.AnnualRentRoll.">{"AnnualRentRoll",#N/A,FALSE,"RentRoll"}</definedName>
    <definedName name="wrn.AOB.">{"TRAD DDC",#N/A,FALSE,"AOB96";"DOMESTIC",#N/A,FALSE,"AOB96";"CANADA",#N/A,FALSE,"AOB96";"EUROPE",#N/A,FALSE,"AOB96";"DOC",#N/A,FALSE,"AOB96";"DDODC",#N/A,FALSE,"AOB96";"ELIMS",#N/A,FALSE,"AOB96"}</definedName>
    <definedName name="wrn.AOL._.Budget.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wrn.AP._.JAPAN.">{"AP JAPAN",#N/A,FALSE,"AP JAPAN"}</definedName>
    <definedName name="wrn.APAFAX.">{"APAFAX",#N/A,FALSE,"APA"}</definedName>
    <definedName name="wrn.APMD.">{"Aceset",#N/A,FALSE,"Consol APMD";"Acorp",#N/A,FALSE,"Consol APMD";"APMD",#N/A,FALSE,"Consol APMD";"Aelims",#N/A,FALSE,"Consol APMD";"CTD",#N/A,FALSE,"Consol APMD";"Hurst",#N/A,FALSE,"Consol APMD";"SRDL",#N/A,FALSE,"Consol APMD"}</definedName>
    <definedName name="wrn.Appliance.">{"Ceset",#N/A,FALSE,"Consol Appl";"DomApp",#N/A,FALSE,"Consol Appl";"TotalApp",#N/A,FALSE,"Consol Appl"}</definedName>
    <definedName name="wrn.Approval.">{#N/A,#N/A,FALSE,"Approval Form"}</definedName>
    <definedName name="wrn.Approval2.">{#N/A,#N/A,FALSE,"Approval2"}</definedName>
    <definedName name="wrn.APRIL.">{"CONS APR",#N/A,FALSE,"Cons Comparison";"CONS YTD APR",#N/A,FALSE,"Cons Comparison";"SAS APR",#N/A,FALSE,"Ocean Comparison";"SAS YTD APR",#N/A,FALSE,"Ocean Comparison";"UV APR",#N/A,FALSE,"UV Comparison";"UV YTD APR",#N/A,FALSE,"UV Comparison";"CMS APR",#N/A,FALSE,"CMS Comparison";"CMS YTD APR",#N/A,FALSE,"CMS Comparison";"POL APR",#N/A,FALSE,"Polaris Comparison";"POL YTD APR",#N/A,FALSE,"Polaris Comparison";"CORP APR",#N/A,FALSE,"Corp Comparison";"CORP YTD APR",#N/A,FALSE,"Corp Comparison";"ELIM APR",#N/A,FALSE,"Eliminating Comparison";"ELIM YTD APR",#N/A,FALSE,"Eliminating Comparison";"Hold Apr",#N/A,FALSE,"Holding Comparison";"Hold YTD Apr",#N/A,FALSE,"Holding Comparison"}</definedName>
    <definedName name="wrn.April._.Financials.">{"Statement of Income",#N/A,TRUE,"Mar99";"Balance Sheet",#N/A,TRUE,"Mar99"}</definedName>
    <definedName name="wrn.AQUIROR._.DCF.">{"AQUIRORDCF",#N/A,FALSE,"Merger consequences";"Acquirorassns",#N/A,FALSE,"Merger consequences"}</definedName>
    <definedName name="wrn.AQUIROR._.DCF._from_DBAB">{"AQUIRORDCF",#N/A,FALSE,"Merger consequences";"Acquirorassns",#N/A,FALSE,"Merger consequences"}</definedName>
    <definedName name="wrn.AQUIROR._.DCF._from_DBAB_1">{"AQUIRORDCF",#N/A,FALSE,"Merger consequences";"Acquirorassns",#N/A,FALSE,"Merger consequences"}</definedName>
    <definedName name="wrn.AQUIROR._.DCF._from_DBAB_1_1">{"AQUIRORDCF",#N/A,FALSE,"Merger consequences";"Acquirorassns",#N/A,FALSE,"Merger consequences"}</definedName>
    <definedName name="wrn.AQUIROR._.DCF._from_DBAB_1_1_1">{"AQUIRORDCF",#N/A,FALSE,"Merger consequences";"Acquirorassns",#N/A,FALSE,"Merger consequences"}</definedName>
    <definedName name="wrn.AQUIROR._.DCF._from_DBAB_1_2">{"AQUIRORDCF",#N/A,FALSE,"Merger consequences";"Acquirorassns",#N/A,FALSE,"Merger consequences"}</definedName>
    <definedName name="wrn.AQUIROR._.DCF._from_DBAB_2">{"AQUIRORDCF",#N/A,FALSE,"Merger consequences";"Acquirorassns",#N/A,FALSE,"Merger consequences"}</definedName>
    <definedName name="wrn.AQUIROR._.DCF._from_DBAB_3">{"AQUIRORDCF",#N/A,FALSE,"Merger consequences";"Acquirorassns",#N/A,FALSE,"Merger consequences"}</definedName>
    <definedName name="wrn.AQUIROR._.DCF._from_DBAB_4">{"AQUIRORDCF",#N/A,FALSE,"Merger consequences";"Acquirorassns",#N/A,FALSE,"Merger consequences"}</definedName>
    <definedName name="wrn.AQUIROR._.DCF._from_DBAB_5">{"AQUIRORDCF",#N/A,FALSE,"Merger consequences";"Acquirorassns",#N/A,FALSE,"Merger consequences"}</definedName>
    <definedName name="wrn.araging.">{#N/A,#N/A,FALSE,"A"}</definedName>
    <definedName name="wrn.ARSC2.">{"AR_SCH2",#N/A,FALSE,"AR-SCH2"}</definedName>
    <definedName name="wrn.ARSC3.">{"AR_SCH3",#N/A,FALSE,"AR-SCH3"}</definedName>
    <definedName name="wrn.ARSC4.">{"AR_SCH3",#N/A,FALSE,"AR-SCH3"}</definedName>
    <definedName name="wrn.ARSC4.5.">{"AR_SCH4",#N/A,FALSE,"ARSCH4-5";"AR_SCH5",#N/A,FALSE,"ARSCH4-5"}</definedName>
    <definedName name="wrn.ARSC6.">{"AR_SCH6",#N/A,FALSE,"AR-SCH6"}</definedName>
    <definedName name="wrn.ARSCH1.">{"AR_SCH1",#N/A,FALSE,"AR-SCH1"}</definedName>
    <definedName name="wrn.Åse.">{#N/A,#N/A,TRUE,"Lindesnes_utprint"}</definedName>
    <definedName name="wrn.asg.">{#N/A,#N/A,FALSE,"Exh 1";#N/A,#N/A,FALSE,"Exh 2";#N/A,#N/A,FALSE,"Exh 2a";#N/A,#N/A,FALSE,"Exh 3";#N/A,#N/A,FALSE,"Exhib 4";#N/A,#N/A,FALSE,"eh 5";#N/A,#N/A,FALSE,"Exh 6"}</definedName>
    <definedName name="wrn.Asia.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.FS.">{"ASIA PL",#N/A,FALSE,"Asia";"ASIA BS",#N/A,FALSE,"Asia";"ASIA CF",#N/A,FALSE,"Asia"}</definedName>
    <definedName name="wrn.Asia._.Total._.Report.">{"Consolidated PCS W US",#N/A,FALSE,"Consolidated (with US sales)";"Consolidated Sales W US",#N/A,FALSE,"Consolidated (with US sales)";"HK PCS($)",#N/A,FALSE,"Hong Kong $";"HK Sales($)",#N/A,FALSE,"Hong Kong $";"HK PCS(HK$)",#N/A,FALSE,"Hong Kong";"HK Comp",#N/A,FALSE,"Hong Kong";"HK Sales",#N/A,FALSE,"Hong Kong";"HK Backlog",#N/A,FALSE,"Hong Kong";"China $ PCS",#N/A,FALSE,"China $";"China $ Sales",#N/A,FALSE,"China $";"China RMB PCS",#N/A,FALSE,"China";"China RMB Comp",#N/A,FALSE,"China";"China RMB Sales",#N/A,FALSE,"China";"China RMB Backlog",#N/A,FALSE,"China";"Korea PCS($)",#N/A,FALSE,"Korea $";"Korea Comp",#N/A,FALSE,"Korea";"Korea Sales($)",#N/A,FALSE,"Korea $";"Korea PCS(WON)",#N/A,FALSE,"Korea";"Korea Sales",#N/A,FALSE,"Korea";"Korea Backlog",#N/A,FALSE,"Korea";"Taiwan PCS($)",#N/A,FALSE,"Taiwan $";"Taiwan Sales($)",#N/A,FALSE,"Taiwan $";"Taiwan PCS(NT)",#N/A,FALSE,"Taiwan";"Taiwan Comp",#N/A,FALSE,"Taiwan";"Taiwan Sales",#N/A,FALSE,"Taiwan";"Taiwan Backlog",#N/A,FALSE,"Taiwan"}</definedName>
    <definedName name="wrn.assets.">{"assets",#N/A,FALSE,"BSCON894"}</definedName>
    <definedName name="wrn.Associates._.International.">{#N/A,#N/A,FALSE,"UK";#N/A,#N/A,FALSE,"BA";#N/A,#N/A,FALSE,"VZ"}</definedName>
    <definedName name="wrn.Associates._.Ontario.">{#N/A,#N/A,TRUE,"AR";#N/A,#N/A,TRUE,"BB";#N/A,#N/A,TRUE,"BE";#N/A,#N/A,TRUE,"DB";#N/A,#N/A,TRUE,"GR";#N/A,#N/A,TRUE,"WN";#N/A,#N/A,TRUE,"PK";#N/A,#N/A,TRUE,"RW";#N/A,#N/A,TRUE,"WD";#N/A,#N/A,TRUE,"KE";#N/A,#N/A,TRUE,"DW";#N/A,#N/A,TRUE,"HK";#N/A,#N/A,TRUE,"HV";#N/A,#N/A,TRUE,"CW";#N/A,#N/A,TRUE,"LN";#N/A,#N/A,TRUE,"TK";#N/A,#N/A,TRUE,"KV";#N/A,#N/A,TRUE,"VD";#N/A,#N/A,TRUE,"CP";#N/A,#N/A,TRUE,"SM";#N/A,#N/A,TRUE,"DS";#N/A,#N/A,TRUE,"ST";#N/A,#N/A,TRUE,"DY";#N/A,#N/A,TRUE,"TM";#N/A,#N/A,TRUE,"VJ";#N/A,#N/A,TRUE,"RS";#N/A,#N/A,TRUE,"LW"}</definedName>
    <definedName name="wrn.Associates._.US._.1.">{#N/A,#N/A,FALSE,"TA";#N/A,#N/A,FALSE,"LY";#N/A,#N/A,FALSE,"WP";#N/A,#N/A,FALSE,"NX";#N/A,#N/A,FALSE,"FL";#N/A,#N/A,FALSE,"TC";#N/A,#N/A,FALSE,"JA";#N/A,#N/A,FALSE,"MF";#N/A,#N/A,FALSE,"LF";#N/A,#N/A,FALSE,"FW";#N/A,#N/A,FALSE,"NF";#N/A,#N/A,FALSE,"FT";#N/A,#N/A,FALSE,"UC";#N/A,#N/A,FALSE,"UF";#N/A,#N/A,FALSE,"CB";#N/A,#N/A,FALSE,"MY";#N/A,#N/A,FALSE,"NC";#N/A,#N/A,FALSE,"RD";#N/A,#N/A,FALSE,"WC";#N/A,#N/A,FALSE,"FL";#N/A,#N/A,FALSE,"FW";#N/A,#N/A,FALSE,"FL";#N/A,#N/A,FALSE,"FW";#N/A,#N/A,FALSE,"FL";#N/A,#N/A,FALSE,"FW";#N/A,#N/A,FALSE,"LY";#N/A,#N/A,FALSE,"LY";#N/A,#N/A,FALSE,"LY";#N/A,#N/A,FALSE,"NC";#N/A,#N/A,FALSE,"NC";#N/A,#N/A,FALSE,"NC"}</definedName>
    <definedName name="wrn.Associates._.US._.2.">{#N/A,#N/A,FALSE,"CL";#N/A,#N/A,FALSE,"CX";#N/A,#N/A,FALSE,"AU";#N/A,#N/A,FALSE,"TX";#N/A,#N/A,FALSE,"LV";#N/A,#N/A,FALSE,"HJ";#N/A,#N/A,FALSE,"MN";#N/A,#N/A,FALSE,"GC";#N/A,#N/A,FALSE,"HI";#N/A,#N/A,FALSE,"MD";#N/A,#N/A,FALSE,"NH";#N/A,#N/A,FALSE,"PP";#N/A,#N/A,FALSE,"MM";#N/A,#N/A,FALSE,"FH";#N/A,#N/A,FALSE,"LL";#N/A,#N/A,FALSE,"DR";#N/A,#N/A,FALSE,"PA";#N/A,#N/A,FALSE,"GC";#N/A,#N/A,FALSE,"GC";#N/A,#N/A,FALSE,"GC";#N/A,#N/A,FALSE,"LV";#N/A,#N/A,FALSE,"LV";#N/A,#N/A,FALSE,"LV";#N/A,#N/A,FALSE,"PA";#N/A,#N/A,FALSE,"PA";#N/A,#N/A,FALSE,"PA"}</definedName>
    <definedName name="wrn.Associates._.US._.3.">{#N/A,#N/A,FALSE,"WA";#N/A,#N/A,FALSE,"VC";#N/A,#N/A,FALSE,"TL";#N/A,#N/A,FALSE,"ID";#N/A,#N/A,FALSE,"NS";#N/A,#N/A,FALSE,"UT";#N/A,#N/A,FALSE,"MU";#N/A,#N/A,FALSE,"TV";#N/A,#N/A,FALSE,"NM";#N/A,#N/A,FALSE,"AV";#N/A,#N/A,FALSE,"IN";#N/A,#N/A,FALSE,"KS";#N/A,#N/A,FALSE,"AK";#N/A,#N/A,FALSE,"ASSO-US";#N/A,#N/A,FALSE,"ASSO-US";#N/A,#N/A,FALSE,"ASSO-US"}</definedName>
    <definedName name="wrn.Assumptions.">{"Assumptions",#N/A,FALSE,"Assum"}</definedName>
    <definedName name="wrn.Assumptions._.and._.Results.">{"CV_1",#N/A,TRUE,"Assumptions and Results"}</definedName>
    <definedName name="wrn.attachments.">{#N/A,#N/A,FALSE,"REC";#N/A,#N/A,FALSE,"PROJECT";#N/A,#N/A,FALSE,"Economics";#N/A,#N/A,FALSE,"Sensitivities";#N/A,#N/A,FALSE,"BSA Spend";#N/A,#N/A,FALSE,"Savings";#N/A,#N/A,FALSE,"ROR NPV Payout";#N/A,#N/A,FALSE,"@Risk design"}</definedName>
    <definedName name="wrn.August.">{"Cons August",#N/A,FALSE,"Cons Comparison";"Cons YTD August",#N/A,FALSE,"Cons Comparison";"SAS August",#N/A,FALSE,"Ocean Comparison";"SAS YTD August",#N/A,FALSE,"Ocean Comparison";"UV August",#N/A,FALSE,"UV Comparison";"UV YTD August",#N/A,FALSE,"UV Comparison";"CMS August",#N/A,FALSE,"CMS Comparison";"CMS YTD August",#N/A,FALSE,"CMS Comparison";"Polaris August",#N/A,FALSE,"Polaris Comparison";"Polaris YTD August",#N/A,FALSE,"Polaris Comparison";"Corp August",#N/A,FALSE,"Corp Comparison";"Corp YTD August",#N/A,FALSE,"Corp Comparison";"Elim August",#N/A,FALSE,"Eliminating Comparison";"Elim YTD August",#N/A,FALSE,"Eliminating Comparison";"Hold August",#N/A,FALSE,"Holding Comparison";"Hold YTD august",#N/A,FALSE,"Holding Comparison"}</definedName>
    <definedName name="wrn.austria.">{#N/A,#N/A,FALSE,"DCF comm";#N/A,#N/A,FALSE,"DCF2";#N/A,#N/A,FALSE,"Relief Fr Royalty";#N/A,#N/A,FALSE,"Asset Charges";#N/A,#N/A,FALSE,"Workforce";#N/A,#N/A,FALSE,"WACC Recon"}</definedName>
    <definedName name="wrn.Auto._.Comp.">{#N/A,#N/A,FALSE,"Sheet1"}</definedName>
    <definedName name="wrn.Auto._.Comp.1">{#N/A,#N/A,FALSE,"Sheet1"}</definedName>
    <definedName name="wrn.Auto._.Comp2.">{#N/A,#N/A,FALSE,"Sheet1"}</definedName>
    <definedName name="wrn.Back._.Page.">{"Back Page",#N/A,FALSE,"Front and Back"}</definedName>
    <definedName name="wrn.backup.">{"background",#N/A,FALSE,"CS First Boston Merger Model";"inputs",#N/A,FALSE,"CS First Boston Merger Model"}</definedName>
    <definedName name="wrn.balance.">{"balance table",#N/A,FALSE,"PBSUDE"}</definedName>
    <definedName name="wrn.balance._.sheet.">{"bs",#N/A,FALSE,"SCF"}</definedName>
    <definedName name="wrn.balance._.sheet2.">{"bs",#N/A,FALSE,"SCF"}</definedName>
    <definedName name="wrn.balance._.sheet3.">{"bs",#N/A,FALSE,"SCF"}</definedName>
    <definedName name="wrn.balance._.sheet4.">{"bs",#N/A,FALSE,"SCF"}</definedName>
    <definedName name="wrn.balance._sheet2.">{"bs",#N/A,FALSE,"SCF"}</definedName>
    <definedName name="wrn.balance.sum.sheet">{"bs",#N/A,FALSE,"SCF"}</definedName>
    <definedName name="wrn.balanceeee.sheet2">{"bs",#N/A,FALSE,"SCF"}</definedName>
    <definedName name="wrn.Bank._.of._.America.">{#N/A,#N/A,TRUE,"Cover_Page";#N/A,#N/A,TRUE,"Balance Sheet FY12";#N/A,#N/A,TRUE,"Debt Covenants_BofA_Cons";#N/A,#N/A,TRUE,"Consolidated-Cash Flow";#N/A,#N/A,TRUE,"CY_Per Inc FY12";#N/A,#N/A,TRUE,"Income FY12";#N/A,#N/A,TRUE,"Consolidated"}</definedName>
    <definedName name="wrn.Bank._.Rec.">{#N/A,#N/A,FALSE,"1stRec"}</definedName>
    <definedName name="wrn.Bank._.Report.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ers.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wrn.Barbara._.Modular._.Indirects.">{#N/A,#N/A,FALSE,"COVER";#N/A,#N/A,FALSE,"RECAP";#N/A,#N/A,FALSE,"SANTA BARBARA NONMANUAL";#N/A,#N/A,FALSE,"CEQUIP";#N/A,#N/A,FALSE,"WRATE";#N/A,#N/A,FALSE,"INDIRECT";#N/A,#N/A,FALSE,"TRAIN";#N/A,#N/A,FALSE,"MANLOADED SCHEDULE"}</definedName>
    <definedName name="wrn.BARTERSUM.">{#N/A,#N/A,FALSE,"AR_SCH8 BARTER SUM"}</definedName>
    <definedName name="wrn.Base_Middle_Drivers.">{#N/A,#N/A,TRUE,"DCF Summary (2)";#N/A,#N/A,TRUE,"DCF Summary";#N/A,"Middle Case Drivers",TRUE,"DCF"}</definedName>
    <definedName name="wrn.Basic.">{#N/A,#N/A,FALSE,"e-Svc Level";#N/A,#N/A,FALSE,"e-Hosted";#N/A,#N/A,FALSE,"e-Licensed";#N/A,#N/A,FALSE,"Assumptions"}</definedName>
    <definedName name="wrn.Basic._.Client._.Report.">{#N/A,#N/A,FALSE,"SUMMARY";#N/A,#N/A,FALSE,"MAIL";#N/A,#N/A,FALSE,"RETAIL";#N/A,#N/A,FALSE,"M-R COMBO";#N/A,#N/A,FALSE,"Mail REBATE";#N/A,#N/A,FALSE,"Retail REBATE"}</definedName>
    <definedName name="wrn.Basic._.Forecast.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Report.">{#N/A,#N/A,FALSE,"New Depr Sch-150% DB";#N/A,#N/A,FALSE,"Cash Flows RLP";#N/A,#N/A,FALSE,"IRR";#N/A,#N/A,FALSE,"Proforma IS";#N/A,#N/A,FALSE,"Assumptions"}</definedName>
    <definedName name="wrn.basics.">{#N/A,#N/A,FALSE,"TSUM";#N/A,#N/A,FALSE,"shares";#N/A,#N/A,FALSE,"earnout";#N/A,#N/A,FALSE,"Heaty";#N/A,#N/A,FALSE,"self-tend";#N/A,#N/A,FALSE,"self-sum"}</definedName>
    <definedName name="wrn.Bass._.Exhibits.">{"Adjusted Balance Sheet",#N/A,FALSE,"Asia Cost Allocation";"Adjusted Income Statement",#N/A,FALSE,"Asia Cost Allocation";"Americas Franchise",#N/A,FALSE,"Asia Cost Allocation";"Americas Franchise 2",#N/A,FALSE,"Asia Cost Allocation";"EMEA Franchise",#N/A,FALSE,"Asia Cost Allocation";"EMEA Franchise 2",#N/A,FALSE,"Asia Cost Allocation";"Asia Franchise 1",#N/A,FALSE,"Asia Cost Allocation";"Asia Franchise 2",#N/A,FALSE,"Asia Cost Allocation";"Americas Managed 1",#N/A,FALSE,"Asia Cost Allocation";"Americas Managed 2",#N/A,FALSE,"Asia Cost Allocation";"Asia Management 1",#N/A,FALSE,"Asia Cost Allocation";"Asia Management 2",#N/A,FALSE,"Asia Cost Allocation";"Bristol Management 1",#N/A,FALSE,"Asia Cost Allocation";"Bristol Management 2",#N/A,FALSE,"Asia Cost Allocation";"Asia Other Royalty 1",#N/A,FALSE,"Asia Cost Allocation";"Asia Other Royalty 2",#N/A,FALSE,"Asia Cost Allocation";"HI Atlanta",#N/A,FALSE,"Asia Cost Allocation";"HI San Antonio",#N/A,FALSE,"Asia Cost Allocation";"HI Lexington",#N/A,FALSE,"Asia Cost Allocation";"HI South Bend",#N/A,FALSE,"Asia Cost Allocation";"HI Memphis East",#N/A,FALSE,"Asia Cost Allocation";"HI Anaheim",#N/A,FALSE,"Asia Cost Allocation";"CP United Nations",#N/A,FALSE,"Asia Cost Allocation";"CP Houston Galleria",#N/A,FALSE,"Asia Cost Allocation";"CP Redondo Beach",#N/A,FALSE,"Asia Cost Allocation";"CP White Plains",#N/A,FALSE,"Asia Cost Allocation";"CP Santiago",#N/A,FALSE,"Asia Cost Allocation";"CP LAX",#N/A,FALSE,"Asia Cost Allocation";"IC Stephen Austin",#N/A,FALSE,"Asia Cost Allocation";"Staybridge Suites",#N/A,FALSE,"Asia Cost Allocation";"Unconsolidated Affiliates",#N/A,FALSE,"Asia Cost Allocation";"Midland Hotel",#N/A,FALSE,"Asia Cost Allocation";"Asia cost allocation",#N/A,FALSE,"Asia Cost Allocation";"EMEA Cost Allocation",#N/A,FALSE,"Asia Cost Allocation"}</definedName>
    <definedName name="wrn.BB_Asset_Integrity.">{#N/A,#N/A,FALSE,"Integrity";#N/A,#N/A,FALSE,"PS TB"}</definedName>
    <definedName name="wrn.BB2_Integrity_Reports.">{#N/A,#N/A,FALSE,"Integrity";#N/A,#N/A,FALSE,"PS TB"}</definedName>
    <definedName name="wrn.BB3_Integrity_Reports.">{#N/A,#N/A,FALSE,"Integrity";#N/A,#N/A,FALSE,"PS TB"}</definedName>
    <definedName name="wrn.BBCert.">{#N/A,#N/A,FALSE,"BBCert";#N/A,#N/A,FALSE,"Ineligible Summ";#N/A,#N/A,FALSE,"Ineligible Detail"}</definedName>
    <definedName name="wrn.belknap._.package.">{#N/A,#N/A,TRUE,"income statement";#N/A,#N/A,TRUE,"balance sheet";#N/A,#N/A,TRUE,"cash flow";#N/A,#N/A,TRUE,"borrowing base";#N/A,#N/A,TRUE,"primary assumptions";#N/A,#N/A,TRUE,"finishing assumptions";#N/A,#N/A,TRUE,"dist. assumptions";#N/A,#N/A,TRUE,"sales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conversion";#N/A,#N/A,TRUE,"Stbnvl";#N/A,#N/A,TRUE,"Allenport";#N/A,#N/A,TRUE,"Yorkville";#N/A,#N/A,TRUE,"MF";#N/A,#N/A,TRUE,"Canfield";#N/A,#N/A,TRUE,"WCC"}</definedName>
    <definedName name="wrn.Bewegungsbilanz.">{#N/A,#N/A,FALSE,"Mittelherkunft";#N/A,#N/A,FALSE,"Mittelverwendung"}</definedName>
    <definedName name="wrn.BGEN.">{"Revenue",#N/A,FALSE,"Revenue";"QEarn1",#N/A,FALSE,"Qearn";"QEarn2",#N/A,FALSE,"Qearn";"QMargin",#N/A,FALSE,"Margin";"Cashflow",#N/A,FALSE,"Cashflow";"Product Pipeline",#N/A,FALSE,"Product Pipeline";"Comment Model",#N/A,FALSE,"Comment P&amp;L"}</definedName>
    <definedName name="wrn.BID.">{"PAGE1",#N/A,FALSE,"BID (3)";"PAGE2",#N/A,FALSE,"BID (3)"}</definedName>
    <definedName name="wrn.BidCo.">{#N/A,#N/A,FALSE,"BidCo Assumptions";#N/A,#N/A,FALSE,"Credit Stats";#N/A,#N/A,FALSE,"Bidco Summary";#N/A,#N/A,FALSE,"BIDCO Consolidated"}</definedName>
    <definedName name="wrn.Bilanz.">{#N/A,#N/A,FALSE,"Layout Aktiva";#N/A,#N/A,FALSE,"Layout Passiva"}</definedName>
    <definedName name="wrn.BKD.">{#N/A,#N/A,FALSE,"Cover_Page";#N/A,#N/A,FALSE,"Balance Sheet FY12";#N/A,#N/A,FALSE,"Debt Covenants_US Bank_Cons";#N/A,#N/A,FALSE,"Debt Covenants_BofA_Cons";#N/A,#N/A,FALSE,"Consolidated-Cash Flow";#N/A,#N/A,FALSE,"CY_Per Inc FY12";#N/A,#N/A,FALSE,"Income FY12";#N/A,#N/A,FALSE,"Consolidated"}</definedName>
    <definedName name="wrn.BL94TAXRETURN.">{#N/A,#N/A,FALSE,"일반적사항";#N/A,#N/A,FALSE,"주요재무자료";#N/A,#N/A,FALSE,"10(2)호 소득공제";#N/A,#N/A,FALSE,"표지";#N/A,#N/A,FALSE,"총괄표";#N/A,#N/A,FALSE,"1호 과표세액";#N/A,#N/A,FALSE,"2호 서식";#N/A,#N/A,FALSE,"2호부표 최저한세";#N/A,#N/A,FALSE,"3(1)호 공제감면";#N/A,#N/A,FALSE,"3(1) 부1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첨부(손)";#N/A,#N/A,FALSE,"재고자산추인";#N/A,#N/A,FALSE,"6-1호 수입금액";#N/A,#N/A,FALSE,"6-2(2)호 중소투자";#N/A,#N/A,FALSE,"6-2(4)호 해외시장";#N/A,#N/A,FALSE,"6-2(12)호 수출손실";#N/A,#N/A,FALSE,"6-3호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자본적지출";#N/A,#N/A,FALSE,"감가총괄";#N/A,#N/A,FALSE,"6-10호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PL";#N/A,#N/A,FALSE,"요약원가";#N/A,#N/A,FALSE,"요약RE";#N/A,#N/A,FALSE,"60호 을 적정유보";#N/A,#N/A,FALSE,"60호 갑 적정유보";#N/A,#N/A,FALSE,"표지";#N/A,#N/A,FALSE,"총괄표";#N/A,#N/A,FALSE,"1호 과표세액";#N/A,#N/A,FALSE,"1호 과표세액";#N/A,#N/A,FALSE,"1호 과표세액";#N/A,#N/A,FALSE,"1-2호 농어촌과표";#N/A,#N/A,FALSE,"2호 서식";#N/A,#N/A,FALSE,"2호부표 최저한세";#N/A,#N/A,FALSE,"3(1)호 공제감면";#N/A,#N/A,FALSE,"3(1) 부1 공제감면";#N/A,#N/A,FALSE,"3(1) 부2 공제감면";#N/A,#N/A,FALSE,"3(1) 부3 세액조정";#N/A,#N/A,FALSE,"3(1) 부4 공제감면";#N/A,#N/A,FALSE,"3호 임시투자공제";#N/A,#N/A,FALSE,"3(1)부7 기업합리";#N/A,#N/A,FALSE,"3(3)호(갑) 원천납부";#N/A,#N/A,FALSE,"5호 농어촌";#N/A,#N/A,FALSE,"6호 소득금액";#N/A,#N/A,FALSE,"6호 첨부(익)";#N/A,#N/A,FALSE,"6-1호 수입금액";#N/A,#N/A,FALSE,"6-1호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자본적지출";#N/A,#N/A,FALSE,"6-10호 재고자산";#N/A,#N/A,FALSE,"6-11호 세금과공과";#N/A,#N/A,FALSE,"6-12호 선급비용";#N/A,#N/A,FALSE,"9호 자본금(갑)";#N/A,#N/A,FALSE,"9호 자본금(을)";#N/A,#N/A,FALSE,"10(2)호 소득공제";#N/A,#N/A,FALSE,"10(3)호 부표";#N/A,#N/A,FALSE,"10(3)호 주요계정";#N/A,#N/A,FALSE,"10(4)호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PL";#N/A,#N/A,FALSE,"요약원가";#N/A,#N/A,FALSE,"요약RE";#N/A,#N/A,FALSE,"요약RE"}</definedName>
    <definedName name="wrn.Black._.Book.">{#N/A,#N/A,FALSE,"Contents";#N/A,#N/A,FALSE,"0100 - 10100";#N/A,#N/A,FALSE,"1111 - 17202";#N/A,#N/A,FALSE,"1200 - 12000 (a)";#N/A,#N/A,FALSE,"1200 - 12000 (b)";#N/A,#N/A,FALSE,"1200 - 12000 (c)";#N/A,#N/A,FALSE,"1200 - 40905";#N/A,#N/A,FALSE,"1200 - 40906";#N/A,#N/A,FALSE,"1201 - 12100";#N/A,#N/A,FALSE,"1210 - 12201";#N/A,#N/A,FALSE,"1230 - 13010";#N/A,#N/A,FALSE,"1240 - 12301";#N/A,#N/A,FALSE,"1241 - 12401";#N/A,#N/A,FALSE,"1242 - 12402";#N/A,#N/A,FALSE,"1243 - 12403";#N/A,#N/A,FALSE,"1244 - 12404";#N/A,#N/A,FALSE,"1245 - 12405";#N/A,#N/A,FALSE,"1246 - 12406";#N/A,#N/A,FALSE,"1247 - 12407";#N/A,#N/A,FALSE,"1248 - 12408";#N/A,#N/A,FALSE,"1249 - 12409";#N/A,#N/A,FALSE,"1251 - 12410";#N/A,#N/A,FALSE,"1252 - 12411";#N/A,#N/A,FALSE,"1280 - 12901";#N/A,#N/A,FALSE,"1290 - 12903";#N/A,#N/A,FALSE,"1300 - 13029";#N/A,#N/A,FALSE,"1450 - 19301";#N/A,#N/A,FALSE,"1500 - 14401";#N/A,#N/A,FALSE,"1520 - 14402";#N/A,#N/A,FALSE,"1560 - 14490";#N/A,#N/A,FALSE,"1600 - 16011";#N/A,#N/A,FALSE,"1620 - 16111";#N/A,#N/A,FALSE,"1640 - 16211";#N/A,#N/A,FALSE,"1660 - 16311";#N/A,#N/A,FALSE,"1680 - 16411";#N/A,#N/A,FALSE,"1800 - 18401";#N/A,#N/A,FALSE,"1980 - 12904"}</definedName>
    <definedName name="wrn.BLACKBOOK.">{#N/A,#N/A,FALSE,"CASH BALANCE";#N/A,#N/A,FALSE,"INTER-COMPANY 17202-17209";#N/A,#N/A,FALSE,"TRADE ACCOUNT ANALYSIS";#N/A,#N/A,FALSE,"ACCOUNT RECEIVABLE ANALYSIS";#N/A,#N/A,FALSE,"TOP 25 ACCOUNT";#N/A,#N/A,FALSE,"INCIDENT ACCOUNT 20";#N/A,#N/A,FALSE,"INTERNAL ACCOUNT";#N/A,#N/A,FALSE,"EXTERNAL ACCOUNT";#N/A,#N/A,FALSE,"ALLOW FOR DOUBT-1200-12000";#N/A,#N/A,FALSE,"1210-12201";#N/A,#N/A,FALSE,"1240-12301";#N/A,#N/A,FALSE,"1241-12401";#N/A,#N/A,FALSE,"1242-12402";#N/A,#N/A,FALSE,"1245-12405";#N/A,#N/A,FALSE,"1246-12406";#N/A,#N/A,FALSE,"1247-12407";#N/A,#N/A,FALSE,"1248-12409";#N/A,#N/A,FALSE,"1249-12409";#N/A,#N/A,FALSE,"1251-12410";#N/A,#N/A,FALSE,"1252-12411";#N/A,#N/A,FALSE,"1280-12901";#N/A,#N/A,FALSE,"1290-12903";#N/A,#N/A,FALSE,"1300-13020-1320-12990";#N/A,#N/A,FALSE,"1450-19301";#N/A,#N/A,FALSE,"1500-14401";#N/A,#N/A,FALSE,"1520-14402";#N/A,#N/A,FALSE,"1560-14490";#N/A,#N/A,FALSE,"1600-1601";#N/A,#N/A,FALSE,"1620-1661-1620-16612";#N/A,#N/A,FALSE,"1640-16211-1641-16712";#N/A,#N/A,FALSE,"1660-16311-1661-16812";#N/A,#N/A,FALSE,"1680-1681";#N/A,#N/A,FALSE,"1770-18201-1800-18401";#N/A,#N/A,FALSE,"1980-12904";#N/A,#N/A,FALSE,"2010-20001";#N/A,#N/A,FALSE,"2011-2002";#N/A,#N/A,FALSE,"2020-20501";#N/A,#N/A,FALSE,"2033-17215";#N/A,#N/A,FALSE,"2040-20407";#N/A,#N/A,FALSE,"2050-20203";#N/A,#N/A,FALSE,"2060-20502";#N/A,#N/A,FALSE,"20701-20204";#N/A,#N/A,FALSE,"2130-21101";#N/A,#N/A,FALSE,"2150-21102";#N/A,#N/A,FALSE,"2160-2560";#N/A,#N/A,FALSE,"2180-21901";#N/A,#N/A,FALSE,"2190-21201-2590-25201";#N/A,#N/A,FALSE,"2400-20402";#N/A,#N/A,FALSE,"2410-20403";#N/A,#N/A,FALSE,"2420-20404";#N/A,#N/A,FALSE,"2430-20405";#N/A,#N/A,FALSE,"2440-20499";#N/A,#N/A,FALSE,"4100-40199";#N/A,#N/A,FALSE,"4700-41330";#N/A,#N/A,FALSE,"5010-5070-60040-51720";#N/A,#N/A,FALSE,"5094-60210";#N/A,#N/A,FALSE,"5100-5190-6110-60118";#N/A,#N/A,FALSE,"5170-60117";#N/A,#N/A,FALSE,"5511-60410";#N/A,#N/A,FALSE,"5540-51780";#N/A,#N/A,FALSE,"5500-60120";#N/A,#N/A,FALSE,"6000-50199";#N/A,#N/A,FALSE,"6100-50610";#N/A,#N/A,FALSE,"6100-6140-50611";#N/A,#N/A,FALSE,"6950-51030";#N/A,#N/A,FALSE,"6350-60310";#N/A,#N/A,FALSE,"6760-80034";#N/A,#N/A,FALSE,"6390-60229";#N/A,#N/A,FALSE,"6451-50399";#N/A,#N/A,FALSE,"6500-60520";#N/A,#N/A,FALSE,"6650-80010";#N/A,#N/A,FALSE,"6650-80010";#N/A,#N/A,FALSE,"6860-60902";#N/A,#N/A,FALSE,"6300-60530";#N/A,#N/A,FALSE,"6890-60799";#N/A,#N/A,FALSE,"6940-60090";#N/A,#N/A,FALSE,"6900-6099"}</definedName>
    <definedName name="wrn.Bluebook._.SGA._.Summary.">{"footwear sga",#N/A,FALSE,"SGA";"accessories sga",#N/A,FALSE,"SGA";"retail sga",#N/A,FALSE,"SGA";"srl sga",#N/A,FALSE,"SGA";"japan sga",#N/A,FALSE,"SGA";"cons sga",#N/A,FALSE,"SGA"}</definedName>
    <definedName name="wrn.bm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OARD._.PACK.">{#N/A,#N/A,FALSE,"SCHEDULES- board";#N/A,#N/A,FALSE,"STMT 100"}</definedName>
    <definedName name="wrn.Board._.Report.">{#N/A,#N/A,TRUE,"Cover";#N/A,#N/A,TRUE,"Contents (2)";#N/A,#N/A,TRUE,"I_S";#N/A,#N/A,TRUE,"Stats";#N/A,#N/A,TRUE,"Unit Analysis";#N/A,#N/A,TRUE,"B_S";#N/A,#N/A,TRUE,"C_F";#N/A,#N/A,TRUE,"S_E";#N/A,#N/A,TRUE,"SG&amp;A";#N/A,#N/A,TRUE,"R&amp;D Costs";#N/A,#N/A,TRUE,"M&amp;A Costs";#N/A,#N/A,TRUE,"Interest";#N/A,#N/A,TRUE,"Lumber Inv.";#N/A,#N/A,TRUE,"Sales Summary "}</definedName>
    <definedName name="wrn.BONUS.">{"BONUS JOURNAL ENTRY",#N/A,FALSE,"BONUS";"BONUS CALC",#N/A,FALSE,"BONUS";"BONUS DATA",#N/A,FALSE,"BONUS"}</definedName>
    <definedName name="wrn.BONUS2.">{"BONUS JOURNAL ENTRY",#N/A,FALSE,"BONUS";"BONUS CALC",#N/A,FALSE,"BONUS";"BONUS DATA",#N/A,FALSE,"BONUS"}</definedName>
    <definedName name="wrn.Borrowing._.Base._.Certificate._.Forms.">{#N/A,#N/A,FALSE,"BBC FORM";#N/A,#N/A,FALSE,"BBC FORM INSTRUCTIONS";#N/A,#N/A,FALSE,"AR INELIGIBLE FORM";#N/A,#N/A,FALSE,"AR INELIGIBLE FORM INSTRUCTIONS";#N/A,#N/A,FALSE,"INVENTORY STATUS CERTIFICATE"}</definedName>
    <definedName name="wrn.BOTH.">{"DOLS",#N/A,FALSE,"G&amp;A_TOT";"PDS",#N/A,FALSE,"G&amp;A_TOT"}</definedName>
    <definedName name="wrn.BP._.print.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ranch._.Income._.Statement.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eakout.">{#N/A,#N/A,FALSE,"BreakoutFY95";#N/A,#N/A,FALSE,"BreakoutFY96";#N/A,#N/A,FALSE,"BreakoutFY97";#N/A,#N/A,FALSE,"BreakoutFY98"}</definedName>
    <definedName name="wrn.breakup.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ief.">{#N/A,#N/A,FALSE,"Trns";#N/A,#N/A,FALSE,"FinSt";#N/A,#N/A,FALSE,"Tbs";#N/A,#N/A,FALSE,"Rtns"}</definedName>
    <definedName name="wrn.BROKERS._.SALES._.REPS.">{#N/A,#N/A,FALSE,"JEFF ADEE";#N/A,#N/A,FALSE,"VICKI FORD";#N/A,#N/A,FALSE,"BILL GROB";#N/A,#N/A,FALSE,"MARGIE HULSMAN";#N/A,#N/A,FALSE,"ROSEMARY JACKSON";#N/A,#N/A,FALSE,"DAVID LIVINGSTON";#N/A,#N/A,FALSE,"JOHN PANZA";#N/A,#N/A,FALSE,"CHRISTINE PICKERING";#N/A,#N/A,FALSE,"SUSAN PINSEL";#N/A,#N/A,FALSE,"ELLEN SANDKAM";#N/A,#N/A,FALSE,"JUDY SCHULTZ";#N/A,#N/A,FALSE,"CAROLYN WIENER";#N/A,#N/A,FALSE,"KRISTA YESAITIS";#N/A,#N/A,FALSE,"BETH ZACHARSKI"}</definedName>
    <definedName name="wrn.BS._.ALL.">{"Consolidated BS",#N/A,FALSE,"Consolidated";"US BS",#N/A,FALSE,"US";"UK BS",#N/A,FALSE,"UK";"ASIA BS",#N/A,FALSE,"Asia";"Mexico BS",#N/A,FALSE,"Mexico";"Macro BS",#N/A,FALSE,"Macro"}</definedName>
    <definedName name="wrn.BSAnnualModel.">{"BSAnnualModel",#N/A,FALSE,"BS"}</definedName>
    <definedName name="wrn.bud">{"forecast",#N/A,FALSE,"PL";"FCST YTD",#N/A,FALSE,"PL";"new bud adj",#N/A,FALSE,"PL";"new budget",#N/A,FALSE,"PL";"qtr",#N/A,FALSE,"PL";"bal sheet",#N/A,FALSE,"MONTHLY BALANCE SHEET";"fcst w head depre cap",#N/A,FALSE,"PL"}</definedName>
    <definedName name="wrn.budget.">{"budget vs all page 1",#N/A,FALSE,"Budget vs All";"budget vs all page 2",#N/A,FALSE,"Budget vs All";"mv to makegood",#N/A,FALSE,"Major Variances";"mv to fc3",#N/A,FALSE,"Major Variances";"mv to fy98",#N/A,FALSE,"Major Variances";"chart 1",#N/A,FALSE,"Charts";"chart 2",#N/A,FALSE,"Charts";"chart 3",#N/A,FALSE,"Charts";"roll-up fy00",#N/A,FALSE,"Roll-up";"production fy00",#N/A,FALSE,"Production";"waste fy00",#N/A,FALSE,"Waste";"total costs fy00",#N/A,FALSE,"Total Costs";"plant costs fy00",#N/A,FALSE,"Plant Costs";"cmw costs fy00",#N/A,FALSE,"CMW Costs";"braintree costs fy00",#N/A,FALSE,"Braintree Costs";"plymouth costs fy00",#N/A,FALSE,"Plymouth Costs";"labor summary fy00",#N/A,FALSE,"Labor Summary";"materials fy00",#N/A,FALSE,"Materials";"maintenance services fy00",#N/A,FALSE,"Maintenance Services";"host fees fy00",#N/A,FALSE,"Host Fees";"close fy00",#N/A,FALSE,"Closure-Post Closure";"interest fy00",#N/A,FALSE,"Interest";"depreciation fy00",#N/A,FALSE,"Depreciation";"purchase fy00",#N/A,FALSE,"Purchase Accounting";"mact revenue fy00",#N/A,FALSE,"MACT Revenues";"mact effect",#N/A,FALSE,"MACT Revenues";"capital fy00",#N/A,FALSE,"Capital";#N/A,#N/A,FALSE,"Sensitivities";"roll-up 15",#N/A,FALSE,"Roll-up";"production 15",#N/A,FALSE,"Production";"waste 15",#N/A,FALSE,"Waste";"parent cash",#N/A,FALSE,"Parent Cash";"capital 15",#N/A,FALSE,"Capital"}</definedName>
    <definedName name="wrn.Budget._.Detail.">{#N/A,#N/A,FALSE,"Salaries";#N/A,#N/A,FALSE,"Carmen";#N/A,#N/A,FALSE,"Bonus";#N/A,#N/A,FALSE,"Benefits1";#N/A,#N/A,FALSE,"Benefits2";#N/A,#N/A,FALSE,"Benefits3";#N/A,#N/A,FALSE,"Benefits4";#N/A,#N/A,FALSE,"Other1";#N/A,#N/A,FALSE,"Other2";#N/A,#N/A,FALSE,"Other3";#N/A,#N/A,FALSE,"Other4";#N/A,#N/A,FALSE,"Other5";#N/A,#N/A,FALSE,"MIS Other"}</definedName>
    <definedName name="wrn.Budget._.Package.">{#N/A,#N/A,FALSE,"Comparison";#N/A,#N/A,FALSE,"Income Statement";#N/A,#N/A,FALSE,"Balance Sheet";#N/A,#N/A,FALSE,"Cash Flow";#N/A,#N/A,FALSE,"Material &amp; Labor";#N/A,#N/A,FALSE,"Operating OH"}</definedName>
    <definedName name="wrn.Budget._.w._.detail.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wrn.budget._1">{"budget vs all page 1",#N/A,FALSE,"Budget vs All";"budget vs all page 2",#N/A,FALSE,"Budget vs All";"mv to makegood",#N/A,FALSE,"Major Variances";"mv to fc3",#N/A,FALSE,"Major Variances";"mv to fy98",#N/A,FALSE,"Major Variances";"chart 1",#N/A,FALSE,"Charts";"chart 2",#N/A,FALSE,"Charts";"chart 3",#N/A,FALSE,"Charts";"roll-up fy00",#N/A,FALSE,"Roll-up";"production fy00",#N/A,FALSE,"Production";"waste fy00",#N/A,FALSE,"Waste";"total costs fy00",#N/A,FALSE,"Total Costs";"plant costs fy00",#N/A,FALSE,"Plant Costs";"cmw costs fy00",#N/A,FALSE,"CMW Costs";"braintree costs fy00",#N/A,FALSE,"Braintree Costs";"plymouth costs fy00",#N/A,FALSE,"Plymouth Costs";"labor summary fy00",#N/A,FALSE,"Labor Summary";"materials fy00",#N/A,FALSE,"Materials";"maintenance services fy00",#N/A,FALSE,"Maintenance Services";"host fees fy00",#N/A,FALSE,"Host Fees";"close fy00",#N/A,FALSE,"Closure-Post Closure";"interest fy00",#N/A,FALSE,"Interest";"depreciation fy00",#N/A,FALSE,"Depreciation";"purchase fy00",#N/A,FALSE,"Purchase Accounting";"mact revenue fy00",#N/A,FALSE,"MACT Revenues";"mact effect",#N/A,FALSE,"MACT Revenues";"capital fy00",#N/A,FALSE,"Capital";#N/A,#N/A,FALSE,"Sensitivities";"roll-up 15",#N/A,FALSE,"Roll-up";"production 15",#N/A,FALSE,"Production";"waste 15",#N/A,FALSE,"Waste";"parent cash",#N/A,FALSE,"Parent Cash";"capital 15",#N/A,FALSE,"Capital"}</definedName>
    <definedName name="wrn.budget._2">{"budget vs all page 1",#N/A,FALSE,"Budget vs All";"budget vs all page 2",#N/A,FALSE,"Budget vs All";"mv to makegood",#N/A,FALSE,"Major Variances";"mv to fc3",#N/A,FALSE,"Major Variances";"mv to fy98",#N/A,FALSE,"Major Variances";"chart 1",#N/A,FALSE,"Charts";"chart 2",#N/A,FALSE,"Charts";"chart 3",#N/A,FALSE,"Charts";"roll-up fy00",#N/A,FALSE,"Roll-up";"production fy00",#N/A,FALSE,"Production";"waste fy00",#N/A,FALSE,"Waste";"total costs fy00",#N/A,FALSE,"Total Costs";"plant costs fy00",#N/A,FALSE,"Plant Costs";"cmw costs fy00",#N/A,FALSE,"CMW Costs";"braintree costs fy00",#N/A,FALSE,"Braintree Costs";"plymouth costs fy00",#N/A,FALSE,"Plymouth Costs";"labor summary fy00",#N/A,FALSE,"Labor Summary";"materials fy00",#N/A,FALSE,"Materials";"maintenance services fy00",#N/A,FALSE,"Maintenance Services";"host fees fy00",#N/A,FALSE,"Host Fees";"close fy00",#N/A,FALSE,"Closure-Post Closure";"interest fy00",#N/A,FALSE,"Interest";"depreciation fy00",#N/A,FALSE,"Depreciation";"purchase fy00",#N/A,FALSE,"Purchase Accounting";"mact revenue fy00",#N/A,FALSE,"MACT Revenues";"mact effect",#N/A,FALSE,"MACT Revenues";"capital fy00",#N/A,FALSE,"Capital";#N/A,#N/A,FALSE,"Sensitivities";"roll-up 15",#N/A,FALSE,"Roll-up";"production 15",#N/A,FALSE,"Production";"waste 15",#N/A,FALSE,"Waste";"parent cash",#N/A,FALSE,"Parent Cash";"capital 15",#N/A,FALSE,"Capital"}</definedName>
    <definedName name="wrn.budget._3">{"budget vs all page 1",#N/A,FALSE,"Budget vs All";"budget vs all page 2",#N/A,FALSE,"Budget vs All";"mv to makegood",#N/A,FALSE,"Major Variances";"mv to fc3",#N/A,FALSE,"Major Variances";"mv to fy98",#N/A,FALSE,"Major Variances";"chart 1",#N/A,FALSE,"Charts";"chart 2",#N/A,FALSE,"Charts";"chart 3",#N/A,FALSE,"Charts";"roll-up fy00",#N/A,FALSE,"Roll-up";"production fy00",#N/A,FALSE,"Production";"waste fy00",#N/A,FALSE,"Waste";"total costs fy00",#N/A,FALSE,"Total Costs";"plant costs fy00",#N/A,FALSE,"Plant Costs";"cmw costs fy00",#N/A,FALSE,"CMW Costs";"braintree costs fy00",#N/A,FALSE,"Braintree Costs";"plymouth costs fy00",#N/A,FALSE,"Plymouth Costs";"labor summary fy00",#N/A,FALSE,"Labor Summary";"materials fy00",#N/A,FALSE,"Materials";"maintenance services fy00",#N/A,FALSE,"Maintenance Services";"host fees fy00",#N/A,FALSE,"Host Fees";"close fy00",#N/A,FALSE,"Closure-Post Closure";"interest fy00",#N/A,FALSE,"Interest";"depreciation fy00",#N/A,FALSE,"Depreciation";"purchase fy00",#N/A,FALSE,"Purchase Accounting";"mact revenue fy00",#N/A,FALSE,"MACT Revenues";"mact effect",#N/A,FALSE,"MACT Revenues";"capital fy00",#N/A,FALSE,"Capital";#N/A,#N/A,FALSE,"Sensitivities";"roll-up 15",#N/A,FALSE,"Roll-up";"production 15",#N/A,FALSE,"Production";"waste 15",#N/A,FALSE,"Waste";"parent cash",#N/A,FALSE,"Parent Cash";"capital 15",#N/A,FALSE,"Capital"}</definedName>
    <definedName name="wrn.BUDGET2004.">{#N/A,#N/A,FALSE,"BUD04 HEA";#N/A,#N/A,FALSE,"BUD04 Earnings";#N/A,#N/A,FALSE,"BUD04 Expenses"}</definedName>
    <definedName name="wrn.budgetb.">{#N/A,#N/A,FALSE,"Total REGN by Month";#N/A,#N/A,FALSE,"Total REGN Board Formats ";#N/A,#N/A,FALSE,"Summary By Dept";#N/A,#N/A,FALSE,"Research";#N/A,#N/A,FALSE,"Protein Science";#N/A,#N/A,FALSE,"Development";#N/A,#N/A,FALSE,"Regulatory";#N/A,#N/A,FALSE,"Clinical";#N/A,#N/A,FALSE,"Pilot Plant";#N/A,#N/A,FALSE,"Site Services";#N/A,#N/A,FALSE,"Administration";#N/A,#N/A,FALSE,"Legal";#N/A,#N/A,FALSE,"Rensselaer";#N/A,#N/A,FALSE,"Corporate";#N/A,#N/A,FALSE,"Plug-Tarrytown";#N/A,#N/A,FALSE,"Plug-Rensselaer"}</definedName>
    <definedName name="wrn.Buildups.">{"ACQ",#N/A,FALSE,"ACQUISITIONS";"ACQF",#N/A,FALSE,"ACQUISITIONS";"PF",#N/A,FALSE,"PROYECTOVILA";"PV",#N/A,FALSE,"PROYECTOVILA";"Fee Dev",#N/A,FALSE,"DEVELOPMENT GROWTH";"gd",#N/A,FALSE,"DEVELOPMENT GROWTH"}</definedName>
    <definedName name="wrn.bullshit1.">{#N/A,#N/A,FALSE,"Sheet1";#N/A,#N/A,FALSE,"Summary";#N/A,#N/A,FALSE,"proj1";#N/A,#N/A,FALSE,"proj2"}</definedName>
    <definedName name="wrn.Business._.Plan._.Package.">{#N/A,#N/A,TRUE,"income statement";#N/A,#N/A,TRUE,"balance sheet";#N/A,#N/A,TRUE,"cash flow";#N/A,#N/A,TRUE,"borrowing base";#N/A,#N/A,TRUE,"sales summary"}</definedName>
    <definedName name="wrn.business._.plan._.with._.detail.">{#N/A,#N/A,TRUE,"income statement";#N/A,#N/A,TRUE,"balance sheet";#N/A,#N/A,TRUE,"cash flow";#N/A,#N/A,TRUE,"borrowing base";#N/A,#N/A,TRUE,"sales summary";#N/A,#N/A,TRUE,"costs per ton";#N/A,#N/A,TRUE,"primary assumptions";#N/A,#N/A,TRUE,"finishing assumptions"}</definedName>
    <definedName name="wrn.BV._.Matrix.">{"BV Multple Matrix","Aquarius 0 Change IBES",FALSE,"A";"BV Multple Matrix","Aquarius 5 Discount",FALSE,"A";"BV Multple Matrix","Aquarius 10 Discount",FALSE,"A";"BV Multple Matrix","Aquarius 5 Increase",FALSE,"A";"BV Multple Matrix","Aquarius 10 Increase",FALSE,"A";"BV Multple Matrix","Aries No IBES Change",FALSE,"A";"BV Multple Matrix","Aries 5 Discount",FALSE,"A";"BV Multple Matrix","Aries 10 Discount",FALSE,"A";"BV Multple Matrix","Aries 5 Premium",FALSE,"A";"BV Multple Matrix","Aries 10 Premium",FALSE,"A"}</definedName>
    <definedName name="wrn.By._.dept.._.oh._.vs._.budget_p12.">{#N/A,#N/A,FALSE,"BudxDep_p12"}</definedName>
    <definedName name="wrn.ByMonth_Actuals.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ByMonth_Plan.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wrn.C_D_E_O_workpapers.">{"cash_1",#N/A,FALSE,"Cash";"cash_1.1",#N/A,FALSE,"Cash";"ap_aging_trends",#N/A,FALSE,"AP";"ap_concentrations",#N/A,FALSE,"AP";"payroll_tax_E_1",#N/A,FALSE,"Tax";"property_tax",#N/A,FALSE,"Tax";"sales_tax",#N/A,FALSE,"Tax";"sign off sheet",#N/A,FALSE,"O-14"}</definedName>
    <definedName name="wrn.Cadispa._.SA.">{"Cadispa SA",#N/A,FALSE,"Cadispa SA"}</definedName>
    <definedName name="wrn.CAG.">{#N/A,#N/A,FALSE,"CAG"}</definedName>
    <definedName name="wrn.Canac._.Operation.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wrn.Canada.">{"Canada",#N/A,FALSE,"Canada"}</definedName>
    <definedName name="wrn.Canada._.West._.and._.East.">{#N/A,#N/A,FALSE,"CY";#N/A,#N/A,FALSE,"KA";#N/A,#N/A,FALSE,"BC";#N/A,#N/A,FALSE,"PR";#N/A,#N/A,FALSE,"PG";#N/A,#N/A,FALSE,"XE";#N/A,#N/A,FALSE,"VE";#N/A,#N/A,FALSE,"VN";#N/A,#N/A,FALSE,"WE";#N/A,#N/A,FALSE,"CA";#N/A,#N/A,FALSE,"DM";#N/A,#N/A,FALSE,"PE";#N/A,#N/A,FALSE,"FR";#N/A,#N/A,FALSE,"QU";#N/A,#N/A,FALSE,"ED";#N/A,#N/A,FALSE,"EG";#N/A,#N/A,FALSE,"SK";#N/A,#N/A,FALSE,"CANADA";#N/A,#N/A,FALSE,"CANADA";#N/A,#N/A,FALSE,"CANADA";#N/A,#N/A,FALSE,"CA";#N/A,#N/A,FALSE,"CA";#N/A,#N/A,FALSE,"CA";#N/A,#N/A,FALSE,"DM";#N/A,#N/A,FALSE,"DM";#N/A,#N/A,FALSE,"DM"}</definedName>
    <definedName name="wrn.CANADIAN.">{"CDN OPS",#N/A,FALSE,"Cdn. Ops. Earnings";"CDN CONSOLIDATING",#N/A,FALSE,"COConsol. Earnings";"CDN DIV",#N/A,FALSE,"Cdn. Div. Earnings";"CDN CORP",#N/A,FALSE,"CCorp."}</definedName>
    <definedName name="wrn.CapersPlotter.">{#N/A,#N/A,FALSE,"DI 2 YEAR MASTER SCHEDULE"}</definedName>
    <definedName name="wrn.CAPITAL.">{#N/A,#N/A,FALSE,"Minors";#N/A,#N/A,FALSE,"96CAPREV"}</definedName>
    <definedName name="wrn.Capital._.Plan._.Report.">{"Capital Plan CA Schedule",#N/A,TRUE,"Capital Plan";"Capital Plan Summary",#N/A,TRUE,"Capital Plan"}</definedName>
    <definedName name="wrn.Cardiovasculars.">{#N/A,#N/A,FALSE,"Card";#N/A,#N/A,FALSE,"Prav";#N/A,#N/A,FALSE,"Irbe";#N/A,#N/A,FALSE,"Plavix";#N/A,#N/A,FALSE,"Capt";#N/A,#N/A,FALSE,"Fosi"}</definedName>
    <definedName name="wrn.Cash._.Flow.">{#N/A,#N/A,FALSE,"Layout Cash Flow"}</definedName>
    <definedName name="wrn.Cash._.Flow2.">{"Cash Flow",#N/A,FALSE,"Cash Flow"}</definedName>
    <definedName name="wrn.Category._.Linkage._.Presentation.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wrn.CCM.">{#N/A,#N/A,FALSE,"600606";#N/A,#N/A,FALSE,"600604";#N/A,#N/A,FALSE,"601302";#N/A,#N/A,FALSE,"346B0001046";#N/A,#N/A,FALSE,"231B0000146";#N/A,#N/A,FALSE,"221B0001040";#N/A,#N/A,FALSE,"3081300";#N/A,#N/A,FALSE,"813B0000546";#N/A,#N/A,FALSE,"3082800";#N/A,#N/A,FALSE,"828B0000546";#N/A,#N/A,FALSE,"838B0000544";#N/A,#N/A,FALSE,"714A0000206";#N/A,#N/A,FALSE,"3071400";#N/A,#N/A,FALSE,"3071500";#N/A,#N/A,FALSE,"715A0000206";#N/A,#N/A,FALSE,"3074100";#N/A,#N/A,FALSE,"3074150";#N/A,#N/A,FALSE,"741A0000346";#N/A,#N/A,FALSE,"3056030";#N/A,#N/A,FALSE,"3156058";#N/A,#N/A,FALSE,"356058";#N/A,#N/A,FALSE,"351201";#N/A,#N/A,FALSE,"351115"}</definedName>
    <definedName name="wrn.Cell._.Nightmare.">{"domestic_p1",#N/A,FALSE,"Domestic";"domestic_p2",#N/A,FALSE,"Domestic";"domestic_p3",#N/A,FALSE,"Domestic";"wkly_update",#N/A,FALSE,"Comparables";"Notes",#N/A,FALSE,"Notes";"dmult_1",#N/A,FALSE,"DMult";"dmult_2",#N/A,FALSE,"DMult";"d_ltm_mult",#N/A,FALSE,"D_ltm_mult";"intl_ltm_mult",#N/A,FALSE,"Intl_ltm_mult ";"dm_stats",#N/A,FALSE,"DM_Stats";"intl_stats",#N/A,FALSE,"Intl_Stats"}</definedName>
    <definedName name="wrn.Cellular._.Nightmare.">{"domestic_p1",#N/A,FALSE,"Domestic";"domestic_p2",#N/A,FALSE,"Domestic";"domestic_p3",#N/A,FALSE,"Domestic";"wkly_update",#N/A,FALSE,"Comparables";"Notes",#N/A,FALSE,"Notes";"dmult_1",#N/A,FALSE,"DMult";"dmult_2",#N/A,FALSE,"DMult";"d_ltm_mult",#N/A,FALSE,"D_ltm_mult";"intl_ltm_mult",#N/A,FALSE,"Intl_ltm_mult ";"dm_stats",#N/A,FALSE,"DM_Stats";"intl_stats",#N/A,FALSE,"Intl_Stats"}</definedName>
    <definedName name="wrn.Central._.Nervous._.System.">{#N/A,#N/A,FALSE,"CNS";#N/A,#N/A,FALSE,"Serz";#N/A,#N/A,FALSE,"Ace"}</definedName>
    <definedName name="wrn.CF._.ALL.">{"Consolidated CF",#N/A,FALSE,"Consolidated";"US CF",#N/A,FALSE,"US";"UK CF",#N/A,FALSE,"UK";"ASIA CF",#N/A,FALSE,"Asia";"Mexico CF",#N/A,FALSE,"Mexico";"Macro CF",#N/A,FALSE,"Macro"}</definedName>
    <definedName name="wrn.CFSModel.">{"CFSModel",#N/A,FALSE,"CFS"}</definedName>
    <definedName name="wrn.CFTRENDS.">{#N/A,#N/A,FALSE,"OMM III";#N/A,#N/A,FALSE,"1995 PLAN";#N/A,#N/A,FALSE,"1995 TARGET";#N/A,#N/A,FALSE,"1995 ADJUSTED"}</definedName>
    <definedName name="wrn.CHART.">{"CHART",#N/A,FALSE,"Arch Communications"}</definedName>
    <definedName name="wrn.chart._.1998">{#N/A,#N/A,FALSE,"Summary";#N/A,#N/A,FALSE,"Pending";#N/A,#N/A,FALSE,"Jan'98";#N/A,#N/A,FALSE,"Feb'98";#N/A,#N/A,FALSE,"Mar'98";#N/A,#N/A,FALSE,"Apr'98";#N/A,#N/A,FALSE,"May'98";#N/A,#N/A,FALSE,"June'98";#N/A,#N/A,FALSE,"July'98"}</definedName>
    <definedName name="wrn.Charts._.click._.chart.">{#N/A,#N/A,FALSE,"Rev_Graph 2-1";#N/A,#N/A,FALSE,"ABR Pie 2-3 YTD";#N/A,#N/A,FALSE,"HCNT 3-5";#N/A,#N/A,FALSE,"Rev_Empl 3-6";#N/A,#N/A,FALSE,"ABR Avg 4-1";#N/A,#N/A,FALSE,"ABR Inv Graph 4-2";#N/A,#N/A,FALSE,"AVG INV 4-3";#N/A,#N/A,FALSE,"LSP 4-5"}</definedName>
    <definedName name="wrn.CHIEF._.REVIEW.">{#N/A,#N/A,FALSE,"Q&amp;AE";#N/A,#N/A,FALSE,"Params";#N/A,#N/A,FALSE,"ReconE";#N/A,#N/A,FALSE,"CostCompE";#N/A,#N/A,FALSE,"SummaryE";#N/A,#N/A,FALSE,"Detail";#N/A,#N/A,FALSE,"PayItem"}</definedName>
    <definedName name="wrn.CIC94TAX.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IRCUITS.">{"DBANK",#N/A,FALSE,"PriceE";"CKTS",#N/A,FALSE,"PriceE"}</definedName>
    <definedName name="wrn.Clam.">{"Clam",#N/A,FALSE,"Clam"}</definedName>
    <definedName name="wrn.client.">{"multiple",#N/A,FALSE,"client";"margins",#N/A,FALSE,"client";"data",#N/A,FALSE,"client"}</definedName>
    <definedName name="wrn.Client._.Sheets.">{"Netbacks",#N/A,FALSE,"Netbacks";"IS Quarterly",#N/A,FALSE,"Income Statement";"IS Yearly",#N/A,FALSE,"Income Statement";"Corporate Profile",#N/A,FALSE,"Corporate Profile"}</definedName>
    <definedName name="wrn.Client3.">{"data",#N/A,FALSE,"client (3)";"margins",#N/A,FALSE,"client (3)";"multiple",#N/A,FALSE,"client (3)"}</definedName>
    <definedName name="wrn.client4.">{"multiple",#N/A,FALSE,"client (4)";"margins",#N/A,FALSE,"client (4)";"data",#N/A,FALSE,"client (4)"}</definedName>
    <definedName name="wrn.clientcopy.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1.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2.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3.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mrl._.Unit._.Sales.">{"Unit Sales",#N/A,FALSE,"Cmrl"}</definedName>
    <definedName name="wrn.Cmrl._.Unit._.Sales2">{"Unit Sales",#N/A,FALSE,"Cmrl"}</definedName>
    <definedName name="wrn.Cmrl._.Unit._.Sales3">{"Unit Sales",#N/A,FALSE,"Cmrl"}</definedName>
    <definedName name="wrn.CODAQ.">{"CODAQ",#N/A,FALSE,"CODA"}</definedName>
    <definedName name="wrn.CODATAS._.Full._.Schedules.">{"Title",#N/A,TRUE,"Title";"Summary",#N/A,TRUE,"Exec Summary";"Revs Qtrly",#N/A,TRUE,"Rev Model Qrt";"CHART Revs",#N/A,TRUE,"Rev Model Qrt";"Income Statement 5 Yr c/w chart",#N/A,TRUE,"Income Statement Yr";"Balance &amp; Cash Summary 5 YRs",#N/A,TRUE,"Balance Sheet - Cash Flow Yr";"CHART  Cash Flow",#N/A,TRUE,"Balance Sheet - Cash Flow Qrt";"Balance &amp; Cash Q 5 YRS",#N/A,TRUE,"Balance Sheet - Cash Flow Qrt";"CHART Cume Cash Flow",#N/A,TRUE,"Balance Sheet - Cash Flow Qrt";"Operating Summary",#N/A,TRUE,"Operating Expenses Yr";"Capital",#N/A,TRUE,"CAPx-Spending";"Percent Analysis 5 YR",#N/A,TRUE,"Inc St Yr % Rev";"Peop Comp and Hire",#N/A,TRUE,"PeopleExpense";"Marketing",#N/A,TRUE,"Marketing Exp";"Cost of Sales 2",#N/A,TRUE,"Cost of Sales";"Assumptions",#N/A,TRUE,"Assumptions"}</definedName>
    <definedName name="wrn.CODAY.">{"CODAY",#N/A,FALSE,"CODA"}</definedName>
    <definedName name="wrn.COGS.">{"Balt COGS",#N/A,FALSE,"COGS";"Balt Sum",#N/A,FALSE,"SUM";"Balt Defd Var",#N/A,FALSE,"DEFD VAR";"Balt Input Usage",#N/A,FALSE,"INPUT";"Balt Input PPV",#N/A,FALSE,"INPUT"}</definedName>
    <definedName name="wrn.Combination.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>{#N/A,#N/A,FALSE,"INPUTS";#N/A,#N/A,FALSE,"PROFORMA BSHEET";#N/A,#N/A,FALSE,"COMBINED";#N/A,#N/A,FALSE,"HIGH YIELD";#N/A,#N/A,FALSE,"COMB_GRAPHS"}</definedName>
    <definedName name="wrn.ComboResults.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>{#N/A,#N/A,FALSE,"Combo-Ass ";#N/A,#N/A,FALSE,"Combo-IS";#N/A,#N/A,FALSE,"Combo-BS";#N/A,#N/A,FALSE,"Combo-CF"}</definedName>
    <definedName name="wrn.COMMISSIONER.">{#N/A,#N/A,FALSE,"BS_OCIF OIB";#N/A,#N/A,FALSE,"PL_OCIF OIB";#N/A,#N/A,FALSE,"SCH_A-B_OCIF OIB";#N/A,#N/A,FALSE,"AVG_CALC OIB"}</definedName>
    <definedName name="wrn.COMP.">{"CF",#N/A,FALSE,"Stone Energy";"Mult",#N/A,FALSE,"Stone Energy";"Cover",#N/A,FALSE,"Stone Energy";"TEV",#N/A,FALSE,"Stone Energy"}</definedName>
    <definedName name="wrn.Comp._.and._.Prices.">{#N/A,#N/A,FALSE,"comp";#N/A,#N/A,FALSE,"Alpha";#N/A,#N/A,FALSE,"Hi";#N/A,#N/A,FALSE,"Lo";#N/A,#N/A,FALSE,"Mkt. Cap";#N/A,#N/A,FALSE,"Categ."}</definedName>
    <definedName name="wrn.Comp1.">{"BSsheet2",#N/A,FALSE,"BS and Multiple Analysis";"netback2",#N/A,FALSE,"Reserve and Netback Analysis"}</definedName>
    <definedName name="wrn.Comparison.">{#N/A,#N/A,TRUE,"SCR-DCOS 2001";#N/A,#N/A,TRUE,"SCR-DCOS 2000 Per Unit";#N/A,#N/A,TRUE,"SCR-DCOS 2000-01 Compare";#N/A,#N/A,TRUE,"SCR-DCOS 2002";#N/A,#N/A,TRUE,"Per Unit Comparison";#N/A,#N/A,TRUE,"SCR-DCOS 2001 Per Unit"}</definedName>
    <definedName name="wrn.COMPCO.">{"Page1",#N/A,FALSE,"CompCo";"Page2",#N/A,FALSE,"CompCo"}</definedName>
    <definedName name="wrn.Compco._.Only.">{"vi1",#N/A,FALSE,"6_30_96";"vi2",#N/A,FALSE,"6_30_96";"vi3",#N/A,FALSE,"6_30_96"}</definedName>
    <definedName name="wrn.compco._from_DBAB">{"mult96",#N/A,FALSE,"PETCOMP";"est96",#N/A,FALSE,"PETCOMP";"mult95",#N/A,FALSE,"PETCOMP";"est95",#N/A,FALSE,"PETCOMP";"multltm",#N/A,FALSE,"PETCOMP";"resultltm",#N/A,FALSE,"PETCOMP"}</definedName>
    <definedName name="wrn.compco._from_DBAB_1">{"mult96",#N/A,FALSE,"PETCOMP";"est96",#N/A,FALSE,"PETCOMP";"mult95",#N/A,FALSE,"PETCOMP";"est95",#N/A,FALSE,"PETCOMP";"multltm",#N/A,FALSE,"PETCOMP";"resultltm",#N/A,FALSE,"PETCOMP"}</definedName>
    <definedName name="wrn.compco._from_DBAB_1_1">{"mult96",#N/A,FALSE,"PETCOMP";"est96",#N/A,FALSE,"PETCOMP";"mult95",#N/A,FALSE,"PETCOMP";"est95",#N/A,FALSE,"PETCOMP";"multltm",#N/A,FALSE,"PETCOMP";"resultltm",#N/A,FALSE,"PETCOMP"}</definedName>
    <definedName name="wrn.compco._from_DBAB_1_1_1">{"mult96",#N/A,FALSE,"PETCOMP";"est96",#N/A,FALSE,"PETCOMP";"mult95",#N/A,FALSE,"PETCOMP";"est95",#N/A,FALSE,"PETCOMP";"multltm",#N/A,FALSE,"PETCOMP";"resultltm",#N/A,FALSE,"PETCOMP"}</definedName>
    <definedName name="wrn.compco._from_DBAB_1_2">{"mult96",#N/A,FALSE,"PETCOMP";"est96",#N/A,FALSE,"PETCOMP";"mult95",#N/A,FALSE,"PETCOMP";"est95",#N/A,FALSE,"PETCOMP";"multltm",#N/A,FALSE,"PETCOMP";"resultltm",#N/A,FALSE,"PETCOMP"}</definedName>
    <definedName name="wrn.compco._from_DBAB_2">{"mult96",#N/A,FALSE,"PETCOMP";"est96",#N/A,FALSE,"PETCOMP";"mult95",#N/A,FALSE,"PETCOMP";"est95",#N/A,FALSE,"PETCOMP";"multltm",#N/A,FALSE,"PETCOMP";"resultltm",#N/A,FALSE,"PETCOMP"}</definedName>
    <definedName name="wrn.compco._from_DBAB_3">{"mult96",#N/A,FALSE,"PETCOMP";"est96",#N/A,FALSE,"PETCOMP";"mult95",#N/A,FALSE,"PETCOMP";"est95",#N/A,FALSE,"PETCOMP";"multltm",#N/A,FALSE,"PETCOMP";"resultltm",#N/A,FALSE,"PETCOMP"}</definedName>
    <definedName name="wrn.compco._from_DBAB_4">{"mult96",#N/A,FALSE,"PETCOMP";"est96",#N/A,FALSE,"PETCOMP";"mult95",#N/A,FALSE,"PETCOMP";"est95",#N/A,FALSE,"PETCOMP";"multltm",#N/A,FALSE,"PETCOMP";"resultltm",#N/A,FALSE,"PETCOMP"}</definedName>
    <definedName name="wrn.compco._from_DBAB_5">{"mult96",#N/A,FALSE,"PETCOMP";"est96",#N/A,FALSE,"PETCOMP";"mult95",#N/A,FALSE,"PETCOMP";"est95",#N/A,FALSE,"PETCOMP";"multltm",#N/A,FALSE,"PETCOMP";"resultltm",#N/A,FALSE,"PETCOMP"}</definedName>
    <definedName name="wrn.compco2">{"page1",#N/A,FALSE,"BHCOMPC5";"page2",#N/A,FALSE,"BHCOMPC5";"page3",#N/A,FALSE,"BHCOMPC5";"page4",#N/A,FALSE,"BHCOMPC5"}</definedName>
    <definedName name="wrn.compco3">{"mult96",#N/A,FALSE,"PETCOMP";"est96",#N/A,FALSE,"PETCOMP";"mult95",#N/A,FALSE,"PETCOMP";"est95",#N/A,FALSE,"PETCOMP";"multltm",#N/A,FALSE,"PETCOMP";"resultltm",#N/A,FALSE,"PETCOMP"}</definedName>
    <definedName name="wrn.Compensation.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lete.">{#N/A,#N/A,TRUE,"DCF Summary";#N/A,#N/A,TRUE,"Casema";#N/A,#N/A,TRUE,"UK";#N/A,#N/A,TRUE,"RCF";#N/A,#N/A,TRUE,"Intercable CZ";#N/A,#N/A,TRUE,"Interkabel P";#N/A,#N/A,TRUE,"LBO-Total";#N/A,#N/A,TRUE,"LBO-Casema"}</definedName>
    <definedName name="wrn.Complete._.Budget.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Report.">{#N/A,#N/A,FALSE,"Assumptions";#N/A,#N/A,FALSE,"Proforma IS";#N/A,#N/A,FALSE,"Cash Flows RLP";#N/A,#N/A,FALSE,"IRR";#N/A,#N/A,FALSE,"New Depr Sch-150% DB";#N/A,#N/A,FALSE,"Comments"}</definedName>
    <definedName name="wrn.Complete.2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s.">{#N/A,#N/A,FALSE,"Comp"}</definedName>
    <definedName name="wrn.comps._.and._.DCF_LBO.">{#N/A,#N/A,FALSE,"MKT.COMPS";#N/A,#N/A,FALSE,"DCF - LBO"}</definedName>
    <definedName name="wrn.Concentration.">{"CONCENTR",#N/A,FALSE,"PAHCPALS"}</definedName>
    <definedName name="wrn.Concentration2">{"CONCENTR",#N/A,FALSE,"PAHCPALS"}</definedName>
    <definedName name="wrn.Concentration3">{"CONCENTR",#N/A,FALSE,"PAHCPALS"}</definedName>
    <definedName name="wrn.Concentration4">{"CONCENTR",#N/A,FALSE,"PAHCPALS"}</definedName>
    <definedName name="wrn.Congo.">{"Congo",#N/A,FALSE,"Congo"}</definedName>
    <definedName name="wrn.cons">{#N/A,#N/A,TRUE,"AREL Pounds";#N/A,#N/A,TRUE,"AREL Dollars";#N/A,#N/A,TRUE,"Eliminations";#N/A,#N/A,TRUE,"Domestic";#N/A,#N/A,TRUE,"Consolidated"}</definedName>
    <definedName name="wrn.Consol.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.FS.">{#N/A,#N/A,FALSE,"BalSheet 0899";#N/A,#N/A,FALSE,"ytdpl899";#N/A,#N/A,FALSE,"Aug PL";#N/A,#N/A,FALSE,"Minority Int";#N/A,#N/A,FALSE,"Equity Roll Forward";#N/A,#N/A,FALSE,"Book Equity Test"}</definedName>
    <definedName name="wrn.Consolidado.">{#N/A,#N/A,FALSE,"COVER";#N/A,#N/A,FALSE,"Index";#N/A,#N/A,FALSE,"Non-Earning";#N/A,#N/A,FALSE,"Non-Earning_Recovery"}</definedName>
    <definedName name="wrn.Consolidated.">{#N/A,#N/A,FALSE,"Consol Assets";#N/A,#N/A,FALSE,"Consol Liab";#N/A,#N/A,FALSE,"Consol Income";#N/A,#N/A,FALSE,"Consol FOH";#N/A,#N/A,FALSE,"Consol SGA"}</definedName>
    <definedName name="wrn.Consolidated._.Balance._.Sheets.">{#N/A,#N/A,TRUE,"AREL Pounds";#N/A,#N/A,TRUE,"AREL Dollars";#N/A,#N/A,TRUE,"Eliminations";#N/A,#N/A,TRUE,"Domestic";#N/A,#N/A,TRUE,"Consolidated"}</definedName>
    <definedName name="wrn.Consolidated._.Financials.">{#N/A,#N/A,TRUE,"Index";#N/A,#N/A,TRUE,"Highlights";#N/A,#N/A,TRUE,"Month P&amp;L";#N/A,#N/A,TRUE,"YTD P&amp;L";#N/A,#N/A,TRUE,"Bal Sht";#N/A,#N/A,TRUE,"Mth &amp; YTD CF";#N/A,#N/A,TRUE,"QTR &amp; YTD CF";#N/A,#N/A,TRUE,"Ops data";#N/A,#N/A,TRUE,"Fin Data";#N/A,#N/A,TRUE,"Mth reg P&amp;L-GC";#N/A,#N/A,TRUE,"YTD reg P&amp;L-GC";#N/A,#N/A,TRUE,"Summ admin exps"}</definedName>
    <definedName name="wrn.Consolidated._.FS.">{"Consolidated PL",#N/A,FALSE,"Consolidated";"Consolidated BS",#N/A,FALSE,"Consolidated";"Consolidated CF",#N/A,FALSE,"Consolidated"}</definedName>
    <definedName name="wrn.Consolidated._.Income._.Statements.">{#N/A,#N/A,TRUE,"AREL Pounds";#N/A,#N/A,TRUE,"AREL Dollars";#N/A,#N/A,TRUE,"Eliminations";#N/A,#N/A,TRUE,"Domestic";#N/A,#N/A,TRUE,"Consolidated"}</definedName>
    <definedName name="wrn.Consolidated._.Only.">{#N/A,#N/A,TRUE,"summary";#N/A,#N/A,TRUE,"model"}</definedName>
    <definedName name="wrn.Consolidated._.Statements.">{"view1",#N/A,FALSE,"EARN (US$)";"view1",#N/A,FALSE,"DASTBS (US$)";"view1",#N/A,FALSE,"DASTCF (US$)"}</definedName>
    <definedName name="wrn.Consolidating.">{"Consolidated IS",#N/A,FALSE,"Consolidated IS";"Consolidated Detail IS",#N/A,FALSE,"Consolidated Detail IS";"Consolidated Detail Supplemental Info",#N/A,FALSE,"Consolidated Detail IS";"Consolidated CF",#N/A,FALSE,"Consolidated CF";"Consolidated BS",#N/A,FALSE,"Consolidated BS";"Consolidating 1999 Detail IS",#N/A,FALSE,"1999 Detail IS";"Consolidated 1999 Supplemental Info",#N/A,FALSE,"1999 Detail IS";"Consolidating 1998 Detail IS",#N/A,FALSE,"1998 Detail IS";"Consolidating 1998 Supplemental Info",#N/A,FALSE,"1998 Detail IS";"Consolidating 1997 Detail IS",#N/A,FALSE,"1997 Detail IS";"Consolidated 1997 Supplemental Info",#N/A,FALSE,"1997 Detail IS"}</definedName>
    <definedName name="wrn.Consumer._.Medicines.">{#N/A,#N/A,FALSE,"OTC";#N/A,#N/A,FALSE,"Ther";#N/A,#N/A,FALSE,"Temp";#N/A,#N/A,FALSE,"Exce";#N/A,#N/A,FALSE,"Buff";#N/A,#N/A,FALSE,"Picot";#N/A,#N/A,FALSE,"Luftal";#N/A,#N/A,FALSE,"Comt"}</definedName>
    <definedName name="wrn.Continous._.Page._.Numbers._.DCF.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ACT._.WIP._.1997.">{#N/A,#N/A,FALSE,"A"}</definedName>
    <definedName name="wrn.contribution.">{#N/A,#N/A,FALSE,"Contribution Analysis"}</definedName>
    <definedName name="wrn.contributory._.asset._.charges.">{"contributory1",#N/A,FALSE,"Contributory Assets Detail";"contributory2",#N/A,FALSE,"Contributory Assets Detail"}</definedName>
    <definedName name="wrn.CONTROL._.BOOK.">{#N/A,#N/A,FALSE,"INSTRUCTION ";#N/A,#N/A,FALSE,"POR PG2";#N/A,#N/A,FALSE,"POR PG5";#N/A,#N/A,FALSE,"POR PG11";#N/A,#N/A,FALSE,"DIV-ORD_GAPP";#N/A,#N/A,FALSE,"DIV_ORD_FIX";#N/A,#N/A,FALSE,"HCREG_DIV";#N/A,#N/A,FALSE,"HCSKIL_DIV"}</definedName>
    <definedName name="wrn.copeland.">{#N/A,#N/A,FALSE,"COP CONS SK";#N/A,#N/A,FALSE,"COP CONS RG";#N/A,#N/A,FALSE,"COP CONS SK BC";#N/A,#N/A,FALSE,"COP CONS RG BC";#N/A,#N/A,FALSE,"ALLIANCE SK";#N/A,#N/A,FALSE,"ALLIANCE RG";#N/A,#N/A,FALSE,"CPC SK";#N/A,#N/A,FALSE,"CPC RG"}</definedName>
    <definedName name="wrn.CORE._.KINETICS.">{"COREKINETICS",#N/A,FALSE,"CORE KINETICS"}</definedName>
    <definedName name="wrn.Corp.._.Profile.">{"Corp Pro",#N/A,FALSE,"D"}</definedName>
    <definedName name="wrn.Corp.Profile.">{"Corp. Profile",#N/A,FALSE,"Corporate Profile"}</definedName>
    <definedName name="wrn.Corporate.">{"Corporate",#N/A,FALSE,"Corporate Profile"}</definedName>
    <definedName name="wrn.Corporate._.Profile.">{"Corporate Profile",#N/A,FALSE,"D"}</definedName>
    <definedName name="wrn.CorporateProfile.">{"CorporateProfile",#N/A,FALSE,"corp profile"}</definedName>
    <definedName name="wrn.COSA94TAXRETURN.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외화(을)";#N/A,#N/A,FALSE,"감가총괄";#N/A,#N/A,FALSE,"6-6(3)호 감가(정액)";#N/A,#N/A,FALSE,"6-6호(부표)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자본금(을)";#N/A,#N/A,FALSE,"10(2)호 소득공제";#N/A,#N/A,FALSE,"10(3)호 주요계정";#N/A,#N/A,FALSE,"10(3)호 부표";#N/A,#N/A,FALSE,"10(4)호 조정수입";#N/A,#N/A,FALSE,"14(1)호 갑 주식";#N/A,#N/A,FALSE,"59호 해외특수";#N/A,#N/A,FALSE,"요약 BS";#N/A,#N/A,FALSE,"요약 PL";#N/A,#N/A,FALSE,"요약RE"}</definedName>
    <definedName name="wrn.Cosmos._.Report.">{#N/A,#N/A,FALSE,"Cosmos Report"}</definedName>
    <definedName name="wrn.Cost._.Allocations.">{"Asia cost allocation",#N/A,FALSE,"HI Lexington";"EMEA Cost Allocation",#N/A,FALSE,"HI Lexington"}</definedName>
    <definedName name="wrn.COST_SHEETS.">{#N/A,#N/A,FALSE,"WBS 1.06";#N/A,#N/A,FALSE,"WBS 1.14";#N/A,#N/A,FALSE,"WBS 1.17";#N/A,#N/A,FALSE,"WBS 1.18"}</definedName>
    <definedName name="wrn.COSTPROGPROJ.">{"Costprogram",#N/A,FALSE,"COST OF PROGRAM PROJECTION"}</definedName>
    <definedName name="wrn.Costs.">{"Drilling Costs",#N/A,FALSE,"MDL";"Production Costs",#N/A,FALSE,"MDL"}</definedName>
    <definedName name="wrn.cotop.">{"ReportTop",#N/A,FALSE,"report top"}</definedName>
    <definedName name="wrn.cotop2.">{"ReportTop",#N/A,FALSE,"report top"}</definedName>
    <definedName name="wrn.Country._.by._.Year.">{#N/A,#N/A,TRUE,"Argentina";#N/A,#N/A,TRUE,"Brazil";#N/A,#N/A,TRUE,"Venezuela";#N/A,#N/A,TRUE,"Chile";#N/A,#N/A,TRUE,"Other LA";#N/A,#N/A,TRUE,"Puerto Rico";#N/A,#N/A,TRUE,"Group Office"}</definedName>
    <definedName name="wrn.Cover.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s.">{"view1",#N/A,FALSE,"MOTEARN";"view1",#N/A,FALSE,"Bal Sht";"view1",#N/A,FALSE,"Cash Flows"}</definedName>
    <definedName name="wrn.CPB.">{#N/A,#N/A,FALSE,"CPB"}</definedName>
    <definedName name="wrn.Credit._.Summary.">{#N/A,#N/A,FALSE,"Credit Summary"}</definedName>
    <definedName name="wrn.CREDITORS.">{#N/A,#N/A,FALSE,"SUMMARY";#N/A,#N/A,FALSE,"SALES-CUSTOM";#N/A,#N/A,FALSE,"SALES-SMOOTHDRILL";#N/A,#N/A,FALSE,"SALES-BJ";#N/A,#N/A,FALSE,"BAL. SHEET";#N/A,#N/A,FALSE,"INC. STMT";#N/A,#N/A,FALSE,"SHARE EQUITY";#N/A,#N/A,FALSE,"CASH FLOW";#N/A,#N/A,FALSE,"BAL. SHEET 1996";#N/A,#N/A,FALSE,"INC. STMT 1996";#N/A,#N/A,FALSE,"CASH FLOW 1996"}</definedName>
    <definedName name="wrn.Crisp_2002_1.">{#N/A,#N/A,FALSE,"Report"}</definedName>
    <definedName name="wrn.crossroads.">{#N/A,#N/A,FALSE,"RENT ROLL";#N/A,#N/A,FALSE,"CAM";#N/A,#N/A,FALSE,"TAXES";#N/A,#N/A,FALSE,"INSURANCE";#N/A,#N/A,FALSE,"HVAC";#N/A,#N/A,FALSE,"MARKETING"}</definedName>
    <definedName name="wrn.crossroads2">{#N/A,#N/A,FALSE,"RENT ROLL";#N/A,#N/A,FALSE,"CAM";#N/A,#N/A,FALSE,"TAXES";#N/A,#N/A,FALSE,"INSURANCE";#N/A,#N/A,FALSE,"HVAC";#N/A,#N/A,FALSE,"MARKETING"}</definedName>
    <definedName name="wrn.csc.">{"orixcsc",#N/A,FALSE,"ORIX CSC";"orixcsc2",#N/A,FALSE,"ORIX CSC"}</definedName>
    <definedName name="wrn.csc2.">{#N/A,#N/A,FALSE,"ORIX CSC"}</definedName>
    <definedName name="wrn.customer._.input.">{"customer input",#N/A,FALSE,"Customer Input"}</definedName>
    <definedName name="wrn.customer._.value.">{"Customer Value",#N/A,FALSE,"Customer Value Analysis"}</definedName>
    <definedName name="wrn.Customer_base.">{"customer base",#N/A,FALSE,"customer_base";"customer base perf estimates",#N/A,FALSE,"customer_base"}</definedName>
    <definedName name="wrn.cy._.budget.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wrn.cy._.budget._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wrn.cy._.budget._2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wrn.cy._.budget._3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wrn.d.._.labor._.hrs._.equivalent_p14.">{#N/A,#N/A,FALSE,"Dlhc_p14"}</definedName>
    <definedName name="wrn.Daily.">{#N/A,#N/A,FALSE,"Input";#N/A,#N/A,FALSE,"BBC";#N/A,#N/A,FALSE,"Sch A";#N/A,#N/A,FALSE,"Sch B";#N/A,#N/A,FALSE,"Ineligible"}</definedName>
    <definedName name="wrn.Dashboard._.Update._.version.">{#N/A,#N/A,FALSE,"Cover";#N/A,#N/A,FALSE,"Market Share";#N/A,#N/A,FALSE,"Gross Sales graph";#N/A,#N/A,FALSE,"GSV graph-Current Month ";#N/A,#N/A,FALSE,"GSV - YTD update";#N/A,#N/A,FALSE,"GSV - YTD (vs. Plan)";#N/A,#N/A,FALSE,"Discounts";#N/A,#N/A,FALSE,"Dist Margin";#N/A,#N/A,FALSE,"Expenses";#N/A,#N/A,FALSE,"Pretax Inc";#N/A,#N/A,FALSE,"PTIV - Current Month";#N/A,#N/A,FALSE,"PTIV - YTD";#N/A,#N/A,FALSE,"PTIV - YTD (vs. Plan)";#N/A,#N/A,FALSE,"Cash Flow Metrics";#N/A,#N/A,FALSE,"GS YTD - LBE";#N/A,#N/A,FALSE,"Pretax YTD vs Update"}</definedName>
    <definedName name="wrn.Data._.letters.">{#N/A,#N/A,FALSE,"cover";#N/A,#N/A,FALSE,"ap feed";#N/A,#N/A,FALSE,"PWA";#N/A,#N/A,FALSE,"pwglois";#N/A,#N/A,FALSE,"pwgnelson";#N/A,#N/A,FALSE,"sikorsky";#N/A,#N/A,FALSE,"hsd";#N/A,#N/A,FALSE,"auto";#N/A,#N/A,FALSE,"utrc";#N/A,#N/A,FALSE,"kuhn";#N/A,#N/A,FALSE,"gavioli";#N/A,#N/A,FALSE,"otisdennis";#N/A,#N/A,FALSE,"otisline";#N/A,#N/A,FALSE,"otisbydlak";#N/A,#N/A,FALSE,"tpm";#N/A,#N/A,FALSE,"carrierroseboom";#N/A,#N/A,FALSE,"carrierwitz";#N/A,#N/A,FALSE,"pwc"}</definedName>
    <definedName name="wrn.Data._.Processing._.Additions.">{#N/A,#N/A,FALSE,"Data Proc"}</definedName>
    <definedName name="wrn.dcf.">{"mgmt forecast",#N/A,FALSE,"Mgmt Forecast";"dcf table",#N/A,FALSE,"Mgmt Forecast";"sensitivity",#N/A,FALSE,"Mgmt Forecast";"table inputs",#N/A,FALSE,"Mgmt Forecast";"calculations",#N/A,FALSE,"Mgmt Forecast"}</definedName>
    <definedName name="wrn.dcf._.backup.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Only.">{#N/A,#N/A,FALSE,"DCF Summary";#N/A,#N/A,FALSE,"Casema";#N/A,#N/A,FALSE,"Casema NoTel";#N/A,#N/A,FALSE,"UK";#N/A,#N/A,FALSE,"RCF";#N/A,#N/A,FALSE,"Intercable CZ";#N/A,#N/A,FALSE,"Interkabel P"}</definedName>
    <definedName name="wrn.DCF._.Valuation.">{"value box",#N/A,TRUE,"DPL Inc. Fin Statements";"unlevered free cash flows",#N/A,TRUE,"DPL Inc. Fin Statements"}</definedName>
    <definedName name="wrn.DCF._from_DBAB">{"DCF1",#N/A,FALSE,"SIERRA DCF";"MATRIX1",#N/A,FALSE,"SIERRA DCF"}</definedName>
    <definedName name="wrn.DCF._from_DBAB_1">{"DCF1",#N/A,FALSE,"SIERRA DCF";"MATRIX1",#N/A,FALSE,"SIERRA DCF"}</definedName>
    <definedName name="wrn.DCF._from_DBAB_1_1">{"DCF1",#N/A,FALSE,"SIERRA DCF";"MATRIX1",#N/A,FALSE,"SIERRA DCF"}</definedName>
    <definedName name="wrn.DCF._from_DBAB_1_1_1">{"DCF1",#N/A,FALSE,"SIERRA DCF";"MATRIX1",#N/A,FALSE,"SIERRA DCF"}</definedName>
    <definedName name="wrn.DCF._from_DBAB_1_2">{"DCF1",#N/A,FALSE,"SIERRA DCF";"MATRIX1",#N/A,FALSE,"SIERRA DCF"}</definedName>
    <definedName name="wrn.DCF._from_DBAB_2">{"DCF1",#N/A,FALSE,"SIERRA DCF";"MATRIX1",#N/A,FALSE,"SIERRA DCF"}</definedName>
    <definedName name="wrn.DCF._from_DBAB_3">{"DCF1",#N/A,FALSE,"SIERRA DCF";"MATRIX1",#N/A,FALSE,"SIERRA DCF"}</definedName>
    <definedName name="wrn.DCF._from_DBAB_4">{"DCF1",#N/A,FALSE,"SIERRA DCF";"MATRIX1",#N/A,FALSE,"SIERRA DCF"}</definedName>
    <definedName name="wrn.DCF._from_DBAB_5">{"DCF1",#N/A,FALSE,"SIERRA DCF";"MATRIX1",#N/A,FALSE,"SIERRA DCF"}</definedName>
    <definedName name="wrn.DCF.2">{"DCF analysis",#N/A,FALSE,"R+G DCF";"DCF detail",#N/A,FALSE,"R+G DCF";"WACC",#N/A,FALSE,"R+G DCF"}</definedName>
    <definedName name="wrn.DCF_Terminal_Value_qchm.">{"qchm_dcf",#N/A,FALSE,"QCHMDCF2";"qchm_terminal",#N/A,FALSE,"QCHMDCF2"}</definedName>
    <definedName name="wrn.DCF_Terminal_Value_qchm._from_DBAB">{"qchm_dcf",#N/A,FALSE,"QCHMDCF2";"qchm_terminal",#N/A,FALSE,"QCHMDCF2"}</definedName>
    <definedName name="wrn.DCF_Terminal_Value_qchm._from_DBAB_1">{"qchm_dcf",#N/A,FALSE,"QCHMDCF2";"qchm_terminal",#N/A,FALSE,"QCHMDCF2"}</definedName>
    <definedName name="wrn.DCF_Terminal_Value_qchm._from_DBAB_1_1">{"qchm_dcf",#N/A,FALSE,"QCHMDCF2";"qchm_terminal",#N/A,FALSE,"QCHMDCF2"}</definedName>
    <definedName name="wrn.DCF_Terminal_Value_qchm._from_DBAB_1_1_1">{"qchm_dcf",#N/A,FALSE,"QCHMDCF2";"qchm_terminal",#N/A,FALSE,"QCHMDCF2"}</definedName>
    <definedName name="wrn.DCF_Terminal_Value_qchm._from_DBAB_1_2">{"qchm_dcf",#N/A,FALSE,"QCHMDCF2";"qchm_terminal",#N/A,FALSE,"QCHMDCF2"}</definedName>
    <definedName name="wrn.DCF_Terminal_Value_qchm._from_DBAB_2">{"qchm_dcf",#N/A,FALSE,"QCHMDCF2";"qchm_terminal",#N/A,FALSE,"QCHMDCF2"}</definedName>
    <definedName name="wrn.DCF_Terminal_Value_qchm._from_DBAB_3">{"qchm_dcf",#N/A,FALSE,"QCHMDCF2";"qchm_terminal",#N/A,FALSE,"QCHMDCF2"}</definedName>
    <definedName name="wrn.DCF_Terminal_Value_qchm._from_DBAB_4">{"qchm_dcf",#N/A,FALSE,"QCHMDCF2";"qchm_terminal",#N/A,FALSE,"QCHMDCF2"}</definedName>
    <definedName name="wrn.DCF_Terminal_Value_qchm._from_DBAB_5">{"qchm_dcf",#N/A,FALSE,"QCHMDCF2";"qchm_terminal",#N/A,FALSE,"QCHMDCF2"}</definedName>
    <definedName name="wrn.dcf2">{"DCF1",#N/A,FALSE,"SIERRA DCF";"MATRIX1",#N/A,FALSE,"SIERRA DCF"}</definedName>
    <definedName name="wrn.DCFEpervier.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IS.">{"DCIS",#N/A,FALSE,"IS DCIS ";"DCIS 6_30_96",#N/A,FALSE,"IS DCIS ";"DCIS 6_30_97",#N/A,FALSE,"IS DCIS ";"DCIS LTM",#N/A,FALSE,"IS DCIS "}</definedName>
    <definedName name="wrn.DEB.">{"BSDEB",#N/A,FALSE,"Jun 98";"ISDEB",#N/A,FALSE,"Jun 98";"CFDEB",#N/A,FALSE,"Jun 98";"WP1DEB",#N/A,FALSE,"Jun 98";"WP2DEB",#N/A,FALSE,"Jun 98";"WP3EB",#N/A,FALSE,"Jun 98";"EQUITYDEB",#N/A,FALSE,"Jun 98"}</definedName>
    <definedName name="wrn.debt.">{"debt",#N/A,FALSE,"PAI"}</definedName>
    <definedName name="wrn.debt2">{"debt",#N/A,FALSE,"PAI"}</definedName>
    <definedName name="wrn.debt3">{"debt",#N/A,FALSE,"PAI"}</definedName>
    <definedName name="wrn.debt4">{"debt",#N/A,FALSE,"PAI"}</definedName>
    <definedName name="wrn.Dec._.2.">{#N/A,#N/A,FALSE,"cover";#N/A,#N/A,FALSE,"index";#N/A,#N/A,FALSE,"Statement of Ops";#N/A,#N/A,FALSE,"Operating Statistics";#N/A,#N/A,FALSE,"Ratio Analysis";#N/A,#N/A,FALSE,"Overhead Analysis";#N/A,#N/A,FALSE,"Supplementary Bud";#N/A,#N/A,FALSE,"Other_Dis_Pts";#N/A,#N/A,FALSE,"Chart2"}</definedName>
    <definedName name="wrn.DECEMBER.">{"CONS DEC",#N/A,FALSE,"CONSOLIDATED";"CONS Q4",#N/A,FALSE,"CONSOLIDATED";"CONS YTD DEC",#N/A,FALSE,"CONSOLIDATED";"SAS DEC",#N/A,FALSE,"Ocean Comparison";"SAS Q4",#N/A,FALSE,"Ocean Comparison";"SAS YTD DEC",#N/A,FALSE,"Ocean Comparison";"UV DEC",#N/A,FALSE,"UV Comparison";"UV Q4",#N/A,FALSE,"UV Comparison";"UV YTD DEC",#N/A,FALSE,"UV Comparison";"CMS DEC",#N/A,FALSE,"CMS Comparison";"CMS Q4",#N/A,FALSE,"CMS Comparison";"CMS YTD DEC",#N/A,FALSE,"CMS Comparison";"POLARIS DEC",#N/A,FALSE,"Polaris Comparison";"POLARIS Q4",#N/A,FALSE,"Polaris Comparison";"POLARIS YTD DEC",#N/A,FALSE,"Polaris Comparison";"CORP DEC",#N/A,FALSE,"Corp Comparison";"CORP Q4",#N/A,FALSE,"Corp Comparison";"CORP YTD DEC",#N/A,FALSE,"Corp Comparison";"ELIM DEC",#N/A,FALSE,"Eliminating Comparison";"ELIM Q4",#N/A,FALSE,"Eliminating Comparison";"ELIM YTD DEC",#N/A,FALSE,"Eliminating Comparison";"HOLD DEC",#N/A,FALSE,"Holding Comparison";"HOLD Q4",#N/A,FALSE,"Holding Comparison";"HOLD YTD DEC",#N/A,FALSE,"Holding Comparison"}</definedName>
    <definedName name="wrn.Delchamps.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wrn.Delinc_Comercial.">{#N/A,#N/A,FALSE,"COVER";#N/A,#N/A,FALSE,"Index";#N/A,#N/A,FALSE,"Non-Earning";#N/A,#N/A,FALSE,"Commercial";#N/A,#N/A,FALSE,"Detailed"}</definedName>
    <definedName name="wrn.Deltek._.Upload.">{#N/A,#N/A,FALSE,"Delt Data"}</definedName>
    <definedName name="wrn.Demographic._.report.">{"view1",#N/A,TRUE,"Income R";"view1",#N/A,TRUE,"Children R";"view1",#N/A,TRUE,"Census R";"view1",#N/A,TRUE,"Income R2";"view1",#N/A,TRUE,"children R2";"view1",#N/A,TRUE,"Census R2";"view1",#N/A,TRUE,"Income H";"view1",#N/A,TRUE,"Children H";"view1",#N/A,TRUE,"Census H";"view1",#N/A,TRUE,"Income H2";"view1",#N/A,TRUE,"Children H2";"view1",#N/A,TRUE,"Census H2";"view1",#N/A,TRUE,"Income PIx";"view1",#N/A,TRUE,"Children PIx";"view1",#N/A,TRUE,"Census PIx";"view1",#N/A,TRUE,"Income PIx2";"view1",#N/A,TRUE,"Children PIx2";"view1",#N/A,TRUE,"Census PIx2"}</definedName>
    <definedName name="wrn.DEPARTMENTS.">{"OPERATIONS",#N/A,FALSE,"MONTHLY SUMMARY";"CUSTOMER SERVICE",#N/A,FALSE,"MONTHLY SUMMARY";"ENGINEERING",#N/A,FALSE,"MONTHLY SUMMARY";"SALES WEST",#N/A,FALSE,"MONTHLY SUMMARY";"SALES NORTHEAST",#N/A,FALSE,"MONTHLY SUMMARY";"TELCO SALES",#N/A,FALSE,"MONTHLY SUMMARY";"SALES SOUTHEAST",#N/A,FALSE,"MONTHLY SUMMARY";"MARKETING",#N/A,FALSE,"MONTHLY SUMMARY";"QUALITY CONTROL",#N/A,FALSE,"MONTHLY SUMMARY";"PURCHASING",#N/A,FALSE,"MONTHLY SUMMARY"}</definedName>
    <definedName name="wrn.depmatrix.">{"depmatrix",#N/A,FALSE,"DECATUR-DIMMIT"}</definedName>
    <definedName name="wrn.DEPT_ACTUALSvBUDGET.">{#N/A,#N/A,FALSE,"115";#N/A,#N/A,FALSE,"120";#N/A,#N/A,FALSE,"130";#N/A,#N/A,FALSE,"150";#N/A,#N/A,FALSE,"165";#N/A,#N/A,FALSE,"280";#N/A,#N/A,FALSE,"520";#N/A,#N/A,FALSE,"810";#N/A,#N/A,FALSE,"830";#N/A,#N/A,FALSE,"910"}</definedName>
    <definedName name="wrn.Derek.">{#N/A,#N/A,FALSE,"Transaction_Sum_debt_Stats";#N/A,#N/A,FALSE,"Earnings Impact";#N/A,#N/A,FALSE,"Sensitivity Table"}</definedName>
    <definedName name="wrn.detail.">{#N/A,#N/A,FALSE,"TOTAL SSS";#N/A,#N/A,FALSE,"SES Y93";#N/A,#N/A,FALSE,"SES AW FEE";#N/A,#N/A,FALSE,"DSP BK14";#N/A,#N/A,FALSE,"DSP BK14 AW FEE";#N/A,#N/A,FALSE,"DSP BLK 14 FPLOE";#N/A,#N/A,FALSE,"DSP BLK 14 FPLOE";#N/A,#N/A,FALSE,"S14 DESGN";#N/A,#N/A,FALSE,"DSP BLK 18";#N/A,#N/A,FALSE,"DSP BLK 18 AW FEE";#N/A,#N/A,FALSE,"DSP BL18 FFP";#N/A,#N/A,FALSE,"DSP BLK18 CPAF";#N/A,#N/A,FALSE,"DSP BLK 23";#N/A,#N/A,FALSE,"DSP BLK 23 AW FEE";#N/A,#N/A,FALSE,"DSP 23 TERM";#N/A,#N/A,FALSE,"H2O DAMAGE";#N/A,#N/A,FALSE,"DSP ENG";#N/A,#N/A,FALSE,"SBIR";#N/A,#N/A,FALSE,"SBIR STUDY";#N/A,#N/A,FALSE,"CTPP";#N/A,#N/A,FALSE,"CTPP AW FEE";#N/A,#N/A,FALSE,"JTAGS";#N/A,#N/A,FALSE,"TSD";#N/A,#N/A,FALSE,"TSDE";#N/A,#N/A,FALSE,"SRSU";#N/A,#N/A,FALSE,"SRSU Spares";#N/A,#N/A,FALSE,"TSS";#N/A,#N/A,FALSE,"LVI";#N/A,#N/A,FALSE,"GS14";#N/A,#N/A,FALSE,"GS14 CPFF";#N/A,#N/A,FALSE,"GCO";#N/A,#N/A,FALSE,"GCO";#N/A,#N/A,FALSE,"PUP";#N/A,#N/A,FALSE,"CENTRAL FP";#N/A,#N/A,FALSE,"CENTRAL CPFF";#N/A,#N/A,FALSE,"CENTRAL TERM";#N/A,#N/A,FALSE,"WAM";#N/A,#N/A,FALSE,"SPIRIT III";#N/A,#N/A,FALSE,"LLUM";#N/A,#N/A,FALSE,"Mixed Signal";#N/A,#N/A,FALSE,"HGCDTE";#N/A,#N/A,FALSE,"CO INV";#N/A,#N/A,FALSE,"MISC"}</definedName>
    <definedName name="wrn.Detail._.Balance._.Sheet.">{#N/A,#N/A,FALSE,"Detail"}</definedName>
    <definedName name="wrn.Detail._.income._.and._.expense.">{#N/A,#N/A,TRUE,"Assumptions";#N/A,#N/A,TRUE,"Revenue &amp; Direct Expense";#N/A,#N/A,TRUE,"Indirect Expense"}</definedName>
    <definedName name="wrn.detail.1">{"Build1",#N/A,FALSE,"Buildup";"Build2",#N/A,FALSE,"Buildup";"Build3",#N/A,FALSE,"Buildup"}</definedName>
    <definedName name="wrn.Detail_Projection.">{#N/A,#N/A,FALSE,"Detail YTD"}</definedName>
    <definedName name="wrn.Detailed._.Model.">{"P_L",#N/A,TRUE,"P&amp;L";"Rev",#N/A,TRUE,"Rev";"Staff",#N/A,TRUE,"Staff";"Exp",#N/A,TRUE,"Exp";"Capital",#N/A,TRUE,"Capital"}</definedName>
    <definedName name="wrn.Detailed._.P._.and._.L.">{"P and L Detail Page 1",#N/A,FALSE,"Data";"P and L Detail Page 2",#N/A,FALSE,"Data"}</definedName>
    <definedName name="wrn.Detailed._.Profit._.and._.Loss.">{#N/A,#N/A,FALSE,"P&amp;L CONSOLIDATED";#N/A,#N/A,FALSE,"Cyperus";#N/A,#N/A,FALSE,"ANP";#N/A,#N/A,FALSE,"PRNE CORE"}</definedName>
    <definedName name="wrn.detalles._.total.">{"total","abonados garantia",FALSE,"detalle19982007"}</definedName>
    <definedName name="wrn.devdeal.">{"top",#N/A,TRUE,"Detail";"next",#N/A,TRUE,"Detail";"then",#N/A,TRUE,"Detail";"and",#N/A,TRUE,"Detail";"inaddition",#N/A,TRUE,"Detail";"finally",#N/A,TRUE,"Detail"}</definedName>
    <definedName name="wrn.Development._.Hours.">{#N/A,#N/A,FALSE,"July 95";#N/A,#N/A,FALSE,"Aug 95";#N/A,#N/A,FALSE,"Sep 95";#N/A,#N/A,FALSE,"October 95"}</definedName>
    <definedName name="wrn.Development._.Model.">{#N/A,#N/A,FALSE,"Input";#N/A,#N/A,FALSE,"Assumptions";#N/A,#N/A,FALSE,"Valuation";#N/A,#N/A,FALSE,"Financial Alternatives";#N/A,#N/A,FALSE,"Cash Flow"}</definedName>
    <definedName name="wrn.Dilution.">{#N/A,#N/A,FALSE,"FY 1997 (NR)";#N/A,#N/A,FALSE,"FY 1998 (NR)";#N/A,#N/A,FALSE,"Balance";#N/A,#N/A,FALSE,"Matrix (NR)"}</definedName>
    <definedName name="wrn.dir.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rect._.labor._.hours_p13.">{#N/A,#N/A,FALSE,"Dlhrs_p13"}</definedName>
    <definedName name="wrn.Distribution.">{#N/A,#N/A,FALSE,"Dist Assets";#N/A,#N/A,FALSE,"Distrib Liab";#N/A,#N/A,FALSE,"Dist Income";#N/A,#N/A,FALSE,"Dist FOH";#N/A,#N/A,FALSE,"Dist SGA"}</definedName>
    <definedName name="wrn.distributiona.">{#N/A,#N/A,FALSE,"1996 BRAND SUMMARY"}</definedName>
    <definedName name="wrn.Divisional._.IS.">{"Elkton IS",#N/A,FALSE,"Elkton IS";"Marion IS",#N/A,FALSE,"Marion IS";"Clinton IS",#N/A,FALSE,"Clinton IS";"Sebewaing IS",#N/A,FALSE,"Sebewaing IS";"T&amp;E IS",#N/A,FALSE,"T&amp;E IS";"Pedals IS",#N/A,FALSE,"Pedals IS";"Homes IS",#N/A,FALSE,"Homes IS";"Development IS",#N/A,FALSE,"Development IS"}</definedName>
    <definedName name="wrn.djall.">{"djcash",#N/A,FALSE,"DJann";"djinc",#N/A,FALSE,"DJann";"djtaxes",#N/A,FALSE,"DJann";"djbuspub",#N/A,FALSE,"DJann";"djwall",#N/A,FALSE,"DJann";"djcompprs",#N/A,FALSE,"DJann";"djteler",#N/A,FALSE,"DJann"}</definedName>
    <definedName name="wrn.DMPS.">{"DMPS 1996",#N/A,FALSE,"IS DMPS";"DMPS 6_30_96",#N/A,FALSE,"IS DMPS";"DMPS 6_30_97",#N/A,FALSE,"IS DMPS";"DMPS LTM",#N/A,FALSE,"IS DMPS"}</definedName>
    <definedName name="wrn.document.">{"consolidated",#N/A,FALSE,"Sheet1";"cms",#N/A,FALSE,"Sheet1";"fse",#N/A,FALSE,"Sheet1"}</definedName>
    <definedName name="wrn.documentation.">{"documentation1",#N/A,FALSE,"Documentation";"documentation2",#N/A,FALSE,"Documentation"}</definedName>
    <definedName name="wrn.DOLS.">{"PDS",#N/A,FALSE,"G&amp;A_TOT"}</definedName>
    <definedName name="wrn.DPI._.Summary.">{#N/A,#N/A,TRUE,"Summary";#N/A,#N/A,TRUE,"Financials"}</definedName>
    <definedName name="wrn.Draft.">{"Draft",#N/A,FALSE,"Feb-96"}</definedName>
    <definedName name="wrn.DSTRpts.">{#N/A,#N/A,FALSE,"97Forecast";#N/A,#N/A,FALSE,"97F with disc";#N/A,#N/A,FALSE,"Jan";#N/A,#N/A,FALSE,"Feb";#N/A,#N/A,FALSE,"Mar";#N/A,#N/A,FALSE,"April";#N/A,#N/A,FALSE,"May";#N/A,#N/A,FALSE,"June";#N/A,#N/A,FALSE,"July";#N/A,#N/A,FALSE,"Aug";#N/A,#N/A,FALSE,"Sept";#N/A,#N/A,FALSE,"Oct";#N/A,#N/A,FALSE,"Nov";#N/A,#N/A,FALSE,"Dec"}</definedName>
    <definedName name="wrn.EAC._.Reports.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1234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C._.Reports.41234">{#N/A,#N/A,FALSE,"SUMMARY";#N/A,#N/A,FALSE,"EAC96PLA";#N/A,#N/A,FALSE,"EAC96EXT";#N/A,#N/A,FALSE,"FINSUM";#N/A,#N/A,FALSE,"1996PL";#N/A,#N/A,FALSE,"RISKOP3rd";#N/A,#N/A,FALSE,"RISKTOTAL";#N/A,#N/A,FALSE,"STAFFING";#N/A,#N/A,FALSE,"Balsht"}</definedName>
    <definedName name="wrn.Earnings._.Model.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bitda.">{#N/A,#N/A,FALSE,"2003_Input - P&amp;L"}</definedName>
    <definedName name="wrn.ebitda2">{#N/A,#N/A,FALSE,"2003_Input - P&amp;L"}</definedName>
    <definedName name="wrn.Economic._.Value._.Added._.Analysis.">{"EVA",#N/A,FALSE,"EVA";"WACC",#N/A,FALSE,"WACC"}</definedName>
    <definedName name="wrn.Economic._.Value._.Added._.Analysis._from_DBAB">{"EVA",#N/A,FALSE,"EVA";"WACC",#N/A,FALSE,"WACC"}</definedName>
    <definedName name="wrn.Economic._.Value._.Added._.Analysis._from_DBAB_1">{"EVA",#N/A,FALSE,"EVA";"WACC",#N/A,FALSE,"WACC"}</definedName>
    <definedName name="wrn.Economic._.Value._.Added._.Analysis._from_DBAB_1_1">{"EVA",#N/A,FALSE,"EVA";"WACC",#N/A,FALSE,"WACC"}</definedName>
    <definedName name="wrn.Economic._.Value._.Added._.Analysis._from_DBAB_1_1_1">{"EVA",#N/A,FALSE,"EVA";"WACC",#N/A,FALSE,"WACC"}</definedName>
    <definedName name="wrn.Economic._.Value._.Added._.Analysis._from_DBAB_1_2">{"EVA",#N/A,FALSE,"EVA";"WACC",#N/A,FALSE,"WACC"}</definedName>
    <definedName name="wrn.Economic._.Value._.Added._.Analysis._from_DBAB_2">{"EVA",#N/A,FALSE,"EVA";"WACC",#N/A,FALSE,"WACC"}</definedName>
    <definedName name="wrn.Economic._.Value._.Added._.Analysis._from_DBAB_3">{"EVA",#N/A,FALSE,"EVA";"WACC",#N/A,FALSE,"WACC"}</definedName>
    <definedName name="wrn.Economic._.Value._.Added._.Analysis._from_DBAB_4">{"EVA",#N/A,FALSE,"EVA";"WACC",#N/A,FALSE,"WACC"}</definedName>
    <definedName name="wrn.Economic._.Value._.Added._.Analysis._from_DBAB_5">{"EVA",#N/A,FALSE,"EVA";"WACC",#N/A,FALSE,"WACC"}</definedName>
    <definedName name="wrn.ecpall.">{"ecpcash",#N/A,FALSE,"ECPann";"ecpinc",#N/A,FALSE,"ECPann";"ecpindia",#N/A,FALSE,"ECPann";"ecpmun",#N/A,FALSE,"ECPann";"ecpphoenix",#N/A,FALSE,"ECPann";"ecpothe",#N/A,FALSE,"ECPann";"ecpbalsht",#N/A,FALSE,"ECPann"}</definedName>
    <definedName name="wrn.Edutainment._.Priority._.List.">{#N/A,#N/A,FALSE,"DI 2 YEAR MASTER SCHEDULE"}</definedName>
    <definedName name="wrn.ehmd.">{#N/A,#N/A,FALSE,"EHMD SK";#N/A,#N/A,FALSE,"EHMD RG"}</definedName>
    <definedName name="wrn.EI.">{"EI CONSOLIDATING",#N/A,FALSE,"ei consolidating";"EI",#N/A,FALSE,"consol";"QTR",#N/A,FALSE,"qtr";"ei fx impact",#N/A,FALSE,"consol"}</definedName>
    <definedName name="wrn.ElitePackaging.">{#N/A,#N/A,FALSE,"Pkg Assets";#N/A,#N/A,FALSE,"Elite Pkg Liab";#N/A,#N/A,FALSE,"Pkg Income";#N/A,#N/A,FALSE,"Pkg FOH";#N/A,#N/A,FALSE,"Pkg SGA"}</definedName>
    <definedName name="wrn.emea.">{#N/A,#N/A,FALSE,"AR Summ.";#N/A,#N/A,FALSE,"Dec top 5 collects";#N/A,#N/A,FALSE,"Top 5 AR";#N/A,#N/A,FALSE,"Top 5&gt;90";#N/A,#N/A,FALSE,"AR Flow by Region";#N/A,#N/A,FALSE,"PrePays";#N/A,#N/A,FALSE,"Op&amp;Risk"}</definedName>
    <definedName name="wrn.ENTIRE.">{#N/A,#N/A,TRUE,"coversheet info";#N/A,#N/A,TRUE,"summary";#N/A,#N/A,TRUE,"adh";#N/A,#N/A,TRUE,"che";#N/A,#N/A,TRUE,"ctn";#N/A,#N/A,TRUE,"ink";#N/A,#N/A,TRUE,"lcc";#N/A,#N/A,TRUE,"lcp";#N/A,#N/A,TRUE,"ltc";#N/A,#N/A,TRUE,"ltd";#N/A,#N/A,TRUE,"ltp";#N/A,#N/A,TRUE,"ltr";#N/A,#N/A,TRUE,"plp";#N/A,#N/A,TRUE,"rls"}</definedName>
    <definedName name="wrn.Entire._.Model.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.with._.Backup.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Model.">{"cvr",#N/A,FALSE,"CVR";"sum",#N/A,FALSE,"SUM";"obal",#N/A,FALSE,"OBAL";#N/A,#N/A,FALSE,"INC1";#N/A,#N/A,FALSE,"INC2";"bal1",#N/A,FALSE,"BAL1";"inc",#N/A,FALSE,"INC";"bal",#N/A,FALSE,"BAL";"cash",#N/A,FALSE,"CASH";"debt",#N/A,FALSE,"DEBT";"eqty",#N/A,FALSE,"EQTY";"tax",#N/A,FALSE,"TAX";"depr",#N/A,FALSE,"DEPR";#N/A,#N/A,FALSE,"IRR";"strip1",#N/A,FALSE,"STRP";"fee",#N/A,FALSE,"FEE"}</definedName>
    <definedName name="wrn.EPOGEN._.INVENTORY.">{#N/A,#N/A,FALSE,"2000H";#N/A,#N/A,FALSE,"3000H";#N/A,#N/A,FALSE,"4000H";#N/A,#N/A,FALSE,"10000H";#N/A,#N/A,FALSE,"20000H";#N/A,#N/A,FALSE,"SUM HEMO";#N/A,#N/A,FALSE,"2000PD";#N/A,#N/A,FALSE,"3000PD";#N/A,#N/A,FALSE,"4000PD";#N/A,#N/A,FALSE,"10000PD";#N/A,#N/A,FALSE,"20000PD";#N/A,#N/A,FALSE,"SUM PD";#N/A,#N/A,FALSE,"CALCIJEX";#N/A,#N/A,FALSE,"INFED"}</definedName>
    <definedName name="wrn.equipexam.">{#N/A,#N/A,FALSE,"ROUTING PAGE";#N/A,#N/A,FALSE,"GENERAL INFORMATION";#N/A,#N/A,FALSE,"BOOKS AND RECORDS ANALYSIS";#N/A,#N/A,FALSE,"FINANCIAL AND OPERATIONS";#N/A,#N/A,FALSE,"RECONCILIATION OF NET WORTH";#N/A,#N/A,FALSE,"COLL EQUIP";#N/A,#N/A,FALSE,"COLLATERAL POSITION FOOTNOTES";#N/A,#N/A,FALSE,"AR AGINGS";#N/A,#N/A,FALSE,"ANALYSIS OF DELINQUENT ACCOUNTS";#N/A,#N/A,FALSE,"AR CONCENTRATION &amp; INELIGIBLES";#N/A,#N/A,FALSE,"AR ACTIVITY";#N/A,#N/A,FALSE,"POD";#N/A,#N/A,FALSE,"CM ANALYSIS";#N/A,#N/A,FALSE,"INVENTORY SUMMARY";#N/A,#N/A,FALSE,"GENERAL INVENTORY INFORMATION";#N/A,#N/A,FALSE,"INVENTORY ACTIVITY";#N/A,#N/A,FALSE,"INVENTORY TEST COUNT";#N/A,#N/A,FALSE,"GM &amp; UNIT COST ANALYSIS";#N/A,#N/A,FALSE,"FIXED ASSETS, OFFICERS INFO";#N/A,#N/A,FALSE,"AP AGINGS &amp; OTHER AP INFO";#N/A,#N/A,FALSE,"AP ACTIVITY";#N/A,#N/A,FALSE,"NOTES PAYABLE &amp; CONTINGENT LIAB";#N/A,#N/A,FALSE,"PAYROLL &amp; OTHER TAXES";#N/A,#N/A,FALSE,"BANK RECONCILIATION"}</definedName>
    <definedName name="wrn.est25yr.">{#N/A,#N/A,FALSE,"Est97";#N/A,#N/A,FALSE,"Plan98";#N/A,#N/A,FALSE,"Graphs";#N/A,#N/A,FALSE,"5Yr"}</definedName>
    <definedName name="wrn.ESTADOS._.FINANCIEROS.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thical.">{"a_synergies",#N/A,FALSE,"mini merge ";"b_pickup",#N/A,FALSE,"mini merge ";"c_multiples",#N/A,FALSE,"mini merge ";"d_trans",#N/A,FALSE,"mini merge ";"e_breakeven",#N/A,FALSE,"mini merge "}</definedName>
    <definedName name="wrn.Europe.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>{"Summary_Financials",#N/A,TRUE,"FEA_SUMMARY";"Summary_Charts",#N/A,TRUE,"FEA_SUMMARY";"Assumptions_Buildings",#N/A,TRUE,"Assumptions";"Assumptions_Charts",#N/A,TRUE,"Assumptions"}</definedName>
    <definedName name="wrn.EX_Cover.">{#N/A,#N/A,FALSE,"inc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WRN.EXAM">{#N/A,#N/A,FALSE,"ROUTING PAGE";#N/A,#N/A,FALSE,"GENERAL INFORMATION";#N/A,#N/A,FALSE,"BOOKS AND RECORDS ANALYSIS";#N/A,#N/A,FALSE,"FINANCIAL AND OPERATIONS";#N/A,#N/A,FALSE,"RECONCILIATION OF NET WORTH";#N/A,#N/A,FALSE,"COLLATERAL AND LOAN POSITION";#N/A,#N/A,FALSE,"COLL AND LOAN POS II";#N/A,#N/A,FALSE,"COLLATERAL POSITION FOOTNOTES";#N/A,#N/A,FALSE,"AR AGINGS";#N/A,#N/A,FALSE,"ANALYSIS OF DELINQUENT ACCOUNTS";#N/A,#N/A,FALSE,"AR CONCENTRATION &amp; INELIGIBLES";#N/A,#N/A,FALSE,"AR ACTIVITY";#N/A,#N/A,FALSE,"AR ACTIVITY II";#N/A,#N/A,FALSE,"POD";#N/A,#N/A,FALSE,"CM ANALYSIS";#N/A,#N/A,FALSE,"FIXED ASSETS, OFFICERS INFO";#N/A,#N/A,FALSE,"EQUIPMENT";#N/A,#N/A,FALSE,"AP AGINGS &amp; OTHER AP INFO";#N/A,#N/A,FALSE,"AP ACTIVITY";#N/A,#N/A,FALSE,"AP ACTIVITY II";#N/A,#N/A,FALSE,"NOTES PAYABLE &amp; CONTINGENT LIAB";#N/A,#N/A,FALSE,"PAYROLL &amp; OTHER TAXES";#N/A,#N/A,FALSE,"BANK RECONCILIATION";#N/A,#N/A,FALSE,"CASH DETAIL ANALYSIS"}</definedName>
    <definedName name="wrn.Exam._.Workpapers._.1.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Exchange.">{"Balance Sheet",#N/A,FALSE,"Exchange 05-06";"Profit and Loss",#N/A,FALSE,"Exchange 05-06"}</definedName>
    <definedName name="wrn.exec.">{"exec",#N/A,FALSE,"EXECSUM";"int",#N/A,FALSE,"EXECSUM"}</definedName>
    <definedName name="wrn.Executive._.Summary.">{#N/A,#N/A,FALSE,"Exec 2000";#N/A,#N/A,FALSE,"Exec 2001";#N/A,#N/A,FALSE,"Exec Comparison"}</definedName>
    <definedName name="wrn.Exhibits.">{"View Dollar IS",#N/A,FALSE,"Historical Income Statement";"View Common IS",#N/A,FALSE,"Historical Income Statement";"View Dollar BS",#N/A,FALSE,"Historical Balance Sheet";"View Common BS",#N/A,FALSE,"Historical Balance Sheet";"View Inventory",#N/A,FALSE,"Inventory Analysis";"View Workforce",#N/A,FALSE,"Workforce Analysis";"View Trademark BP",#N/A,FALSE,"Best Power Trademark Analysis";"View Distribution Channel",#N/A,FALSE,"Distribution Channel Analysis";"Technology Summary Sheet",#N/A,FALSE,"Technology";"Technology 2",#N/A,FALSE,"Technology";"Technology 3",#N/A,FALSE,"Technology";"Technology 4",#N/A,FALSE,"Technology"}</definedName>
    <definedName name="wrn.Exist.">{"Exist1",#N/A,FALSE,"Exist";"exist2",#N/A,FALSE,"Exist"}</definedName>
    <definedName name="wrn.ExitAndSalesAssumptions.">{#N/A,#N/A,FALSE,"ExitStratigy"}</definedName>
    <definedName name="wrn.EXP2.">{#N/A,#N/A,TRUE,"NIE_C";#N/A,#N/A,TRUE,"NIE";#N/A,#N/A,TRUE,"NIE_D";#N/A,#N/A,TRUE,"NIE_D_CC";#N/A,#N/A,TRUE,"HEA -- EXP"}</definedName>
    <definedName name="wrn.Expenses_Mplant_p5.">{#N/A,#N/A,FALSE,"ExpMP_p5"}</definedName>
    <definedName name="wrn.external.">{#N/A,#N/A,TRUE,"HVAC CONS SK";#N/A,#N/A,TRUE,"HVAC CONS RG";#N/A,#N/A,TRUE,"HVAC CONS SK BC";#N/A,#N/A,TRUE,"HVAC CONS RG BC";#N/A,#N/A,TRUE,"ALCO SK";#N/A,#N/A,TRUE,"ALCO RG";#N/A,#N/A,TRUE,"ALCO SK BC";#N/A,#N/A,TRUE,"ALCO RG BC";#N/A,#N/A,TRUE,"VALY SK";#N/A,#N/A,TRUE,"VALY RG";#N/A,#N/A,TRUE,"COP CONS SK";#N/A,#N/A,TRUE,"COP CONS RG";#N/A,#N/A,TRUE,"COP CONS SK BC";#N/A,#N/A,TRUE,"COP CONS RG BC";#N/A,#N/A,TRUE,"ALLIANCE SK";#N/A,#N/A,TRUE,"ALLIANCE RG";#N/A,#N/A,TRUE,"CPC SK";#N/A,#N/A,TRUE,"CPC RG";#N/A,#N/A,TRUE,"EHMD SK";#N/A,#N/A,TRUE,"EHMD RG";#N/A,#N/A,TRUE,"FUSITE SK";#N/A,#N/A,TRUE,"FUSITE RG";#N/A,#N/A,TRUE,"WHITE-RODGERS SK";#N/A,#N/A,TRUE,"WHITE-RODGERS RG";#N/A,#N/A,TRUE,"WHITE-RODGERS SK BC";#N/A,#N/A,TRUE,"WHITE-RODGERS RG BC";#N/A,#N/A,TRUE,"GENERAL CONTROLS SK";#N/A,#N/A,TRUE,"GENERAL CONTROLS RG";#N/A,#N/A,TRUE,"PACTROL SK";#N/A,#N/A,TRUE,"PACTROL RG"}</definedName>
    <definedName name="wrn.fcb">{"FCB_ALL",#N/A,FALSE,"FCB"}</definedName>
    <definedName name="wrn.FCB.">{"FCB_ALL",#N/A,FALSE,"FCB"}</definedName>
    <definedName name="wrn.fcb._dcf">{"FCB_ALL",#N/A,FALSE,"FCB"}</definedName>
    <definedName name="wrn.fcb2">{"FCB_ALL",#N/A,FALSE,"FCB"}</definedName>
    <definedName name="wrn.fcb2_dcf">{"FCB_ALL",#N/A,FALSE,"FCB"}</definedName>
    <definedName name="wrn.fcopy2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cst.">{"12mois",#N/A,FALSE,"Income Statement";"12moopexp",#N/A,FALSE,"Operating Expenses";"12mobs",#N/A,FALSE,"Balance Sheet";"12mocashflow",#N/A,FALSE,"Statement of Cash Flows";"perfmeas",#N/A,FALSE,"Financial Perf Measures"}</definedName>
    <definedName name="wrn.Fcst._.by._.Mon.">{"Fcst by Mon Full",#N/A,FALSE,"Tot PalmPalm";"Fcst by Mon Full",#N/A,FALSE,"Tot Device";"Fcst by Mon Full",#N/A,FALSE,"Platform";"Fcst by Mon Full",#N/A,FALSE,"Palm.Net";"Fcst by Mon Full",#N/A,FALSE,"Elim"}</definedName>
    <definedName name="wrn.Fcst._.by._.Qtr.">{"Fcst by Qtr Full",#N/A,FALSE,"Tot PalmPalm";"Fcst by Qtr Full",#N/A,FALSE,"Tot Device";"Fcst by Qtr Full",#N/A,FALSE,"Platform";"Fcst by Qtr Full",#N/A,FALSE,"Palm.Net";"Fcst by Qtr Full",#N/A,FALSE,"Elim"}</definedName>
    <definedName name="wrn.fcst.prior">{#N/A,#N/A,FALSE,"IS_FCST";#N/A,#N/A,FALSE,"BS_FCST";#N/A,#N/A,FALSE,"CF_FCST"}</definedName>
    <definedName name="wrn.FD._.Residual.">{"FD residual 12_96",#N/A,FALSE,"FD residual-revised";"FD Residual 6_97",#N/A,FALSE,"FD residual-revised";"FD Residual 6_96",#N/A,FALSE,"FD residual-revised";"FD Residual LTM",#N/A,FALSE,"FD residual-revised"}</definedName>
    <definedName name="wrn.FDII6_01PortReview.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FdIII6_30_01PortRev..">{#N/A,#N/A,TRUE,"Beacon";#N/A,#N/A,TRUE,"CII";#N/A,#N/A,TRUE,"MCA";#N/A,#N/A,TRUE,"Elm";#N/A,#N/A,TRUE,"Tharco";#N/A,#N/A,TRUE,"Dee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"}</definedName>
    <definedName name="wrn.February.">{"CONS FEB",#N/A,FALSE,"Cons Comparison";"CONS YTD FEB",#N/A,FALSE,"Cons Comparison";"SAS FEB",#N/A,FALSE,"Ocean Comparison";"SAS YTD FEB",#N/A,FALSE,"Ocean Comparison";"UV FEB",#N/A,FALSE,"UV Comparison";"UV YTD FEB",#N/A,FALSE,"UV Comparison";"CMS FEB",#N/A,FALSE,"CMS Comparison";"CMS YTD FEB",#N/A,FALSE,"CMS Comparison";"POLARIS FEB",#N/A,FALSE,"Polaris Comparison";"POLARIS YTD FEB",#N/A,FALSE,"Polaris Comparison";"CORP FEB",#N/A,FALSE,"Corp Comparison";"CORP YTD FEB",#N/A,FALSE,"Corp Comparison";"ELIM FEB",#N/A,FALSE,"Eliminating Comparison";"ELIM YTD FEB",#N/A,FALSE,"Eliminating Comparison"}</definedName>
    <definedName name="wrn.Fees._.by._.Quarter.">{#N/A,#N/A,FALSE,"Fees by QTR"}</definedName>
    <definedName name="wrn.FER.">{#N/A,#N/A,TRUE,"BS_A";#N/A,#N/A,TRUE,"BS_L";#N/A,#N/A,TRUE,"PL";#N/A,#N/A,TRUE,"NET";#N/A,#N/A,TRUE,"MAR_2";#N/A,#N/A,TRUE,"MAR";#N/A,#N/A,TRUE,"NII";#N/A,#N/A,TRUE,"NIE";#N/A,#N/A,TRUE,"FS_BS";#N/A,#N/A,TRUE,"FS_PL";#N/A,#N/A,TRUE,"HEA"}</definedName>
    <definedName name="wrn.FER_EXPENSES.">{#N/A,#N/A,TRUE,"NIE_C";#N/A,#N/A,TRUE,"NIE";#N/A,#N/A,TRUE,"NIE_D";#N/A,#N/A,TRUE,"HEA -- EXP"}</definedName>
    <definedName name="wrn.FER_NIA.">{#N/A,#N/A,FALSE,"HEA NIA";#N/A,#N/A,FALSE,"CHART";#N/A,#N/A,FALSE,"NIA";#N/A,#N/A,FALSE,"WF_DET"}</definedName>
    <definedName name="wrn.FER_REVENUES.">{#N/A,#N/A,TRUE,"NII_C";#N/A,#N/A,TRUE,"NII";#N/A,#N/A,TRUE,"NII_D";#N/A,#N/A,TRUE,"HEA --REV"}</definedName>
    <definedName name="wrn.Ferro.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ilecopy.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ecopy1.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ecopy2.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ter.">{#N/A,#N/A,FALSE,"Assump2";#N/A,#N/A,FALSE,"Income2";#N/A,#N/A,FALSE,"Balance2";#N/A,#N/A,FALSE,"DCF Filter";#N/A,#N/A,FALSE,"Trans Assump2";#N/A,#N/A,FALSE,"Combined Income2";#N/A,#N/A,FALSE,"Combined Balance2"}</definedName>
    <definedName name="wrn.fin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97.">{#N/A,#N/A,FALSE,"FIN97 DETAIL"}</definedName>
    <definedName name="wrn.Final.">{"Final",#N/A,FALSE,"Feb-96"}</definedName>
    <definedName name="wrn.FINAL._.ESTIMATE.">{#N/A,#N/A,FALSE,"ProjInfo";#N/A,#N/A,FALSE,"Params";#N/A,#N/A,FALSE,"Q&amp;AE";#N/A,#N/A,FALSE,"CostCompE";#N/A,#N/A,FALSE,"SummaryE";#N/A,#N/A,FALSE,"PayItem";#N/A,#N/A,FALSE,"Detail";#N/A,#N/A,FALSE,"ReconE"}</definedName>
    <definedName name="wrn.FinalBook.">{"IncomeStmt",#N/A,FALSE,"SumincV2";"YTDInc",#N/A,FALSE,"YTDInc";"balance sheet",#N/A,FALSE,"BSCF";"Ratios",#N/A,FALSE,"Ratios";"OtherInc",#N/A,FALSE,"OtherInc";"GenAdmin",#N/A,FALSE,"GA";"Marketing",#N/A,FALSE,"Mktg";"OtherExp",#N/A,FALSE,"OtherExp";"bsmw",#N/A,FALSE,"BSMW";"bsmwytd",#N/A,FALSE,"BSMWYTD";"Suminc1",#N/A,FALSE,"Suminc1";"GenAdmin1",#N/A,FALSE,"GA1";"Mktg1",#N/A,FALSE,"Mktg1";#N/A,#N/A,FALSE,"BSMW1"}</definedName>
    <definedName name="wrn.Financial.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NCIAL._.FORECAST.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wrn.Financial._.Output.">{"P and L",#N/A,FALSE,"Financial Output";"Cashflow",#N/A,FALSE,"Financial Output";"Balance Sheet",#N/A,FALSE,"Financial Output"}</definedName>
    <definedName name="wrn.Financial._.Package.">{"emeasummary",#N/A,FALSE,"1. PLEMEA";"BUTotalq6",#N/A,FALSE,"2. PLBU-total";"BUTotalFY02",#N/A,FALSE,"2. PLBU-total";"TotalRegQ601",#N/A,FALSE,"3. PLREGIONS-total";"TotalRegFY02",#N/A,FALSE,"3. PLREGIONS-total"}</definedName>
    <definedName name="wrn.Financial._.Review._.February.">{"1 FEB CONS",#N/A,FALSE,"Cons Comparison";"1 CONS YTD",#N/A,FALSE,"Cons Comparison";"3 FEB SAS",#N/A,FALSE,"OCEAN";"3 SAS YTD",#N/A,FALSE,"OCEAN";"4 FEB UV",#N/A,FALSE,"UV Comparison";"4 UV YTD",#N/A,FALSE,"UV Comparison";"5 FEB CMS",#N/A,FALSE,"CMS Comparison";"5 CMS YTD",#N/A,FALSE,"CMS Comparison";"8 FEB POLARIS",#N/A,FALSE,"Polaris Comparison";"8 POLARIS YTD",#N/A,FALSE,"Polaris Comparison";"FEB CORP",#N/A,FALSE,"Corp Comparison";"CORP YTD",#N/A,FALSE,"Corp Comparison";"FEB ELIMINATING",#N/A,FALSE,"Eliminating Comparison";"ELIMINATING YTD",#N/A,FALSE,"Eliminating Comparison"}</definedName>
    <definedName name="wrn.FINANCIAL._.STATEMENTS.">{"OPERATIONS",#N/A,FALSE,"MONTHLY SUMMARY";"CUSTOMER SERVICE",#N/A,FALSE,"MONTHLY SUMMARY";"ENGINEERING",#N/A,FALSE,"MONTHLY SUMMARY";"SALES WEST",#N/A,FALSE,"MONTHLY SUMMARY";"OPERATIONS EAST",#N/A,FALSE,"MONTHLY SUMMARY";"SALES EAST",#N/A,FALSE,"MONTHLY SUMMARY";"MARKETING",#N/A,FALSE,"MONTHLY SUMMARY";"MARKETING",#N/A,FALSE,"MONTHLY SUMMARY";"QUALITY CONTROL",#N/A,FALSE,"MONTHLY SUMMARY";"PURCHASING",#N/A,FALSE,"MONTHLY SUMMARY"}</definedName>
    <definedName name="wrn.Financial._.Statements._.all._.detail.">{#N/A,#N/A,TRUE,"P&amp;L CONSOLIDATED";#N/A,#N/A,TRUE,"Cyperus";#N/A,#N/A,TRUE,"ANP";#N/A,#N/A,TRUE,"South Africa";#N/A,#N/A,TRUE,"PRNE CORE";#N/A,#N/A,TRUE,"Targeting";#N/A,#N/A,TRUE,"Distribution";#N/A,#N/A,TRUE,"A - Disclose";#N/A,#N/A,TRUE,"B - Others";#N/A,#N/A,TRUE,"Measurement";#N/A,#N/A,TRUE,"OVERHEADS";#N/A,#N/A,TRUE,"Consolidated B Sheet";#N/A,#N/A,TRUE,"Consolidated Cashflow"}</definedName>
    <definedName name="wrn.Financial._.Statements._.Wrk.">{#N/A,#N/A,FALSE,"Sep 98";"Bal Sheet CY - Legal",#N/A,FALSE,"Sep 98";"Bal Sheet PY - Legal",#N/A,FALSE,"Sep 98";"Inc Stmt - Legal",#N/A,FALSE,"Sep 98";"Cash Flow - Legal",#N/A,FALSE,"Sep 98"}</definedName>
    <definedName name="wrn.Financial._.Supplement.">{#N/A,#N/A,FALSE,"AR_Aging";#N/A,#N/A,FALSE,"Payor_mix";#N/A,#N/A,FALSE,"RESTRICTED FUND BALANCE SHEET";#N/A,#N/A,FALSE,"REST. FUND STATEMENT OF CHANGES";#N/A,#N/A,FALSE,"PATIENT REVENUES";#N/A,#N/A,FALSE,"Other Operating Revenue";#N/A,#N/A,FALSE,"Expenses 1";#N/A,#N/A,FALSE,"Expenses 2";#N/A,#N/A,FALSE,"Expenses 3"}</definedName>
    <definedName name="wrn.Financials.">{#N/A,#N/A,TRUE,"Income Statement";#N/A,#N/A,TRUE,"Balance Sheet";#N/A,#N/A,TRUE,"Cash Flow"}</definedName>
    <definedName name="wrn.FINANCIALS._.10K.">{#N/A,#N/A,FALSE,"BS";#N/A,#N/A,FALSE,"PL_10K";#N/A,#N/A,FALSE,"SOE";#N/A,#N/A,FALSE,"SCF"}</definedName>
    <definedName name="wrn.FINANCIALS._.10Q.">{#N/A,#N/A,FALSE,"BS";#N/A,#N/A,FALSE,"PL_10Q";#N/A,#N/A,FALSE,"SOE";#N/A,#N/A,FALSE,"SCF"}</definedName>
    <definedName name="wrn.Financials._.for._.PPM.">{"Cover",#N/A,FALSE,"Cover";"Income Statement",#N/A,FALSE,"IncStmt";"Balance Sheet",#N/A,FALSE,"BalSht";"Cash Flow",#N/A,FALSE,"CashFlow";"Footnotes",#N/A,FALSE,"Footnotes"}</definedName>
    <definedName name="wrn.Financials_long.">{"IS",#N/A,FALSE,"Financials2 (Expanded)";"bsa",#N/A,FALSE,"Financials2 (Expanded)";"BS",#N/A,FALSE,"Financials2 (Expanded)";"CF",#N/A,FALSE,"Financials2 (Expanded)"}</definedName>
    <definedName name="wrn.Finanzbedarfsrechnung.">{#N/A,#N/A,FALSE,"Finanzbedarfsrechnung"}</definedName>
    <definedName name="wrn.finmodel.">{#N/A,#N/A,FALSE,"Fin Model"}</definedName>
    <definedName name="wrn.first2.">{#N/A,#N/A,FALSE,"sum-don";#N/A,#N/A,FALSE,"inc-don"}</definedName>
    <definedName name="wrn.first3.">{#N/A,#N/A,FALSE,"Summary";#N/A,#N/A,FALSE,"proj1";#N/A,#N/A,FALSE,"proj2"}</definedName>
    <definedName name="wrn.first4.">{#N/A,#N/A,FALSE,"Summary";#N/A,#N/A,FALSE,"proj1";#N/A,#N/A,FALSE,"proj2";#N/A,#N/A,FALSE,"DCF"}</definedName>
    <definedName name="wrn.first5000.">{#N/A,#N/A,FALSE,"sum-don";#N/A,#N/A,FALSE,"inc-don"}</definedName>
    <definedName name="wrn.FISV._.5._.year._.model.">{"Assns Fax",#N/A,FALSE,"Assumptions";"Financial View",#N/A,FALSE,"Earnings";"DCF View",#N/A,FALSE,"Earnings";"Sensitivity",#N/A,FALSE,"DCF"}</definedName>
    <definedName name="wrn.Five._.Year._.Model.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rn.FIVE._.YEAR._.PROJECTION.">{"FIVEYEAR",#N/A,TRUE,"SUMMARY";"FIVEYEAR",#N/A,TRUE,"Ratios";"FIVEYEAR",#N/A,TRUE,"Revenue";"FIVEYEAR",#N/A,TRUE,"DETAIL";"FIVEYEAR",#N/A,TRUE,"Payroll"}</definedName>
    <definedName name="wrn.Five._.Year._.Record.">{"Five Year Record",#N/A,FALSE,"Front and Back"}</definedName>
    <definedName name="wrn.FLASH.">{"MONTH",#N/A,FALSE,"PBT FLASH";"TB",#N/A,FALSE,"PBT FLASH";"ADJ",#N/A,FALSE,"PBT FLASH";"YTD",#N/A,FALSE,"PBT FLASH"}</definedName>
    <definedName name="wrn.fleck.">{"first",#N/A,FALSE,"FLEXPAC2";"second",#N/A,FALSE,"FLEXPAC2"}</definedName>
    <definedName name="wrn.fleckcompac.">{"one",#N/A,FALSE,"FLEXPAC2";"two",#N/A,FALSE,"FLEXPAC2";"three",#N/A,FALSE,"FLEXPAC2"}</definedName>
    <definedName name="wrn.Followon._.1998">{#N/A,#N/A,FALSE,"Summary";#N/A,#N/A,FALSE,"Pending";#N/A,#N/A,FALSE,"Jan'98";#N/A,#N/A,FALSE,"Feb'98";#N/A,#N/A,FALSE,"Mar'98";#N/A,#N/A,FALSE,"Apr'98";#N/A,#N/A,FALSE,"May'98";#N/A,#N/A,FALSE,"June'98";#N/A,#N/A,FALSE,"July'98"}</definedName>
    <definedName name="wrn.Forecast.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wrn.Forecast._.Red._.Book.">{"RB QY $",#N/A,FALSE,"Fin STMT";"RB QY Stats",#N/A,FALSE,"Fin STMT";"RB 00 $",#N/A,FALSE,"Fin STMT";"RB 00 Stats",#N/A,FALSE,"Fin STMT";"RB 01 $",#N/A,FALSE,"Fin STMT";"RB 01 Stats",#N/A,FALSE,"Fin STMT"}</definedName>
    <definedName name="wrn.Forecast._.Report.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2qf.">{#N/A,#N/A,FALSE,"REV 110 PRNE (Bureau-Frankfurt)";#N/A,#N/A,FALSE,"REV 120 PRNE (Bureau - Paris)"}</definedName>
    <definedName name="wrn.forms.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wrn.formula._.pages.">{"field_exam_formula_summary",#N/A,FALSE,"Input";"multi_co_formula",#N/A,FALSE,"Input";"availability_comparison",#N/A,FALSE,"AR";"general_input_area",#N/A,FALSE,"Input";"ineligible_summary",#N/A,FALSE,"AR"}</definedName>
    <definedName name="wrn.FOschedules.">{"FOschedule1",#N/A,FALSE,"Sheet1";"FOschedule2",#N/A,FALSE,"Sheet1";"FOschedule3",#N/A,FALSE,"Sheet1"}</definedName>
    <definedName name="wrn.FOUR._.CASES.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ranchise._.Agreements.">{"Americas Franchise",#N/A,FALSE,"HI Lexington";"Americas Franchise 2",#N/A,FALSE,"HI Lexington";"Asia Franchise 1",#N/A,FALSE,"HI Lexington";"Asia Franchise 2",#N/A,FALSE,"HI Lexington";"EMEA Franchise",#N/A,FALSE,"HI Lexington";"EMEA Franchise 2",#N/A,FALSE,"HI Lexington"}</definedName>
    <definedName name="wrn.Freq_Res.">{#N/A,#N/A,TRUE,"FR_HC";#N/A,#N/A,TRUE,"FR_REST";#N/A,#N/A,TRUE,"FR_RETA";#N/A,#N/A,TRUE,"FR_TECSOF";#N/A,#N/A,TRUE,"FR_NETTEC";#N/A,#N/A,TRUE,"FR_CLISER"}</definedName>
    <definedName name="wrn.FRONT.">{"COVER_ALL",#N/A,FALSE,"COVER_INDEX"}</definedName>
    <definedName name="wrn.Front._.Page.">{"Front Page",#N/A,FALSE,"Front and Back"}</definedName>
    <definedName name="wrn.front1">{"COVER_ALL",#N/A,FALSE,"COVER_INDEX"}</definedName>
    <definedName name="wrn.FS._.AND._.TBLS._.10K.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wrn.Fuel._.oil._.option.">{"FUEL OIL",#N/A,FALSE,"Option"}</definedName>
    <definedName name="wrn.full.">{"vi1",#N/A,FALSE,"Pagcc";"vi2",#N/A,FALSE,"Pagcc";"vi3",#N/A,FALSE,"Pagcc";"vi4",#N/A,FALSE,"Pagcc";"vi5",#N/A,FALSE,"Pagcc";#N/A,#N/A,FALSE,"Contribution"}</definedName>
    <definedName name="wrn.FULL._.ABLS._.AUDIT.">{#N/A,#N/A,FALSE,"ROUTING PAGE";#N/A,#N/A,FALSE,"WORKSHEET INDEX";#N/A,#N/A,FALSE,"GENERAL INFORMATION";#N/A,#N/A,FALSE,"AUDIT BACKGROUND SHEET";#N/A,#N/A,FALSE,"BOOKS AND RECORDS ANALYSIS";#N/A,#N/A,FALSE,"COLLATERAL AND LOAN POSITION";#N/A,#N/A,FALSE,"COLLATERAL POSITION FOOTNOTES";#N/A,#N/A,FALSE,"GL REVOLVING LOAN BALANCES";#N/A,#N/A,FALSE,"GENERAL AR INFORMATION";#N/A,#N/A,FALSE,"AR AGINGS";#N/A,#N/A,FALSE,"HISTORICAL AR AGING SPREADS";#N/A,#N/A,FALSE,"ANALYSIS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SUMMARY";#N/A,#N/A,FALSE,"HISTORICAL INVENTORY BREAKDOWN";#N/A,#N/A,FALSE,"INVENTORY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AGING";#N/A,#N/A,FALSE,"HISTORICAL AP AGING SPREADS";#N/A,#N/A,FALSE,"AP CONCENTRATION";#N/A,#N/A,FALSE,"AP ACTIVITY";#N/A,#N/A,FALSE,"PAYROLL &amp; OTHER TAXES";#N/A,#N/A,FALSE,"BANK INFORMATION";#N/A,#N/A,FALSE,"CASH DETAIL ANALYSIS";#N/A,#N/A,FALSE,"NOTES AND CONTRACTS RECEIVABLE";#N/A,#N/A,FALSE,"NOTES PAYABLE &amp; CONTINGENT LIAB";#N/A,#N/A,FALSE,"OFFICER'S SALARY"}</definedName>
    <definedName name="wrn.Full._.Budget.">{#N/A,#N/A,FALSE,"IS-Month";#N/A,#N/A,FALSE,"IS-Qtr";#N/A,#N/A,FALSE,"Bal";#N/A,#N/A,FALSE,"Flow";#N/A,#N/A,FALSE,"Volumes";#N/A,#N/A,FALSE,"LOE";#N/A,#N/A,FALSE,"Revenues";#N/A,#N/A,FALSE,"OpMar";#N/A,#N/A,FALSE,"DD&amp;A";#N/A,#N/A,FALSE,"Oil $";#N/A,#N/A,FALSE,"Gas $";#N/A,#N/A,FALSE,"Swaps";#N/A,#N/A,FALSE,"CAPEX";#N/A,#N/A,FALSE,"G&amp;A";#N/A,#N/A,FALSE,"Debt";#N/A,#N/A,FALSE,"Interest"}</definedName>
    <definedName name="wrn.Full._.Model.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nty.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Pack.">{#N/A,#N/A,FALSE,"Summary";#N/A,#N/A,FALSE,"Assumptions";#N/A,#N/A,FALSE,"Scenarios";#N/A,#N/A,FALSE,"LBE (Base)";#N/A,#N/A,FALSE,"Scen A";#N/A,#N/A,FALSE,"Scen B";"Debt Paydown Scenario",#N/A,FALSE,"Cash in Bank";#N/A,#N/A,FALSE,"Debt&amp;Equity Rec"}</definedName>
    <definedName name="wrn.Full._.Package.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>{"multiple",#N/A,FALSE,"client (2)";"margins",#N/A,FALSE,"client (2)";"data",#N/A,FALSE,"client (2)";"multiple",#N/A,FALSE,"client";"margins",#N/A,FALSE,"client";"data",#N/A,FALSE,"client"}</definedName>
    <definedName name="wrn.full._.report._from_DBAB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venue._.Report.">{"Title Page",#N/A,TRUE,"Cover";"Revenue Summary",#N/A,TRUE,"Rev Sum";"Customers",#N/A,TRUE,"Customers";"File Size",#N/A,TRUE,"File Sz Sum";"Volumes",#N/A,TRUE,"Volumes";"Airlines",#N/A,TRUE,"AIRLINES";"HMRT",#N/A,TRUE,"HMRT'S";"Car Rentals",#N/A,TRUE,"CAR RENTALS";"Cruise Lines",#N/A,TRUE,"CRUISE LINES";"Tourism Bds",#N/A,TRUE,"TOURISM BOARDS";"Agencies",#N/A,TRUE,"AGENCIES";"Ent Parks",#N/A,TRUE,"ENT PARKS";"Finance and Insurance",#N/A,TRUE,"FIN &amp; INSUR";"Destinations",#N/A,TRUE,"DESTINATIONS";"Rail and Road",#N/A,TRUE,"RAIL &amp; ROAD";"Data marketing",#N/A,TRUE,"DATA-RES-MAN"}</definedName>
    <definedName name="wrn.full._.set.">{"qtrs",#N/A,FALSE,"External Mnth-Qtr-Ytd (EBITDA)";"months",#N/A,FALSE,"External Mnth-Qtr-Ytd (EBITDA)";"qtrs",#N/A,FALSE,"External Mnth-Qtr-Ytd (EBIT)";"monthsl",#N/A,FALSE,"External Mnth-Qtr-Ytd (EBIT)";"qtrs",#N/A,FALSE,"Internal Mth-Qtr-Ytd";"months",#N/A,FALSE,"Internal Mth-Qtr-Ytd"}</definedName>
    <definedName name="wrn.Full._.Workbook._.Report.">{"Balance Sheet Summary",#N/A,TRUE,"Balance Sheet";"Cash Flow Summary",#N/A,TRUE,"Cash Flow";"Capital Plan CA Schedule",#N/A,TRUE,"Capital Plan";"Capital Plan Summary",#N/A,TRUE,"Capital Plan"}</definedName>
    <definedName name="wrn.full._model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_ACQ.">{#N/A,#N/A,FALSE,"Summary";#N/A,#N/A,FALSE,"Proforma";#N/A,#N/A,FALSE,"Tx"}</definedName>
    <definedName name="wrn.Full_Analysis_Analyst.">{#N/A,#N/A,TRUE,"DCF Summary (2)";#N/A,#N/A,TRUE,"DCF Summary";#N/A,"Analyst Value Drivers",TRUE,"DCF"}</definedName>
    <definedName name="wrn.Full_Analysis_Base.">{#N/A,#N/A,TRUE,"DCF Summary (2)";#N/A,#N/A,TRUE,"DCF Summary";#N/A,"Base Case Value Drivers",TRUE,"DCF"}</definedName>
    <definedName name="wrn.Full_Analysis_Middle.">{#N/A,#N/A,TRUE,"DCF Summary (2)";#N/A,#N/A,TRUE,"DCF Summary";#N/A,"Middle Case Drivers",TRUE,"DCF"}</definedName>
    <definedName name="wrn.Full_Model.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print.">{#N/A,#N/A,FALSE,"P&amp;L 1Q02";#N/A,#N/A,FALSE,"P&amp;L 2Q02";#N/A,#N/A,FALSE,"P&amp;L 3Q02";#N/A,#N/A,FALSE,"P&amp;L 4Q02";#N/A,#N/A,FALSE,"P&amp;L 2002";#N/A,#N/A,FALSE,"P&amp;L 1Q03";#N/A,#N/A,FALSE,"P&amp;L 1Q03";#N/A,#N/A,FALSE,"P&amp;L 2Q03";#N/A,#N/A,FALSE,"P&amp;L 3Q03";#N/A,#N/A,FALSE,"P&amp;L 4Q03";#N/A,#N/A,FALSE,"P&amp;L 2003";#N/A,#N/A,FALSE,"P&amp;L 2004";#N/A,#N/A,FALSE,"P&amp;L 2005"}</definedName>
    <definedName name="wrn.Fund._.II.">{#N/A,#N/A,TRUE,"Fd II Bullets";#N/A,#N/A,TRUE,"FD II Portfolio Summary";#N/A,#N/A,TRUE,"BV Valuation";#N/A,#N/A,TRUE,"FV Valuation";#N/A,#N/A,TRUE,"Fd II Cap. Position ";#N/A,#N/A,TRUE,"JRI";#N/A,#N/A,TRUE,"Weasler";#N/A,#N/A,TRUE,"Weasler val";#N/A,#N/A,TRUE,"NDS ";#N/A,#N/A,TRUE,"J Chain";#N/A,#N/A,TRUE,"J Chain Val";#N/A,#N/A,TRUE,"Monona";#N/A,#N/A,TRUE,"Monona Val";#N/A,#N/A,TRUE,"Stronghaven";#N/A,#N/A,TRUE,"Connor";#N/A,#N/A,TRUE,"DSI";#N/A,#N/A,TRUE,"DSI Val";#N/A,#N/A,TRUE,"HWC";#N/A,#N/A,TRUE,"Temple";#N/A,#N/A,TRUE,"Temple Val"}</definedName>
    <definedName name="wrn.Fund._.II._.Adv.._.Brd._.June._.2000.">{#N/A,#N/A,TRUE,"FD II Portfolio Summary";#N/A,#N/A,TRUE,"JRI";#N/A,#N/A,TRUE,"NDS";#N/A,#N/A,TRUE,"Weasler";#N/A,#N/A,TRUE,"Stronghaven";#N/A,#N/A,TRUE,"Connor";#N/A,#N/A,TRUE,"Docu";#N/A,#N/A,TRUE,"HWC";#N/A,#N/A,TRUE,"Temple"}</definedName>
    <definedName name="wrn.Fund._.II._.Adv._.Mtg..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wrn.Fund._.II._.Mtg..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Fund._.III.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wrn.Fund._.III._.Adv.._.Brd.._.June._.2000.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wrn.Fund._.III._.Adv._.Mtg..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wrn.Fund._.IV._.Adv.._.Brd.._.June._.2000.">{#N/A,#N/A,TRUE,"FD IV Portfolio Summary ";#N/A,#N/A,TRUE,"Western";#N/A,#N/A,TRUE,"Kranson";#N/A,#N/A,TRUE,"ARC";#N/A,#N/A,TRUE,"Precise";#N/A,#N/A,TRUE,"WNA"}</definedName>
    <definedName name="wrn.fusite.">{#N/A,#N/A,FALSE,"FUSITE SK";#N/A,#N/A,FALSE,"FUSITE RG"}</definedName>
    <definedName name="wrn.FW._.Summary.">{#N/A,#N/A,FALSE,"Summary";#N/A,#N/A,FALSE,"Instructions";#N/A,#N/A,FALSE,"Aero97 (Malaysia)";#N/A,#N/A,FALSE,"Caledonian";#N/A,#N/A,FALSE,"Celma";#N/A,#N/A,FALSE,"Dallas";#N/A,#N/A,FALSE,"Ontario";#N/A,#N/A,FALSE,"Strother";#N/A,#N/A,FALSE,"Varig";#N/A,#N/A,FALSE,"Wales";#N/A,#N/A,FALSE,"Xiamen";#N/A,#N/A,FALSE,"Delivery and Quality";#N/A,#N/A,FALSE,"Issue Resolution Process"}</definedName>
    <definedName name="wrn.FY._.2000.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wrn.FY._.2001.">{#N/A,#N/A,TRUE,"Cover01";#N/A,#N/A,TRUE,"Contents";#N/A,#N/A,TRUE,"IS01";#N/A,#N/A,TRUE,"BS01";#N/A,#N/A,TRUE,"CF01";#N/A,#N/A,TRUE,"SE01";#N/A,#N/A,TRUE,"COGS01";#N/A,#N/A,TRUE,"SG&amp;A01";#N/A,#N/A,TRUE,"Interest01";#N/A,#N/A,TRUE,"Stats01";#N/A,#N/A,TRUE,"Covenants01"}</definedName>
    <definedName name="wrn.FY._.2001._.Budget.">{"Annual Income Statement",#N/A,FALSE,"Income Statement";"Annual Operating Expenses",#N/A,FALSE,"Operating Expenses";"Annual Balance Sheet",#N/A,FALSE,"Balance Sheet";"Annual Statement of Cash Flows",#N/A,FALSE,"Statement of Cash Flows";"Monthly Capital Expenditures",#N/A,FALSE,"Cap Exp";"Monthly Customer GS",#N/A,FALSE,"Customer GS";"Monthly Product Line GS",#N/A,FALSE,"Product Line GS";"Monthly Headcount",#N/A,FALSE,"Headcount";"Monthly Financial Performance Measures",#N/A,FALSE,"Financial Perf Measures";"MonthlyPL",#N/A,FALSE,"Income Statement";"Monthly Operating Expenses",#N/A,FALSE,"Operating Expenses";"Monthly Balance Sheet",#N/A,FALSE,"Balance Sheet";"Monthly Cash Flows",#N/A,FALSE,"Statement of Cash Flows"}</definedName>
    <definedName name="wrn.FY._.2002.">{#N/A,#N/A,TRUE,"Cover02";"Fiscal Year 2002",#N/A,TRUE,"IS";"Fiscal Year 2002",#N/A,TRUE,"BS";"Fiscal Year 2002",#N/A,TRUE,"CF";"Fiscal Year 2002",#N/A,TRUE,"SE";"Fiscal Year 2002",#N/A,TRUE,"COGS";"Fiscal Year 2002",#N/A,TRUE,"SG&amp;A";"Fiscal Year 2002",#N/A,TRUE,"Interest";"Fiscal Year 2002",#N/A,TRUE,"Stats";"Fiscal Year 2002",#N/A,TRUE,"Fixed-Variable";"Fiscal Year 2002",#N/A,TRUE,"Lumber Inv"}</definedName>
    <definedName name="wrn.FY._.2002._.Ex._.Harrison.">{"FY 2002 Ex Harrison",#N/A,TRUE,"Cover02";"FY 2002 Ex Harrison",#N/A,TRUE,"IS";"FY 2002 Ex Harrison",#N/A,TRUE,"BS";"FY 2002 Ex Harrison",#N/A,TRUE,"CF";"FY 2002 Ex Harrison",#N/A,TRUE,"SE";"FY 2002 Ex Harrison",#N/A,TRUE,"COGS";"FY 2002 Ex Harrison",#N/A,TRUE,"SG&amp;A";"FY 2002 Ex Harrison",#N/A,TRUE,"Interest";"FY 2002 Ex Harrison",#N/A,TRUE,"Stats";"FY 2002 Ex Harrison",#N/A,TRUE,"Fixed-Variable";"FY 2002 Ex Harrison",#N/A,TRUE,"Lumber Inv"}</definedName>
    <definedName name="wrn.FY01_Fin_Stmts.">{"FY01_Assets",#N/A,FALSE,"Fin Stmt Budget";"FY01_Liabilities",#N/A,FALSE,"Fin Stmt Budget";"FY01_Inc_Stmt",#N/A,FALSE,"Fin Stmt Budget";"FY01_SOCF",#N/A,FALSE,"Fin Stmt Budget"}</definedName>
    <definedName name="wrn.FY02_Fin_Stmts.">{"FY02_Assets",#N/A,FALSE,"Fin Stmt Budget";"FY02_Liabilities",#N/A,FALSE,"Fin Stmt Budget";"FY02_Inc_Stmt",#N/A,FALSE,"Fin Stmt Budget";"FY02_SOCF",#N/A,FALSE,"Fin Stmt Budget"}</definedName>
    <definedName name="wrn.FY03_Fin_Stmts.">{"FY03_Assets",#N/A,FALSE,"Fin Stmt Budget";"FY03_Liabilities",#N/A,FALSE,"Fin Stmt Budget";"FY03_Inc_Stmt",#N/A,FALSE,"Fin Stmt Budget";"FY03_SOCF",#N/A,FALSE,"Fin Stmt Budget"}</definedName>
    <definedName name="wrn.FY04_Fin._.Stmts.">{"FY04_Assets",#N/A,FALSE,"Fin Stmt Budget";"FY04_Liabilities",#N/A,FALSE,"Fin Stmt Budget";"FY04_Inc_Stmt",#N/A,FALSE,"Fin Stmt Budget";"FY04_SOCF",#N/A,FALSE,"Fin Stmt Budget"}</definedName>
    <definedName name="wrn.FY06">{"FY04_Assets",#N/A,FALSE,"Fin Stmt Budget";"FY04_Liabilities",#N/A,FALSE,"Fin Stmt Budget";"FY04_Inc_Stmt",#N/A,FALSE,"Fin Stmt Budget";"FY04_SOCF",#N/A,FALSE,"Fin Stmt Budget"}</definedName>
    <definedName name="wrn.FY07">{"FY01_Assets",#N/A,FALSE,"Fin Stmt Budget";"FY01_Liabilities",#N/A,FALSE,"Fin Stmt Budget";"FY01_Inc_Stmt",#N/A,FALSE,"Fin Stmt Budget";"FY01_SOCF",#N/A,FALSE,"Fin Stmt Budget"}</definedName>
    <definedName name="wrn.FY07_fin">{"FY04_Assets",#N/A,FALSE,"Fin Stmt Budget";"FY04_Liabilities",#N/A,FALSE,"Fin Stmt Budget";"FY04_Inc_Stmt",#N/A,FALSE,"Fin Stmt Budget";"FY04_SOCF",#N/A,FALSE,"Fin Stmt Budget"}</definedName>
    <definedName name="wrn.FY96sbp99">{#N/A,#N/A,FALSE,"FY97";#N/A,#N/A,FALSE,"FY98";#N/A,#N/A,FALSE,"FY99";#N/A,#N/A,FALSE,"FY00";#N/A,#N/A,FALSE,"FY01"}</definedName>
    <definedName name="wrn.FY97SBP.">{#N/A,#N/A,FALSE,"FY97";#N/A,#N/A,FALSE,"FY98";#N/A,#N/A,FALSE,"FY99";#N/A,#N/A,FALSE,"FY00";#N/A,#N/A,FALSE,"FY01"}</definedName>
    <definedName name="wrn.FY97SBP.1">{#N/A,#N/A,FALSE,"FY97";#N/A,#N/A,FALSE,"FY98";#N/A,#N/A,FALSE,"FY99";#N/A,#N/A,FALSE,"FY00";#N/A,#N/A,FALSE,"FY01"}</definedName>
    <definedName name="wrn.FY97SBP2">{#N/A,#N/A,FALSE,"FY97";#N/A,#N/A,FALSE,"FY98";#N/A,#N/A,FALSE,"FY99";#N/A,#N/A,FALSE,"FY00";#N/A,#N/A,FALSE,"FY01"}</definedName>
    <definedName name="wrn.gastos.">{#N/A,#N/A,FALSE,"PERSONAL";#N/A,#N/A,FALSE,"explotación";#N/A,#N/A,FALSE,"generales"}</definedName>
    <definedName name="wrn.GCIall.">{"gcicash",#N/A,FALSE,"GCIINC";"gciinc",#N/A,FALSE,"GCIINC";"gciexclusa",#N/A,FALSE,"GCIINC";"usatdy",#N/A,FALSE,"GCIINC"}</definedName>
    <definedName name="wrn.GEER_report.">{#N/A,#N/A,FALSE,"Table_Ass.";#N/A,#N/A,FALSE,"# of cust";#N/A,#N/A,FALSE,"Res_Report";#N/A,#N/A,FALSE,"Income Statement";"Qtr Cust",#N/A,FALSE,"Qtrly Proj"}</definedName>
    <definedName name="wrn.General._.OTC.">{#N/A,#N/A,FALSE,"Title Page (3)";#N/A,#N/A,FALSE,"YTD - OTC";#N/A,#N/A,FALSE,"MTH - OTC"}</definedName>
    <definedName name="wrn.General._.Pharm.">{#N/A,#N/A,FALSE,"Title Page (2)";#N/A,#N/A,FALSE,"YTD - Pharm";#N/A,#N/A,FALSE,"MTH - Pharm"}</definedName>
    <definedName name="wrn.General._.Total.">{#N/A,#N/A,FALSE,"Title Page (4)";#N/A,#N/A,FALSE,"YTD - Total";#N/A,#N/A,FALSE,"MTH - Total"}</definedName>
    <definedName name="wrn.Geographic._.Trends.">{"Geographic P1",#N/A,FALSE,"Division &amp; Geog"}</definedName>
    <definedName name="wrn.GGR._.Network._.Exhibit.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IS.">{#N/A,#N/A,FALSE,"GIS"}</definedName>
    <definedName name="wrn.graph.">{"graph",#N/A,FALSE,"RIGCOUNT";"graph",#N/A,FALSE,"ON_OFFSHORE";"graph",#N/A,FALSE,"crewcnt";"graph",#N/A,FALSE,"OILvGAS";"graph",#N/A,FALSE,"OFF_RIGCOUNT";"graph",#N/A,FALSE,"indep perf";"graph",#N/A,FALSE,"oil serv perf"}</definedName>
    <definedName name="wrn.GRAPHS.">{#N/A,#N/A,FALSE,"ACQ_GRAPHS";#N/A,#N/A,FALSE,"T_1 GRAPHS";#N/A,#N/A,FALSE,"T_2 GRAPHS";#N/A,#N/A,FALSE,"COMB_GRAPHS"}</definedName>
    <definedName name="wrn.Gross._.Profit._.Report.">{"Monthly",#N/A,FALSE,"Phosphate Gross Profit";"Quarterly",#N/A,FALSE,"Phosphate Gross Profit"}</definedName>
    <definedName name="wrn.Group.">{#N/A,#N/A,FALSE,"Summary";#N/A,#N/A,FALSE,"Projections";#N/A,#N/A,FALSE,"Debt Schedule";#N/A,#N/A,FALSE,"Mayline Sales Group";#N/A,#N/A,FALSE,"Sales Groups";#N/A,#N/A,FALSE,"Operating Expenses";#N/A,#N/A,FALSE,"Depreciation";#N/A,#N/A,FALSE,"Balance Sheet";#N/A,#N/A,FALSE,"Working Capital";#N/A,#N/A,FALSE,"Addbacks"}</definedName>
    <definedName name="wrn.Growth.">{#N/A,#N/A,FALSE,"Rev Grwth";#N/A,#N/A,FALSE,"Op Inc Grwth";#N/A,#N/A,FALSE,"Net Grwth";#N/A,#N/A,FALSE,"EPS Growth"}</definedName>
    <definedName name="wrn.gth.">{#N/A,#N/A,FALSE,"Title Page";#N/A,#N/A,FALSE,"Summary Sheet"}</definedName>
    <definedName name="wrn.GuV.">{#N/A,#N/A,FALSE,"Layout GuV"}</definedName>
    <definedName name="wrn.h.">{#N/A,#N/A,FALSE,"SGI0994 "}</definedName>
    <definedName name="wrn.HAMMOND.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ndout.">{#N/A,#N/A,FALSE,"Income Statement";#N/A,#N/A,FALSE,"Annual Income Statement";#N/A,#N/A,FALSE,"Balance Sheet";#N/A,#N/A,FALSE,"Cash Flow"}</definedName>
    <definedName name="wrn.hc_analisis.">{#N/A,#N/A,FALSE,"hcount_Analisis"}</definedName>
    <definedName name="wrn.Hcount_p1.">{#N/A,#N/A,FALSE,"Hcount_p1"}</definedName>
    <definedName name="wrn.Headcount._.key._.sheets._.printout.">{#N/A,#N/A,TRUE,"Tech";#N/A,#N/A,TRUE,"dest";#N/A,#N/A,TRUE,"ma";#N/A,#N/A,TRUE,"intl";#N/A,#N/A,TRUE,"gen-rr";#N/A,#N/A,TRUE,"gen-cs";#N/A,#N/A,TRUE,"gen-ham";#N/A,#N/A,TRUE,"gen-kc";#N/A,#N/A,TRUE,"gen-sf";#N/A,#N/A,TRUE,"port"}</definedName>
    <definedName name="wrn.HEAT.">{#N/A,#N/A,FALSE,"Heat";#N/A,#N/A,FALSE,"DCF";#N/A,#N/A,FALSE,"LBO";#N/A,#N/A,FALSE,"A";#N/A,#N/A,FALSE,"C";#N/A,#N/A,FALSE,"impd";#N/A,#N/A,FALSE,"Accr-Dilu"}</definedName>
    <definedName name="wrn.HIG.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storical.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is";"historical_workcap",#N/A,FALSE,"historical is";"historical_ratios_1",#N/A,FALSE,"historical is";"historical_ratios_2",#N/A,FALSE,"historical is";"historical_ratios_3",#N/A,FALSE,"historical is"}</definedName>
    <definedName name="wrn.historical._.backup.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Financials.">{"Summary PL",#N/A,FALSE,"Summary PL";"Summary BS",#N/A,FALSE,"Summary BS";"12-31-02 PL 12",#N/A,FALSE,"12-31-02 PL 12";"12-31-01 PL 12",#N/A,FALSE,"12-31-01 PL 12";"12-31-00 PL 12",#N/A,FALSE,"12-31-00 PL 12";"12-31-99 PL 12",#N/A,FALSE,"12-31-99 PL 12";"12-31-98 PL 12",#N/A,FALSE,"12-31-98 PL 12";"12-31-97 PL 6",#N/A,FALSE,"12-31-97 PL 6";"12-31-97 BS",#N/A,FALSE,"12-31-97 BS";"6-30-97 PL 12",#N/A,FALSE,"6-30-97 PL 12";"6-30-97 BS",#N/A,FALSE,"6-30-97 BS";"6-30-96 PL 12",#N/A,FALSE,"6-30-96 PL 12";"6-30-96 BS",#N/A,FALSE,"6-30-96 BS"}</definedName>
    <definedName name="wrn.historical._.rev._.backup.">{"rev_history_revenueDetail",#N/A,FALSE,"historical rev us";"rev_history_minutesDetail",#N/A,FALSE,"historical rev us"}</definedName>
    <definedName name="wrn.HNZ.">{#N/A,#N/A,FALSE,"HNZ"}</definedName>
    <definedName name="wrn.Hong._.Kong.">{"HK PCS($)",#N/A,FALSE,"Hong Kong $";"HK Sales($)",#N/A,FALSE,"Hong Kong $";"HK PCS(HK$)",#N/A,FALSE,"Hong Kong (no acquisition)";"HK Comp",#N/A,FALSE,"Hong Kong (no acquisition)";"HK Sales",#N/A,FALSE,"Hong Kong (no acquisition)";"HK Backlog",#N/A,FALSE,"Hong Kong (no acquisition)"}</definedName>
    <definedName name="wrn.Hydraulic.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">{#N/A,#N/A,FALSE,"SGI0994 "}</definedName>
    <definedName name="wrn.I_1._.thru._.I_6._.workpapers.">{"inventory detail I_1",#N/A,FALSE,"I-01";"inventory detail I_1.1",#N/A,FALSE,"I-01";"inventory detail I_1.2",#N/A,FALSE,"I-01";"Source Comparison I_2",#N/A,FALSE,"I-02";"source comparison I_2.1",#N/A,FALSE,"I-02";"source comparison I_2.2",#N/A,FALSE,"I-02";"reporting analysis I_3",#N/A,FALSE,"I-03";"test count I_4",#N/A,FALSE,"I-04";"test count I_4.1",#N/A,FALSE,"I-04";"costing test I_5",#N/A,FALSE,"I-05";"costing test I_5.1",#N/A,FALSE,"I-05";"turns I_6",#N/A,FALSE,"I-06";"turns I_6.1",#N/A,FALSE,"I-06"}</definedName>
    <definedName name="wrn.I_7._.thru._.I_21._.workpapers.">{"inventory mix I_11",#N/A,FALSE,"I-11";"inventory mix I_11.1",#N/A,FALSE,"I-11";"physical results I_12",#N/A,FALSE,"I-12";"questionnaire I_14",#N/A,FALSE,"I-14";"questionnaire I_14.1",#N/A,FALSE,"I-14";"questionnaire I_14.2",#N/A,FALSE,"I-14";"risk analysis I_15",#N/A,FALSE,"I-15";"risk analysis I_15.1",#N/A,FALSE,"I-15";"risk analysis I_15.2",#N/A,FALSE,"I-15";"liquidation alternatives I_18",#N/A,FALSE,"I-18"}</definedName>
    <definedName name="wrn.IB.">{#N/A,#N/A,FALSE,"IB Totgeo Q1-Q4 ";#N/A,#N/A,FALSE,"IB AEME";#N/A,#N/A,FALSE,"IB West";#N/A,#N/A,FALSE,"IB Central";#N/A,#N/A,FALSE,"IB South ";#N/A,#N/A,FALSE,"IB North";#N/A,#N/A,FALSE,"IB Reg Tot ";#N/A,#N/A,FALSE,"IB Reg Tot graph"}</definedName>
    <definedName name="wrn.icem.">{#N/A,#N/A,FALSE,"Exb 2";#N/A,#N/A,FALSE,"Exb 3(a)";#N/A,#N/A,FALSE,"WACC";#N/A,#N/A,FALSE,"Exh 4(a)";#N/A,#N/A,FALSE,"Exh 4(b)";#N/A,#N/A,FALSE,"Exb 5(a)";#N/A,#N/A,FALSE,"Exb 5(b)"}</definedName>
    <definedName name="wrn.IDPH.">{"Rituxan Revenues",#N/A,FALSE,"B cell Revenues";"QEarn1",#N/A,FALSE,"Qearn";"QEarn2",#N/A,FALSE,"Qearn";"QMargin",#N/A,FALSE,"qmargin";"Cashflow",#N/A,FALSE,"cashflow";"Product Pipeline",#N/A,FALSE,"Product Pipeline"}</definedName>
    <definedName name="wrn.IFF94TAX.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GT._.Model.">{#N/A,#N/A,TRUE,"IGT";#N/A,#N/A,TRUE,"IGTSLOT"}</definedName>
    <definedName name="wrn.II._.PortRev33102.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Imagopaque.">{"Imagopaque",#N/A,FALSE,"imagopaque"}</definedName>
    <definedName name="wrn.Income.">{#N/A,#N/A,TRUE,"Income";#N/A,#N/A,TRUE,"IncomeDetail";#N/A,#N/A,TRUE,"Balance";#N/A,#N/A,TRUE,"BalDetail"}</definedName>
    <definedName name="wrn.Income._.Q96.">{#N/A,#N/A,FALSE,"Income Statement"}</definedName>
    <definedName name="wrn.Income._.Q97.">{#N/A,#N/A,FALSE,"Income Statement"}</definedName>
    <definedName name="wrn.Income._.State.">{#N/A,#N/A,FALSE,"Income statement";#N/A,#N/A,FALSE,"Income Statement by Plant"}</definedName>
    <definedName name="wrn.Income._.State._.and._.CapEx.">{#N/A,#N/A,FALSE,"Income statement";#N/A,#N/A,FALSE,"Income Statement by Plant"}</definedName>
    <definedName name="wrn.income._.statement.">{"income statement",#N/A,FALSE,"ATLAS-A"}</definedName>
    <definedName name="wrn.Income._.Years.">{#N/A,#N/A,FALSE,"Income Statement"}</definedName>
    <definedName name="wrn.INDEPS.">{"page1",#N/A,FALSE,"TIND_CC1";"page2",#N/A,FALSE,"TIND_CC1";"page3",#N/A,FALSE,"TIND_CC1";"page4",#N/A,FALSE,"TIND_CC1";"page5",#N/A,FALSE,"TIND_CC1"}</definedName>
    <definedName name="wrn.India.">{"India",#N/A,FALSE,"India"}</definedName>
    <definedName name="wrn.Industry.xls.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fectious._.Diseases.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">{#N/A,#N/A,FALSE,"IT_Summary";#N/A,#N/A,FALSE,"Renaissance";#N/A,#N/A,FALSE,"Intermetrics";#N/A,#N/A,FALSE,"Systems";#N/A,#N/A,FALSE,"IMI";#N/A,#N/A,FALSE,"Landmark";#N/A,#N/A,FALSE,"Rational";#N/A,#N/A,FALSE,"AGS";#N/A,#N/A,FALSE,"GE"}</definedName>
    <definedName name="wrn.ING.">{"bs-ING",#N/A,FALSE,"ING Reports";"soo-ING",#N/A,FALSE,"ING Reports";"socf-ING",#N/A,FALSE,"ING Reports"}</definedName>
    <definedName name="wrn.ingreso.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put._.and._.output.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Print._.Area.">{#N/A,#N/A,FALSE,"inputs";#N/A,#N/A,FALSE,"inputs"}</definedName>
    <definedName name="wrn.input._.tab.">{"test 1",#N/A,FALSE,"CEP Input";"test 2",#N/A,FALSE,"CEP Input";"test 3",#N/A,FALSE,"CEP Input"}</definedName>
    <definedName name="wrn.Inputs.">{"Inputs 1","Base",FALSE,"INPUTS";"Inputs 2","Base",FALSE,"INPUTS";"Inputs 3","Base",FALSE,"INPUTS";"Inputs 4","Base",FALSE,"INPUTS";"Inputs 5","Base",FALSE,"INPUTS"}</definedName>
    <definedName name="wrn.Inputs._.and._.detail._.calculations.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tegrated._.Model.">{"1_target is",#N/A,FALSE,"target financials";"5_target bs",#N/A,FALSE,"combined BS &amp; CF";"6_target bs ass",#N/A,FALSE,"combined BS &amp; CF";"7_target cf",#N/A,FALSE,"combined BS &amp; CF";"8_target unlv fcf",#N/A,FALSE,"combined BS &amp; CF";"2_acquiror is",#N/A,FALSE,"acquiror financials";"9_acquiror bs",#N/A,FALSE,"acquiror financials";"10_acquiror bs ass",#N/A,FALSE,"acquiror financials";"11_acquiror cf",#N/A,FALSE,"acquiror financials";"12_acquiror unlv fcf",#N/A,FALSE,"acquiror financials";"3_synergies is",#N/A,FALSE,"acquiror financials";"13_synergies bs",#N/A,FALSE,"acquiror financials";"14_synergies bs ass",#N/A,FALSE,"acquiror financials";"15_synergies cf",#N/A,FALSE,"acquiror financials";"4_combined is",#N/A,FALSE,"acquiror financials";"16_combined bs",#N/A,FALSE,"acquiror financials";"17_combined bs ass",#N/A,FALSE,"acquiror financials";"18_combined adj bs",#N/A,FALSE,"acquiror financials";"19_combined cf",#N/A,FALSE,"acquiror financials";"20_combined unlv fcf",#N/A,FALSE,"acquiror financials";"21_DCF NI MULT",#N/A,FALSE,"acquiror financials";"22_DCF GROWING PERP",#N/A,FALSE,"acquiror financials";"23_WACC",#N/A,FALSE,"acquiror financials"}</definedName>
    <definedName name="wrn.Internal.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ternal._.Report._.for._.Martha.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S.">{"capex",#N/A,FALSE,"CAPEX RECAP";"asset disposals",#N/A,FALSE,"ASSET DISPOSITIONS";#N/A,#N/A,FALSE,"G&amp;A by Month";#N/A,#N/A,FALSE,"G&amp;A Compare";#N/A,#N/A,FALSE,"G&amp;A Month Only Compare"}</definedName>
    <definedName name="wrn.internall.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TERVIEW._.SHEET.">{#N/A,#N/A,FALSE,"7103";#N/A,#N/A,FALSE,"7126"}</definedName>
    <definedName name="wrn.INTL._.GROUP.">{"INTLGROUP",#N/A,FALSE,"INTL GROUP"}</definedName>
    <definedName name="wrn.Inventories._.and._.inactive_p17.">{#N/A,#N/A,FALSE,"Stores_p17"}</definedName>
    <definedName name="wrn.Investment._.Package.">{#N/A,#N/A,TRUE,"Title Page";"TOC",#N/A,TRUE,"TOC";"Assumptions",#N/A,TRUE,"Assumptions";"Highlights",#N/A,TRUE,"Highlights";"1996 IS-OHS",#N/A,TRUE,"OHS";"1996 IS-VCI",#N/A,TRUE,"VCI";"1996 IS-Cons",#N/A,TRUE,"Consolidated";"1997 IS-OHS",#N/A,TRUE,"OHS";"1997 IS-VCI",#N/A,TRUE,"VCI";"1997 IS-Cons",#N/A,TRUE,"Consolidated";"1998 IS-OHS",#N/A,TRUE,"OHS";"1998 IS-VCI",#N/A,TRUE,"VCI";"1998 IS-Cons",#N/A,TRUE,"Consolidated";"1999 IS-OHS",#N/A,TRUE,"OHS";"1999 IS-VCI",#N/A,TRUE,"VCI";"1999 IS-Cons",#N/A,TRUE,"Consolidated";"1996-99 BS-OHS",#N/A,TRUE,"OHS BS";"1996-99 BS-VCI",#N/A,TRUE,"VCI BS";"1996-99 BS-Cons",#N/A,TRUE,"Consolidated BS"}</definedName>
    <definedName name="wrn.Investment._.Summary.">{#N/A,#N/A,TRUE,"Summary";#N/A,#N/A,TRUE,"Financials";#N/A,#N/A,TRUE,"Assumptions";#N/A,#N/A,TRUE,"Pro Forma";#N/A,#N/A,TRUE,"Debt";#N/A,#N/A,TRUE,"Amortization";#N/A,#N/A,TRUE,"GG Returns"}</definedName>
    <definedName name="wrn.Investor._.Cash._.Flows.">{"CV_2",#N/A,TRUE,"Investor Cash Flows"}</definedName>
    <definedName name="wrn.Investors.">{#N/A,#N/A,TRUE,"FEA_SUMMARY (2)";"Investors_Financials",#N/A,TRUE,"FEA_Financials";"Investors_Personnel",#N/A,TRUE,"Personnel_Assumptions"}</definedName>
    <definedName name="wrn.IPO.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1998.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Analysis.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>{"assumptions",#N/A,FALSE,"Scenario 1";"valuation",#N/A,FALSE,"Scenario 1"}</definedName>
    <definedName name="wrn.ipovalue.">{#N/A,#N/A,FALSE,"puboff";#N/A,#N/A,FALSE,"valuation";#N/A,#N/A,FALSE,"finanalsis";#N/A,#N/A,FALSE,"split";#N/A,#N/A,FALSE,"ownership"}</definedName>
    <definedName name="wrn.IS._.All.">{"IS Q95",#N/A,FALSE,"C";"IS Q96",#N/A,FALSE,"C";"IS Years",#N/A,FALSE,"C"}</definedName>
    <definedName name="wrn.IS._.Annual.">{"IS Annual",#N/A,FALSE,"Income Statement"}</definedName>
    <definedName name="wrn.IS._.Q._.96.">{"IS Q 96",#N/A,FALSE,"C"}</definedName>
    <definedName name="wrn.IS._.Q95.">{"IS Q95",#N/A,FALSE,"C"}</definedName>
    <definedName name="wrn.IS._.Q96.">{"IS Q96",#N/A,FALSE,"C"}</definedName>
    <definedName name="wrn.IS._.Q97.">{"IS Q97",#N/A,FALSE,"C"}</definedName>
    <definedName name="wrn.IS._.Qtr..">{"IS Qtr.",#N/A,FALSE,"Income Statement"}</definedName>
    <definedName name="wrn.IS._.Quarterly.">{"IS 96Q",#N/A,FALSE,"Income Statement";"IS 97Q",#N/A,FALSE,"Income Statement"}</definedName>
    <definedName name="wrn.IS._.Yearly.">{"IS Years",#N/A,FALSE,"Income Statement"}</definedName>
    <definedName name="wrn.IS._.Years.">{"IS Years",#N/A,FALSE,"C"}</definedName>
    <definedName name="wrn.ISAnnualModel.">{"AnnModel",#N/A,FALSE,"IS"}</definedName>
    <definedName name="wrn.ISCG._.model.">{#N/A,#N/A,FALSE,"Second";#N/A,#N/A,FALSE,"ownership";#N/A,#N/A,FALSE,"Valuation";#N/A,#N/A,FALSE,"Eqiv";#N/A,#N/A,FALSE,"Mults";#N/A,#N/A,FALSE,"ISCG Graphics"}</definedName>
    <definedName name="wrn.Isopaque.">{"Isopaque",#N/A,FALSE,"Isopaque"}</definedName>
    <definedName name="wrn.ISQtrModel.">{"QtrModel",#N/A,FALSE,"IS"}</definedName>
    <definedName name="wrn.IVTI_Rep.">{#N/A,#N/A,FALSE,"Title Page";#N/A,#N/A,FALSE,"Summary Sheet";#N/A,#N/A,FALSE,"Fiscal Year Income Statement";#N/A,#N/A,FALSE,"Valuation Summary";#N/A,#N/A,FALSE,"Comps with IVT";#N/A,#N/A,FALSE,"Comps without IVT"}</definedName>
    <definedName name="wrn.J97PLNS.XLS.">{#N/A,#N/A,FALSE,"J97plnfp"}</definedName>
    <definedName name="wrn.JANI._.REBATES.">{"TOTAL",#N/A,FALSE,"A";"FISCAL94",#N/A,FALSE,"A";"FISCAL95",#N/A,FALSE,"A";"FISCAL96",#N/A,FALSE,"A";"misc page",#N/A,FALSE,"A"}</definedName>
    <definedName name="wrn.JANUARY.">{"CONS JAN",#N/A,FALSE,"Cons Comparison";"SAS JAN",#N/A,FALSE,"Ocean Comparison";"UV JAN",#N/A,FALSE,"UV Comparison";"CMS JAN",#N/A,FALSE,"CMS Comparison";"POLARIS JAN",#N/A,FALSE,"Polaris Comparison";"CORP JAN",#N/A,FALSE,"Corp Comparison";"ELIM JAN",#N/A,FALSE,"Eliminating Comparison"}</definedName>
    <definedName name="wrn.Japan_Capers_Ed._.Pub.">{"Japan_Capers_Ed_Pub",#N/A,FALSE,"DI 2 YEAR MASTER SCHEDULE"}</definedName>
    <definedName name="wrn.Jason.">{"a_assump",#N/A,FALSE,"mini merge";"b_pickup",#N/A,FALSE,"mini merge";"c_sensi",#N/A,FALSE,"mini merge";"d_synergs",#N/A,FALSE,"mini merge";"e_mult",#N/A,FALSE,"mini merge";"f_maxpnod",#N/A,FALSE,"max price no dilution"}</definedName>
    <definedName name="wrn.jcbsum.">{#N/A,#N/A,FALSE,"Finstmts";#N/A,#N/A,FALSE,"Lost Revenue";#N/A,#N/A,FALSE,"Ratios"}</definedName>
    <definedName name="wrn.jck94TAXRETURN.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errys_copy.">{#N/A,#N/A,FALSE,"Cover_Page";#N/A,#N/A,FALSE,"Balance Sheet FY12";#N/A,#N/A,FALSE,"Debt Covenants_US Bank";#N/A,#N/A,FALSE,"Debt Covenants_Bank of Amercia";#N/A,#N/A,FALSE,"Con Bal_Sheet";#N/A,#N/A,FALSE,"Balance Sheet FY11";#N/A,#N/A,FALSE,"Consolidated-Cash Flow";#N/A,#N/A,FALSE,"CY_Per Inc FY12";#N/A,#N/A,FALSE,"Income FY12";#N/A,#N/A,FALSE,"Con Inc_Stmt CY";#N/A,#N/A,FALSE,"I_S Summary";#N/A,#N/A,FALSE,"Consolidated";#N/A,#N/A,FALSE,"WD";#N/A,#N/A,FALSE,"Pace";#N/A,#N/A,FALSE,"Pace Elim";#N/A,#N/A,FALSE,"WA";#N/A,#N/A,FALSE,"WA Elim";#N/A,#N/A,FALSE,"Cr Memo_Reclass";#N/A,#N/A,FALSE,"Notes"}</definedName>
    <definedName name="wrn.JODM._.Graphs.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ULY.">{"CONS JULY",#N/A,FALSE,"Cons Comparison";"CONS YTD JULY",#N/A,FALSE,"Cons Comparison";"SAS JULY",#N/A,FALSE,"Ocean Comparison";"SAS YTD JULY",#N/A,FALSE,"Ocean Comparison";"UV JULY",#N/A,FALSE,"UV Comparison";"UV YTD JULY",#N/A,FALSE,"UV Comparison";"CMS JULY",#N/A,FALSE,"CMS Comparison";"CMS YTD JULY",#N/A,FALSE,"CMS Comparison";"POLARIS JULY",#N/A,FALSE,"Polaris Comparison";"POLARIS YTD JULY",#N/A,FALSE,"Polaris Comparison";"CORP JULY",#N/A,FALSE,"Corp Comparison";"CORP YTD JULY",#N/A,FALSE,"Corp Comparison";"ELIM JULY",#N/A,FALSE,"Eliminating Comparison";"ELIM YTD JULY",#N/A,FALSE,"Eliminating Comparison";"HOLD JULY",#N/A,FALSE,"Holding Comparison";"HOLD YTD JULY",#N/A,FALSE,"Holding Comparison"}</definedName>
    <definedName name="wrn.June.">{"CONS JUNE",#N/A,FALSE,"Cons Comparison";"CONS Q2",#N/A,FALSE,"Cons Comparison";"CONS YTD JUNE",#N/A,FALSE,"Cons Comparison";"SAS JUNE",#N/A,FALSE,"Ocean Comparison";"SAS Q2",#N/A,FALSE,"Ocean Comparison";"SAS YTD JUNE",#N/A,FALSE,"Ocean Comparison";"UV JUNE",#N/A,FALSE,"UV Comparison";"UV Q2",#N/A,FALSE,"UV Comparison";"UV YTD JUNE",#N/A,FALSE,"UV Comparison";"CMS JUNE",#N/A,FALSE,"CMS Comparison";"CMS Q2",#N/A,FALSE,"CMS Comparison";"CMS YTD JUNE",#N/A,FALSE,"CMS Comparison";"POLARIS JUNE",#N/A,FALSE,"Polaris Comparison";"POLARIS Q2",#N/A,FALSE,"Polaris Comparison";"POLARIS YTD JUNE",#N/A,FALSE,"Polaris Comparison";"CORP JUNE",#N/A,FALSE,"Corp Comparison";"CORP Q2",#N/A,FALSE,"Corp Comparison";"CORP YTD JUNE",#N/A,FALSE,"Corp Comparison";"ELIM JUNE",#N/A,FALSE,"Eliminating Comparison";"ELIM Q2",#N/A,FALSE,"Eliminating Comparison";"ELIM YTD JUNE",#N/A,FALSE,"Eliminating Comparison";"Hold June",#N/A,FALSE,"Holding Comparison";"HOLD JUNE Q2",#N/A,FALSE,"Holding Comparison";"HOLD YTD JUNE",#N/A,FALSE,"Holding Comparison"}</definedName>
    <definedName name="wrn.JUNEBOARD.">{"FY97IS",#N/A,FALSE,"INTERLINK";"QY96_QY97REV",#N/A,FALSE,"INTERLINK";"FY96_FY98MARGIN",#N/A,FALSE,"INTERLINK";"QY96_QY97IS",#N/A,FALSE,"INTERLINK";"FY96_FY98IS",#N/A,FALSE,"INTERLINK";"FY96_FY97BS",#N/A,FALSE,"INTERLINK"}</definedName>
    <definedName name="wrn.Just._.Sorts.">{#N/A,#N/A,FALSE,"Hi";#N/A,#N/A,FALSE,"Lo";#N/A,#N/A,FALSE,"Mkt. Cap";#N/A,#N/A,FALSE,"Alpha"}</definedName>
    <definedName name="wrn.k">{#N/A,#N/A,FALSE,"AD_Purchase";#N/A,#N/A,FALSE,"Credit";#N/A,#N/A,FALSE,"PF Acquisition";#N/A,#N/A,FALSE,"PF Offering"}</definedName>
    <definedName name="wrn.K.">{#N/A,#N/A,FALSE,"K"}</definedName>
    <definedName name="wrn.K3._.Annual.">{"K3Cash",#N/A,FALSE,"Ann";"K3Income",#N/A,FALSE,"Ann";"K3Educ",#N/A,FALSE,"Ann";"K3media",#N/A,FALSE,"Ann";"K3Info",#N/A,FALSE,"Ann";"K3Valuation",#N/A,FALSE,"Ann"}</definedName>
    <definedName name="wrn.K3._.Quarterly.">{"K3 first",#N/A,FALSE,"Qtr.";"K3 second",#N/A,FALSE,"Qtr.";"K3 Third",#N/A,FALSE,"Qtr.";"K3 Fourth",#N/A,FALSE,"Qtr.";"K3 Full",#N/A,FALSE,"Qtr."}</definedName>
    <definedName name="wrn.kenorderprint.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omplettausdruck.">{#N/A,#N/A,FALSE,"Layout Aktiva";#N/A,#N/A,FALSE,"Layout Passiva";#N/A,#N/A,FALSE,"Layout GuV";#N/A,#N/A,FALSE,"Layout Cash Flow";#N/A,#N/A,FALSE,"Mittelherkunft";#N/A,#N/A,FALSE,"Mittelverwendung";#N/A,#N/A,FALSE,"Finanzbedarfsrechnung"}</definedName>
    <definedName name="wrn.Korea.">{"Korea PCS($)",#N/A,FALSE,"Korea $";"Korea Sales($)",#N/A,FALSE,"Korea $";"Korea PCS (Won)",#N/A,FALSE,"Korea";"Korea Comp",#N/A,FALSE,"Korea";"Korea Sales",#N/A,FALSE,"Korea";"Korea Backlog",#N/A,FALSE,"Korea"}</definedName>
    <definedName name="wrn.kriall.">{"kricash",#N/A,FALSE,"INC";"kriinc",#N/A,FALSE,"INC";"krimiami",#N/A,FALSE,"INC";"kriother",#N/A,FALSE,"INC";"kripapers",#N/A,FALSE,"INC"}</definedName>
    <definedName name="wrn.laborstandardsdetail.">{"line1detail",#N/A,FALSE,"Line 1";"line2detail",#N/A,FALSE,"Line 2";"line3detail",#N/A,FALSE,"Line 3";"line4detail",#N/A,FALSE,"Line 4"}</definedName>
    <definedName name="wrn.laborstdssummary.">{"line1summary",#N/A,FALSE,"Line 1";"line2summary",#N/A,FALSE,"Line 2";"line3summary",#N/A,FALSE,"Line 3";"line4summary",#N/A,FALSE,"Line 4"}</definedName>
    <definedName name="wrn.landscape._.template.">{#N/A,#N/A,FALSE,"Sheet1"}</definedName>
    <definedName name="wrn.LAURIER.">{"LAURIER US",#N/A,FALSE,"laurier us$";"LAURIER CDN",#N/A,FALSE,"laurier cdn $"}</definedName>
    <definedName name="wrn.LBO.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.Summary.">{"LBO Summary",#N/A,FALSE,"Summary"}</definedName>
    <definedName name="wrn.LDM.">{"MRA IS",#N/A,FALSE,"MRA - IS";"MRA BS",#N/A,FALSE,"MRA - BS";"MRA Detail IS",#N/A,FALSE,"MRA - Detail IS";"MRA Detail IS Supplemental Info",#N/A,FALSE,"MRA - Detail IS";"MRA Monthly 1999",#N/A,FALSE,"MRA Monthly";"MRA Monthly IS 1998",#N/A,FALSE,"MRA Monthly";"MRA Monthly IS 1997",#N/A,FALSE,"MRA Monthly"}</definedName>
    <definedName name="wrn.Lease_Deli.">{#N/A,#N/A,FALSE,"COVER";#N/A,#N/A,FALSE,"Index";#N/A,#N/A,FALSE,"Non-Earning";#N/A,#N/A,FALSE,"Non-Earning-Recovery";#N/A,#N/A,FALSE,"Leasing_Equipo";#N/A,#N/A,FALSE,"Leasing_Auto";#N/A,#N/A,FALSE,"Leasing_Legal"}</definedName>
    <definedName name="wrn.liab.">{#N/A,#N/A,FALSE,"BSCON894"}</definedName>
    <definedName name="wrn.LM._.Gear.">{"LM Gear IS",#N/A,FALSE,"LM Gear - IS";"LM Gear BS",#N/A,FALSE,"LM Gear BS";"LM Gear Detail IS",#N/A,FALSE,"LM Gear - Detail IS";"LM Gear Detail IS Supplemental Info",#N/A,FALSE,"LM Gear - Detail IS";"LM Gear Monthly 1999",#N/A,FALSE,"LM Gear Monthly";"LM Gear Monthly 1998",#N/A,FALSE,"LM Gear Monthly";"LM Gear Monthly 1997",#N/A,FALSE,"LM Gear Monthly"}</definedName>
    <definedName name="wrn.LoanInformation.">{#N/A,#N/A,FALSE,"LoanAssumptions"}</definedName>
    <definedName name="wrn.Lodging.">{#N/A,#N/A,FALSE,"EPS";#N/A,#N/A,FALSE,"EBITDA"}</definedName>
    <definedName name="wrn.LP._.Committee._.Book.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LP._.Committee._.June._.13.._.2000.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wrn.m_cash.">{"cash_marc",#N/A,FALSE,"dec95cr.xls"}</definedName>
    <definedName name="wrn.Macro._.FS.">{"Macro PL",#N/A,FALSE,"Macro";"Macro BS",#N/A,FALSE,"Macro";"Macro CF",#N/A,FALSE,"Macro"}</definedName>
    <definedName name="wrn.main.">{#N/A,#N/A,FALSE,"Finstmts";#N/A,#N/A,FALSE,"O&amp;M and Cap";#N/A,#N/A,FALSE,"Fuel";#N/A,#N/A,FALSE,"Gen Dat";#N/A,#N/A,FALSE,"Lost Revenue";#N/A,#N/A,FALSE,"Ratios"}</definedName>
    <definedName name="wrn.Main._.Fields.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.plant._.oh._.vs._.budget_p9.">{#N/A,#N/A,FALSE,"OhvBmp_p9"}</definedName>
    <definedName name="wrn.Maine.">{"Assumptions",#N/A,TRUE,"Assumptions";"Income",#N/A,TRUE,"Income";"Balance",#N/A,TRUE,"Balance"}</definedName>
    <definedName name="wrn.Maine2.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jor._.Variances._.Only.">{"InputVar",#N/A,FALSE,"Major Variances";"GenericVar",#N/A,FALSE,"Major Variances";"BillGoodVar",#N/A,FALSE,"Major Variances";"SSandersVar",#N/A,FALSE,"Major Variances";"RegulatoryVar",#N/A,FALSE,"Major Variances";"MedicalVar",#N/A,FALSE,"Major Variances"}</definedName>
    <definedName name="wrn.MANAGEMENT._.ACCOUNTS.">{#N/A,#N/A,FALSE,"I";#N/A,#N/A,FALSE,"J";#N/A,#N/A,FALSE,"K";#N/A,#N/A,FALSE,"L";#N/A,#N/A,FALSE,"M";#N/A,#N/A,FALSE,"N";#N/A,#N/A,FALSE,"O"}</definedName>
    <definedName name="wrn.Management._.Contracts.">{"Americas Managed 1",#N/A,FALSE,"HI Lexington";"Americas Managed 2",#N/A,FALSE,"HI Lexington";"Asia Management 1",#N/A,FALSE,"HI Lexington";"Asia Management 2",#N/A,FALSE,"HI Lexington";"Bristol Management 1",#N/A,FALSE,"HI Lexington";"Bristol Management 2",#N/A,FALSE,"HI Lexington";"Asia Other Royalty 1",#N/A,FALSE,"HI Lexington";"Asia Other Royalty 2",#N/A,FALSE,"HI Lexington"}</definedName>
    <definedName name="wrn.MANAGEMENT._.REPORT.">{#N/A,#N/A,FALSE,"MONTH AND YEAR TO DATE SUMMARY"}</definedName>
    <definedName name="wrn.March.">{"CONS MARCH",#N/A,FALSE,"Cons Comparison";"CONS YTD MARCH",#N/A,FALSE,"Cons Comparison";"SAS MARCH",#N/A,FALSE,"Ocean Comparison";"SAS YTD MARCH",#N/A,FALSE,"Ocean Comparison";"UV MARCH",#N/A,FALSE,"UV Comparison";"UV YTD MARCH",#N/A,FALSE,"UV Comparison";"CMS MARCH",#N/A,FALSE,"CMS Comparison";"CMS YTD MARCH",#N/A,FALSE,"CMS Comparison";"POLARIS MARCH",#N/A,FALSE,"Polaris Comparison";"POLARIS YTD MARCH",#N/A,FALSE,"Polaris Comparison";"CORP MARCH",#N/A,FALSE,"Corp Comparison";"CORP YTD MARCH",#N/A,FALSE,"Corp Comparison";"ELIM MARCH",#N/A,FALSE,"Eliminating Comparison";"ELIM YTD MARCH",#N/A,FALSE,"Eliminating Comparison"}</definedName>
    <definedName name="wrn.March._.Financials.">{"Statement of Income",#N/A,TRUE,"Mar99";"Balance Sheet",#N/A,TRUE,"Mar99"}</definedName>
    <definedName name="wrn.MARGIN.">{#N/A,#N/A,TRUE,"MAR";#N/A,#N/A,TRUE,"MAR_2"}</definedName>
    <definedName name="wrn.Margins.">{#N/A,#N/A,FALSE,"Margins - GrossR&amp;D";#N/A,#N/A,FALSE,"Margins - sg&amp;a";#N/A,#N/A,FALSE,"Margins - Oper-net"}</definedName>
    <definedName name="wrn.market._.share.">{#N/A,#N/A,FALSE,"Bestfoods";#N/A,#N/A,FALSE,"Campbell";#N/A,#N/A,FALSE,"ConAgra";#N/A,#N/A,FALSE,"Healthy Choice";#N/A,#N/A,FALSE,"Int'l Home Foods";#N/A,#N/A,FALSE,"General Mills";#N/A,#N/A,FALSE,"Heinz";#N/A,#N/A,FALSE,"Kellogg";#N/A,#N/A,FALSE,"Kraft";#N/A,#N/A,FALSE,"Nabisco";#N/A,#N/A,FALSE,"Quaker Oats";#N/A,#N/A,FALSE,"Sara Lee";#N/A,#N/A,FALSE,"print summary"}</definedName>
    <definedName name="wrn.Market._.Values.">{#N/A,#N/A,TRUE,"10 Yr Hold";#N/A,#N/A,TRUE,"7 Yr Hold";#N/A,#N/A,TRUE,"5 Yr Hold";#N/A,#N/A,TRUE,"3 Yr Hold"}</definedName>
    <definedName name="wrn.Marketing._.Programs.">{"Marketing",#N/A,FALSE,"Marketing Programs"}</definedName>
    <definedName name="wrn.MarketWise._.Plan._.Full.">{"Title: Cover Page",#N/A,TRUE,"Title Page";"Title: 2003 Review",#N/A,TRUE,"Title Page";"2003 Income Summary /Q",#N/A,TRUE,"Normalized Proforma ";"CHART: 2003 Rev/Exp",#N/A,TRUE,"Normalized Proforma ";"2003 Income Statement",#N/A,TRUE,"Normalized Proforma ";"Balance Sheet",#N/A,TRUE,"YTD Monthly Balance Sheet";"Title: Growth Plan 2004-2008",#N/A,TRUE,"Title Page";"Revenue Detail 2004-2008/YR",#N/A,TRUE,"R Sum &amp; Inc Qrtly";"Revenue Detail 2004-2008 / Q",#N/A,TRUE,"R Sum &amp; Inc Qrtly";"Expenses &amp; EBIT 2004-2008/YR",#N/A,TRUE,"R Sum &amp; Inc Qrtly";"Expenses &amp; EBIT 2004-2008 / Q",#N/A,TRUE,"R Sum &amp; Inc Qrtly";"CHART: EBIT/Exp 04-08",#N/A,TRUE,"R Sum &amp; Inc Qrtly";"CHART: Rev Comp 2004",#N/A,TRUE,"R Sum &amp; Inc Qrtly";"CHART: Rev Comp 2008",#N/A,TRUE,"R Sum &amp; Inc Qrtly";"Title: Rev/Exp Detail",#N/A,TRUE,"Title Page";"Flagship - 2004",#N/A,TRUE,"R Flagship Sems";"Flagship Q 2004-2008",#N/A,TRUE,"R Flagship Sems";"Advanced Sems - 2004",#N/A,TRUE,"R Advanced Sems";"Advanced Sems - Q 2004-2008",#N/A,TRUE,"R Advanced Sems";"Professional Sems - 2004",#N/A,TRUE,"R Pro Sems)";"Professional Sems Q 2004-2008",#N/A,TRUE,"R Pro Sems)";"On-line/Engagements/Pre-Rec 2004",#N/A,TRUE,"R On-Line";"On-line/Engagements/Pre-recorded Q 2004-2008",#N/A,TRUE,"R On-Line";"Publications 2004",#N/A,TRUE,"R Publications";"Publications Q 2004-2008",#N/A,TRUE,"R Publications";"Other Revenues 2004",#N/A,TRUE,"R Others";"Other Q 2004-2008",#N/A,TRUE,"R Others";"Compensation 2004",#N/A,TRUE,"Comp &amp; Rent";"Compensation Q 2004-2008",#N/A,TRUE,"Comp &amp; Rent";"Bonus/Space/Cap 2004",#N/A,TRUE,"Comp &amp; Rent";"Bonus/Space Cap Q 2004-2008",#N/A,TRUE,"Comp &amp; Rent"}</definedName>
    <definedName name="wrn.Massimo.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ter.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wrn.Master._.Packet.">{#N/A,#N/A,FALSE,"Summary";#N/A,#N/A,FALSE,"P&amp;G Juice";#N/A,#N/A,FALSE,"MM Juice";#N/A,#N/A,FALSE,"P&amp;G Snacks";#N/A,#N/A,FALSE,"Ad'll Calculations";#N/A,#N/A,FALSE,"P&amp;G Juice Assumptions";#N/A,#N/A,FALSE,"MM Juice Assumptions";#N/A,#N/A,FALSE,"MM Innovation Details";#N/A,#N/A,FALSE,"P&amp;G Snacks Assumptions";#N/A,#N/A,FALSE,"Snacks Value Blocks";#N/A,#N/A,FALSE,"DPM #1";#N/A,#N/A,FALSE,"DPM #2"}</definedName>
    <definedName name="wrn.Master_Income.">{"Annual_Income",#N/A,FALSE,"Master Model";"Quarterly_Income",#N/A,FALSE,"Master Model"}</definedName>
    <definedName name="wrn.MAY.">{"CONS MAY",#N/A,FALSE,"Cons Comparison";"CONS YTD MAY",#N/A,FALSE,"Cons Comparison";"SAS MAY",#N/A,FALSE,"Ocean Comparison";"SAS YTD MAY",#N/A,FALSE,"Ocean Comparison";"UV MAY",#N/A,FALSE,"UV Comparison";"UV YTD MAY",#N/A,FALSE,"UV Comparison";"CMS MAY",#N/A,FALSE,"CMS Comparison";"CMS YTD MAY",#N/A,FALSE,"CMS Comparison";"POLARIS MAY",#N/A,FALSE,"Polaris Comparison";"POLARIS YTD MAY",#N/A,FALSE,"Polaris Comparison";"CORP MAY",#N/A,FALSE,"Corp Comparison";"CORP YTD MAY",#N/A,FALSE,"Corp Comparison";"ELIM MAY",#N/A,FALSE,"Eliminating Comparison";"ELIM YTD MAY",#N/A,FALSE,"Eliminating Comparison";"HOLD MAY",#N/A,FALSE,"Holding Comparison";"HOLD YTD MAY",#N/A,FALSE,"Holding Comparison"}</definedName>
    <definedName name="wrn.MCCRK.">{#N/A,#N/A,FALSE,"MCCRK"}</definedName>
    <definedName name="wrn.MDA._.Tables.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wrn.MDA._.TABLES._.10Q.">{#N/A,#N/A,FALSE,"Table 1 QTD";#N/A,#N/A,FALSE,"Table 1 YTD";#N/A,#N/A,FALSE,"Tables 2 to 4 PL";#N/A,#N/A,FALSE,"Tables 5 to 9 ALLL";#N/A,#N/A,FALSE,"Table 10 to 13 - Balance Sheet"}</definedName>
    <definedName name="wrn.MDA_TABLES._.10K.">{#N/A,#N/A,FALSE,"SFD 5 YRS 10k";#N/A,#N/A,FALSE,"Table 1 Annual 10K";#N/A,#N/A,FALSE,"Tables 2 to 3 PL";#N/A,#N/A,FALSE,"Tables 4 and 5ALLL";#N/A,#N/A,FALSE,"Tables 6 to 8 ALLL ";#N/A,#N/A,FALSE,"Table 9 to 12 - Balance Sheet";#N/A,#N/A,FALSE,"Table 14 10K SFD by Quarter";#N/A,#N/A,FALSE,"Tbl 15 - 16 10K risk cashflow"}</definedName>
    <definedName name="wrn.MDA_TABLES._.10Q.">{#N/A,#N/A,TRUE,"Sel Fn Data QTD";#N/A,#N/A,TRUE,"Table 1 YTD";#N/A,#N/A,TRUE,"Table 1 QTD";#N/A,#N/A,TRUE,"Tables 2 to 3 PL";#N/A,#N/A,TRUE,"Tables 4 and 5ALLL";#N/A,#N/A,TRUE,"Tables 6 to 8 ALLL ";#N/A,#N/A,TRUE,"Table 9 to 12 - Balance Sheet"}</definedName>
    <definedName name="wrn.MDA_TABLES._.10Q._.SEPT.">{#N/A,#N/A,TRUE,"Sel Fn Data QTD";#N/A,#N/A,TRUE,"Table 1 YTD";#N/A,#N/A,TRUE,"Tables 2 to 4 PL";#N/A,#N/A,TRUE,"Tables 5 to 9 ALLL";#N/A,#N/A,TRUE,"Table 10 to 13 - Balance Sheet"}</definedName>
    <definedName name="wrn.mdrrapp.">{#N/A,#N/A,FALSE,"mdr.XLS";"db",#N/A,FALSE,"mdr.XLS";#N/A,#N/A,FALSE,"Forside ";#N/A,#N/A,FALSE,"INVEST.XLS"}</definedName>
    <definedName name="wrn.MEDI.">{"Revenues",#N/A,FALSE,"Revenues";"QEarn1",#N/A,FALSE,"Qearn";"QEarn2",#N/A,FALSE,"Qearn";"QMargin",#N/A,FALSE,"Qmargin";"Cashflow",#N/A,FALSE,"Cashflow";"Product Pipeline",#N/A,FALSE,"Product Pipeline";"First Call Tables",#N/A,FALSE,"First Call Tables";"Comment P&amp;L",#N/A,FALSE,"Comment P&amp;L"}</definedName>
    <definedName name="wrn.Medical._.Ratio.">{#N/A,#N/A,FALSE,"Medical Ratio"}</definedName>
    <definedName name="wrn.megaprint.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MBER._.SERVICES._.ALL.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wrn.merge.">{#N/A,#N/A,FALSE,"IPO";#N/A,#N/A,FALSE,"DCF";#N/A,#N/A,FALSE,"LBO";#N/A,#N/A,FALSE,"MULT_VAL";#N/A,#N/A,FALSE,"Status Quo";#N/A,#N/A,FALSE,"Recap"}</definedName>
    <definedName name="wrn.merge.1">{#N/A,#N/A,FALSE,"IPO";#N/A,#N/A,FALSE,"DCF";#N/A,#N/A,FALSE,"LBO";#N/A,#N/A,FALSE,"MULT_VAL";#N/A,#N/A,FALSE,"Status Quo";#N/A,#N/A,FALSE,"Recap"}</definedName>
    <definedName name="wrn.Merger.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Model.">{"Deal",#N/A,FALSE,"Deal";"acquiror",#N/A,FALSE,"Acquiror";"Target",#N/A,FALSE,"Target"}</definedName>
    <definedName name="wrn.Mexico._.FS.">{"Mexico PL",#N/A,FALSE,"Mexico";"Mexico BS",#N/A,FALSE,"Mexico";"Mexico CF",#N/A,FALSE,"Mexico"}</definedName>
    <definedName name="wrn.mhpall.">{"mhpcash",#N/A,FALSE,"MHPNEWX";"mhpinc",#N/A,FALSE,"MHPNEWX";"mhptax",#N/A,FALSE,"MHPNEWX";"mhpbroad",#N/A,FALSE,"MHPNEWX";"mhpeduc",#N/A,FALSE,"MHPNEWX";"mhpfin",#N/A,FALSE,"MHPNEWX";"mhpinfo",#N/A,FALSE,"MHPNEWX"}</definedName>
    <definedName name="wrn.mikes_copy.">{#N/A,#N/A,FALSE,"Cover_Page";#N/A,#N/A,FALSE,"Balance Sheet FY12";#N/A,#N/A,FALSE,"Balance Sheet FY11";#N/A,#N/A,FALSE,"Debt Covenants_US Bank_Cons";#N/A,#N/A,FALSE,"Debt Covenants_BofA_Cons";#N/A,#N/A,FALSE,"Consolidated-Cash Flow";#N/A,#N/A,FALSE,"CY_Per Inc FY12";#N/A,#N/A,FALSE,"Income FY12";#N/A,#N/A,FALSE,"Con Bal_Sheet";#N/A,#N/A,FALSE,"Con Inc_Stmt CY";#N/A,#N/A,FALSE,"Con Inc_Stmt BD";#N/A,#N/A,FALSE,"Con Inc_Stmt PY";#N/A,#N/A,FALSE,"I_S Summary";#N/A,#N/A,FALSE,"Consolidated";#N/A,#N/A,FALSE,"WD";#N/A,#N/A,FALSE,"Pace";#N/A,#N/A,FALSE,"Pace Elim";#N/A,#N/A,FALSE,"WA";#N/A,#N/A,FALSE,"WA Elim";#N/A,#N/A,FALSE,"Cr Memo_Reclass"}</definedName>
    <definedName name="wrn.mini.">{"a_assump",#N/A,TRUE,"mini merge";"b_pickup",#N/A,TRUE,"mini merge";"c_sensi",#N/A,TRUE,"mini merge";"d_synergies",#N/A,TRUE,"mini merge";"e_mults",#N/A,TRUE,"mini merge";"f_maxP",#N/A,TRUE,"max price no dilution"}</definedName>
    <definedName name="wrn.mini_print.">{"a_assump",#N/A,FALSE,"mini merge ";"b_pickup",#N/A,FALSE,"mini merge ";"c_sensi",#N/A,FALSE,"mini merge ";"d_synergies",#N/A,FALSE,"mini merge ";"e_mults",#N/A,FALSE,"mini merge ";"f_maxP",#N/A,FALSE,"max price no dilution"}</definedName>
    <definedName name="wrn.mirBellagio.">{#N/A,#N/A,FALSE,"MIR";#N/A,#N/A,FALSE,"NYNY"}</definedName>
    <definedName name="wrn.MOBIL.">{"quarter",#N/A,FALSE,"MOB"}</definedName>
    <definedName name="wrn.model.">{"page1",#N/A,FALSE,"GIRLBO";"page2",#N/A,FALSE,"GIRLBO";"page3",#N/A,FALSE,"GIRLBO";"page4",#N/A,FALSE,"GIRLBO";"page5",#N/A,FALSE,"GIRLBO"}</definedName>
    <definedName name="wrn.Model_Analysis.">{"Quarterly Model",#N/A,FALSE,"Income";"Quarterly Analysis",#N/A,FALSE,"Income"}</definedName>
    <definedName name="wrn.Model2">{"AnnInc",#N/A,TRUE,"Inc";"QtrInc1",#N/A,TRUE,"Inc";"Balance",#N/A,TRUE,"Bal";"Cflow",#N/A,TRUE,"Cash"}</definedName>
    <definedName name="wrn.model3">{"AnnInc",#N/A,TRUE,"Inc";"QtrInc1",#N/A,TRUE,"Inc";"Balance",#N/A,TRUE,"Bal";"Cflow",#N/A,TRUE,"Cash"}</definedName>
    <definedName name="wrn.model8">{"AnnInc",#N/A,TRUE,"Inc";"QtrInc1",#N/A,TRUE,"Inc";"Balance",#N/A,TRUE,"Bal";"Cflow",#N/A,TRUE,"Cash"}</definedName>
    <definedName name="wrn.models">{#N/A,#N/A,FALSE,"Summary";#N/A,#N/A,FALSE,"Projections";#N/A,#N/A,FALSE,"Mkt Mults";#N/A,#N/A,FALSE,"DCF";#N/A,#N/A,FALSE,"Accr Dil";#N/A,#N/A,FALSE,"PIC LBO";#N/A,#N/A,FALSE,"MULT10_4";#N/A,#N/A,FALSE,"CBI LBO"}</definedName>
    <definedName name="wrn.Month.">{#N/A,#N/A,FALSE,"Comp Balance";#N/A,#N/A,FALSE,"Sum Balance ";#N/A,#N/A,FALSE,"Balance Trend";#N/A,#N/A,FALSE,"Comp PL";#N/A,#N/A,FALSE,"PL";#N/A,#N/A,FALSE,"Sum PL";#N/A,#N/A,FALSE,"PL Trend";#N/A,#N/A,FALSE,"Change"}</definedName>
    <definedName name="wrn.Month._.end._.call.">{#N/A,#N/A,FALSE,"Bud Month-end Call";#N/A,#N/A,FALSE,"Bud vs Actual";#N/A,#N/A,FALSE,"FC3 Month-end Call";#N/A,#N/A,FALSE,"FC3 vs Actual"}</definedName>
    <definedName name="wrn.Month._.end._.call._1">{#N/A,#N/A,FALSE,"Bud Month-end Call";#N/A,#N/A,FALSE,"Bud vs Actual";#N/A,#N/A,FALSE,"FC3 Month-end Call";#N/A,#N/A,FALSE,"FC3 vs Actual"}</definedName>
    <definedName name="wrn.Month._.end._.call._2">{#N/A,#N/A,FALSE,"Bud Month-end Call";#N/A,#N/A,FALSE,"Bud vs Actual";#N/A,#N/A,FALSE,"FC3 Month-end Call";#N/A,#N/A,FALSE,"FC3 vs Actual"}</definedName>
    <definedName name="wrn.Month._.end._.call._3">{#N/A,#N/A,FALSE,"Bud Month-end Call";#N/A,#N/A,FALSE,"Bud vs Actual";#N/A,#N/A,FALSE,"FC3 Month-end Call";#N/A,#N/A,FALSE,"FC3 vs Actual"}</definedName>
    <definedName name="wrn.Month._.end._.report.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wrn.Month._.end._.report._1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wrn.Month._.end._.report._2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wrn.Month._.end._.report._3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wrn.MONTH_REPORT.">{#N/A,#N/A,TRUE,"ALLL";#N/A,#N/A,TRUE,"DEL";#N/A,#N/A,TRUE,"Reserve Analysis";#N/A,#N/A,TRUE,"C_OFF HISTORY";#N/A,#N/A,TRUE,"ALLL_QTR";#N/A,#N/A,TRUE,"HEA_M";#N/A,#N/A,TRUE,"BL_DET";#N/A,#N/A,TRUE,"3YRS+";#N/A,#N/A,TRUE,"CONSTR_DET"}</definedName>
    <definedName name="wrn.MONTH_REPORT_BOD.">{#N/A,#N/A,FALSE,"HEA_M";#N/A,#N/A,FALSE,"ALLL";#N/A,#N/A,FALSE,"DEL";#N/A,#N/A,FALSE,"Reserve Analysis";#N/A,#N/A,FALSE,"C_OFF HISTORY";#N/A,#N/A,FALSE,"ALLL_QTR"}</definedName>
    <definedName name="wrn.Month_Report_Mgmt.">{#N/A,#N/A,FALSE,"HEA_M";#N/A,#N/A,FALSE,"ALLL";#N/A,#N/A,FALSE,"DEL";#N/A,#N/A,FALSE,"Reserve Analysis";#N/A,#N/A,FALSE,"C_OFF HISTORY";#N/A,#N/A,FALSE,"ALLL_QTR";#N/A,#N/A,FALSE,"RR Review";#N/A,#N/A,FALSE,"MORT. SS 1YRS+";#N/A,#N/A,FALSE,"MORT. DOUBFUL 1YEAR+";#N/A,#N/A,FALSE,"MORT. LOSS 1YEAR+";#N/A,#N/A,FALSE,"Watch List Report";#N/A,#N/A,FALSE,"CONSTR_DET"}</definedName>
    <definedName name="wrn.Monthend._.Reports.">{#N/A,#N/A,FALSE,"Front Page";#N/A,#N/A,FALSE,"Mfg Var";#N/A,#N/A,FALSE,"Family Unit Cost Graphs";#N/A,#N/A,FALSE,"Product Cost Graphs";#N/A,#N/A,FALSE,"Unit Cost Setup";#N/A,#N/A,FALSE,"Yields";#N/A,#N/A,FALSE,"Emery";#N/A,#N/A,FALSE,"GI Pricing";#N/A,#N/A,FALSE,"Actuals";#N/A,#N/A,FALSE,"Forecast"}</definedName>
    <definedName name="wrn.Monthly.">{#N/A,#N/A,TRUE,"Cover";#N/A,#N/A,TRUE,"Contents";#N/A,#N/A,TRUE,"I_S";#N/A,#N/A,TRUE,"Unit Analysis";#N/A,#N/A,TRUE,"Stats";#N/A,#N/A,TRUE,"B_S";#N/A,#N/A,TRUE,"C_F";#N/A,#N/A,TRUE,"SG&amp;A";#N/A,#N/A,TRUE,"S_E";#N/A,#N/A,TRUE,"R&amp;D Costs";#N/A,#N/A,TRUE,"M&amp;A Costs";#N/A,#N/A,TRUE,"Other";#N/A,#N/A,TRUE,"Interest";#N/A,#N/A,TRUE,"GM";#N/A,#N/A,TRUE,"Trckg";#N/A,#N/A,TRUE,"FrstP";#N/A,#N/A,TRUE,"Lumber Inv."}</definedName>
    <definedName name="wrn.Monthly._.2002._.Income._.Statement.">{#N/A,#N/A,FALSE,"INCOME STATEMENT"}</definedName>
    <definedName name="wrn.Monthly._.and._.Quarterly.">{#N/A,#N/A,FALSE,"By Quarters";#N/A,#N/A,FALSE,"CONSOLIDATED";#N/A,#N/A,FALSE,"OCEAN";#N/A,#N/A,FALSE,"UNDERWATER";#N/A,#N/A,FALSE,"CMS";#N/A,#N/A,FALSE,"POLARIS";#N/A,#N/A,FALSE,"CORPORATE";#N/A,#N/A,FALSE,"ELIMINATING"}</definedName>
    <definedName name="wrn.Monthly._.LE.">{"sku_equnits",#N/A,FALSE,"1997 &amp; PROD";"sku_nsr",#N/A,FALSE,"1997 &amp; PROD";"sku_units",#N/A,FALSE,"1997 &amp; PROD";"yag_eq",#N/A,FALSE,"YAGSUM";"yag_units",#N/A,FALSE,"YAGSUM";"yag_nsr",#N/A,FALSE,"YAGSUM";"SKUSUM_NSR",#N/A,FALSE,"1997 &amp; PROD";"SKUSUM_UNITS",#N/A,FALSE,"1997 &amp; PROD";"SKUSUM_EQ",#N/A,FALSE,"1997 &amp; PROD"}</definedName>
    <definedName name="wrn.Monthly._.MIFA._.Sheets.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FA._.Sheets.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MIS._.Fa.10_01.">{#N/A,#N/A,TRUE,"Overview";#N/A,#N/A,TRUE,"P&amp;L summary";#N/A,#N/A,TRUE,"pers.exp._op. inc._interest";#N/A,#N/A,TRUE,"op. expenses";#N/A,#N/A,TRUE,"non-op. inc_expense";#N/A,#N/A,TRUE,"balance sheet";#N/A,#N/A,TRUE,"key-figures"}</definedName>
    <definedName name="wrn.Monthly._.MIS._.Fa.26.">{#N/A,#N/A,TRUE,"Overview";#N/A,#N/A,TRUE,"P&amp;L summary";#N/A,#N/A,TRUE,"pers.exp._op. inc._interest";#N/A,#N/A,TRUE,"op. expenses";#N/A,#N/A,TRUE,"non-op. inc_expense";#N/A,#N/A,TRUE,"balance sheet";#N/A,#N/A,TRUE,"article (3500)";#N/A,#N/A,TRUE,"article (3600)";#N/A,#N/A,TRUE,"article (3700)";#N/A,#N/A,TRUE,"article (3900)";#N/A,#N/A,TRUE,"article (3800)";#N/A,#N/A,TRUE,"MC 1 3rd (4800)";#N/A,#N/A,TRUE,"MC 1 OEM_PL (4900)";#N/A,#N/A,TRUE,"countries (LA)";#N/A,#N/A,TRUE,"Top 25";#N/A,#N/A,TRUE,"key-figures"}</definedName>
    <definedName name="wrn.Monthly._.MIS._.Fa.31.">{#N/A,#N/A,TRUE,"Overview";#N/A,#N/A,TRUE,"P&amp;L summary";#N/A,#N/A,TRUE,"pers.exp._op. inc._interest";#N/A,#N/A,TRUE,"op. expenses";#N/A,#N/A,TRUE,"non-op. inc_expense";#N/A,#N/A,TRUE,"balance sheet";#N/A,#N/A,TRUE,"article (3500)";#N/A,#N/A,TRUE,"article (3600)";#N/A,#N/A,TRUE,"article (3700)";#N/A,#N/A,TRUE,"control MC 1";#N/A,#N/A,TRUE,"MC 1 3rd (4800)";#N/A,#N/A,TRUE,"countries (LA)";#N/A,#N/A,TRUE,"Top 25";#N/A,#N/A,TRUE,"key-figures"}</definedName>
    <definedName name="wrn.Monthly._.MIS._.Fa.50.">{#N/A,#N/A,TRUE,"Overview";#N/A,#N/A,TRUE,"P&amp;L summary";#N/A,#N/A,TRUE,"pers.exp._op. inc._interest";#N/A,#N/A,TRUE,"op. expenses";#N/A,#N/A,TRUE,"non-op. inc_expense"}</definedName>
    <definedName name="wrn.Monthly._.MIS._.Fa.53_91.">{#N/A,#N/A,TRUE,"Overview";#N/A,#N/A,TRUE,"P&amp;L summary";#N/A,#N/A,TRUE,"pers.exp._op. inc._interest";#N/A,#N/A,TRUE,"op. expenses";#N/A,#N/A,TRUE,"non-op. inc_expense"}</definedName>
    <definedName name="wrn.Monthly._.MIS._.Fa.59.">{#N/A,#N/A,TRUE,"Overview";#N/A,#N/A,TRUE,"P&amp;L summary";#N/A,#N/A,TRUE,"pers.exp._op. inc._interest";#N/A,#N/A,TRUE,"op. expenses";#N/A,#N/A,TRUE,"non-op. inc_expense";#N/A,#N/A,TRUE,"article (3500)";#N/A,#N/A,TRUE,"article (3600)";#N/A,#N/A,TRUE,"article (3900)";#N/A,#N/A,TRUE,"MC 1 3rd (4800)";#N/A,#N/A,TRUE,"MC 1 OEM_PL (4900)";#N/A,#N/A,TRUE,"key-figures"}</definedName>
    <definedName name="wrn.Monthly._.MIS._.Fa.60.">{#N/A,#N/A,TRUE,"Overview";#N/A,#N/A,TRUE,"P&amp;L summary";#N/A,#N/A,TRUE,"pers.exp._op. inc._interest";#N/A,#N/A,TRUE,"op. expenses";#N/A,#N/A,TRUE,"non-op. inc_expense";#N/A,#N/A,TRUE,"article (3500)";#N/A,#N/A,TRUE,"article (3700)";#N/A,#N/A,TRUE,"article (3900)";#N/A,#N/A,TRUE,"MC 1 3rd (4800)";#N/A,#N/A,TRUE,"MC 1 OEM_PL (4900)";#N/A,#N/A,TRUE,"countries (Europe)";#N/A,#N/A,TRUE,"key-figures"}</definedName>
    <definedName name="wrn.Monthly._.MIS._.Fa.73.">{#N/A,#N/A,TRUE,"Overview";#N/A,#N/A,TRUE,"P&amp;L summary";#N/A,#N/A,TRUE,"pers.exp._op. inc._interest";#N/A,#N/A,TRUE,"op. expenses";#N/A,#N/A,TRUE,"non-op. inc_expense";#N/A,#N/A,TRUE,"balance sheet";#N/A,#N/A,TRUE,"article (3800)";#N/A,#N/A,TRUE,"countries (Europe)";#N/A,#N/A,TRUE,"key-figures"}</definedName>
    <definedName name="wrn.Monthly._.MIS._.Fa.74.">{#N/A,#N/A,TRUE,"Overview";#N/A,#N/A,TRUE,"P&amp;L summary";#N/A,#N/A,TRUE,"pers.exp._op. inc._interest";#N/A,#N/A,TRUE,"op. expenses";#N/A,#N/A,TRUE,"non-op. inc_expense";#N/A,#N/A,TRUE,"balance sheet";#N/A,#N/A,TRUE,"article (3500)";#N/A,#N/A,TRUE,"article (3600)";#N/A,#N/A,TRUE,"article (3700)";#N/A,#N/A,TRUE,"article (3900)";#N/A,#N/A,TRUE,"new products";#N/A,#N/A,TRUE,"MC 1 3rd (4800)";#N/A,#N/A,TRUE,"MC 1 OEM_PL (4900)";#N/A,#N/A,TRUE,"countries (full)";#N/A,#N/A,TRUE,"Top 25";#N/A,#N/A,TRUE,"key-figures"}</definedName>
    <definedName name="wrn.Monthly._.MIS._.Fa.78_20_21.">{#N/A,#N/A,TRUE,"Overview";#N/A,#N/A,TRUE,"P&amp;L summary";#N/A,#N/A,TRUE,"pers.exp._op. inc._interest";#N/A,#N/A,TRUE,"op. expenses";#N/A,#N/A,TRUE,"non-op. inc_expense";#N/A,#N/A,TRUE,"balance sheet";#N/A,#N/A,TRUE,"article (3500)";#N/A,#N/A,TRUE,"new products";#N/A,#N/A,TRUE,"MC 1 3rd (4800)";#N/A,#N/A,TRUE,"countries (Europe)";#N/A,#N/A,TRUE,"Top 25";#N/A,#N/A,TRUE,"key-figures"}</definedName>
    <definedName name="wrn.Monthly._.PL._.Act._.Vs._.Fcst._.YTD.">{"Act Vs Fcst YTD",#N/A,TRUE,"Monthly PL"}</definedName>
    <definedName name="wrn.Monthly._.Report.">{#N/A,#N/A,FALSE,"New Financial Pkg Report";"Input$",#N/A,FALSE,"Summary $";"InputVar",#N/A,FALSE,"Major Variances";"InputHC",#N/A,FALSE,"Summary HC";#N/A,#N/A,FALSE,"BioStudy Sum";"Generic$",#N/A,FALSE,"Summary $";"GenericVar",#N/A,FALSE,"Major Variances";"GenericHC",#N/A,FALSE,"Summary HC";#N/A,#N/A,FALSE,"BioStudy Sum";"BillGood$",#N/A,FALSE,"Summary $";"BillGoodVar",#N/A,FALSE,"Major Variances";"BillGoodHC",#N/A,FALSE,"Summary HC";"SSanders$",#N/A,FALSE,"Summary $";"SSandersVar",#N/A,FALSE,"Major Variances";"SSandersHC",#N/A,FALSE,"Summary HC";"Regulatory$",#N/A,FALSE,"Summary $";"RegulatoryVar",#N/A,FALSE,"Major Variances";"RegulatoryHC",#N/A,FALSE,"Summary HC";"Medical$",#N/A,FALSE,"Summary $";"MedicalVar",#N/A,FALSE,"Major Variances";"MedicalHC",#N/A,FALSE,"Summary HC"}</definedName>
    <definedName name="wrn.Monthly._.Repory.">{#N/A,#N/A,FALSE,"COVER";#N/A,#N/A,FALSE,"AGENDA";#N/A,#N/A,FALSE,"INCOME";#N/A,#N/A,FALSE,"AR";#N/A,#N/A,FALSE,"POS";#N/A,#N/A,FALSE,"SOURCESCHARGES";#N/A,#N/A,FALSE,"CHARGES";#N/A,#N/A,FALSE,"PROCEDURES";#N/A,#N/A,FALSE,"SOURCESCOLLECT";#N/A,#N/A,FALSE,"COLLECT";#N/A,#N/A,FALSE,"SOURCESADJ";#N/A,#N/A,FALSE,"ADJUST";#N/A,#N/A,FALSE,"GCR"}</definedName>
    <definedName name="wrn.MonthlyRentRoll.">{"MonthlyRentRoll",#N/A,FALSE,"RentRoll"}</definedName>
    <definedName name="wrn.Monthlys.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wrn.Months._.1999.">{"Monthly 1999 Stats",#N/A,FALSE,"Months";"Monthly 1999 IS",#N/A,FALSE,"Months"}</definedName>
    <definedName name="wrn.Months._.2000.">{"Monthly 2000 Stats",#N/A,FALSE,"Months";"Monthly 2000 IS",#N/A,FALSE,"Months"}</definedName>
    <definedName name="wrn.Months._.2001.">{"Monthly 2001 Stats",#N/A,FALSE,"Months";"Monthly 2001 IS",#N/A,FALSE,"Months"}</definedName>
    <definedName name="wrn.Months._.2002.">{"Monthly 2002 Stats",#N/A,FALSE,"Months";"Monthly 2002 IS",#N/A,FALSE,"Months"}</definedName>
    <definedName name="wrn.Months._.2003.">{"Monthly 2003 Stats",#N/A,FALSE,"Months";"Monthly 2003 IS",#N/A,FALSE,"Months"}</definedName>
    <definedName name="wrn.Mortgage.">{#N/A,#N/A,FALSE,"COVER";#N/A,#N/A,FALSE,"Index";#N/A,#N/A,FALSE,"Non-Earning";#N/A,#N/A,FALSE,"Mortgage_Legal";#N/A,#N/A,FALSE,"Mortgages"}</definedName>
    <definedName name="wrn.Mother.">{#N/A,#N/A,FALSE,"INCOME";#N/A,#N/A,FALSE,"BALANCE";#N/A,#N/A,FALSE,"SHARE_PRICE";#N/A,#N/A,FALSE,"EXP. RETURN";#N/A,#N/A,FALSE,"MIRROR"}</definedName>
    <definedName name="wrn.MRA.">{"MRA IS",#N/A,FALSE,"MRA - IS";"MRA BS",#N/A,FALSE,"MRA - BS";"MRA Detail IS",#N/A,FALSE,"MRA - Detail IS";"MRA Detail IS Supplemental Info",#N/A,FALSE,"MRA - Detail IS";"MRA Monthly 1999",#N/A,FALSE,"MRA Monthly";"MRA Monthly IS 1998",#N/A,FALSE,"MRA Monthly";"MRA Monthly IS 1997",#N/A,FALSE,"MRA Monthly"}</definedName>
    <definedName name="wrn.MTD._.CON._.VS._.BUDG.">{"MTD CON VS BUDG IS",#N/A,FALSE,"Consol vs Budget";"MTD CON VS BUDG BS",#N/A,FALSE,"Consol vs Budget";"MTD CON VS BUDG CF",#N/A,FALSE,"Consol vs Budget";"MTD CON VS BUDG COGS",#N/A,FALSE,"Consol vs Budget";"MTD CON VS BUDG SGA",#N/A,FALSE,"Consol vs Budget"}</definedName>
    <definedName name="wrn.MTD._.CONSOL._.STMTS.">{"MTD CONSOL IS",#N/A,FALSE,"CONSOL";"MTD CONSOL BS",#N/A,FALSE,"CONSOL";"MTD CONSOL CF",#N/A,FALSE,"CONSOL";"MTD CONSOL COGS",#N/A,FALSE,"CONSOL";"MTD CONSOL SGA",#N/A,FALSE,"CONSOL"}</definedName>
    <definedName name="wrn.MTD._.CTT._.STMTS.">{"MTD CTT IS",#N/A,FALSE,"CTT";"MTD CTT BS",#N/A,FALSE,"CTT";"MTD CTT CF",#N/A,FALSE,"CTT";"MTD CTT COGS",#N/A,FALSE,"CTT";"MTD CTT SGA",#N/A,FALSE,"CTT"}</definedName>
    <definedName name="wrn.MTD._.CTT._.VS._.BUD.">{"MTD CTT VS BUD IS",#N/A,FALSE,"CTT VS BUDGET";"MTD CTT VS BUD BS",#N/A,FALSE,"CTT VS BUDGET";"MTD CTT VS BUD CF",#N/A,FALSE,"CTT VS BUDGET";"MTD CTT VS BUD COGS",#N/A,FALSE,"CTT VS BUDGET";"MTD CTT VS BUD SGA",#N/A,FALSE,"CTT VS BUDGET"}</definedName>
    <definedName name="wrn.MTD._.WLLC._.STMTS.">{"MTD IS",#N/A,FALSE,"WLLC";"MTDBS",#N/A,FALSE,"WLLC";"MTDCF",#N/A,FALSE,"WLLC";"MTDCOGS",#N/A,FALSE,"WLLC";"MTDSGA",#N/A,FALSE,"WLLC"}</definedName>
    <definedName name="wrn.MTD._.WLLC._.VS._.BUD.">{"MTD WLLC VS BUD IS",#N/A,FALSE,"WLLC VS BUDGET";"MTD WLLC VS BUD BS",#N/A,FALSE,"WLLC VS BUDGET";"MTD WLLC VS BUD CF",#N/A,FALSE,"WLLC VS BUDGET";"MTD WLLC VS BUD COGS",#N/A,FALSE,"WLLC VS BUDGET";"MTD WLLC VS BUD SGA",#N/A,FALSE,"WLLC VS BUDGET"}</definedName>
    <definedName name="wrn.Munsell.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NA.">{#N/A,#N/A,FALSE,"NA"}</definedName>
    <definedName name="wrn.nema.">{#N/A,#N/A,FALSE,"Distbn Ntwrk";#N/A,#N/A,FALSE,"Workforce";#N/A,#N/A,FALSE,"cur-prod1";#N/A,#N/A,FALSE,"in-proc"}</definedName>
    <definedName name="wrn.Net._.Backs.">{"Net Backs",#N/A,FALSE,"Net Backs"}</definedName>
    <definedName name="wrn.Netbacks.">{"Netbacks",#N/A,FALSE,"B"}</definedName>
    <definedName name="wrn.NetSalesNetIncome.">{"Baker",#N/A,FALSE,"NS_NI95";"Kohler Month",#N/A,FALSE,"NS_NI95"}</definedName>
    <definedName name="wrn.netsalesnetincome2">{"Baker",#N/A,FALSE,"NS_NI95";"Kohler Month",#N/A,FALSE,"NS_NI95"}</definedName>
    <definedName name="wrn.new.">{#N/A,#N/A,FALSE,"Impl";#N/A,#N/A,FALSE,"sum";#N/A,#N/A,FALSE,"cat";#N/A,#N/A,FALSE,"cum";#N/A,#N/A,FALSE,"varity";#N/A,#N/A,FALSE,"ddc";#N/A,#N/A,FALSE,"man";#N/A,#N/A,FALSE,"metra";#N/A,#N/A,FALSE,"volvo"}</definedName>
    <definedName name="wrn.New._.business.">{#N/A,#N/A,FALSE,"Pg 1";#N/A,#N/A,FALSE,"Pg 2";#N/A,#N/A,FALSE,"Pg 3N";#N/A,#N/A,FALSE,"AR MIS";#N/A,#N/A,FALSE,"AR con";#N/A,#N/A,FALSE,"AR sum";#N/A,#N/A,FALSE,"AR Inelig";#N/A,#N/A,FALSE,"AR dil";#N/A,#N/A,FALSE,"AR CM";#N/A,#N/A,FALSE,"AR ship";#N/A,#N/A,FALSE,"AR ver";#N/A,#N/A,FALSE,"AR CM";#N/A,#N/A,FALSE,"AR ship";#N/A,#N/A,FALSE,"AR ver";#N/A,#N/A,FALSE,"AR miscel";#N/A,#N/A,FALSE,"AR rec";#N/A,#N/A,FALSE,"Inv sum";#N/A,#N/A,FALSE,"Inv NP";#N/A,#N/A,FALSE,"Inv MIS";#N/A,#N/A,FALSE,"Inv con";#N/A,#N/A,FALSE,"Inv cnt";#N/A,#N/A,FALSE,"Inv cst";#N/A,#N/A,FALSE,"Inv Sell thru";#N/A,#N/A,FALSE,"AP";#N/A,#N/A,FALSE,"APactivity";#N/A,#N/A,FALSE,"NPLease";#N/A,#N/A,FALSE,"FA Ins";#N/A,#N/A,FALSE,"Cash";#N/A,#N/A,FALSE,"Taxes";#N/A,#N/A,FALSE,"Trend";#N/A,#N/A,FALSE,"Fin stmt";#N/A,#N/A,FALSE,"BS detail";#N/A,#N/A,FALSE,"Reports"}</definedName>
    <definedName name="wrn.New._.NAV.">{"New NAV",#N/A,FALSE,"New NAV"}</definedName>
    <definedName name="wrn.newest.">{#N/A,#N/A,TRUE,"TS";#N/A,#N/A,TRUE,"Combo";#N/A,#N/A,TRUE,"FAIR";#N/A,#N/A,TRUE,"RBC";#N/A,#N/A,TRUE,"xxxx"}</definedName>
    <definedName name="wrn.newoutput">{"DCF","UPSIDE CASE",FALSE,"Sheet1";"DCF","BASE CASE",FALSE,"Sheet1";"DCF","DOWNSIDE CASE",FALSE,"Sheet1"}</definedName>
    <definedName name="wrn.Nico.">{#N/A,#N/A,TRUE,"Cover";#N/A,#N/A,TRUE,"Transaction Summary";#N/A,#N/A,TRUE,"Earnings Impact";#N/A,#N/A,TRUE,"accretion dilution"}</definedName>
    <definedName name="wrn.November.">{"CONS NOV",#N/A,FALSE,"Cons Comparison";"CONS NOV YTD",#N/A,FALSE,"Cons Comparison";"SAS NOV",#N/A,FALSE,"Ocean Comparison";"SAS NOV YTD",#N/A,FALSE,"Ocean Comparison";"UV NOV",#N/A,FALSE,"UV Comparison";"UV NOV YTD",#N/A,FALSE,"UV Comparison";"CMS NOV",#N/A,FALSE,"CMS Comparison";"CMS NOV YTD",#N/A,FALSE,"CMS Comparison";"POLARIS NOV",#N/A,FALSE,"Polaris Comparison";"POLARIS NOV YTD",#N/A,FALSE,"Polaris Comparison";"CORP NOV",#N/A,FALSE,"Corp Comparison";"CORP NOV YTD",#N/A,FALSE,"Corp Comparison";"ELIM NOV",#N/A,FALSE,"Eliminating Comparison";"ELIM NOV YTD",#N/A,FALSE,"Eliminating Comparison";"HOLD NOV",#N/A,FALSE,"Holding Comparison";"HOLD NOV YTD",#N/A,FALSE,"Holding Comparison"}</definedName>
    <definedName name="wrn.NOVPRES.">{#N/A,#N/A,TRUE,"PAGE 2";#N/A,#N/A,TRUE,"PAGE 3";#N/A,#N/A,TRUE,"PAGE4"}</definedName>
    <definedName name="wrn.NPV._.Matrix.">{"NPV Matrix","Aquarius 0 Change IBES",FALSE,"A";"NPV Matrix","Aquarius 5 Discount",FALSE,"A";"NPV Matrix","Aquarius 10 Discount",FALSE,"A";"NPV Matrix","Aquarius 5 Increase",FALSE,"A";"NPV Matrix","Aquarius 10 Increase",FALSE,"A";"NPV Matrix","Aries No IBES Change",FALSE,"A";"NPV Matrix","Aries 5 Discount",FALSE,"A";"NPV Matrix","Aries 10 Discount",FALSE,"A";"NPV Matrix","Aries 5 Premium",FALSE,"A";"NPV Matrix","Aries 10 Premium",FALSE,"A"}</definedName>
    <definedName name="wrn.ntfinance.">{"Rate",#N/A,TRUE,"SUMMARY";"Ratios",#N/A,TRUE,"Ratios";"BUDGETREVENUE",#N/A,TRUE,"Revenue";"TOTALS",#N/A,TRUE,"DETAIL"}</definedName>
    <definedName name="wrn.NVF._.Company.">{"NVF structure",#N/A,FALSE,"Structure";"NVF ownership",#N/A,FALSE,"Ownership";"NVF returns calculation",#N/A,FALSE,"Returns Summary";"NVF returns tables",#N/A,FALSE,"Returns Summary";"NVF assumptions",#N/A,FALSE,"Projection Assumptions";"NVF income statement",#N/A,FALSE,"Income Statement";"NVF balance sheet",#N/A,FALSE,"Balance Sheet";"NVF cash flow",#N/A,FALSE,"Cash Flow";"NVF debt summary",#N/A,FALSE,"Debt Summary";"NVF summary statistics",#N/A,FALSE,"Summary Statistics"}</definedName>
    <definedName name="wrn.nytaann.">{"nytacash",#N/A,FALSE,"GLOBEINC";"nytainc",#N/A,FALSE,"GLOBEINC";"nytanyt",#N/A,FALSE,"GLOBEINC";"nytareg",#N/A,FALSE,"GLOBEINC";"nytaglobe",#N/A,FALSE,"GLOBEINC";"nytapprttl",#N/A,FALSE,"GLOBEINC"}</definedName>
    <definedName name="wrn.O._.and._.I._.Worksheet.">{#N/A,#N/A,FALSE,"O&amp;I Worksheet"}</definedName>
    <definedName name="wrn.OCTOBER.">{"CORP OCT",#N/A,FALSE,"Cons Comparison";"CORP YTD OCT",#N/A,FALSE,"Cons Comparison";"SAS OCT",#N/A,FALSE,"Ocean Comparison";"SAS YTD OCT",#N/A,FALSE,"Ocean Comparison";"UV OCT",#N/A,FALSE,"UV Comparison";"UV YTD OCT",#N/A,FALSE,"UV Comparison";"CMS OCT",#N/A,FALSE,"CMS Comparison";"CMS YTD OCT",#N/A,FALSE,"CMS Comparison";"POLARIS OCT",#N/A,FALSE,"Polaris Comparison";"POLARIS YTD OCT",#N/A,FALSE,"Polaris Comparison";"CORP OCT",#N/A,FALSE,"Corp Comparison";"CORP YTD OCT",#N/A,FALSE,"Corp Comparison";"ELIM OCT",#N/A,FALSE,"Eliminating Comparison";"ELIM YTD OCT",#N/A,FALSE,"Eliminating Comparison";"HOLD OCT",#N/A,FALSE,"Holding Comparison";"HOLD YTD OCT",#N/A,FALSE,"Holding Comparison"}</definedName>
    <definedName name="wrn.offering.">{"nwp1",#N/A,FALSE,"pro forma offering";"first sensitivity",#N/A,FALSE,"pro forma offering";"summary",#N/A,FALSE,"pro forma offering";"ownership",#N/A,FALSE,"pro forma offering";"pf1",#N/A,FALSE,"pro forma offering";"data tables",#N/A,FALSE,"pro forma offering"}</definedName>
    <definedName name="wrn.Olk._.by._.Qtr.">{"Olk by Qtr Full",#N/A,FALSE,"Tot PalmPalm";"Olk by Qtr Full",#N/A,FALSE,"Tot Device";"Olk by Qtr Full",#N/A,FALSE,"Platform";"Olk by Qtr Full",#N/A,FALSE,"Palm.Net";"Olk by Qtr Full",#N/A,FALSE,"Elim"}</definedName>
    <definedName name="wrn.Omnipaque.">{"Omnipaque",#N/A,FALSE,"Omnipaque"}</definedName>
    <definedName name="wrn.Omniscan.">{"Omniscan",#N/A,FALSE,"Omniscan"}</definedName>
    <definedName name="wrn.Oncology.">{#N/A,#N/A,FALSE,"Onco";#N/A,#N/A,FALSE,"Taxol";#N/A,#N/A,FALSE,"UFT";#N/A,#N/A,FALSE,"Carb"}</definedName>
    <definedName name="wrn.ONTK.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OCONLY.">{"OOCDOLS",#N/A,FALSE,"G&amp;A_CRPSV";"OOCDOL",#N/A,FALSE,"G&amp;A_FAC"}</definedName>
    <definedName name="wrn.Operating._.Models.">{#N/A,#N/A,TRUE,"Eastern Market";#N/A,#N/A,TRUE,"Western Market";#N/A,#N/A,TRUE,"Sulphur Services";#N/A,#N/A,TRUE,"Global Business";#N/A,#N/A,TRUE,"Incremental Overhead";#N/A,#N/A,TRUE,"Acquired Business"}</definedName>
    <definedName name="wrn.Operating._.Statistics.">{"Operating Statictics",#N/A,FALSE,"Operating Statistics"}</definedName>
    <definedName name="wrn.OperatingAssumtions.">{#N/A,#N/A,FALSE,"OperatingAssumptions"}</definedName>
    <definedName name="wrn.operation._.summary._.report.">{#N/A,#N/A,FALSE,"Cover";#N/A,#N/A,FALSE,"Hcount_p1";#N/A,#N/A,FALSE,"Otime_p2";#N/A,#N/A,FALSE,"Rwk Scrap_p3";#N/A,#N/A,FALSE,"TotExp_p4";#N/A,#N/A,FALSE,"ExpMP_p5";#N/A,#N/A,FALSE,"ExpS_p6";#N/A,#N/A,FALSE,"ExpW_p7";#N/A,#N/A,FALSE,"OhVsB_p8";#N/A,#N/A,FALSE,"OhvBmp_p9";#N/A,#N/A,FALSE,"OhvsbR_p10";#N/A,#N/A,FALSE,"Ohvsbw_p11";#N/A,#N/A,FALSE,"BudxDep_p12";#N/A,#N/A,FALSE,"Dlhrs_p13";#N/A,#N/A,FALSE,"Dlhc_p14";#N/A,#N/A,FALSE,"Dlhrswlk_p15";#N/A,#N/A,FALSE,"Dlhrsrep_p16";#N/A,#N/A,FALSE,"Stores_p17"}</definedName>
    <definedName name="wrn.OPERATIONS.">{#N/A,#N/A,FALSE,"PL-FS";#N/A,#N/A,FALSE,"PL"}</definedName>
    <definedName name="wrn.Opportunity._.Assessment.">{#N/A,#N/A,TRUE,"Summary";#N/A,#N/A,TRUE,"Assumptions";#N/A,#N/A,TRUE,"Comparison";#N/A,#N/A,TRUE,"Financials";#N/A,#N/A,TRUE,"Plan v. Act"}</definedName>
    <definedName name="wrn.ORG._.Meeting._.Packet.">{#N/A,#N/A,TRUE,"SUMRPT94";#N/A,#N/A,TRUE,"MIX94";#N/A,#N/A,TRUE,"ROLLRPT9"}</definedName>
    <definedName name="wrn.OTC._.Market._.Report.">{#N/A,#N/A,FALSE,"Sales Graph";#N/A,#N/A,FALSE,"BUC Graph";#N/A,#N/A,FALSE,"P&amp;L - YTD"}</definedName>
    <definedName name="wrn.Other._.Foreign.">{"Other Foreign",#N/A,FALSE,"Other For."}</definedName>
    <definedName name="wrn.Other._.Pharm.">{#N/A,#N/A,FALSE,"Other";#N/A,#N/A,FALSE,"Ace";#N/A,#N/A,FALSE,"Derm"}</definedName>
    <definedName name="wrn.OU._.Analysis.">{"Material",#N/A,TRUE,"Summary";"Mfg",#N/A,TRUE,"Summary";"mfgbymo",#N/A,TRUE,"By Month";"Mtlbymo",#N/A,TRUE,"By Month"}</definedName>
    <definedName name="wrn.Outlook._.for._.US._.Domestic._.Paging.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LOOKFULLYEAR.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OUTPUT.">{"DCF","UPSIDE CASE",FALSE,"Sheet1";"DCF","BASE CASE",FALSE,"Sheet1";"DCF","DOWNSIDE CASE",FALSE,"Sheet1"}</definedName>
    <definedName name="wrn.OUTPUT._from_AB">{"DCF","UPSIDE CASE",FALSE,"Sheet1";"DCF","BASE CASE",FALSE,"Sheet1";"DCF","DOWNSIDE CASE",FALSE,"Sheet1"}</definedName>
    <definedName name="wrn.OUTPUT._from_DBAB">{"DCF","UPSIDE CASE",FALSE,"Sheet1";"DCF","BASE CASE",FALSE,"Sheet1";"DCF","DOWNSIDE CASE",FALSE,"Sheet1"}</definedName>
    <definedName name="wrn.OUTPUT._from_DBAB_1">{"DCF","UPSIDE CASE",FALSE,"Sheet1";"DCF","BASE CASE",FALSE,"Sheet1";"DCF","DOWNSIDE CASE",FALSE,"Sheet1"}</definedName>
    <definedName name="wrn.OUTPUT._from_DBAB_1_1">{"DCF","UPSIDE CASE",FALSE,"Sheet1";"DCF","BASE CASE",FALSE,"Sheet1";"DCF","DOWNSIDE CASE",FALSE,"Sheet1"}</definedName>
    <definedName name="wrn.OUTPUT._from_DBAB_1_1_1">{"DCF","UPSIDE CASE",FALSE,"Sheet1";"DCF","BASE CASE",FALSE,"Sheet1";"DCF","DOWNSIDE CASE",FALSE,"Sheet1"}</definedName>
    <definedName name="wrn.OUTPUT._from_DBAB_1_2">{"DCF","UPSIDE CASE",FALSE,"Sheet1";"DCF","BASE CASE",FALSE,"Sheet1";"DCF","DOWNSIDE CASE",FALSE,"Sheet1"}</definedName>
    <definedName name="wrn.OUTPUT._from_DBAB_2">{"DCF","UPSIDE CASE",FALSE,"Sheet1";"DCF","BASE CASE",FALSE,"Sheet1";"DCF","DOWNSIDE CASE",FALSE,"Sheet1"}</definedName>
    <definedName name="wrn.OUTPUT._from_DBAB_3">{"DCF","UPSIDE CASE",FALSE,"Sheet1";"DCF","BASE CASE",FALSE,"Sheet1";"DCF","DOWNSIDE CASE",FALSE,"Sheet1"}</definedName>
    <definedName name="wrn.OUTPUT._from_DBAB_4">{"DCF","UPSIDE CASE",FALSE,"Sheet1";"DCF","BASE CASE",FALSE,"Sheet1";"DCF","DOWNSIDE CASE",FALSE,"Sheet1"}</definedName>
    <definedName name="wrn.OUTPUT._from_DBAB_5">{"DCF","UPSIDE CASE",FALSE,"Sheet1";"DCF","BASE CASE",FALSE,"Sheet1";"DCF","DOWNSIDE CASE",FALSE,"Sheet1"}</definedName>
    <definedName name="wrn.Over_time_p2.">{#N/A,#N/A,FALSE,"Otime_p2"}</definedName>
    <definedName name="wrn.ovhd.">{#N/A,#N/A,FALSE,"OVHDSUM"}</definedName>
    <definedName name="wrn.ovhd1.">{#N/A,#N/A,FALSE,"OVHDSUM"}</definedName>
    <definedName name="wrn.Owned._.Hotels.">{"Staybridge Suites",#N/A,FALSE,"Inputs";"IC Stephen Austin",#N/A,FALSE,"Inputs";"HI South Bend",#N/A,FALSE,"Inputs";"HI San Antonio",#N/A,FALSE,"Inputs";"HI Memphis East",#N/A,FALSE,"Inputs";"HI Lexington",#N/A,FALSE,"Inputs";"HI Atlanta",#N/A,FALSE,"Inputs";"HI Anaheim",#N/A,FALSE,"Inputs";"CP White Plains",#N/A,FALSE,"Inputs";"CP United Nations",#N/A,FALSE,"Inputs";"CP Santiago",#N/A,FALSE,"Inputs";"CP Redondo Beach",#N/A,FALSE,"Inputs";"CP LAX",#N/A,FALSE,"Inputs";"CP Houston Galleria",#N/A,FALSE,"Inputs"}</definedName>
    <definedName name="wrn.p">{#N/A,#N/A,FALSE,"1";#N/A,#N/A,FALSE,"2";#N/A,#N/A,FALSE,"16 - 17";#N/A,#N/A,FALSE,"18 - 19";#N/A,#N/A,FALSE,"26";#N/A,#N/A,FALSE,"27";#N/A,#N/A,FALSE,"28"}</definedName>
    <definedName name="wrn.P_and_L.">{#N/A,#N/A,FALSE,"RMS Base (allocated)";#N/A,#N/A,FALSE,"Humana";#N/A,#N/A,FALSE,"NJRM";#N/A,#N/A,FALSE,"GSNS";#N/A,#N/A,FALSE,"Total"}</definedName>
    <definedName name="wrn.package.">{#N/A,#N/A,FALSE,"sales &amp; mics income";#N/A,#N/A,FALSE,"revenue mix";#N/A,#N/A,FALSE,"EBIT REC";#N/A,#N/A,FALSE,"R&amp;DRLAV2";#N/A,#N/A,FALSE,"Cycle Time";#N/A,#N/A,FALSE,"Mnpwr &amp; Fac";#N/A,#N/A,FALSE,"Prod Facil";#N/A,#N/A,FALSE,"Mfg Prod";#N/A,#N/A,FALSE,"CAPEX";#N/A,#N/A,FALSE,"NOA";#N/A,#N/A,FALSE,"cash flow";#N/A,#N/A,FALSE,"FA 18 EF ACS PACK";#N/A,#N/A,FALSE,"aftermarket";#N/A,#N/A,FALSE,"COMM'L SPARES (2)";#N/A,#N/A,FALSE,"EBIT Recovery Plan";#N/A,#N/A,FALSE,"RECON94 (2)";#N/A,#N/A,FALSE,"sg&amp;a";#N/A,#N/A,FALSE,"EMPLOYEES";#N/A,#N/A,FALSE,"BOEING 777";#N/A,#N/A,FALSE,"o&amp;r";#N/A,#N/A,FALSE,"F-18 ECS";#N/A,#N/A,FALSE,"Lead Time";#N/A,#N/A,FALSE,"mfg cycle time"}</definedName>
    <definedName name="wrn.packer._.1.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E._.1.">{"PAGE 1",#N/A,FALSE,"WEST_OT"}</definedName>
    <definedName name="wrn.PAGE._.2.">{"PAGE 2",#N/A,FALSE,"WEST_OT"}</definedName>
    <definedName name="wrn.PAGE._.3.">{"PAGE 2",#N/A,FALSE,"WEST_OT"}</definedName>
    <definedName name="wrn.Pages._.for._.Distribution.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ing._.Compco.">{"financials",#N/A,TRUE,"6_30_96";"footnotes",#N/A,TRUE,"6_30_96";"valuation",#N/A,TRUE,"6_30_96"}</definedName>
    <definedName name="wrn.PAIM._.TAX._.PRO.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art._.1.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Statement";#N/A,#N/A,FALSE,"Variance analysis";#N/A,#N/A,FALSE,"Mntly Income";#N/A,#N/A,FALSE,"Variance analysis";#N/A,#N/A,FALSE,"Cur Mnth Cash";#N/A,#N/A,FALSE,"Current Qtr Cash";#N/A,#N/A,FALSE,"Qtrly Cashflow";#N/A,#N/A,FALSE,"Mnthly Cashflow";#N/A,#N/A,FALSE,"Accts. Rec.";#N/A,#N/A,FALSE,"Headcnt Det";#N/A,#N/A,FALSE,"Gross Headcount";#N/A,#N/A,FALSE,"Management Summary [2]";#N/A,#N/A,FALSE,"Major Project [2]";#N/A,#N/A,FALSE,"Variance analysis"}</definedName>
    <definedName name="wrn.Part._.2.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12345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.123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.2.4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._2.1.1234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rn.PARTNERSHIP.">{#N/A,#N/A,FALSE,"Ptnr Cash Flow";#N/A,#N/A,FALSE,"Pship Summary";#N/A,#N/A,FALSE,"Pship Proforma";#N/A,#N/A,FALSE,"Tx"}</definedName>
    <definedName name="wrn.PASSIF.">{#N/A,#N/A,FALSE,"CAPITAL";#N/A,#N/A,FALSE,"RESERVE";#N/A,#N/A,FALSE,"SUBVENT INVEST";#N/A,#N/A,FALSE,"SUBVENT INVEST (2)";#N/A,#N/A,FALSE,"RESULTAT";#N/A,#N/A,FALSE,"PROVISIONS REGLEMENTEES";#N/A,#N/A,FALSE,"PROVISION POUR RISQUES";#N/A,#N/A,FALSE,"PROVISIONS PERTES DE CHANGE";#N/A,#N/A,FALSE,"PROVISIONS RISQUE CLIENT";#N/A,#N/A,FALSE,"PROVISIONS POUR CHARGES";#N/A,#N/A,FALSE,"PROVISIONS USURE PLATINE";#N/A,#N/A,FALSE,"PROVISIONS GE";#N/A,#N/A,FALSE,"EMPRUNT DETTE AUTRE";#N/A,#N/A,FALSE,"EMPRUNT DETTES FINANCIERE";#N/A,#N/A,FALSE,"DETTES D EXPLOITATION";#N/A,#N/A,FALSE,"DETTES FISC ET SOC";#N/A,#N/A,FALSE,"IMPOTS IS";#N/A,#N/A,FALSE,"AUTRES DETTES";#N/A,#N/A,FALSE,"RECLT DIFF INCORPO";#N/A,#N/A,FALSE,"PRODUIT CONST AVANCE";#N/A,#N/A,FALSE,"ECART DE CONVERSION";#N/A,#N/A,FALSE,"BILAN PASSIF"}</definedName>
    <definedName name="wrn.PDS.">{"PDS",#N/A,FALSE,"G&amp;A_TOT"}</definedName>
    <definedName name="wrn.Performance.">{#N/A,#N/A,FALSE,"QTD";#N/A,#N/A,FALSE,"Lic Fees";#N/A,#N/A,FALSE,"Unapproved";#N/A,#N/A,FALSE,"Wkly Notes"}</definedName>
    <definedName name="wrn.Period._.1._.Financial._.Statements.">{"Period 1 Income Statements",#N/A,FALSE,"Income Statement";"Period 1 Balance Sheets",#N/A,FALSE,"Balance Sheet";"Period 1 Cashflow Statements",#N/A,FALSE,"Cashflow Statement";"Period 1 Financial Ratios",#N/A,FALSE,"Financial Ratios"}</definedName>
    <definedName name="wrn.Period._.10._.Financial._.Statements.">{"Period 10 Income Statements",#N/A,FALSE,"Income Statement";"Period 10 Balance Sheets",#N/A,FALSE,"Balance Sheet";"Period 10 Cashflow Statements",#N/A,FALSE,"Cashflow Statement";"Period 10 Financial Ratios",#N/A,FALSE,"Financial Ratios"}</definedName>
    <definedName name="wrn.Period._.11._.Financial._.Statements.">{"Period 11 Income Statements",#N/A,FALSE,"Income Statement";"Period 11 Balance Sheets",#N/A,FALSE,"Balance Sheet";"Period 11 Cashflow Statements",#N/A,FALSE,"Cashflow Statement";"Period 11 Financial Ratios",#N/A,FALSE,"Financial Ratios"}</definedName>
    <definedName name="wrn.Period._.12._.Financial._.Statements.">{"Period 12 Income Statements",#N/A,FALSE,"Income Statement";"Period 12 Balance Sheets",#N/A,FALSE,"Balance Sheet";"Period 12 Cashflow Statements",#N/A,FALSE,"Cashflow Statement";"Period 12 Financial Ratios",#N/A,FALSE,"Financial Ratios"}</definedName>
    <definedName name="wrn.Period._.2._.Financial._.Statements.">{"Period 2 Income Statements",#N/A,FALSE,"Income Statement";"Period 2 Balance Sheets",#N/A,FALSE,"Balance Sheet";"Period 2 Cashflow Statements",#N/A,FALSE,"Cashflow Statement";"Period 2 Financial Ratios",#N/A,FALSE,"Financial Ratios"}</definedName>
    <definedName name="wrn.Period._.3._.Financial._.Statements.">{"Period 3 Income Statements",#N/A,FALSE,"Income Statement";"Period 3 Balance Sheets",#N/A,FALSE,"Balance Sheet";"Period 3 Cashflow Statements",#N/A,FALSE,"Cashflow Statement";"Period 3 Financial Ratios",#N/A,FALSE,"Financial Ratios"}</definedName>
    <definedName name="wrn.Period._.4._.Financial._.Statements.">{"Period 4 Income Statements",#N/A,FALSE,"Income Statement";"Period 4 Balance Sheets",#N/A,FALSE,"Balance Sheet";"Period 4 Cashflow Statements",#N/A,FALSE,"Cashflow Statement";"Period 4 Financial Ratios",#N/A,FALSE,"Financial Ratios"}</definedName>
    <definedName name="wrn.Period._.5._.Financial._.Statements.">{"Period 5 Income Statements",#N/A,FALSE,"Income Statement";"Period 5 Balance Sheets",#N/A,FALSE,"Balance Sheet";"Period 5 Cashflow Statements",#N/A,FALSE,"Cashflow Statement";"Period 5 Financial Ratios",#N/A,FALSE,"Financial Ratios"}</definedName>
    <definedName name="wrn.Period._.6._.Financial._.Statements.">{"Period 6 Income Statements",#N/A,FALSE,"Income Statement";"Period 6 Balance Sheets",#N/A,FALSE,"Balance Sheet";"Period 6 Cashflow Statements",#N/A,FALSE,"Cashflow Statement";"Period 6 Financial Ratios",#N/A,FALSE,"Financial Ratios"}</definedName>
    <definedName name="wrn.Period._.7._.Financial._.Statements.">{"Period 7 Income Statements",#N/A,FALSE,"Income Statement";"Period 7 Balance Sheets",#N/A,FALSE,"Balance Sheet";"Period 7 Cashflow Statements",#N/A,FALSE,"Cashflow Statement";"Period 7 Financial Ratios",#N/A,FALSE,"Financial Ratios";"Period 7 New Cash Flow",#N/A,FALSE,"New Cashflow Statement"}</definedName>
    <definedName name="wrn.Period._.8._.Financial._.Statements.">{"Period 8 Income Statements",#N/A,FALSE,"Income Statement";"Period 8 Balance Sheets",#N/A,FALSE,"Balance Sheet";"Period 8 Cashflow Statements",#N/A,FALSE,"Cashflow Statement";"Period 8 Financial Ratios",#N/A,FALSE,"Financial Ratios"}</definedName>
    <definedName name="wrn.Period._.9._.Financial._.Statements.">{"Period 9 Income Statements",#N/A,FALSE,"Income Statement";"Period 9 Balance Sheets",#N/A,FALSE,"Balance Sheet";"Period 9 Cashflow Statements",#N/A,FALSE,"Cashflow Statement";"Period 9 Financial Ratios",#N/A,FALSE,"Financial Ratios"}</definedName>
    <definedName name="wrn.Period._.And._.YTD.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eriodd.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harm._.Market._.Report.">{#N/A,#N/A,FALSE,"Sales Graph";#N/A,#N/A,FALSE,"PSBM";#N/A,#N/A,FALSE,"BUC Graph";#N/A,#N/A,FALSE,"P&amp;L - YTD"}</definedName>
    <definedName name="wrn.Pharmaceuticals.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I.">{"PI96",#N/A,FALSE,"IS P Inst. ";"PI697",#N/A,FALSE,"IS P Inst. ";"PI696",#N/A,FALSE,"IS P Inst. ";"PILTM",#N/A,FALSE,"IS P Inst. "}</definedName>
    <definedName name="wrn.PL.">{"20 Years",#N/A,FALSE,"P&amp;Ls";"2001",#N/A,FALSE,"P&amp;Ls"}</definedName>
    <definedName name="wrn.PL._.ALL.">{"Consolidated PL",#N/A,FALSE,"Consolidated";"US PL",#N/A,FALSE,"US";"UK PL",#N/A,FALSE,"UK";"ASIA PL",#N/A,FALSE,"Asia";"Mexico PL",#N/A,FALSE,"Mexico";"Macro PL",#N/A,FALSE,"Macro"}</definedName>
    <definedName name="wrn.plan.">{"2001 actual",#N/A,FALSE,"Raw Data month";"2002actual",#N/A,FALSE,"Raw Data month";"2002 plan",#N/A,FALSE,"Raw Data month"}</definedName>
    <definedName name="wrn.Plan._.Sheets.">{#N/A,#N/A,TRUE,"95 Consolidated Forecast";#N/A,#N/A,TRUE,"95 Consolidated Frcst per Gal";#N/A,#N/A,TRUE,"96 Consolidated Plan";#N/A,#N/A,TRUE,"96 Consolidated per Gallon"}</definedName>
    <definedName name="wrn.PLFORECAST.">{"CY",#N/A,FALSE,"FORECAST";"PAYROLL",#N/A,FALSE,"FORECAST";"REC",#N/A,FALSE,"FORECAST";"SALES",#N/A,FALSE,"FORECAST"}</definedName>
    <definedName name="wrn.PLX.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lx._.total._.oh._.vs._.budget_p8.">{#N/A,#N/A,FALSE,"OhVsB_p8"}</definedName>
    <definedName name="wrn.PNL._.Analysis.">{#N/A,#N/A,FALSE,"FRANCE MONTH DETAIL  FFR";#N/A,#N/A,FALSE,"FRANCE MONTH DETAIL  NLG";#N/A,#N/A,FALSE,"FRANCE YTD  DETAIL FFR";#N/A,#N/A,FALSE,"FRANCE YTD  DETAIL NLG"}</definedName>
    <definedName name="wrn.POST.">{#N/A,#N/A,FALSE,"Memo Page";#N/A,#N/A,FALSE,"Flash";#N/A,#N/A,FALSE,"Sls vs Mkt";#N/A,#N/A,FALSE,"YTD";#N/A,#N/A,FALSE,"Brand Detail";#N/A,#N/A,FALSE,"QTR_Index"}</definedName>
    <definedName name="wrn.ppp">{#N/A,#N/A,FALSE,"1";#N/A,#N/A,FALSE,"2";#N/A,#N/A,FALSE,"16 - 17";#N/A,#N/A,FALSE,"18 - 19";#N/A,#N/A,FALSE,"26";#N/A,#N/A,FALSE,"27";#N/A,#N/A,FALSE,"28"}</definedName>
    <definedName name="wrn.PRBFinancials.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wrn.PRE.">{#N/A,#N/A,FALSE,"Summary";#N/A,#N/A,FALSE,"Flash";#N/A,#N/A,FALSE,"Sls vs Mkt";#N/A,#N/A,FALSE,"YTD";#N/A,#N/A,FALSE,"Brand Detail";#N/A,#N/A,FALSE,"QTR_Index";#N/A,#N/A,FALSE,"VOP Impact"}</definedName>
    <definedName name="wrn.PRELIM.">{#N/A,#N/A,FALSE,"EX_A";#N/A,#N/A,FALSE,"EX_A.1";#N/A,#N/A,FALSE,"EX_B"}</definedName>
    <definedName name="wrn.prelim1">{#N/A,#N/A,FALSE,"EX_A";#N/A,#N/A,FALSE,"EX_A.1";#N/A,#N/A,FALSE,"EX_B"}</definedName>
    <definedName name="wrn.pres.">{#N/A,#N/A,FALSE,"Major v. River";#N/A,#N/A,FALSE,"Industry";#N/A,#N/A,FALSE,"Large Operators";#N/A,#N/A,FALSE,"Smaller Operators";#N/A,#N/A,FALSE,"Equip. Supply";#N/A,#N/A,FALSE,"EBITDA";#N/A,#N/A,FALSE,"States";#N/A,#N/A,FALSE,"LV Detail"}</definedName>
    <definedName name="wrn.PRES_OUT.">{"page1",#N/A,FALSE,"PRESENTATION";"page2",#N/A,FALSE,"PRESENTATION";#N/A,#N/A,FALSE,"Valuation Summary"}</definedName>
    <definedName name="wrn.PRES_OUT2">{"page1",#N/A,FALSE,"PRESENTATION";"page2",#N/A,FALSE,"PRESENTATION";#N/A,#N/A,FALSE,"Valuation Summary"}</definedName>
    <definedName name="wrn.Pres_OUT3">{"page1",#N/A,FALSE,"PRESENTATION";"page2",#N/A,FALSE,"PRESENTATION";#N/A,#N/A,FALSE,"Valuation Summary"}</definedName>
    <definedName name="wrn.PRES_OUT4">{"page1",#N/A,FALSE,"PRESENTATION";"page2",#N/A,FALSE,"PRESENTATION";#N/A,#N/A,FALSE,"Valuation Summary"}</definedName>
    <definedName name="wrn.PRES_OUT5">{"page1",#N/A,FALSE,"PRESENTATION";"page2",#N/A,FALSE,"PRESENTATION";#N/A,#N/A,FALSE,"Valuation Summary"}</definedName>
    <definedName name="wrn.PRES_OUT6">{"page1",#N/A,FALSE,"PRESENTATION";"page2",#N/A,FALSE,"PRESENTATION";#N/A,#N/A,FALSE,"Valuation Summary"}</definedName>
    <definedName name="wrn.PRES_OUT8">{"page1",#N/A,FALSE,"PRESENTATION";"page2",#N/A,FALSE,"PRESENTATION";#N/A,#N/A,FALSE,"Valuation Summary"}</definedName>
    <definedName name="wrn.pres97.">{#N/A,#N/A,FALSE,"Cover";#N/A,#N/A,FALSE,"Major v. River";#N/A,#N/A,FALSE,"Industry";#N/A,#N/A,FALSE,"Stock Val";#N/A,#N/A,FALSE,"EBITDA";#N/A,#N/A,FALSE,"EBITDA Growth";#N/A,#N/A,FALSE,"LV REt";#N/A,#N/A,FALSE,"AC Ret";#N/A,#N/A,FALSE,"River Ret";#N/A,#N/A,FALSE,"Executive";#N/A,#N/A,FALSE,"Demographics";#N/A,#N/A,FALSE,"Leisure";#N/A,#N/A,FALSE,"States";#N/A,#N/A,FALSE,"nongame";#N/A,#N/A,FALSE,"nongame2";#N/A,#N/A,FALSE,"Room Margin";#N/A,#N/A,FALSE,"Hyp Casino";#N/A,#N/A,FALSE,"lv gates";#N/A,#N/A,FALSE,"potential";#N/A,#N/A,FALSE,"Large Operators";#N/A,#N/A,FALSE,"Smaller Operators";#N/A,#N/A,FALSE,"Equip. Supply";#N/A,#N/A,FALSE,"LV Detail $1 Mil"}</definedName>
    <definedName name="wrn.Presentation.">{#N/A,#N/A,TRUE,"Summary";"AnnualRentRoll",#N/A,TRUE,"RentRoll";#N/A,#N/A,TRUE,"ExitStratigy";#N/A,#N/A,TRUE,"OperatingAssumptions"}</definedName>
    <definedName name="wrn.Presentation._.Version._.but._.No._.WC._.Slide.">{"Presentation View",#N/A,TRUE,"Cover";"Presentation View",#N/A,TRUE,"Hilight_YTD";"Presentation View",#N/A,TRUE,"BridgeP";"Presentation View",#N/A,TRUE,"Bridge00";"Presentation View",#N/A,TRUE,"cnsoled_IS";"Presentation View",#N/A,TRUE,"cnsol_incYTD v plan";"Presentation View",#N/A,TRUE,"cnsol_incYTD v PY";"Presentation View",#N/A,TRUE,"Fcst1 qtrly";"Presentation View",#N/A,TRUE,"Fcst1 Qtrly Earnings";"Presentation View",#N/A,TRUE,"AR";"Presentation View",#N/A,TRUE,"INV";"Presentation View",#N/A,TRUE,"Inc Trend";"Presentation View",#N/A,TRUE,"cnsol_inc v p";"Presentation View",#N/A,TRUE,"cnsol_inc v PY";"Presentation View",#N/A,TRUE,"F1 BS";"Presentation View2",#N/A,TRUE,"cash flow";"Presentation View",#N/A,TRUE,"TITLE PF";"Presentation View",#N/A,TRUE,"cnsol_incYTDpf v PYpf";"Presentation View",#N/A,TRUE,"cnsol_inc v PYpf";"Presentation View",#N/A,TRUE,"CapExPF";"Presentation View",#N/A,TRUE,"Major Projects";"Presentation View",#N/A,TRUE,"MAR"}</definedName>
    <definedName name="wrn.Primary._.Reports.">{#N/A,#N/A,FALSE,"Plan Summary";#N/A,#N/A,FALSE,"Monthly Goals";#N/A,#N/A,FALSE,"Profit Detail";#N/A,#N/A,FALSE,"Output Comparison";#N/A,#N/A,FALSE,"Production Goals"}</definedName>
    <definedName name="wrn.prin2._.all.">{#N/A,#N/A,FALSE,"Pharm";#N/A,#N/A,FALSE,"WWCM"}</definedName>
    <definedName name="wrn.prin3">{#N/A,#N/A,FALSE,"Pharm";#N/A,#N/A,FALSE,"WWCM"}</definedName>
    <definedName name="wrn.prinst._.summary._.sheets.">{"summary1",#N/A,TRUE,"Comps";"summary2",#N/A,TRUE,"Comps";"summary3",#N/A,TRUE,"Comps"}</definedName>
    <definedName name="wrn.print">{"page1",#N/A,FALSE,"PROFORMA";"page2",#N/A,FALSE,"PROFORMA";"page3",#N/A,FALSE,"PROFORMA";"page4",#N/A,FALSE,"PROFORMA";"page5",#N/A,FALSE,"PROFORMA";"page6",#N/A,FALSE,"PROFORMA";"page7",#N/A,FALSE,"PROFORMA";"page8",#N/A,FALSE,"PROFORMA"}</definedName>
    <definedName name="wrn.PRINT.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rn.Print._.24.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wrn.Print._.4.">{"Outflow 1",#N/A,FALSE,"Outflows-Inflows";"Outflow 2",#N/A,FALSE,"Outflows-Inflows";"Inflow 1",#N/A,FALSE,"Outflows-Inflows";"Inflow 2",#N/A,FALSE,"Outflows-Inflows"}</definedName>
    <definedName name="wrn.Print._.6.">{"print 1.6",#N/A,FALSE,"Sheet1";"print 2.6",#N/A,FALSE,"Sheet1";"print 3.6",#N/A,FALSE,"Sheet1";"print 4.6",#N/A,FALSE,"Sheet1";"print 5.6",#N/A,FALSE,"Sheet1";"print 6.6",#N/A,FALSE,"Sheet1"}</definedName>
    <definedName name="wrn.PRINT._.ALL.">{#N/A,#N/A,FALSE,"Pharm";#N/A,#N/A,FALSE,"WWCM"}</definedName>
    <definedName name="wrn.Print._.All._.A4.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Exhibits.">{"Inc Stmt Dollar",#N/A,FALSE,"IS";"Inc Stmt CS",#N/A,FALSE,"IS";"BS Dollar",#N/A,FALSE,"BS";"BS CS",#N/A,FALSE,"BS";"CF Dollar",#N/A,FALSE,"CF";"Ratio No.1",#N/A,FALSE,"Ratio";"Ratio No.2",#N/A,FALSE,"Ratio"}</definedName>
    <definedName name="wrn.Print._.All._.Letter.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Pages.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sheets.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int._.All._.Worksheets.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2">{#N/A,#N/A,FALSE,"Pharm";#N/A,#N/A,FALSE,"WWCM"}</definedName>
    <definedName name="wrn.print._.all2">{#N/A,#N/A,FALSE,"Pharm";#N/A,#N/A,FALSE,"WWCM"}</definedName>
    <definedName name="wrn.Print._.BS._.Exhibits.">{"BS Dollar",#N/A,FALSE,"BS";"BS CS",#N/A,FALSE,"BS"}</definedName>
    <definedName name="wrn.Print._.CF._.Exhibit.">{"CF Dollar",#N/A,FALSE,"CF"}</definedName>
    <definedName name="wrn.Print._.Disk.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wrn.PRINT._.DONC._.CONS._.TOTALS.">{"DONC CONS RPT",#N/A,TRUE,"Doncaster"}</definedName>
    <definedName name="wrn.Print._.Full.">{#N/A,#N/A,FALSE,"Paid Claims";#N/A,#N/A,FALSE,"Cumulative Paid Claims";#N/A,#N/A,FALSE,"Completion Ratios";#N/A,#N/A,FALSE,"Claim Reserve Analysis";#N/A,#N/A,FALSE,"Paid Claims % of Est Inc";#N/A,#N/A,FALSE,"Trends in Pure Premium";#N/A,#N/A,FALSE,"Trends in Paid Claims";#N/A,#N/A,FALSE,"Reserve Analysis"}</definedName>
    <definedName name="wrn.print._.graphs.">{"cap_structure",#N/A,FALSE,"Graph-Mkt Cap";"price",#N/A,FALSE,"Graph-Price";"ebit",#N/A,FALSE,"Graph-EBITDA";"ebitda",#N/A,FALSE,"Graph-EBITDA"}</definedName>
    <definedName name="wrn.Print._.IS._.Exhibits.">{"Inc Stmt Dollar",#N/A,FALSE,"IS";"Inc Stmt CS",#N/A,FALSE,"IS"}</definedName>
    <definedName name="wrn.Print._.It.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LBO._.Model.">{"toc",#N/A,TRUE,"TOC";"summary",#N/A,TRUE,"Summary";"credit",#N/A,TRUE,"Model";"income",#N/A,TRUE,"Model";"balance",#N/A,TRUE,"Model";"cash",#N/A,TRUE,"Model";"capitalization",#N/A,TRUE,"Model";"margins",#N/A,TRUE,"Model";"acq_bal",#N/A,TRUE,"Model";"dep_amort",#N/A,TRUE,"Model";"tax",#N/A,TRUE,"Model";"dep_tax",#N/A,TRUE,"TOC";#N/A,#N/A,TRUE,"Expenses";"returns",#N/A,TRUE,"Model";"return_calc",#N/A,TRUE,"Returns"}</definedName>
    <definedName name="wrn.Print._.Limited.">{#N/A,#N/A,TRUE,"Parameters";#N/A,#N/A,TRUE,"Paid Claims";#N/A,#N/A,TRUE,"Cumulative Paid Claims";#N/A,#N/A,TRUE,"Completion Ratios";#N/A,#N/A,TRUE,"Claim Reserve Analysis";#N/A,#N/A,TRUE,"Paid Claims % of Est Inc";#N/A,#N/A,TRUE,"Qtly Paid % of Est Inc";#N/A,#N/A,TRUE,"Trends in Pure Premium";#N/A,#N/A,TRUE,"Trends in Paid Claims";#N/A,#N/A,TRUE,"Trend Summary";#N/A,#N/A,TRUE,"Reserve Analysis"}</definedName>
    <definedName name="wrn.Print._.Model.">{"Summary",#N/A,TRUE,"Model";"Returns I",#N/A,TRUE,"Model";"BS - Open",#N/A,TRUE,"Model";"Assumptions",#N/A,TRUE,"Model";"IS",#N/A,TRUE,"Model";"BS",#N/A,TRUE,"Model";"CF",#N/A,TRUE,"Model";"Debt",#N/A,TRUE,"Model";"Debt / Tax",#N/A,TRUE,"Model";"Returns II",#N/A,TRUE,"Model"}</definedName>
    <definedName name="wrn.Print._.Monthly._.Book.">{#N/A,#N/A,FALSE,"Cover_Sht";#N/A,#N/A,FALSE,"FR_Contents";#N/A,#N/A,FALSE,"Con_ytd_p&amp;l";#N/A,#N/A,FALSE,"Jas_ytd_p&amp;l";#N/A,#N/A,FALSE,"Roy_ytd_p&amp;l";#N/A,#N/A,FALSE,"Customer_p&amp;l";#N/A,#N/A,FALSE,"Con_prd_p&amp;l";#N/A,#N/A,FALSE,"Jas_prd_p&amp;l";#N/A,#N/A,FALSE,"Roy_prd_p&amp;l";#N/A,#N/A,FALSE,"Cur_proj";#N/A,#N/A,FALSE,"Bal_Sht";#N/A,#N/A,FALSE,"Cash_Flow";#N/A,#N/A,FALSE,"AR_TB";#N/A,#N/A,FALSE,"Cap_Exp";#N/A,#N/A,FALSE,"Manpwr"}</definedName>
    <definedName name="wrn.Print._.Ratio._.Exhibits.">{"Ratio No.1",#N/A,FALSE,"Ratio";"Ratio No.2",#N/A,FALSE,"Ratio"}</definedName>
    <definedName name="wrn.print._.raw._.data._.entry.">{"inputs raw data",#N/A,TRUE,"INPUT"}</definedName>
    <definedName name="wrn.print._.raw._data._.entry2.">{"inputs raw data",#N/A,TRUE,"INPUT"}</definedName>
    <definedName name="wrn.Print._.Report.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sults._.A4.">{"Valuation",#N/A,TRUE,"Valuation Summary";"Financial Statements",#N/A,TRUE,"Results";"Results",#N/A,TRUE,"Results";"Ratios",#N/A,TRUE,"Results";"P2 Summary",#N/A,TRUE,"Results"}</definedName>
    <definedName name="wrn.Print._.Results._.Letter.">{"Valuation - Letter",#N/A,TRUE,"Valuation Summary";"Financial Statements - Letter",#N/A,TRUE,"Results";"Results - Letter",#N/A,TRUE,"Results";"Ratios - Letter",#N/A,TRUE,"Results";"P2 Summary - Letter",#N/A,TRUE,"Results"}</definedName>
    <definedName name="wrn.PRINT._.SHEET.">{#N/A,#N/A,FALSE,"PSG";#N/A,#N/A,FALSE,"DPS BU";#N/A,#N/A,FALSE,"PSO";#N/A,#N/A,FALSE,"XES";#N/A,#N/A,FALSE,"SOLUTIONS BU"}</definedName>
    <definedName name="wrn.print._.standalone.">{"standalone1",#N/A,FALSE,"DCFBase";"standalone2",#N/A,FALSE,"DCFBase"}</definedName>
    <definedName name="wrn.print._.summary._.sheets.">{"summary1",#N/A,TRUE,"Comps";"summary2",#N/A,TRUE,"Comps";"summary3",#N/A,TRUE,"Comps"}</definedName>
    <definedName name="wrn.print._.summary._.sheets.2">{"summary1",#N/A,TRUE,"Comps";"summary2",#N/A,TRUE,"Comps";"summary3",#N/A,TRUE,"Comps"}</definedName>
    <definedName name="wrn.print._all1.">{#N/A,#N/A,FALSE,"Pharm";#N/A,#N/A,FALSE,"WWCM"}</definedName>
    <definedName name="wrn.print_all.">{#N/A,#N/A,FALSE,"property";#N/A,#N/A,FALSE,"tenants";#N/A,#N/A,FALSE,"capital";#N/A,#N/A,FALSE,"summary"}</definedName>
    <definedName name="wrn.Print_All_S2">{"Summary",#N/A,FALSE,"Valuation Summary";"Financial Statements",#N/A,FALSE,"Results";"FCF",#N/A,FALSE,"Results"}</definedName>
    <definedName name="wrn.Print_Buyer.">{#N/A,"DR",FALSE,"increm pf";#N/A,"MAMSI",FALSE,"increm pf";#N/A,"MAXI",FALSE,"increm pf";#N/A,"PCAM",FALSE,"increm pf";#N/A,"PHSV",FALSE,"increm pf";#N/A,"SIE",FALSE,"increm pf"}</definedName>
    <definedName name="wrn.Print_FCF.">{"FCF",#N/A,FALSE,"Results"}</definedName>
    <definedName name="wrn.Print_FCF_S2">{"FCF",#N/A,FALSE,"Results"}</definedName>
    <definedName name="wrn.Print_Financials.">{"Financial Statements",#N/A,FALSE,"Results"}</definedName>
    <definedName name="wrn.Print_Financials_S2">{"Financial Statements",#N/A,FALSE,"Results"}</definedName>
    <definedName name="wrn.Print_Inputs.">{"Inputs_1",#N/A,FALSE,"Inputs";"Inputs_2",#N/A,FALSE,"Inputs";"Inputs_3",#N/A,FALSE,"Inputs";"Inputs_4",#N/A,FALSE,"Inputs"}</definedName>
    <definedName name="wrn.Print_Summary.">{"Summary",#N/A,FALSE,"Valuation Summary"}</definedName>
    <definedName name="wrn.Print_Summary_S2">{"Summary",#N/A,FALSE,"Valuation Summary"}</definedName>
    <definedName name="wrn.Print_Target.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2">{#N/A,#N/A,FALSE,"Pharm";#N/A,#N/A,FALSE,"WWCM"}</definedName>
    <definedName name="wrn.PRINT2.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3.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ac.">{#N/A,#N/A,FALSE,"Op-BS";#N/A,#N/A,FALSE,"Assum";#N/A,#N/A,FALSE,"IS";#N/A,#N/A,FALSE,"Syn+Elim";#N/A,#N/A,FALSE,"BSCF";#N/A,#N/A,FALSE,"Blue_IS";#N/A,#N/A,FALSE,"Blue_BSCF";#N/A,#N/A,FALSE,"Ratings"}</definedName>
    <definedName name="wrn.PrintAll.">{"PA1",#N/A,TRUE,"BORDMW";"pa2",#N/A,TRUE,"BORDMW";"PA3",#N/A,TRUE,"BORDMW";"PA4",#N/A,TRUE,"BORDMW"}</definedName>
    <definedName name="wrn.PrintallD.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Cap.">{"page1",#N/A,FALSE,"Capital";"page2",#N/A,FALSE,"Capital";"page3",#N/A,FALSE,"Capital"}</definedName>
    <definedName name="wrn.printcomp.">{"a_top1",#N/A,FALSE,"top";"b_top2",#N/A,FALSE,"top";"c_bot1",#N/A,FALSE,"bot";"d_bot2",#N/A,FALSE,"bot";"e_footnotes",#N/A,FALSE,"top"}</definedName>
    <definedName name="wrn.PrintedReports.">{#N/A,#N/A,FALSE,"Contents";#N/A,#N/A,FALSE,"Stmt Ops-Curr 1-2";#N/A,#N/A,FALSE,"Stmt Ops-YTD 1-3";#N/A,#N/A,FALSE,"Stmt Ops-LOB 1-4";#N/A,#N/A,FALSE,"Stmt Ops-ABR 1-5";#N/A,#N/A,FALSE,"Stmt Ops-LSP 1-6";#N/A,#N/A,FALSE,"Forecast 1-7";#N/A,#N/A,FALSE,"Bal Sht-YTD 1-8";#N/A,#N/A,FALSE,"Cash Flow 1-9";#N/A,#N/A,FALSE,"ABR_Dt 2-2";#N/A,#N/A,FALSE,"AR_ AGING 2-4";#N/A,#N/A,FALSE,"2-5";#N/A,#N/A,FALSE,"LSPREV 2-6";#N/A,#N/A,FALSE,"S, G &amp; A 3-1";#N/A,#N/A,FALSE,"SGA Detail 3-2";#N/A,#N/A,FALSE,"S, G &amp; A 3-3";#N/A,#N/A,FALSE,"Empl Sum 3-4";#N/A,#N/A,FALSE,"Consult 3-7";#N/A,#N/A,FALSE,"FA 3-8";#N/A,#N/A,FALSE,"ABR INV  BY CLT 4-4"}</definedName>
    <definedName name="wrn.Printfinancialsmth.">{"incomemth",#N/A,TRUE,"forecast00";"incomepercentmth",#N/A,TRUE,"forecast00";"balancemth",#N/A,TRUE,"forecast00";"cashmth",#N/A,TRUE,"forecast00";"covenantmth",#N/A,TRUE,"forecast00"}</definedName>
    <definedName name="wrn.printout.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Outs.">{"BalShtSummary",#N/A,FALSE,"BSSummary";"BalShtDetail",#N/A,FALSE,"BSDetail";"PLSummary",#N/A,FALSE,"PLSummary";"PLDetail",#N/A,FALSE,"TB-PL";"MiscSchdls",#N/A,FALSE,"MiscSchdls"}</definedName>
    <definedName name="wrn.printqtr.">{"nytasecond",#N/A,FALSE,"NYTQTRS";"nytafirst",#N/A,FALSE,"NYTQTRS";"nytathird",#N/A,FALSE,"NYTQTRS";"nytafourth",#N/A,FALSE,"NYTQTRS";"nytafull",#N/A,FALSE,"NYTQTRS"}</definedName>
    <definedName name="wrn.PRINTREP.">{"PRINTREP",#N/A,FALSE,"Sheet1"}</definedName>
    <definedName name="wrn.PrintSelected.">{"ModelPage1",#N/A,TRUE,"Model";"ModelSum_Debt",#N/A,TRUE,"Model"}</definedName>
    <definedName name="wrn.Priority._.list.">{#N/A,#N/A,FALSE,"DI 2 YEAR MASTER SCHEDULE"}</definedName>
    <definedName name="wrn.Prjcted._.Mnthly._.Qtys.">{#N/A,#N/A,FALSE,"PRJCTED MNTHLY QTY's"}</definedName>
    <definedName name="wrn.Prjcted._.Qtrly._.Dollars.">{#N/A,#N/A,FALSE,"PRJCTED QTRLY $'s"}</definedName>
    <definedName name="wrn.Prjcted._.Qtrly._.Qtys.">{#N/A,#N/A,FALSE,"PRJCTED QTRLY QTY's"}</definedName>
    <definedName name="wrn.PRN_ORDER.">{#N/A,#N/A,TRUE,"CONS";#N/A,#N/A,TRUE,"MGMT_ADJ";#N/A,#N/A,TRUE,"CORP";#N/A,#N/A,TRUE,"ELIMS_NA";#N/A,#N/A,TRUE,"NACO";#N/A,#N/A,TRUE,"GATES";#N/A,#N/A,TRUE,"GATES_A";#N/A,#N/A,TRUE,"SNI";#N/A,#N/A,TRUE,"SBM";#N/A,#N/A,TRUE,"EUR";#N/A,#N/A,TRUE,"ASIA";#N/A,#N/A,TRUE,"GA_F9"}</definedName>
    <definedName name="wrn.PRNE._.Profit._.and._.Loss._.detail.">{#N/A,#N/A,TRUE,"PRNE CORE";#N/A,#N/A,TRUE,"Targeting";#N/A,#N/A,TRUE,"Distribution";#N/A,#N/A,TRUE,"Measurement"}</definedName>
    <definedName name="wrn.Pro._.Formas_All.">{#N/A,#N/A,FALSE,"Synopsis";#N/A,#N/A,FALSE,"Summary";#N/A,#N/A,FALSE,"5 Year Analysis";#N/A,#N/A,FALSE,"InCenter Standards";#N/A,#N/A,FALSE,"Home Standards";#N/A,#N/A,FALSE,"Acute Standards"}</definedName>
    <definedName name="wrn.Pro._.Formas_Brief.">{#N/A,#N/A,FALSE,"Synopsis";#N/A,#N/A,FALSE,"Summary"}</definedName>
    <definedName name="wrn.Prod.._.Profile.">{"Prod Pro",#N/A,FALSE,"E"}</definedName>
    <definedName name="wrn.prodcon.">{"closed",#N/A,FALSE,"Consolidated Products - Budget";"expanded",#N/A,FALSE,"Consolidated Products - Budget"}</definedName>
    <definedName name="wrn.Produciton._.Profile.">{"Production Profile",#N/A,FALSE,"Production Profile"}</definedName>
    <definedName name="wrn.PRODUCT._.GROUP.">{"PRODUCTGROUP",#N/A,FALSE,"PRODUCT GROUP"}</definedName>
    <definedName name="wrn.Production._.Profile.">{"Production Profile",#N/A,FALSE,"Production"}</definedName>
    <definedName name="wrn.Production._.Schedule.">{"Production Schedule",#N/A,FALSE,"Production Schedule"}</definedName>
    <definedName name="wrn.products">{#N/A,#N/A,FALSE,"1";#N/A,#N/A,FALSE,"2";#N/A,#N/A,FALSE,"16 - 17";#N/A,#N/A,FALSE,"18 - 19";#N/A,#N/A,FALSE,"26";#N/A,#N/A,FALSE,"27";#N/A,#N/A,FALSE,"28"}</definedName>
    <definedName name="wrn.Products.">{#N/A,#N/A,FALSE,"1";#N/A,#N/A,FALSE,"2";#N/A,#N/A,FALSE,"16 - 17";#N/A,#N/A,FALSE,"18 - 19";#N/A,#N/A,FALSE,"26";#N/A,#N/A,FALSE,"27";#N/A,#N/A,FALSE,"28"}</definedName>
    <definedName name="wrn.PROFIT_LOSS.">{"רווה_מסכם",#N/A,FALSE,"p&amp;l";"באור_תפעול",#N/A,FALSE,"operation";"באור_מופ",#N/A,FALSE,"R&amp;D";"באור_שיווק",#N/A,FALSE,"M&amp;S";"באור_הנהלה",#N/A,FALSE,"g&amp;a"}</definedName>
    <definedName name="wrn.Proforma.">{#N/A,#N/A,TRUE,"Overview";#N/A,#N/A,TRUE,"Projections";#N/A,#N/A,TRUE,"Expense Summary";#N/A,#N/A,TRUE,"Revenue Summary";#N/A,#N/A,TRUE,"AOL1";#N/A,#N/A,TRUE,"AOL2";#N/A,#N/A,TRUE,"AOL3";#N/A,#N/A,TRUE,"Web1";#N/A,#N/A,TRUE,"Web2";#N/A,#N/A,TRUE,"Web3";#N/A,#N/A,TRUE,"Permission";#N/A,#N/A,TRUE,"Other Revenue";#N/A,#N/A,TRUE,"Expensens by Line Item"}</definedName>
    <definedName name="wrn.PROGRAMSUMMARY.">{"INVENTORY",#N/A,FALSE,"RECAP OF INVENTORY"}</definedName>
    <definedName name="wrn.Projection._.Inputs.">{"Elkton Input 3",#N/A,FALSE,"Elkton Months";"Elkton Input 1",#N/A,FALSE,"Elkton Inputs";"Elkton Input 2",#N/A,FALSE,"Elkton Inputs";"Marion Input 3",#N/A,FALSE,"Marion Months";"Marion Input 1",#N/A,FALSE,"Marion Inputs";"Marion Input 2",#N/A,FALSE,"Marion Inputs";"Clinton Input 3",#N/A,FALSE,"Clinton Months";"Clinton Input 1",#N/A,FALSE,"Clinton Inputs";"Clinton Input 2",#N/A,FALSE,"Clinton Inputs";"Sebewaing Input 3",#N/A,FALSE,"Sebewaing Months";"Sebewaing Input 1",#N/A,FALSE,"Sebewaing Inputs";"Sebewaing Input 2",#N/A,FALSE,"Sebewaing Inputs"}</definedName>
    <definedName name="wrn.Projections.">{"Volume",#N/A,FALSE,"volume";"revenue",#N/A,FALSE,"revenue"}</definedName>
    <definedName name="wrn.PROPERTY.">{"PROPERTY",#N/A,FALSE,"A"}</definedName>
    <definedName name="wrn.PropertyInformation.">{#N/A,#N/A,FALSE,"PropertyInfo"}</definedName>
    <definedName name="wrn.pror">{#N/A,#N/A,FALSE,"Pharm";#N/A,#N/A,FALSE,"WWCM"}</definedName>
    <definedName name="wrn.Provision.">{#N/A,#N/A,FALSE,"Provision";#N/A,#N/A,FALSE,"Deferred Tax Analysis";#N/A,#N/A,FALSE,"Alt Min Tax";#N/A,#N/A,FALSE,"Other States";#N/A,#N/A,FALSE,"Carryover Schedule";#N/A,#N/A,FALSE,"R &amp; D";#N/A,#N/A,FALSE,"382CALC.XLS";#N/A,#N/A,FALSE,"APPORT94.XLS";#N/A,#N/A,FALSE,"94ACTANL.XLS";#N/A,#N/A,FALSE,"FSC Commission";#N/A,#N/A,FALSE,"FSC Commission"}</definedName>
    <definedName name="wrn.Pulp.">{"Pulp Production",#N/A,FALSE,"Pulp";"Pulp Earnings",#N/A,FALSE,"Pulp"}</definedName>
    <definedName name="wrn.Pulp.2">{"Pulp Production",#N/A,FALSE,"Pulp";"Pulp Earnings",#N/A,FALSE,"Pulp"}</definedName>
    <definedName name="wrn.Pulp.3">{"Pulp Production",#N/A,FALSE,"Pulp";"Pulp Earnings",#N/A,FALSE,"Pulp"}</definedName>
    <definedName name="wrn.Pump.">{#N/A,#N/A,FALSE,"Assump";#N/A,#N/A,FALSE,"Income";#N/A,#N/A,FALSE,"Balance";#N/A,#N/A,FALSE,"DCF Pump";#N/A,#N/A,FALSE,"Trans Assump";#N/A,#N/A,FALSE,"Combined Income";#N/A,#N/A,FALSE,"Combined Balance"}</definedName>
    <definedName name="wrn.Q._.2._.Finz.">{#N/A,#N/A,TRUE,"3 breaks";#N/A,#N/A,TRUE,"May P&amp;L";#N/A,#N/A,TRUE,"May Notes ";#N/A,#N/A,TRUE,"May YTD vs bud";#N/A,#N/A,TRUE,"May BS";#N/A,#N/A,TRUE,"FAIM p&amp;L";#N/A,#N/A,TRUE,"FAIM BS may"}</definedName>
    <definedName name="wrn.Q2._.Fin.">{#N/A,#N/A,TRUE,"3 breaks";#N/A,#N/A,TRUE,"May P&amp;L";#N/A,#N/A,TRUE,"May Notes ";#N/A,#N/A,TRUE,"May YTD vs bud";#N/A,#N/A,TRUE,"May BS";#N/A,#N/A,TRUE,"FAIM p&amp;L";#N/A,#N/A,TRUE,"FAIM BS may"}</definedName>
    <definedName name="wrn.Q3._.Prof._.Serv._.Summary.">{"Professional Service Summary",#N/A,FALSE,"Q3 Prof Serv"}</definedName>
    <definedName name="wrn.Q3._.Professional._.service._.detail.">{"Professional Service Detail",#N/A,FALSE,"Q3 Prof Serv"}</definedName>
    <definedName name="wrn.QQ_Quick_Merge_3yr.">{"Cover",#N/A,FALSE,"Cover";"trans_sum_print",#N/A,FALSE,"Transaction Summary";"earnings_impact_3yr",#N/A,FALSE,"Earnings Impact";"accr_dil_3yr",#N/A,FALSE,"accretion dilution";"prof_inc_stmt_3yr",#N/A,FALSE,"Pro Forma Income Statement";"contr_anal_3yr",#N/A,FALSE,"Contribution_Analysis";"Acquiror_3yr",#N/A,FALSE,"Acquirer";"Target_3yr",#N/A,FALSE,"Target";"HasGets-3yr",#N/A,FALSE,"Has-Gets"}</definedName>
    <definedName name="wrn.QQ_Quick_Merge_4yr.">{"Cover",#N/A,FALSE,"Cover";"trans_sum_print",#N/A,FALSE,"Transaction Summary";"earnings_impact_4yr",#N/A,FALSE,"Earnings Impact";"accr_dil_4yr",#N/A,FALSE,"accretion dilution";"prof_inc_stmt_4yr",#N/A,FALSE,"Pro Forma Income Statement";"contr_anal_4yr",#N/A,FALSE,"Contribution_Analysis";"Target_4yr",#N/A,FALSE,"Target";"Acquiror_4yr",#N/A,FALSE,"Acquirer";"HasGets-4yr",#N/A,FALSE,"Has-Gets"}</definedName>
    <definedName name="wrn.QQ_Quick_Merge_5yr.">{"Cover",#N/A,FALSE,"Cover";"trans_sum_print",#N/A,FALSE,"Transaction Summary";"earnings_impact_5yr",#N/A,FALSE,"Earnings Impact";"accr_dil_5yr",#N/A,FALSE,"accretion dilution";"prof_inc_stmt_5yr",#N/A,FALSE,"Pro Forma Income Statement";"contr_anal_5yr",#N/A,FALSE,"Contribution_Analysis";"Acquiror_5yr",#N/A,FALSE,"Acquirer";"Target_5yr",#N/A,FALSE,"Target";"HasGets-yr5",#N/A,FALSE,"Has-Gets"}</definedName>
    <definedName name="wrn.QQ_Quick_Merge_6yr.">{"Cover",#N/A,FALSE,"Cover";"trans_sum_print",#N/A,FALSE,"Transaction Summary";"earnings_impact_6yr",#N/A,FALSE,"Earnings Impact";"accr_dil_6yr",#N/A,FALSE,"accretion dilution";"prof_inc_stmt_6yr",#N/A,FALSE,"Pro Forma Income Statement";"contr_anal_6yr",#N/A,FALSE,"Contribution_Analysis";"Acquiror_6yr",#N/A,FALSE,"Acquirer";"Target_6yr",#N/A,FALSE,"Target";"HasGets-yr6",#N/A,FALSE,"Has-Gets"}</definedName>
    <definedName name="wrn.QQQ_Quick_Merge_3yr.">{"Cover",#N/A,FALSE,"Cover";"trans_sum_print",#N/A,FALSE,"Transaction Summary";"earnings_impact_3yrQQ",#N/A,FALSE,"Earnings Impact";"accr_dil_3yr",#N/A,FALSE,"accretion dilution"}</definedName>
    <definedName name="wrn.QQQ_Quick_Merge_4yr.">{"Cover",#N/A,FALSE,"Cover";"trans_sum_print",#N/A,FALSE,"Transaction Summary";"earnings_impact_4yrQQ",#N/A,FALSE,"Earnings Impact";"accr_dil_4yr",#N/A,FALSE,"accretion dilution"}</definedName>
    <definedName name="wrn.QQQ_Quick_Merge_5yr.">{"Cover",#N/A,FALSE,"Cover";"trans_sum_print",#N/A,FALSE,"Transaction Summary";"earnings_impact_5yrQQ",#N/A,FALSE,"Earnings Impact";"accr_dil_5yr",#N/A,FALSE,"accretion dilution"}</definedName>
    <definedName name="wrn.QQQ_Quick_Merge_6yr.">{"Cover",#N/A,FALSE,"Cover";"trans_sum_print",#N/A,FALSE,"Transaction Summary";"earnings_impact_6yrQQ",#N/A,FALSE,"Earnings Impact";"accr_dil_6yr",#N/A,FALSE,"accretion dilution"}</definedName>
    <definedName name="wrn.QTRLY.">{"QTRLY1999",#N/A,FALSE,"QTRLY";"QTRLY2000",#N/A,FALSE,"QTRLY";"QTRLY2001",#N/A,FALSE,"QTRLY"}</definedName>
    <definedName name="wrn.QUARTERLY.">{#N/A,#N/A,FALSE,"Key Data";#N/A,#N/A,FALSE,"Summary P&amp;L";#N/A,#N/A,FALSE,"One-Time Items";#N/A,#N/A,FALSE,"Sales";#N/A,#N/A,FALSE,"CAPEX";#N/A,#N/A,FALSE,"GM @ STD";#N/A,#N/A,FALSE,"R&amp;D CHART";#N/A,#N/A,FALSE,"SG&amp;A CHART";#N/A,#N/A,FALSE,"SG&amp;A";#N/A,#N/A,FALSE,"EBIT CHART";#N/A,#N/A,FALSE,"QTRLY SALES CHT";#N/A,#N/A,FALSE,"QTRLY EBIT CHT";#N/A,#N/A,FALSE,"Risks &amp; Ops";#N/A,#N/A,FALSE,"Profit Assurance";#N/A,#N/A,FALSE,"Asset Perf";#N/A,#N/A,FALSE,"WC CHART";#N/A,#N/A,FALSE,"RNOA (EBIT) CHT";#N/A,#N/A,FALSE,"Cash Flow";#N/A,#N/A,FALSE,"Headcount";#N/A,#N/A,FALSE,"BACKLOG CHT"}</definedName>
    <definedName name="wrn.Quarterly._.Analysis.">{"Quarterly Analysis",#N/A,FALSE,"Income"}</definedName>
    <definedName name="wrn.Quarterly._.MIFA._.Sheets.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IFA._.Sheets.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Model.">{"Quarterly Model",#N/A,FALSE,"Income"}</definedName>
    <definedName name="wrn.quarterly._.package.">{#N/A,#N/A,FALSE,"COVER PAGE";"TABLE CONTENTS PRT",#N/A,FALSE,"TABLE CONTENTS";"QTR INCOME STATEMENT",#N/A,FALSE,"IS";"UNUSUAL ITEMS QTR",#N/A,FALSE,"UNUSAL ITEMS";"ONGOING PROFIT QTR",#N/A,FALSE,"ONGOING PROFIT";"BSQTR",#N/A,FALSE,"BALSHEET";"CASH FLOW QTR",#N/A,FALSE,"CASH FL WRKST";"REVENUES QTR",#N/A,FALSE,"REVENUES";"EXPENSES QTR",#N/A,FALSE,"Expenses";"TAXES QTR",#N/A,FALSE,"Taxes";"CURRENT ASSETS QTR",#N/A,FALSE,"Current Assets";"LT ASSETS QTR",#N/A,FALSE,"LT ASSET ";"LEASES QTR",#N/A,FALSE,"LEASES";"IDS QTR",#N/A,FALSE,"IDS";"LIAB QTR",#N/A,FALSE,"LIAB";"EQUITY QTR",#N/A,FALSE,"EQUITY";"SHARES&amp;OPTIONS QTR",#N/A,FALSE,"Shares &amp; Options";"BROKERAGE CASH QTR",#N/A,FALSE,"BRKRG ASST CASH FL";"BROKERAGE INTEREST QTR",#N/A,FALSE,"BROKERAGE";"HEADCOUNT QTR",#N/A,FALSE,"HDcount";"QTR METRICS",#N/A,FALSE,"Key Metrics"}</definedName>
    <definedName name="wrn.Questor.">{#N/A,#N/A,FALSE,"Structure";#N/A,#N/A,FALSE,"Key Assumptions";#N/A,#N/A,FALSE,"Ownership";#N/A,#N/A,FALSE,"Returns Summary";#N/A,#N/A,FALSE,"Projection Assumptions";#N/A,#N/A,FALSE,"Income Statement";#N/A,#N/A,FALSE,"Balance Sheet";#N/A,#N/A,FALSE,"Cash Flow";#N/A,#N/A,FALSE,"Profit Improvements";#N/A,#N/A,FALSE,"Reorganization";#N/A,#N/A,FALSE,"Debt Summary";#N/A,#N/A,FALSE,"Tax Calculation"}</definedName>
    <definedName name="wrn.Quick_Merge_3yr.">{"Cover",#N/A,FALSE,"Cover";"trans_sum_debt",#N/A,FALSE,"Transaction_Sum_debt_Stats";"earnings_impact_3yr",#N/A,FALSE,"Earnings Impact";"accr_dil_3yr",#N/A,FALSE,"accretion dilution";"prof_inc_stmt_3yr",#N/A,FALSE,"Pro Forma Income Statement";"contr_anal_3yr",#N/A,FALSE,"Contribution_Analysis";"bal_adj",#N/A,FALSE,"Pro Forma Balance Sheet";"Acquiror_3yr",#N/A,FALSE,"Acquirer";"Target_3yr",#N/A,FALSE,"Target";"HasGets-3yr",#N/A,FALSE,"Has-Gets"}</definedName>
    <definedName name="wrn.Quick_Merge_4yr.">{"Cover",#N/A,FALSE,"Cover";"trans_sum_debt",#N/A,FALSE,"Transaction_Sum_debt_Stats";"earnings_impact_4yr",#N/A,FALSE,"Earnings Impact";"accr_dil_4yr",#N/A,FALSE,"accretion dilution";"prof_inc_stmt_4yr",#N/A,FALSE,"Pro Forma Income Statement";"contr_anal_4yr",#N/A,FALSE,"Contribution_Analysis";"bal_adj",#N/A,FALSE,"Pro Forma Balance Sheet";"Acquiror_4yr",#N/A,FALSE,"Acquirer";"Target_4yr",#N/A,FALSE,"Target";"HasGets-4yr",#N/A,FALSE,"Has-Gets"}</definedName>
    <definedName name="wrn.Quick_Merge_5yr.">{"Cover",#N/A,FALSE,"Cover";"trans_sum_debt",#N/A,FALSE,"Transaction_Sum_debt_Stats";"earnings_impact_5yr",#N/A,FALSE,"Earnings Impact";"accr_dil_5yr",#N/A,FALSE,"accretion dilution";"prof_inc_stmt_5yr",#N/A,FALSE,"Pro Forma Income Statement";"contr_anal_5yr",#N/A,FALSE,"Contribution_Analysis";"bal_adj",#N/A,FALSE,"Pro Forma Balance Sheet";"Acquiror_5yr",#N/A,FALSE,"Acquirer";"Target_5yr",#N/A,FALSE,"Target";"HasGets-yr5",#N/A,FALSE,"Has-Gets"}</definedName>
    <definedName name="wrn.Quick_Merge_6yr.">{"Cover",#N/A,FALSE,"Cover";"trans_sum_debt",#N/A,FALSE,"Transaction_Sum_debt_Stats";"earnings_impact_6yr",#N/A,FALSE,"Earnings Impact";"accr_dil_6yr",#N/A,FALSE,"accretion dilution";"prof_inc_stmt_6yr",#N/A,FALSE,"Pro Forma Income Statement";"contr_anal_6yr",#N/A,FALSE,"Contribution_Analysis";"bal_adj",#N/A,FALSE,"Pro Forma Balance Sheet";"Acquiror_6yr",#N/A,FALSE,"Acquirer";"Target_6yr",#N/A,FALSE,"Target";"HasGets-yr6",#N/A,FALSE,"Has-Gets"}</definedName>
    <definedName name="wrn.QuickBook.">{"DelHaas",#N/A,FALSE,"CONSMO95";"QuickBook",#N/A,FALSE,"CONSMO95"}</definedName>
    <definedName name="wrn.RATIO_SCHEDULE.">{#N/A,#N/A,FALSE,"RATIO_ANALYSIS"}</definedName>
    <definedName name="wrn.RATIO_SCHEDULE._1">{#N/A,#N/A,FALSE,"RATIO_ANALYSIS"}</definedName>
    <definedName name="wrn.Ratios.">{"Ratios",#N/A,FALSE,"Ratios"}</definedName>
    <definedName name="wrn.RATIOS._1">{#N/A,#N/A,TRUE,"RATIO_ANALYSIS"}</definedName>
    <definedName name="wrn.RECAPINVENTORY.">{#N/A,#N/A,FALSE,"RECAP OF INVENTORY"}</definedName>
    <definedName name="wrn.Recovery.">{#N/A,#N/A,FALSE,"COVER";#N/A,#N/A,FALSE,"Index";#N/A,#N/A,FALSE,"Summ_Products_Rec.97-98";#N/A,#N/A,FALSE,"QTR_Comp.";#N/A,#N/A,FALSE,"Summ_Detail_Rec.97-98";#N/A,#N/A,FALSE,"Summ_Agencies_Rec.97-98"}</definedName>
    <definedName name="wrn.red.">{"a",#N/A,FALSE,"Data";"b",#N/A,FALSE,"top";"d",#N/A,FALSE,"bot";"e",#N/A,FALSE,"Summary"}</definedName>
    <definedName name="wrn.Redundant._.Equipment._.Option.">{"pumps",#N/A,FALSE,"Option"}</definedName>
    <definedName name="wrn.Refining.">{"Refining",#N/A,FALSE,"Refining"}</definedName>
    <definedName name="wrn.Reforcast._.Print.">{#N/A,#N/A,FALSE,"RF Inc Stmt";#N/A,#N/A,FALSE,"RF-IS-1";#N/A,#N/A,FALSE,"RF-IS-2"}</definedName>
    <definedName name="wrn.Reforecast.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gions._.Bank.">{#N/A,#N/A,FALSE,"Cover_Page";#N/A,#N/A,FALSE,"Balance Sheet FY12";#N/A,#N/A,FALSE,"Consolidated-Cash Flow";#N/A,#N/A,FALSE,"CY_Per Inc FY12"}</definedName>
    <definedName name="wrn.Relevant.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.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1.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1._2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1._3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1._4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n.RELEVANTSHEETS.">{#N/A,#N/A,FALSE,"AD_Purch";#N/A,#N/A,FALSE,"Projections";#N/A,#N/A,FALSE,"DCF";#N/A,#N/A,FALSE,"Mkt Val"}</definedName>
    <definedName name="wrn.Remnant.">{#N/A,#N/A,FALSE,"DISTRIBUTION";#N/A,#N/A,FALSE,"1996 BRAND SUMMARY (2)";#N/A,#N/A,FALSE,"1995 BRAND SUMMARY"}</definedName>
    <definedName name="wrn.Renewal.">{#N/A,#N/A,FALSE,"Approval Form";#N/A,#N/A,FALSE,"Renewal";#N/A,#N/A,FALSE,"Cosmos Report"}</definedName>
    <definedName name="wrn.Renewal._.Justification.">{#N/A,#N/A,FALSE,"Renewal"}</definedName>
    <definedName name="wrn.report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wrn.report.">{"pag1",#N/A,FALSE,"Sheet1";"pag2",#N/A,FALSE,"Sheet1";"pag3",#N/A,FALSE,"Sheet1";"pag4",#N/A,FALSE,"Sheet1"}</definedName>
    <definedName name="wrn.Report._.2.">{#N/A,#N/A,TRUE,"Pivots-Employee";#N/A,"Scenerio2",TRUE,"Assumptions Summary"}</definedName>
    <definedName name="wrn.REPORT._.C.">{#N/A,#N/A,TRUE,"Sch-5a";#N/A,#N/A,TRUE,"Sch-5b";#N/A,#N/A,TRUE,"Sch-5c";#N/A,#N/A,TRUE,"Sch-5d";#N/A,#N/A,TRUE,"Sch-6a";#N/A,#N/A,TRUE,"Sch-6b";#N/A,#N/A,TRUE,"Sch-6c";#N/A,#N/A,TRUE,"Sch-6d";#N/A,#N/A,TRUE,"Sch-6e"}</definedName>
    <definedName name="wrn.Report._.Test.">{"Landscape Expanded","test1",FALSE,"Revenue Buildup";"Landscape Expanded","test3",FALSE,"Revenue Buildup";"Portrait Annual To Use","test2",FALSE,"Revenue Buildup"}</definedName>
    <definedName name="wrn.report.1">{"summary",#N/A,FALSE,"2000 vs 1999";"detail",#N/A,FALSE,"2000 vs 1999"}</definedName>
    <definedName name="wrn.report.2">{"summary",#N/A,FALSE,"2000 vs 1999";"detail",#N/A,FALSE,"2000 vs 1999"}</definedName>
    <definedName name="wrn.report.3">{"summary",#N/A,FALSE,"2000 vs 1999";"detail",#N/A,FALSE,"2000 vs 1999"}</definedName>
    <definedName name="wrn.report.4">{"summary",#N/A,FALSE,"2000 vs 1999";"detail",#N/A,FALSE,"2000 vs 1999"}</definedName>
    <definedName name="wrn.report.5">{"summary",#N/A,FALSE,"2000 vs 1999";"detail",#N/A,FALSE,"2000 vs 1999"}</definedName>
    <definedName name="wrn.report.6">{"summary",#N/A,FALSE,"2000 vs 1999";"detail",#N/A,FALSE,"2000 vs 1999"}</definedName>
    <definedName name="wrn.report.new">{"summary",#N/A,FALSE,"2000 vs 1999";"detail",#N/A,FALSE,"2000 vs 1999"}</definedName>
    <definedName name="wrn.report.new.1">{"summary",#N/A,FALSE,"2000 vs 1999";"detail",#N/A,FALSE,"2000 vs 1999"}</definedName>
    <definedName name="wrn.report.new.5">{"summary",#N/A,FALSE,"2000 vs 1999";"detail",#N/A,FALSE,"2000 vs 1999"}</definedName>
    <definedName name="wrn.report.new1">{"summary",#N/A,FALSE,"2000 vs 1999";"detail",#N/A,FALSE,"2000 vs 1999"}</definedName>
    <definedName name="wrn.report.new2">{"summary",#N/A,FALSE,"2000 vs 1999";"detail",#N/A,FALSE,"2000 vs 1999"}</definedName>
    <definedName name="wrn.Report_Page.">{"Annual_Income",#N/A,FALSE,"Report Page";"Balance_Cash_Flow",#N/A,FALSE,"Report Page";"Quarterly_Income",#N/A,FALSE,"Report Page"}</definedName>
    <definedName name="wrn.report1">{"summary",#N/A,FALSE,"2000 vs 1999";"detail",#N/A,FALSE,"2000 vs 1999"}</definedName>
    <definedName name="wrn.Report1.">{#N/A,#N/A,FALSE,"IS";#N/A,#N/A,FALSE,"BS";#N/A,#N/A,FALSE,"CF";#N/A,#N/A,FALSE,"CE";#N/A,#N/A,FALSE,"Depr";#N/A,#N/A,FALSE,"APAL"}</definedName>
    <definedName name="wrn.Reports._.to._.EBITDARM.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SULTS.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rn.revenue._.detail.">{"revenue detail 1",#N/A,FALSE,"Revenue Detail";"revenue detail 2",#N/A,FALSE,"Revenue Detail";"revenue detail 3",#N/A,FALSE,"Revenue Detail";"revenue detail 4",#N/A,FALSE,"Revenue Detail"}</definedName>
    <definedName name="wrn.revenue._.historical.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enue._.quality.">{#N/A,#N/A,FALSE,"REV. KPI MONTH  FFR";#N/A,#N/A,FALSE,"REV. KPI MONTH  NLG";#N/A,#N/A,FALSE,"REV. KPI YTD FFR";#N/A,#N/A,FALSE,"REV. KPI YTD  NLG"}</definedName>
    <definedName name="wrn.Revenues.">{"Drilling",#N/A,FALSE,"MDL";"Oil_Gas",#N/A,FALSE,"MDL"}</definedName>
    <definedName name="wrn.review.">{"review",#N/A,FALSE,"FACTSHT"}</definedName>
    <definedName name="wrn.Review._.all.">{#N/A,#N/A,FALSE,"Pg 1";#N/A,#N/A,FALSE,"Pg 2";#N/A,#N/A,FALSE,"Pg 3R";#N/A,#N/A,FALSE,"AR MIS";#N/A,#N/A,FALSE,"AR con";#N/A,#N/A,FALSE,"AR sum";#N/A,#N/A,FALSE,"AR Inelig";#N/A,#N/A,FALSE,"AR dil";#N/A,#N/A,FALSE,"AR CM";#N/A,#N/A,FALSE,"AR ship";#N/A,#N/A,FALSE,"AR ver";#N/A,#N/A,FALSE,"AR miscel";#N/A,#N/A,FALSE,"AR rec";#N/A,#N/A,FALSE,"Inv sum";#N/A,#N/A,FALSE,"Inv NP";#N/A,#N/A,FALSE,"Inv MIS";#N/A,#N/A,FALSE,"Inv con";#N/A,#N/A,FALSE,"Inv cnt";#N/A,#N/A,FALSE,"Inv cst";#N/A,#N/A,FALSE,"Inv Sell thru";#N/A,#N/A,FALSE,"AP";#N/A,#N/A,FALSE,"APactivity";#N/A,#N/A,FALSE,"NPLease";#N/A,#N/A,FALSE,"FA Ins";#N/A,#N/A,FALSE,"Cash";#N/A,#N/A,FALSE,"Taxes";#N/A,#N/A,FALSE,"Trend";#N/A,#N/A,FALSE,"Fin stmt";#N/A,#N/A,FALSE,"BS detail"}</definedName>
    <definedName name="wrn.review1.">{"review",#N/A,FALSE,"FACTSHT"}</definedName>
    <definedName name="wrn.ReviewPack.">{#N/A,#N/A,FALSE,"PCS";#N/A,#N/A,FALSE,"Market Info1";#N/A,#N/A,FALSE,"Market Info2";#N/A,#N/A,FALSE,"Operating Data";#N/A,#N/A,FALSE,"Balance Sheet Ratios";#N/A,#N/A,FALSE,"Financial";#N/A,#N/A,FALSE,"Trend";#N/A,#N/A,FALSE,"Rankings";#N/A,#N/A,FALSE,"Wage Analysis";#N/A,#N/A,FALSE,"SCF - BS";#N/A,#N/A,FALSE,"SCF - IS";#N/A,#N/A,FALSE,"SCF - CFA";#N/A,#N/A,FALSE,"Volatility";#N/A,#N/A,FALSE,"Option Analysis";#N/A,#N/A,FALSE,"Representative Levels";#N/A,#N/A,FALSE,"ValSum";#N/A,#N/A,FALSE,"Market Multiple";#N/A,#N/A,FALSE,"Multiple Analysis";#N/A,#N/A,FALSE,"Market Changes"}</definedName>
    <definedName name="wrn.ReviewPackBrief.">{#N/A,#N/A,FALSE,"Market Info1";#N/A,#N/A,FALSE,"Market Info2";#N/A,#N/A,FALSE,"PCS";#N/A,#N/A,FALSE,"Operating Data";#N/A,#N/A,FALSE,"Balance Sheet Ratios";#N/A,#N/A,FALSE,"Financial";#N/A,#N/A,FALSE,"Trend";#N/A,#N/A,FALSE,"Rankings";#N/A,#N/A,FALSE,"Market Changes";#N/A,#N/A,FALSE,"Other Analysis"}</definedName>
    <definedName name="wrn.Revised._.Mancos.">{"Asia Other Revised 1",#N/A,FALSE,"ROR";"Asia Other Royalty Revised 2",#N/A,FALSE,"ROR";"Americas Managed Revised 1",#N/A,FALSE,"ROR";"Americas Managed Revised 2",#N/A,FALSE,"ROR";"Bristom Mancos Revised 1",#N/A,FALSE,"ROR";"Bristol Manco Revised 2",#N/A,FALSE,"ROR";"Asia Mancos 1 Revised",#N/A,FALSE,"ROR";"Asia Mancos 2 Revised",#N/A,FALSE,"ROR"}</definedName>
    <definedName name="wrn.Revs.">{"Base_rev",#N/A,FALSE,"Proj_IS_Base";"Projrev",#N/A,FALSE,"Proj_IS_wOTLC";"Delta",#N/A,FALSE,"Delta Rev_PV"}</definedName>
    <definedName name="wrn.REVSUM.">{"REVENUE",#N/A,FALSE,"REVENUE COMPARISON"}</definedName>
    <definedName name="wrn.Riverwood_comp_model.">{#N/A,#N/A,FALSE,"Che-Ga";#N/A,#N/A,FALSE,"Iv-Sm";#N/A,#N/A,FALSE,"So-We";#N/A,#N/A,FALSE,"Me-Po";#N/A,#N/A,FALSE,"Be-Bo";#N/A,#N/A,FALSE,"Cha-Ki";#N/A,#N/A,FALSE,"In";#N/A,#N/A,FALSE,"Schedule 23";#N/A,#N/A,FALSE,"Schedule 22";#N/A,#N/A,FALSE,"WACC"}</definedName>
    <definedName name="wrn.Robert.">{"ROR",#N/A,FALSE,"CF";"Total",#N/A,FALSE,"Reserve Report";"HPDP",#N/A,FALSE,"Reserve Report";"PPDP",#N/A,FALSE,"Reserve Report";"PDNP",#N/A,FALSE,"Reserve Report";"PUD",#N/A,FALSE,"Reserve Report";"Price",#N/A,FALSE,"Reserve Report"}</definedName>
    <definedName name="wrn.rodeney.">{"page 2",#N/A,FALSE,"Relief";"page 1",#N/A,FALSE,"Relief"}</definedName>
    <definedName name="wrn.Roll._.Up._.Fields.">{"Total",#N/A,FALSE,"Six Fields";"PDP",#N/A,FALSE,"Six Fields";"PNP",#N/A,FALSE,"Six Fields";"PUD",#N/A,FALSE,"Six Fields";"Prob",#N/A,FALSE,"Six Fields"}</definedName>
    <definedName name="wrn.rollup">{#N/A,#N/A,FALSE,"Summary"}</definedName>
    <definedName name="wrn.Rollup.">{"rollupcap",#N/A,TRUE,"ROLLUP";"rollupga",#N/A,TRUE,"ROLLUP"}</definedName>
    <definedName name="wrn.RPCOE._.pitch.">{#N/A,#N/A,FALSE,"Cover";#N/A,#N/A,FALSE,"Contents";#N/A,#N/A,FALSE,"Overview";#N/A,#N/A,FALSE,"Assumps";#N/A,#N/A,FALSE,"97 DAL hrs";#N/A,#N/A,FALSE,"97 heads";#N/A,#N/A,FALSE,"97 Expense";#N/A,#N/A,FALSE,"97 Exp prod";#N/A,#N/A,FALSE,"97 Rates";#N/A,#N/A,FALSE,"97 shop cost";#N/A,#N/A,FALSE,"98 DAL hrs";#N/A,#N/A,FALSE,"98 heads";#N/A,#N/A,FALSE,"98 Expense";#N/A,#N/A,FALSE,"98 Exp prod";#N/A,#N/A,FALSE,"98 Rates";#N/A,#N/A,FALSE,"98 shop cost";#N/A,#N/A,FALSE,"Issues";#N/A,#N/A,FALSE,"97 Inv related exp"}</definedName>
    <definedName name="wrn.RustyPresentation.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Rwk_Scrap_p3.">{#N/A,#N/A,FALSE,"Rwk Scrap_p3"}</definedName>
    <definedName name="wrn.S.._.Center._.d.._.labor._.hrs_p16.">{#N/A,#N/A,FALSE,"Dlhrsrep_p16"}</definedName>
    <definedName name="wrn.S.._.center._.oh._.vs._.budget_p10.">{#N/A,#N/A,FALSE,"OhvsbR_p10"}</definedName>
    <definedName name="wrn.SAA94TAX.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ales.">{"sales",#N/A,FALSE,"Sales";"sales existing",#N/A,FALSE,"Sales";"sales rd1",#N/A,FALSE,"Sales";"sales rd2",#N/A,FALSE,"Sales"}</definedName>
    <definedName name="wrn.Sales._.Activity.">{#N/A,#N/A,FALSE,"Integration Systems"}</definedName>
    <definedName name="wrn.SALES._.ASSISTANTS.">{#N/A,#N/A,FALSE,"GLENN BIALLAS";#N/A,#N/A,FALSE,"ELIZABETH BURGESS";#N/A,#N/A,FALSE,"MARIE GORDON";#N/A,#N/A,FALSE,"HELEN KANELLOS";#N/A,#N/A,FALSE,"CINDY MIRANDA";#N/A,#N/A,FALSE,"KIM PEELO";#N/A,#N/A,FALSE,"VALERIE SANCHEZ";#N/A,#N/A,FALSE,"KRISTA SANTORO";#N/A,#N/A,FALSE,"GINA SHARP";#N/A,#N/A,FALSE,"LISA SLUSHER";#N/A,#N/A,FALSE,"ALICE SOTO";#N/A,#N/A,FALSE,"LISA TINTNER";#N/A,#N/A,FALSE,"ALEXIS KNIGHT-LARSON";#N/A,#N/A,FALSE,"CYNTHIA POCIASK-SLYWKA";#N/A,#N/A,FALSE,"ROBERT SEGOVIA";#N/A,#N/A,FALSE,"MICHAEL ANTIKAUSKAS"}</definedName>
    <definedName name="wrn.SALES._.MANAGERS.">{#N/A,#N/A,FALSE,"LIZ DALY";#N/A,#N/A,FALSE,"JEFF MORIARTY"}</definedName>
    <definedName name="wrn.SALES._.PROJECTION.">{#N/A,#N/A,TRUE,"SALES PROJECTION (WITHOUT LH)";#N/A,#N/A,TRUE,"AAS JOBS"}</definedName>
    <definedName name="wrn.sales._from_DBAB">{"sales",#N/A,FALSE,"Sales";"sales existing",#N/A,FALSE,"Sales";"sales rd1",#N/A,FALSE,"Sales";"sales rd2",#N/A,FALSE,"Sales"}</definedName>
    <definedName name="wrn.sales._from_DBAB_1">{"sales",#N/A,FALSE,"Sales";"sales existing",#N/A,FALSE,"Sales";"sales rd1",#N/A,FALSE,"Sales";"sales rd2",#N/A,FALSE,"Sales"}</definedName>
    <definedName name="wrn.sales._from_DBAB_1_1">{"sales",#N/A,FALSE,"Sales";"sales existing",#N/A,FALSE,"Sales";"sales rd1",#N/A,FALSE,"Sales";"sales rd2",#N/A,FALSE,"Sales"}</definedName>
    <definedName name="wrn.sales._from_DBAB_1_1_1">{"sales",#N/A,FALSE,"Sales";"sales existing",#N/A,FALSE,"Sales";"sales rd1",#N/A,FALSE,"Sales";"sales rd2",#N/A,FALSE,"Sales"}</definedName>
    <definedName name="wrn.sales._from_DBAB_1_2">{"sales",#N/A,FALSE,"Sales";"sales existing",#N/A,FALSE,"Sales";"sales rd1",#N/A,FALSE,"Sales";"sales rd2",#N/A,FALSE,"Sales"}</definedName>
    <definedName name="wrn.sales._from_DBAB_2">{"sales",#N/A,FALSE,"Sales";"sales existing",#N/A,FALSE,"Sales";"sales rd1",#N/A,FALSE,"Sales";"sales rd2",#N/A,FALSE,"Sales"}</definedName>
    <definedName name="wrn.sales._from_DBAB_3">{"sales",#N/A,FALSE,"Sales";"sales existing",#N/A,FALSE,"Sales";"sales rd1",#N/A,FALSE,"Sales";"sales rd2",#N/A,FALSE,"Sales"}</definedName>
    <definedName name="wrn.sales._from_DBAB_4">{"sales",#N/A,FALSE,"Sales";"sales existing",#N/A,FALSE,"Sales";"sales rd1",#N/A,FALSE,"Sales";"sales rd2",#N/A,FALSE,"Sales"}</definedName>
    <definedName name="wrn.sales._from_DBAB_5">{"sales",#N/A,FALSE,"Sales";"sales existing",#N/A,FALSE,"Sales";"sales rd1",#N/A,FALSE,"Sales";"sales rd2",#N/A,FALSE,"Sales"}</definedName>
    <definedName name="wrn.SalesMarginPages.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lesMarginPages.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NDSQUARTERLY.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rn.SB_PRES.">{#N/A,#N/A,TRUE,"Sheet16"}</definedName>
    <definedName name="wrn.SBEI.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cenario._.Summary.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HED11.">{"sch11",#N/A,FALSE,"Pub rights";"sch11a",#N/A,FALSE,"Pub rights";"sch11b",#N/A,FALSE,"Pub rights";"sch11c",#N/A,FALSE,"Pub rights";"sch11d",#N/A,FALSE,"Pub rights";"sch11e",#N/A,FALSE,"Pub rights"}</definedName>
    <definedName name="wrn.SCHED12.">{"sch12",#N/A,FALSE,"Goodwill";"sch12a",#N/A,FALSE,"Goodwill";"sch12b",#N/A,FALSE,"Goodwill";"sch12c",#N/A,FALSE,"Goodwill";"sch12d",#N/A,FALSE,"Goodwill";"sch12e",#N/A,FALSE,"Goodwill";"sch12f",#N/A,FALSE,"Goodwill"}</definedName>
    <definedName name="wrn.SCHED13.">{"sch13",#N/A,FALSE,"Tangibles";"sch13a",#N/A,FALSE,"Tangibles";"sch13b",#N/A,FALSE,"Tangibles";"SCH13CC",#N/A,FALSE,"Tangibles";"sch13c",#N/A,FALSE,"Tangibles";"sch13d",#N/A,FALSE,"Tangibles";"sch13e",#N/A,FALSE,"Tangibles"}</definedName>
    <definedName name="wrn.SCHED15.">{"sch15",#N/A,FALSE,"Inv in subs";"sch15a",#N/A,FALSE,"Inv in subs";"sch15b",#N/A,FALSE,"Inv in subs";"sch15c",#N/A,FALSE,"Inv in subs";"sch15d",#N/A,FALSE,"Inv in subs"}</definedName>
    <definedName name="wrn.SCHED16.">{"sch16",#N/A,FALSE,"Assoc";"sch16b",#N/A,FALSE,"Assoc";"sch16c",#N/A,FALSE,"Assoc";"sch16d",#N/A,FALSE,"Assoc";"sch16e",#N/A,FALSE,"Assoc";"sch16f",#N/A,FALSE,"Assoc"}</definedName>
    <definedName name="wrn.SCHED17.">{"sch17",#N/A,FALSE,"Oth Inv";"sch17a",#N/A,FALSE,"Oth Inv";"sch17b",#N/A,FALSE,"Oth Inv"}</definedName>
    <definedName name="wrn.SCHED19.">{"sch19",#N/A,FALSE,"Debtors &lt; 1 yr";"sch19a",#N/A,FALSE,"Debtors &lt; 1 yr";"sch19b",#N/A,FALSE,"Debtors &lt; 1 yr"}</definedName>
    <definedName name="wrn.SCHED23.">{"sch23",#N/A,FALSE,"Loans";"sch23a",#N/A,FALSE,"Loans"}</definedName>
    <definedName name="wrn.SCHED24.">{"sch24",#N/A,FALSE,"Creditors &lt; 1yr";"sch24a",#N/A,FALSE,"Creditors &lt; 1yr";"sch24b",#N/A,FALSE,"Creditors &lt; 1yr"}</definedName>
    <definedName name="wrn.SCHED25.">{"sch25",#N/A,FALSE,"Provisions &lt;1yr";"sch25a",#N/A,FALSE,"Provisions &lt;1yr"}</definedName>
    <definedName name="wrn.SCHED27.">{"sch27",#N/A,FALSE,"Provisions &gt;1yr";"sch27a",#N/A,FALSE,"Provisions &gt;1yr"}</definedName>
    <definedName name="wrn.SCHED3.">{"scha",#N/A,FALSE,"Turnover";"schb",#N/A,FALSE,"Turnover";"schc",#N/A,FALSE,"Turnover";"schd",#N/A,FALSE,"Turnover"}</definedName>
    <definedName name="wrn.SCHED30.">{"sch30",#N/A,FALSE,"Reserves";"sch30a",#N/A,FALSE,"Reserves";"sch30b",#N/A,FALSE,"Reserves"}</definedName>
    <definedName name="wrn.SCHED31.">{"sch31",#N/A,FALSE,"MI";"sch31a",#N/A,FALSE,"MI"}</definedName>
    <definedName name="wrn.SCHED34.">{"sch34",#N/A,FALSE,"Flash rec";"sch34a",#N/A,FALSE,"Flash rec";"sch34b",#N/A,FALSE,"Flash rec"}</definedName>
    <definedName name="wrn.SCHED4.">{"sch4a",#N/A,FALSE,"Expenses";"sch4b",#N/A,FALSE,"Expenses";"sch4c",#N/A,FALSE,"Expenses";"schd",#N/A,FALSE,"Expenses"}</definedName>
    <definedName name="wrn.SCHED6.">{"sch6",#N/A,FALSE,"Inv income";"scha",#N/A,FALSE,"Inv income";"schb",#N/A,FALSE,"Inv income";"schc",#N/A,FALSE,"Inv income"}</definedName>
    <definedName name="wrn.SCHED7.">{"sch7a",#N/A,FALSE,"Interest pd";"sch7b",#N/A,FALSE,"Interest pd"}</definedName>
    <definedName name="wrn.schedules.">{"schedule1",#N/A,FALSE,"Sheet1";"schedule2",#N/A,FALSE,"Sheet1";"schedule3",#N/A,FALSE,"Sheet1";"schedule4",#N/A,FALSE,"Sheet1";"schedule5",#N/A,FALSE,"Sheet1";"schedule6",#N/A,FALSE,"Sheet1"}</definedName>
    <definedName name="wrn.scorecard._.rpt.">{"scorecard view",#N/A,FALSE,"Scorecard output"}</definedName>
    <definedName name="wrn.Scripts.">{"ENBREL",#N/A,FALSE,"Sheet1";"RenaGel",#N/A,FALSE,"Sheet1";"HIV PI",#N/A,FALSE,"Sheet1";"MS",#N/A,FALSE,"Sheet1"}</definedName>
    <definedName name="wrn.sdi.">{#N/A,#N/A,FALSE,"Customer Base";#N/A,#N/A,FALSE,"Workforce";#N/A,#N/A,FALSE,"cur prod";#N/A,#N/A,FALSE,"in-proc";#N/A,#N/A,FALSE,"Trademark"}</definedName>
    <definedName name="wrn.Section._.A.">{#N/A,#N/A,FALSE,"Info";#N/A,#N/A,FALSE,"COcharacter"}</definedName>
    <definedName name="wrn.Section._.B.">{#N/A,#N/A,FALSE,"ARControl";#N/A,#N/A,FALSE,"ARcrSCH";#N/A,#N/A,FALSE,"ARConcent";#N/A,#N/A,FALSE,"ARSalesBYCust";#N/A,#N/A,FALSE,"BacklogCONC";#N/A,#N/A,FALSE,"ARIneligble";#N/A,#N/A,FALSE,"ARieDetail";#N/A,#N/A,FALSE,"ARComp";#N/A,#N/A,FALSE,"PastDue";#N/A,#N/A,FALSE,"Pastduedet";#N/A,#N/A,FALSE,"AllowBD";#N/A,#N/A,FALSE,"Baddebt";#N/A,#N/A,FALSE,"ARRemitTest";#N/A,#N/A,FALSE,"LoanStatus";#N/A,#N/A,FALSE,"Reconciliations";#N/A,#N/A,FALSE,"Confirms";#N/A,#N/A,FALSE,"Shiptest";#N/A,#N/A,FALSE,"CMTest"}</definedName>
    <definedName name="wrn.Section._.C.">{#N/A,#N/A,FALSE,"BankACCT";#N/A,#N/A,FALSE,"CASHrecon";#N/A,#N/A,FALSE,"LINEofCR";#N/A,#N/A,FALSE,"WHtaxes";#N/A,#N/A,FALSE,"UT&amp;miscTAX";#N/A,#N/A,FALSE,"OFFCR&amp;tax";#N/A,#N/A,FALSE,"CDreview"}</definedName>
    <definedName name="wrn.Section._.D.">{#N/A,#N/A,FALSE,"BALsheet";#N/A,#N/A,FALSE,"OtherA&amp;L";#N/A,#N/A,FALSE,"IncStat - Interim";#N/A,#N/A,FALSE,"IncStat - YE";#N/A,#N/A,FALSE,"IncStat - Proj";#N/A,#N/A,FALSE,"TNW";#N/A,#N/A,FALSE,"Fixed Asset";#N/A,#N/A,FALSE,"FA Coverage"}</definedName>
    <definedName name="wrn.Section._.E.">{#N/A,#N/A,FALSE,"INVchar";#N/A,#N/A,FALSE,"INVcomp";#N/A,#N/A,FALSE,"INVto";#N/A,#N/A,FALSE,"CATGRYdetail";#N/A,#N/A,FALSE,"INVrecon";#N/A,#N/A,FALSE,"INVStrat";#N/A,#N/A,FALSE,"Locations";#N/A,#N/A,FALSE,"COSTtestRS";#N/A,#N/A,FALSE,"COSTtestMFG";#N/A,#N/A,FALSE,"TESTcount";#N/A,#N/A,FALSE,"GMtest"}</definedName>
    <definedName name="wrn.Section._.E._.and._.F.">{#N/A,#N/A,FALSE,"INVWPs";#N/A,#N/A,FALSE,"INVchar";#N/A,#N/A,FALSE,"INVcomp";#N/A,#N/A,FALSE,"INVto";#N/A,#N/A,FALSE,"CATGRYdetail";#N/A,#N/A,FALSE,"INVrecon";#N/A,#N/A,FALSE,"INVStrat";#N/A,#N/A,FALSE,"Locations";#N/A,#N/A,FALSE,"COSTtestRS";#N/A,#N/A,FALSE,"COSTtestMFG";#N/A,#N/A,FALSE,"TESTcount";#N/A,#N/A,FALSE,"GMtest";#N/A,#N/A,FALSE,"APrecon";#N/A,#N/A,FALSE,"APtop10";#N/A,#N/A,FALSE,"APspread";#N/A,#N/A,FALSE,"OScks";#N/A,#N/A,FALSE,"APcontrol";#N/A,#N/A,FALSE,"APcomp";#N/A,#N/A,FALSE,"NPsch"}</definedName>
    <definedName name="wrn.Section._.F.">{#N/A,#N/A,FALSE,"APrecon";#N/A,#N/A,FALSE,"APtop10";#N/A,#N/A,FALSE,"APspread";#N/A,#N/A,FALSE,"OScks";#N/A,#N/A,FALSE,"APcontrol";#N/A,#N/A,FALSE,"APcomp"}</definedName>
    <definedName name="wrn.Segments.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miCap.">{#N/A,#N/A,FALSE,"from high";#N/A,#N/A,FALSE,"from low";#N/A,#N/A,FALSE,"Market Cap";#N/A,#N/A,FALSE,"Alpha"}</definedName>
    <definedName name="wrn.Sensitivity._.Analysis.">{"Sensitivity Tables",#N/A,FALSE,"DCF"}</definedName>
    <definedName name="wrn.SEPTEMBER.">{"CONS SEPT",#N/A,FALSE,"Cons Comparison";"CONS SEPT Q3",#N/A,FALSE,"Cons Comparison";"Cons YTD Sept",#N/A,FALSE,"Cons Comparison";"SAS SEPT",#N/A,FALSE,"Ocean Comparison";"SAS SEPT Q3",#N/A,FALSE,"Ocean Comparison";"SAS SEPT YTD",#N/A,FALSE,"Ocean Comparison";"UV SEPT",#N/A,FALSE,"UV Comparison";"UV SEPT Q3",#N/A,FALSE,"UV Comparison";"UV SEPT YTD",#N/A,FALSE,"UV Comparison";"CMS SEPT",#N/A,FALSE,"CMS Comparison";"CMS SEPT Q3",#N/A,FALSE,"CMS Comparison";"CMS SEPT YTD",#N/A,FALSE,"CMS Comparison";"POLARIS SEPT",#N/A,FALSE,"Polaris Comparison";"POLARIS SEPT Q3",#N/A,FALSE,"Polaris Comparison";"POLARIS SEPT YTD",#N/A,FALSE,"Polaris Comparison";"CORP SEPT",#N/A,FALSE,"Corp Comparison";"CORP SEPT Q3",#N/A,FALSE,"Corp Comparison";"CORP SEPT YTD",#N/A,FALSE,"Corp Comparison";"HOLD SEPT",#N/A,FALSE,"Holding Comparison";"HOLD SEPT Q3",#N/A,FALSE,"Holding Comparison";"HOLD SEPT YTD",#N/A,FALSE,"Holding Comparison";"ELIM SEPT",#N/A,FALSE,"Eliminating Comparison";"ELIM SEPT Q3",#N/A,FALSE,"Eliminating Comparison";"ELIM SEPT YTD",#N/A,FALSE,"Eliminating Comparison"}</definedName>
    <definedName name="wrn.service_center_p6.">{#N/A,#N/A,FALSE,"ExpS_p6"}</definedName>
    <definedName name="wrn.Set.">{#N/A,#N/A,FALSE,"High";#N/A,#N/A,FALSE,"Low";#N/A,#N/A,FALSE,"MarketCap";#N/A,#N/A,FALSE,"Alpha"}</definedName>
    <definedName name="wrn.Seven._.Page.">{"Income",#N/A,FALSE,"income";"Sales",#N/A,FALSE,"income";"Critical",#N/A,FALSE,"income";"Market",#N/A,FALSE,"Market";"Returns",#N/A,FALSE,"returns";"Balance",#N/A,FALSE,"balance";"Cash Flow",#N/A,FALSE,"balance"}</definedName>
    <definedName name="wrn.SF_FLEETS.">{#N/A,#N/A,FALSE,"SF_FLEETS";#N/A,#N/A,FALSE,"1243-12403";#N/A,#N/A,FALSE,"1244-12404";#N/A,#N/A,FALSE,"VEH HOLDING 5201-5701"}</definedName>
    <definedName name="wrn.SHAREHOLDERS.">{#N/A,#N/A,FALSE,"SUMMARY";#N/A,#N/A,FALSE,"SALES-CUSTOM";#N/A,#N/A,FALSE,"SALES-SMOOTHDRILL";#N/A,#N/A,FALSE,"SALES-BJ";#N/A,#N/A,FALSE,"BAL. SHEET";#N/A,#N/A,FALSE,"INC. STMT";#N/A,#N/A,FALSE,"SHARE EQUITY";#N/A,#N/A,FALSE,"CASH FLOW";#N/A,#N/A,FALSE,"OVERHEAD";#N/A,#N/A,FALSE,"ENG.";#N/A,#N/A,FALSE,"SALES";#N/A,#N/A,FALSE,"ADMIN.";#N/A,#N/A,FALSE,"BAL. SHEET 1996";#N/A,#N/A,FALSE,"INC. STMT 1996";#N/A,#N/A,FALSE,"CASH FLOW 1996"}</definedName>
    <definedName name="wrn.Shareholders._.and._.Employees.">{#N/A,#N/A,FALSE,"Share the Wealth";#N/A,#N/A,FALSE,"Shareholders vs Employees";#N/A,#N/A,FALSE,"Share vs Emp Summary"}</definedName>
    <definedName name="wrn.SHORT.">{"CREDIT STATISTICS",#N/A,FALSE,"STATS";"CF_AND_IS",#N/A,FALSE,"PLAN";"BALSHEET",#N/A,FALSE,"BALANCE SHEET"}</definedName>
    <definedName name="wrn.Short._.Print.">{#N/A,#N/A,FALSE,"Cover";#N/A,#N/A,FALSE,"Stack";#N/A,#N/A,FALSE,"Cost S";#N/A,#N/A,FALSE," CF";#N/A,#N/A,FALSE,"Investor"}</definedName>
    <definedName name="wrn.Showrooms.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wrn.Six._.Page.">{"Income",#N/A,FALSE,"Earnings";"Critical Measures",#N/A,FALSE,"Earnings";"Balance",#N/A,FALSE,"Balance";"Cash Flow",#N/A,FALSE,"Balance";"Market",#N/A,FALSE,"Market";"Returns",#N/A,FALSE,"Returns"}</definedName>
    <definedName name="wrn.Sixpage.">{"Income",#N/A,FALSE,"income";"Critical",#N/A,FALSE,"income";"Balance",#N/A,FALSE,"Balance";"Cash Flow",#N/A,FALSE,"Balance";"Returns",#N/A,FALSE,"Returns";"Market",#N/A,FALSE,"Market"}</definedName>
    <definedName name="wrn.SKSCS1.">{#N/A,#N/A,FALSE,"Antony Financials";#N/A,#N/A,FALSE,"Cowboy Financials";#N/A,#N/A,FALSE,"Combined";#N/A,#N/A,FALSE,"Valuematrix";#N/A,#N/A,FALSE,"DCFAntony";#N/A,#N/A,FALSE,"DCFCowboy";#N/A,#N/A,FALSE,"DCFCombined"}</definedName>
    <definedName name="wrn.Slides.">{#N/A,#N/A,FALSE,"Cover";#N/A,#N/A,FALSE,"Process";#N/A,#N/A,FALSE,"Next Steps";#N/A,#N/A,FALSE,"Goals";#N/A,#N/A,FALSE,"Units";#N/A,#N/A,FALSE,"Units By Market";#N/A,#N/A,FALSE,"Sales";#N/A,#N/A,FALSE,"Comparative IS";#N/A,#N/A,FALSE,"Consolidating";#N/A,#N/A,FALSE,"Metrics";#N/A,#N/A,FALSE,"PowerEvolution";#N/A,#N/A,FALSE,"Prod Line Title";#N/A,#N/A,FALSE,"50-60 Highlights";#N/A,#N/A,FALSE,"2 Cyl Reman Highlights";#N/A,#N/A,FALSE,"2-4000 Highlights";#N/A,#N/A,FALSE,"Cento Highlights";#N/A,#N/A,FALSE,"PL Income";#N/A,#N/A,FALSE,"PL Metrics";#N/A,#N/A,FALSE,"Sub Performance";#N/A,#N/A,FALSE,"Sensitivity"}</definedName>
    <definedName name="wrn.Spec.">{#N/A,#N/A,FALSE,"Sheet1"}</definedName>
    <definedName name="wrn.sspall.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Staffing.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1">{#N/A,#N/A,FALSE,"Assessment";#N/A,#N/A,FALSE,"Staffing";#N/A,#N/A,FALSE,"Hires";#N/A,#N/A,FALSE,"Assumptions"}</definedName>
    <definedName name="wrn.STAND_ALONE_BOTH.">{"FCB_ALL",#N/A,FALSE,"FCB";"GREY_ALL",#N/A,FALSE,"GREY"}</definedName>
    <definedName name="wrn.Stand_alone_both._dcf">{"FCB_ALL",#N/A,FALSE,"FCB";"GREY_ALL",#N/A,FALSE,"GREY"}</definedName>
    <definedName name="wrn.Standard.">{#N/A,#N/A,FALSE,"Market Share";#N/A,#N/A,FALSE,"dcf";#N/A,#N/A,FALSE,"Base"}</definedName>
    <definedName name="wrn.STANDARDIZED._.AUDIT.">{#N/A,#N/A,FALSE,"ROUTING PAGE";#N/A,#N/A,FALSE,"WORKSHEET INDEX";#N/A,#N/A,FALSE,"GENERAL INFORMATION";#N/A,#N/A,FALSE,"BOOKS AND RECORDS ANALYSIS";#N/A,#N/A,FALSE,"COLLATERAL AND LOAN POSITION";#N/A,#N/A,FALSE,"COLLATERAL POSITION FOOTNOTES";#N/A,#N/A,FALSE,"GL REVOLVING LOAN BALANCES";#N/A,#N/A,FALSE,"GENERAL AR INFORMATION";#N/A,#N/A,FALSE,"AR AGINGS";#N/A,#N/A,FALSE,"ANALYSIS OF DELINQUENT ACCOUNTS";#N/A,#N/A,FALSE,"ALLOWANCE FOR DOUBTFUL ACCOUNTS";#N/A,#N/A,FALSE,"AR CONCENTRATION &amp; INELIGIBLES";#N/A,#N/A,FALSE,"AR ACTIVITY";#N/A,#N/A,FALSE,"PROOF OF DELIVERY";#N/A,#N/A,FALSE,"CREDIT MEMO ANALYSIS";#N/A,#N/A,FALSE,"GENERAL INVENTORY INFORMATION";#N/A,#N/A,FALSE,"INVENTORY SUMMARY";#N/A,#N/A,FALSE,"INVENTORY BY LOCATION";#N/A,#N/A,FALSE,"INVENTORY WRITE-OFFS";#N/A,#N/A,FALSE,"INVENTORY ACTIVITY";#N/A,#N/A,FALSE,"INVENTORY TEST COUNT";#N/A,#N/A,FALSE,"GROSS MARGIN ANALYSIS";#N/A,#N/A,FALSE,"UNIT COST ANALYSIS";#N/A,#N/A,FALSE,"FIXED ASSETS";#N/A,#N/A,FALSE,"AP AGING";#N/A,#N/A,FALSE,"AP CONCENTRATION";#N/A,#N/A,FALSE,"PAYROLL &amp; OTHER TAXES";#N/A,#N/A,FALSE,"BANK INFORMATION";#N/A,#N/A,FALSE,"NOTES AND CONTRACTS RECEIVABLE";#N/A,#N/A,FALSE,"NOTES PAYABLE &amp; CONTINGENT LIAB"}</definedName>
    <definedName name="wrn.statements.">{"CUMOPL",#N/A,FALSE,"Income Statement";"ytdpl",#N/A,FALSE,"Income Statement";"cumoopexp",#N/A,FALSE,"Operating Expenses";"ytdopexp",#N/A,FALSE,"Operating Expenses";"BalSheet",#N/A,FALSE,"Balance Sheet";"cumocshflw",#N/A,FALSE,"Statement of Cash Flows";"ytdcshflw",#N/A,FALSE,"Statement of Cash Flows";"perfmeas",#N/A,FALSE,"Financial Perf Measures"}</definedName>
    <definedName name="wrn.Steve._.scenarios.">{#N/A,".30 mvk eps",FALSE,"M&amp;A";#N/A,".45 mvk eps",FALSE,"M&amp;A";#N/A,".60 mvk eps",FALSE,"M&amp;A";#N/A,#N/A,FALSE,"Income Statement"}</definedName>
    <definedName name="wrn.steve._.scenarios.2">{#N/A,".30 mvk eps",FALSE,"M&amp;A";#N/A,".45 mvk eps",FALSE,"M&amp;A";#N/A,".60 mvk eps",FALSE,"M&amp;A";#N/A,#N/A,FALSE,"Income Statement"}</definedName>
    <definedName name="wrn.STG._.BLDG._.ENCLOSURE.">{"turbine",#N/A,FALSE,"Option"}</definedName>
    <definedName name="wrn.struckgi.">{#N/A,#N/A,TRUE,"arnitower";#N/A,#N/A,TRUE,"arnigarage "}</definedName>
    <definedName name="wrn.Structure.">{#N/A,#N/A,FALSE,"Structure";#N/A,#N/A,FALSE,"Proj-Cal";#N/A,#N/A,FALSE,"Market"}</definedName>
    <definedName name="wrn.sum.">{"Opsys",#N/A,FALSE,"NPV_OPsys";"NT",#N/A,FALSE,"NPV_NT";"DevP",#N/A,FALSE,"NPV_DevPdt";"Office",#N/A,FALSE,"NPV_Office"}</definedName>
    <definedName name="wrn.Summ.">{#N/A,#N/A,TRUE,"Months 2003";#N/A,#N/A,TRUE,"Months 2004";#N/A,#N/A,TRUE,"Months 2005"}</definedName>
    <definedName name="wrn.summaries.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.Report._.by._.Month.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Year.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.Report._.PPMC.">{#N/A,#N/A,TRUE,"Ship Summary";#N/A,#N/A,TRUE,"Key Assumptions Sheet";#N/A,#N/A,TRUE,"Summary Demand";#N/A,#N/A,TRUE,"Summary Production Cork";#N/A,#N/A,TRUE,"Quarterly Demand Cork";#N/A,#N/A,TRUE,"Quarterly Production Cork"}</definedName>
    <definedName name="wrn.summary._.schedules.">{"summary1",#N/A,FALSE,"Summary of Values";"summary2",#N/A,FALSE,"Summary of Values"}</definedName>
    <definedName name="wrn.Summary2">{#N/A,#N/A,FALSE,"Summary"}</definedName>
    <definedName name="wrn.Summary3">{#N/A,#N/A,FALSE,"Summary"}</definedName>
    <definedName name="wrn.summaryANDbackup.">{#N/A,#N/A,FALSE,"Prem_Sum";#N/A,#N/A,FALSE,"Prem"}</definedName>
    <definedName name="wrn.SummaryPgs.">{#N/A,#N/A,FALSE,"CreditStat";#N/A,#N/A,FALSE,"SPbrkup";#N/A,#N/A,FALSE,"MerSPsyn";#N/A,#N/A,FALSE,"MerSPwKCsyn";#N/A,#N/A,FALSE,"MerSPwKCsyn (2)";#N/A,#N/A,FALSE,"CreditStat (2)"}</definedName>
    <definedName name="wrn.SunModel.">{#N/A,#N/A,FALSE,"summary";#N/A,#N/A,FALSE,"SIH";#N/A,#N/A,FALSE,"SIH Value";#N/A,#N/A,FALSE,"tax est.";#N/A,#N/A,FALSE,"Mohegan";#N/A,#N/A,FALSE,"Resorts";#N/A,#N/A,FALSE,"Win Per Day";#N/A,#N/A,FALSE,"CapStr"}</definedName>
    <definedName name="wrn.SUNRISE.">{#N/A,#N/A,TRUE,"income statement";#N/A,#N/A,TRUE,"balance sheet";#N/A,#N/A,TRUE,"cash flow";#N/A,#N/A,TRUE,"borrowing base";#N/A,#N/A,TRUE,"primary assumptions";#N/A,#N/A,TRUE,"finishing assumptions";#N/A,#N/A,TRUE,"sales summary";#N/A,#N/A,TRUE,"costs per ton";#N/A,#N/A,TRUE,"Coke";#N/A,#N/A,TRUE,"coke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conversion";#N/A,#N/A,TRUE,"Stbnvl";#N/A,#N/A,TRUE,"Allenport";#N/A,#N/A,TRUE,"Yorkville";#N/A,#N/A,TRUE,"MF";#N/A,#N/A,TRUE,"WCC"}</definedName>
    <definedName name="wrn.SUPP_SCHD.">{#N/A,#N/A,TRUE,"A";#N/A,#N/A,TRUE,"B";#N/A,#N/A,TRUE,"C";#N/A,#N/A,TRUE,"D";#N/A,#N/A,TRUE,"E"}</definedName>
    <definedName name="wrn.Support.">{#N/A,#N/A,FALSE,"TRIAL INPUT";#N/A,#N/A,FALSE,"AVG INPUT COPY";#N/A,#N/A,FALSE,"INVESTMENTS_INPUT"}</definedName>
    <definedName name="wrn.Support._.Schedules.">{"Total Assets",#N/A,FALSE,"HI Lexington";"Management Contracts",#N/A,FALSE,"HI Lexington";"Franchise Agreements",#N/A,FALSE,"HI Lexington";"Owned Hotel Total",#N/A,FALSE,"HI Lexington";"Total Revenue",#N/A,FALSE,"HI Lexington";"Operating Cost Breakdown",#N/A,FALSE,"HI Lexington";"Allocated Cost Breakdown",#N/A,FALSE,"HI Lexington";"Capex Breakdown",#N/A,FALSE,"HI Lexington";"D&amp;A Breakdown",#N/A,FALSE,"HI Lexington";"Overhead D&amp;A Allocation",#N/A,FALSE,"HI Lexington";"CTP Breakdown",#N/A,FALSE,"HI Lexington"}</definedName>
    <definedName name="wrn.Supporting._.Schedules.">{#N/A,#N/A,TRUE,"ACC RENT";#N/A,#N/A,TRUE,"ACCT REC";#N/A,#N/A,TRUE,"RET EARN";#N/A,#N/A,TRUE,"PPE";#N/A,#N/A,TRUE,"TAXES PAY";#N/A,#N/A,TRUE,"WORK CAP";#N/A,#N/A,TRUE,"CASH FLOW";#N/A,#N/A,TRUE,"SERIES A LOAN"}</definedName>
    <definedName name="wrn.t_cash.">{"cash_tes",#N/A,FALSE,"dec95cr.xls"}</definedName>
    <definedName name="wrn.Tables.">{"view1",#N/A,FALSE,"Tables";"view2",#N/A,FALSE,"Tables";"view3",#N/A,FALSE,"Tables"}</definedName>
    <definedName name="wrn.Tables._.and._.Support.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wrn.Taiwan.">{"Taiwan PCS($)",#N/A,FALSE,"Taiwan $";"Taiwan Sales($)",#N/A,FALSE,"Taiwan $";"Taiwan PCS (NT)",#N/A,FALSE,"Taiwan";"Taiwan Comp",#N/A,FALSE,"Taiwan";"Taiwan Sales",#N/A,FALSE,"Taiwan";"Taiwan Backlog",#N/A,FALSE,"Taiwan"}</definedName>
    <definedName name="wrn.Target.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.DCF.">{"targetdcf",#N/A,FALSE,"Merger consequences";"TARGETASSU",#N/A,FALSE,"Merger consequences";"TERMINAL VALUE",#N/A,FALSE,"Merger consequences"}</definedName>
    <definedName name="wrn.TARGET._.DCF._from_DBAB">{"targetdcf",#N/A,FALSE,"Merger consequences";"TARGETASSU",#N/A,FALSE,"Merger consequences";"TERMINAL VALUE",#N/A,FALSE,"Merger consequences"}</definedName>
    <definedName name="wrn.TARGET._.DCF._from_DBAB_1">{"targetdcf",#N/A,FALSE,"Merger consequences";"TARGETASSU",#N/A,FALSE,"Merger consequences";"TERMINAL VALUE",#N/A,FALSE,"Merger consequences"}</definedName>
    <definedName name="wrn.TARGET._.DCF._from_DBAB_1_1">{"targetdcf",#N/A,FALSE,"Merger consequences";"TARGETASSU",#N/A,FALSE,"Merger consequences";"TERMINAL VALUE",#N/A,FALSE,"Merger consequences"}</definedName>
    <definedName name="wrn.TARGET._.DCF._from_DBAB_1_1_1">{"targetdcf",#N/A,FALSE,"Merger consequences";"TARGETASSU",#N/A,FALSE,"Merger consequences";"TERMINAL VALUE",#N/A,FALSE,"Merger consequences"}</definedName>
    <definedName name="wrn.TARGET._.DCF._from_DBAB_1_2">{"targetdcf",#N/A,FALSE,"Merger consequences";"TARGETASSU",#N/A,FALSE,"Merger consequences";"TERMINAL VALUE",#N/A,FALSE,"Merger consequences"}</definedName>
    <definedName name="wrn.TARGET._.DCF._from_DBAB_2">{"targetdcf",#N/A,FALSE,"Merger consequences";"TARGETASSU",#N/A,FALSE,"Merger consequences";"TERMINAL VALUE",#N/A,FALSE,"Merger consequences"}</definedName>
    <definedName name="wrn.TARGET._.DCF._from_DBAB_3">{"targetdcf",#N/A,FALSE,"Merger consequences";"TARGETASSU",#N/A,FALSE,"Merger consequences";"TERMINAL VALUE",#N/A,FALSE,"Merger consequences"}</definedName>
    <definedName name="wrn.TARGET._.DCF._from_DBAB_4">{"targetdcf",#N/A,FALSE,"Merger consequences";"TARGETASSU",#N/A,FALSE,"Merger consequences";"TERMINAL VALUE",#N/A,FALSE,"Merger consequences"}</definedName>
    <definedName name="wrn.TARGET._.DCF._from_DBAB_5">{"targetdcf",#N/A,FALSE,"Merger consequences";"TARGETASSU",#N/A,FALSE,"Merger consequences";"TERMINAL VALUE",#N/A,FALSE,"Merger consequences"}</definedName>
    <definedName name="wrn.TargetLBO.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>{#N/A,#N/A,FALSE,"Tar-Ass";#N/A,#N/A,FALSE,"Tar-IS";#N/A,#N/A,FALSE,"Tar-BS";#N/A,#N/A,FALSE,"Tar-Adg BS";#N/A,#N/A,FALSE,"Tar-CF"}</definedName>
    <definedName name="wrn.TargetVal.">{#N/A,#N/A,TRUE,"Val - sum";#N/A,#N/A,TRUE,"Val - Sum1";#N/A,#N/A,TRUE,"Val - sum2";#N/A,#N/A,TRUE,"Val - Sum3";#N/A,#N/A,TRUE,"Tar-DCF";#N/A,#N/A,TRUE,"Tar-Val LBO";#N/A,#N/A,TRUE,"Tar-Mult Val"}</definedName>
    <definedName name="wrn.Tax._.Amortization.">{"tax page one",#N/A,FALSE,"Tax-amortization";"tax page two",#N/A,FALSE,"Tax-amortization (2)"}</definedName>
    <definedName name="wrn.TAX._.COMPUTATION.">{#N/A,#N/A,FALSE,"TAX COMPUTATION";#N/A,#N/A,FALSE,"TAX SCHEDULE";#N/A,#N/A,FALSE,"ADDITIONS";#N/A,#N/A,FALSE,"W &amp; T"}</definedName>
    <definedName name="wrn.technology.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l2.">{#N/A,#N/A,FALSE,"FS_Summary";#N/A,#N/A,FALSE,"Tel_Summary";#N/A,#N/A,FALSE,"Tomahawk";#N/A,#N/A,FALSE,"Medical Marketing";#N/A,#N/A,FALSE,"DIMAC";#N/A,#N/A,FALSE,"Epsilon";#N/A,#N/A,FALSE,"Direct";#N/A,#N/A,FALSE,"DIMAC(2)"}</definedName>
    <definedName name="wrn.Telecheck._.Residual.">{"Telecheck 96",#N/A,FALSE,"Telecheck";"Telecheck 6_97",#N/A,FALSE,"Telecheck";"Telecheck 6_96",#N/A,FALSE,"Telecheck";"Telecheck LTM",#N/A,FALSE,"Telecheck"}</definedName>
    <definedName name="wrn.telem.">{#N/A,#N/A,FALSE,"FS_Summary";#N/A,#N/A,FALSE,"Tomahawk";#N/A,#N/A,FALSE,"Medical Marketing";#N/A,#N/A,FALSE,"Epsilon";#N/A,#N/A,FALSE,"DIMAC";#N/A,#N/A,FALSE,"Direct";#N/A,#N/A,FALSE,"DIMAC(2)"}</definedName>
    <definedName name="wrn.TeleService._.FS.">{"TeleService PL",#N/A,FALSE,"TeleServices";"TeleService BS",#N/A,FALSE,"TeleServices";"TeleService CF",#N/A,FALSE,"TeleServices"}</definedName>
    <definedName name="wrn.TEMPLATE.">{"ROUTE TEMPLATE",#N/A,FALSE,"HOURLY WKSHT"}</definedName>
    <definedName name="wrn.test.">{"test2",#N/A,TRUE,"Prices"}</definedName>
    <definedName name="wrn.test2.">{"F3 detail",#N/A,FALSE,"F3 ";"F3 Presentation",#N/A,FALSE,"F3 "}</definedName>
    <definedName name="wrn.test3">{"F3 detail",#N/A,FALSE,"F3 ";"F3 Presentation",#N/A,FALSE,"F3 "}</definedName>
    <definedName name="wrn.test3.">{"F3 detail",#N/A,FALSE,"F1";"F3 Presentation",#N/A,FALSE,"F3 "}</definedName>
    <definedName name="wrn.Textron.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heWholeEnchilada.">{"CSheet",#N/A,FALSE,"C";"SmCap",#N/A,FALSE,"VAL1";"GulfCoast",#N/A,FALSE,"VAL1";"nav",#N/A,FALSE,"NAV";"Summary",#N/A,FALSE,"NAV"}</definedName>
    <definedName name="wrn.three">{"EVA",#N/A,FALSE,"EVA";"WACC",#N/A,FALSE,"WACC"}</definedName>
    <definedName name="wrn.Tier._.1.">{#N/A,#N/A,TRUE,"segqtr"}</definedName>
    <definedName name="wrn.TIMESAVESTATS.">{"PAGE 1",#N/A,FALSE,"REVENUE STATS BY COMMODITY";"PAGE 2",#N/A,FALSE,"REVENUE STATS BY COMMODITY";"PAGE 3",#N/A,FALSE,"REVENUE STATS BY COMMODITY";"PAGE 4",#N/A,FALSE,"REVENUE STATS BY COMMODITY"}</definedName>
    <definedName name="wrn.TIMESAVESTATS._1">{"PAGE 1",#N/A,FALSE,"REVENUE STATS BY COMMODITY";"PAGE 2",#N/A,FALSE,"REVENUE STATS BY COMMODITY";"PAGE 3",#N/A,FALSE,"REVENUE STATS BY COMMODITY";"PAGE 4",#N/A,FALSE,"REVENUE STATS BY COMMODITY"}</definedName>
    <definedName name="wrn.TMCALL.">{"tmccash",#N/A,FALSE,"INCX";"tmcinc",#N/A,FALSE,"INCX";"tmcpretx",#N/A,FALSE,"INCX";"tmcadrev",#N/A,FALSE,"INCX";"tmcbooks",#N/A,FALSE,"INCX"}</definedName>
    <definedName name="wrn.tobacco.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sum.">{"income",#N/A,FALSE,"TOBACCO";"value",#N/A,FALSE,"TOBACCO";"assum1",#N/A,FALSE,"TOBACCO"}</definedName>
    <definedName name="wrn.todo.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OL.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P._.80.">{#N/A,#N/A,FALSE,"CF34-DFT";#N/A,#N/A,FALSE,"FCMO";#N/A,#N/A,FALSE,"MEMO";#N/A,#N/A,FALSE,"RPMO";#N/A,#N/A,FALSE,"SPMO";#N/A,#N/A,FALSE,"TEPM";#N/A,#N/A,FALSE,"TPCE";#N/A,#N/A,FALSE,"TC64";#N/A,#N/A,FALSE,"TPMO"}</definedName>
    <definedName name="wrn.Total.">{#N/A,#N/A,TRUE,"COVER Page 1";#N/A,#N/A,TRUE,"COVER Page 1";#N/A,#N/A,TRUE,"COVER Page 1";#N/A,#N/A,TRUE,"COVER Page 1"}</definedName>
    <definedName name="wrn.Total._.Business.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ompany._.Reforecast._.Print.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Market._.Report.">{#N/A,#N/A,FALSE,"Sales Graph";#N/A,#N/A,FALSE,"BUC Graph";#N/A,#N/A,FALSE,"P&amp;L - YTD"}</definedName>
    <definedName name="wrn.total._.package.">{"BORROWING BASE CERTIFICATE",#N/A,TRUE,"BBC";"INVENTORY AND RESERVES",#N/A,TRUE,"INV";"XAGE",#N/A,TRUE,"INEL AR";"INELG AR SUMMARY",#N/A,TRUE,"INEL AR";"misc",#N/A,TRUE,"INEL AR";"VITALE AR",#N/A,TRUE,"INEL AR";"demand loans",#N/A,TRUE,"INEL AR"}</definedName>
    <definedName name="wrn.Total._.Proved.">{"Total",#N/A,FALSE,"Total Proved";"PDP",#N/A,FALSE,"Total Proved";"PNP",#N/A,FALSE,"Total Proved";"PUD",#N/A,FALSE,"Total Proved"}</definedName>
    <definedName name="wrn.Total._.Proved._.plus._.Probable.">{"Total",#N/A,FALSE,"Total Proved + Probable";"PDP",#N/A,FALSE,"Total Proved + Probable";"PNP",#N/A,FALSE,"Total Proved + Probable";"PUD",#N/A,FALSE,"Total Proved + Probable";"Prob",#N/A,FALSE,"Total Proved + Probable"}</definedName>
    <definedName name="wrn.TOTAL._.WORKSHEET.">{"COLLECTION",#N/A,TRUE,"HOURLY WKSHT";"LINEHAUL",#N/A,TRUE,"HOURLY WKSHT";"RELAY 1",#N/A,TRUE,"HOURLY WKSHT";"RELAY 2",#N/A,TRUE,"HOURLY WKSHT";"TTL LINEHAUL",#N/A,TRUE,"HOURLY WKSHT";"TTL RUN",#N/A,TRUE,"HOURLY WKSHT"}</definedName>
    <definedName name="wrn.total._.year.">{#N/A,#N/A,FALSE,"2003_Input - P&amp;L"}</definedName>
    <definedName name="wrn.total.bud">{"fcst w head depre cap",#N/A,FALSE,"PL";"new bud adj",#N/A,FALSE,"PL";"qtr",#N/A,FALSE,"PL";"quick",#N/A,FALSE,"PL";"bal sheet",#N/A,FALSE,"PL";"fixed assets",#N/A,FALSE,"PL"}</definedName>
    <definedName name="wrn.Total_expenses_p4.">{#N/A,#N/A,FALSE,"TotExp_p4"}</definedName>
    <definedName name="wrn.total1.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.Tout._.Sauf._.BG.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rack.">{#N/A,#N/A,FALSE,"Inc Stmt";#N/A,#N/A,FALSE,"Indirect Costs";#N/A,#N/A,FALSE,"Capital"}</definedName>
    <definedName name="wrn.trade._.analysis.">{#N/A,#N/A,FALSE,"Volume Inputs";#N/A,#N/A,FALSE,"MCF";#N/A,#N/A,FALSE,"Detail Trade Calc.";#N/A,#N/A,FALSE,"Participation Rates";#N/A,#N/A,FALSE,"Galvin Rpt.";#N/A,#N/A,FALSE,"Glvn Rpt Brdg-96PLAN vs. 97";#N/A,#N/A,FALSE,"Glvn Rpt Brdg-96OL vs. 97";#N/A,#N/A,FALSE,"Branded Summary";#N/A,#N/A,FALSE,"Accrual Funds"}</definedName>
    <definedName name="wrn.trademark._.and._.trade._.name.">{"trademark1",#N/A,FALSE,"Trademark(s) and Trade Name(s)"}</definedName>
    <definedName name="wrn.Trading._.Summary.">{#N/A,#N/A,FALSE,"Trading Summary"}</definedName>
    <definedName name="wrn.Transaction._.Summary.">{"Transaction Summary",#N/A,FALSE,"Summary Transaction"}</definedName>
    <definedName name="wrn.TRANSLATED._.B.S.">{#N/A,#N/A,FALSE,"CANADA";#N/A,#N/A,FALSE,"HOLLAND";#N/A,#N/A,FALSE,"AUSTRALIA";#N/A,#N/A,FALSE,"ALLOW &amp; RESRV "}</definedName>
    <definedName name="wrn.TransPrcd_123.">{#N/A,#N/A,TRUE,"TransPrcd 1";#N/A,#N/A,TRUE,"TransPrcd 2";#N/A,#N/A,TRUE,"TransPrcd 3"}</definedName>
    <definedName name="wrn.trball.">{"trbcash",#N/A,FALSE,"INCPF";"trbinc",#N/A,FALSE,"INCPF";"trbchic",#N/A,FALSE,"INCPF";"trbadrev",#N/A,FALSE,"INCPF";"trbstns",#N/A,FALSE,"INCPF";"trbtvstns",#N/A,FALSE,"INCPF"}</definedName>
    <definedName name="wrn.Trial._.Balance.">{"cash",#N/A,FALSE,"A"}</definedName>
    <definedName name="wrn.Trinidad.">{"Trinidad",#N/A,FALSE,"Trinidad"}</definedName>
    <definedName name="wrn.tsp.">{#N/A,#N/A,FALSE,"Summary";#N/A,#N/A,FALSE,"Financials";#N/A,#N/A,FALSE,"Returns";#N/A,#N/A,FALSE,"Open";#N/A,#N/A,FALSE,"Assumptions"}</definedName>
    <definedName name="wrn.TUNE._.Model.">{#N/A,#N/A,FALSE,"IS";#N/A,#N/A,FALSE,"One pager";#N/A,#N/A,FALSE,"Revenue Detail"}</definedName>
    <definedName name="wrn.Tweety.">{#N/A,#N/A,FALSE,"A&amp;E";#N/A,#N/A,FALSE,"HighTop";#N/A,#N/A,FALSE,"JG";#N/A,#N/A,FALSE,"RI";#N/A,#N/A,FALSE,"woHT";#N/A,#N/A,FALSE,"woHT&amp;JG"}</definedName>
    <definedName name="wrn.twofin.">{"bscompare",#N/A,FALSE,"Bal Sheet"}</definedName>
    <definedName name="wrn.Tycon._.Model.">{"rtn",#N/A,FALSE,"RTN";"tables",#N/A,FALSE,"RTN";"cf",#N/A,FALSE,"CF";"stats",#N/A,FALSE,"Stats";"prop",#N/A,FALSE,"Prop"}</definedName>
    <definedName name="wrn.Typhoon.">{"Agg Output",#N/A,FALSE,"Operational Drivers Output";"NW Output",#N/A,FALSE,"Operational Drivers Output";"South Output",#N/A,FALSE,"Operational Drivers Output";"Central Output",#N/A,FALSE,"Operational Drivers Output"}</definedName>
    <definedName name="wrn.U.S.._.Industries._.Inc..">{#N/A,#N/A,TRUE,"3QRpt";#N/A,#N/A,TRUE,"EST";#N/A,#N/A,TRUE,"HOUSE";#N/A,#N/A,TRUE,"REC";#N/A,#N/A,TRUE,"SHOE";#N/A,#N/A,TRUE,"BLD";#N/A,#N/A,TRUE,"IND";#N/A,#N/A,TRUE,"COMP";#N/A,#N/A,TRUE,"COMP2";#N/A,#N/A,TRUE,"KEEP";#N/A,#N/A,TRUE,"IntExp";#N/A,#N/A,TRUE,"Proceeds"}</definedName>
    <definedName name="wrn.UK.">{#N/A,#N/A,TRUE,"Combined";#N/A,#N/A,TRUE,"HotRoll";#N/A,#N/A,TRUE,"Gadd";#N/A,#N/A,TRUE,"Wesson";#N/A,#N/A,TRUE,"BrightBar";#N/A,#N/A,TRUE,"GB Longmore";#N/A,#N/A,TRUE,"MES";#N/A,#N/A,TRUE,"Wesson Bright";#N/A,#N/A,TRUE,"Macreadys";#N/A,#N/A,TRUE,"HeadOffice"}</definedName>
    <definedName name="wrn.UK._.FS.">{"UK PL",#N/A,FALSE,"UK";"UK BS",#N/A,FALSE,"UK";"UK CF",#N/A,FALSE,"UK"}</definedName>
    <definedName name="wrn.Unconsoliated._.Affiliates.">{"Unconsolidated Affiliates",#N/A,FALSE,"HI Lexington";"Midland Hotel",#N/A,FALSE,"HI Lexington"}</definedName>
    <definedName name="wrn.UNIONGAS94TAXRETURN.">{#N/A,#N/A,FALSE,"일반적사항";#N/A,#N/A,FALSE,"주요재무자료";#N/A,#N/A,FALSE,"표지";#N/A,#N/A,FALSE,"총괄표";#N/A,#N/A,FALSE,"1호 과표세액";#N/A,#N/A,FALSE,"1-2호 농어촌과표";#N/A,#N/A,FALSE,"2호 서식";#N/A,#N/A,FALSE,"2호부표 최저한세";#N/A,#N/A,FALSE,"3(1)호 공제감면";#N/A,#N/A,FALSE,"3(1) 부3 세액조정";#N/A,#N/A,FALSE,"3호 임시투자공제";#N/A,#N/A,FALSE,"조8호 기술인력";#N/A,#N/A,FALSE,"3(1)부7 기업합리";#N/A,#N/A,FALSE,"3(3)호(갑) 원천납부";#N/A,#N/A,FALSE,"5호 농어촌";#N/A,#N/A,FALSE,"5호2 농감면(갑)";#N/A,#N/A,FALSE,"6호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접대(을)";#N/A,#N/A,FALSE,"6-5호 외화(갑)";#N/A,#N/A,FALSE,"6-6호(부표) 자본적지출";#N/A,#N/A,FALSE,"6-7호 가지급금(갑)";#N/A,#N/A,FALSE,"6-7호 가지급(을)";#N/A,#N/A,FALSE,"6-10호 재고자산";#N/A,#N/A,FALSE,"6-11호 세금과공과";#N/A,#N/A,FALSE,"6-12호 선급비용";#N/A,#N/A,FALSE,"6-13호 기부금";#N/A,#N/A,FALSE,"6-14호 부동산보유";#N/A,#N/A,FALSE,"8호 기부금조정";#N/A,#N/A,FALSE,"9호 자본금(갑)";#N/A,#N/A,FALSE,"9호 자본금(을)";#N/A,#N/A,FALSE,"10(3)호 주요계정";#N/A,#N/A,FALSE,"10(3)호 부표";#N/A,#N/A,FALSE,"10(4)호 조정수입";#N/A,#N/A,FALSE,"14(1)호 갑 주식";#N/A,#N/A,FALSE,"59호 해외특수";#N/A,#N/A,FALSE,"60호 갑 적정유보";#N/A,#N/A,FALSE,"60호 을 적정유보";#N/A,#N/A,FALSE,"요약 BS";#N/A,#N/A,FALSE,"요약 PL";#N/A,#N/A,FALSE,"요약원가";#N/A,#N/A,FALSE,"요약RE"}</definedName>
    <definedName name="wrn.United._.States.">{"US",#N/A,FALSE,"United States"}</definedName>
    <definedName name="wrn.Universe.">{"View_6",#N/A,FALSE,"Mix-Int-R&amp;D";"View_4",#N/A,FALSE,"Margins";"View_5",#N/A,FALSE,"Ratios";"View_3",#N/A,FALSE,"Mix";"View_2",#N/A,FALSE,"FV-EBITDA";"View_1",#N/A,FALSE,"EPS"}</definedName>
    <definedName name="wrn.upstairs.">{"histincome",#N/A,FALSE,"hyfins";"closing balance",#N/A,FALSE,"hyfins"}</definedName>
    <definedName name="wrn.US._.Bank.">{#N/A,#N/A,TRUE,"Cover_Page";#N/A,#N/A,TRUE,"Balance Sheet FY12";#N/A,#N/A,TRUE,"Debt Covenants_US Bank_Cons";#N/A,#N/A,TRUE,"Consolidated-Cash Flow";#N/A,#N/A,TRUE,"CY_Per Inc FY12";#N/A,#N/A,TRUE,"Income FY12";#N/A,#N/A,TRUE,"Consolidated"}</definedName>
    <definedName name="wrn.US._.EARNINGS.">{"US US",#N/A,FALSE,"US EARNINGS US$";"US CDN",#N/A,FALSE,"US EARNINGS CDN$"}</definedName>
    <definedName name="wrn.US._.FS.">{"US PL",#N/A,FALSE,"US";"US BS",#N/A,FALSE,"US";"US CF",#N/A,FALSE,"US"}</definedName>
    <definedName name="wrn.USA.">{"USA",#N/A,FALSE,"U.S.A."}</definedName>
    <definedName name="wrn.USA._.Consolidated._.Report.">{#N/A,#N/A,TRUE,"Consolidated B Sheet";#N/A,#N/A,TRUE,"Consolidated Cashflow";#N/A,#N/A,TRUE,"P&amp;L CONSOLIDATED"}</definedName>
    <definedName name="wrn.USF._.GROUP.">{"USFGROUP",#N/A,FALSE,"USF GROUP CONSOL"}</definedName>
    <definedName name="wrn.uslaurier._.earnings.">{"uslaur cdn",#N/A,FALSE,"USLR earnings";"uslaur us",#N/A,FALSE,"USLR EARNINGS US$";"uslaur cons cdn",#N/A,FALSE,"USLR CONSOL cdn EARNINGS";"uslaur cons us",#N/A,FALSE,"USLR CONSOL us EARNINGS"}</definedName>
    <definedName name="wrn.Utility._.Accrual.">{"Balt Util Water",#N/A,TRUE,"UTIL";"Balt Util Elect",#N/A,TRUE,"UTIL";"Balt Util JE",#N/A,TRUE,"UTIL"}</definedName>
    <definedName name="wrn.VA._.Departments._.by._.Month.">{"Budget by Month",#N/A,FALSE,"VA Departments Roll-up";"Budget by Month",#N/A,FALSE,"220";"Budget by Month",#N/A,FALSE,"300";"Budget by Month",#N/A,FALSE,"302";"Budget by Month",#N/A,FALSE,"305";"Budget by Month",#N/A,FALSE,"310"}</definedName>
    <definedName name="wrn.VALUATION.">{#N/A,#N/A,FALSE,"Valuation Assumptions";#N/A,#N/A,FALSE,"Summary";#N/A,#N/A,FALSE,"DCF";#N/A,#N/A,FALSE,"Valuation";#N/A,#N/A,FALSE,"WACC";#N/A,#N/A,FALSE,"UBVH";#N/A,#N/A,FALSE,"Free Cash Flow"}</definedName>
    <definedName name="wrn.Valuation._.Worksheets.">{#N/A,#N/A,FALSE,"ID Page";#N/A,#N/A,FALSE,"Index";#N/A,#N/A,FALSE,"Assumptions";#N/A,#N/A,FALSE,"Equity Summary";#N/A,#N/A,FALSE,"Market";#N/A,#N/A,FALSE,"Description (Comps)";#N/A,#N/A,FALSE,"Comp Ratios";#N/A,#N/A,FALSE,"Sim Tran";#N/A,#N/A,FALSE,"Description (Sim Tran)";#N/A,#N/A,FALSE,"WACC";#N/A,#N/A,FALSE,"Income St";#N/A,#N/A,FALSE,"Balance Sheet";#N/A,#N/A,FALSE,"Working Capital";#N/A,#N/A,FALSE,"WC Trend (1)";#N/A,#N/A,FALSE,"WC trend (2)";#N/A,#N/A,FALSE,"Intangibles Indication"}</definedName>
    <definedName name="wrn.Value.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lue2">{"NOPCAPEVA",#N/A,FALSE,"Nopat";"FCFCSTAR",#N/A,FALSE,"FCFVAL";"EVAVL",#N/A,FALSE,"EVAVAL";"LEASE",#N/A,FALSE,"OpLease"}</definedName>
    <definedName name="wrn.value3">{"NOPCAPEVA",#N/A,FALSE,"Nopat";"FCFCSTAR",#N/A,FALSE,"FCFVAL";"EVAVL",#N/A,FALSE,"EVAVAL";"LEASE",#N/A,FALSE,"OpLease"}</definedName>
    <definedName name="wrn.value4">{"NOPCAPEVA",#N/A,FALSE,"Nopat";"FCFCSTAR",#N/A,FALSE,"FCFVAL";"EVAVL",#N/A,FALSE,"EVAVAL";"LEASE",#N/A,FALSE,"OpLease"}</definedName>
    <definedName name="wrn.VALUENAV.">{#N/A,#N/A,FALSE,"Value";#N/A,#N/A,FALSE,"NAV"}</definedName>
    <definedName name="wrn.variance.">{"2.variance",#N/A,FALSE,"2.Operations 6100";"1.variance",#N/A,FALSE,"1.Product Management 3500"}</definedName>
    <definedName name="wrn.Variance._.REports.">{#N/A,#N/A,FALSE,"Summary";#N/A,#N/A,FALSE,"04E Summ";#N/A,#N/A,FALSE,"04Pvs03E Summ";#N/A,#N/A,FALSE,"03E Summ"}</definedName>
    <definedName name="wrn.viking.">{#N/A,#N/A,FALSE,"DCF2";#N/A,#N/A,FALSE,"DCF comm";#N/A,#N/A,FALSE,"Relief Fr Royalty";#N/A,#N/A,FALSE,"Asset Charges";#N/A,#N/A,FALSE,"Workforce";#N/A,#N/A,FALSE,"WACC Recon"}</definedName>
    <definedName name="wrn.Virg._.Worksheets.">{#N/A,#N/A,FALSE,"1F";#N/A,#N/A,FALSE,"2Aand2B";#N/A,#N/A,FALSE,"2Cand2D";#N/A,#N/A,FALSE,"2F";#N/A,#N/A,FALSE,"2G";#N/A,#N/A,FALSE,"2H";#N/A,#N/A,FALSE,"2Land2M";#N/A,#N/A,FALSE,"2N";#N/A,#N/A,FALSE,"2T";#N/A,#N/A,FALSE,"2Uand2Ui";#N/A,#N/A,FALSE,"2V";#N/A,#N/A,FALSE,"2Xand2X1";#N/A,#N/A,FALSE,"2Y";#N/A,#N/A,FALSE,"2Z";#N/A,#N/A,FALSE,"2AA";#N/A,#N/A,FALSE,"2CCand2CC1";#N/A,#N/A,FALSE,"2LL1"}</definedName>
    <definedName name="wrn.Visipaque.">{"Visipaque",#N/A,FALSE,"Visipaque"}</definedName>
    <definedName name="wrn.VRTX.">{"Revenues",#N/A,FALSE,"Revenue";"qearn1",#N/A,FALSE,"Qearn";"qearn2",#N/A,FALSE,"Qearn";#N/A,#N/A,FALSE,"Qmargin";"cashflow",#N/A,FALSE,"Cashflow";"Product Pipeline",#N/A,FALSE,"Product Pipeline"}</definedName>
    <definedName name="wrn.Wacc.">{"Area1",#N/A,FALSE,"OREWACC";"Area2",#N/A,FALSE,"OREWACC"}</definedName>
    <definedName name="wrn.Walker._.direct._.labor._.hrs_p15.">{#N/A,#N/A,FALSE,"Dlhrswlk_p15"}</definedName>
    <definedName name="wrn.Walker._.oh._.vs._.budget_p11.">{#N/A,#N/A,FALSE,"Ohvsbw_p11"}</definedName>
    <definedName name="wrn.Walker_expenses_p7.">{#N/A,#N/A,FALSE,"ExpW_p7"}</definedName>
    <definedName name="wrn.wara.">{"weighted average returns",#N/A,FALSE,"WACC and WARA"}</definedName>
    <definedName name="wrn.Warrant._.analysis.">{#N/A,#N/A,FALSE,"sum (2)";#N/A,#N/A,FALSE,"bs";#N/A,#N/A,FALSE,"is";#N/A,#N/A,FALSE,"cf";#N/A,#N/A,FALSE,"ltd";#N/A,#N/A,FALSE,"irr (2)"}</definedName>
    <definedName name="wrn.WATERTOWN._.BUDGET.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CTRNDS.">{#N/A,#N/A,FALSE,"WC OMM III";#N/A,#N/A,FALSE,"WC 1995 PLAN";#N/A,#N/A,FALSE,"WC 1995 ADJUSTED"}</definedName>
    <definedName name="wrn.Web._.Portfolio._.Companies._.June._.2000.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wrn.weekly.">{#N/A,#N/A,FALSE,"Large Operators";#N/A,#N/A,FALSE,"Smaller Operators";#N/A,#N/A,FALSE,"Equip. Supply";#N/A,#N/A,FALSE,"EBITDA";#N/A,#N/A,FALSE,"perform"}</definedName>
    <definedName name="wrn.WeeklyReport.">{#N/A,#N/A,FALSE,"Week 2002";#N/A,#N/A,FALSE,"YTD 2002";#N/A,#N/A,FALSE,"Quarterly Trend(Q3)"}</definedName>
    <definedName name="wrn.wells.">{"lobo1",#N/A,FALSE,"Projections";"lobo2",#N/A,FALSE,"Projections";"bob1",#N/A,FALSE,"Projections";"bob2",#N/A,FALSE,"Projections";"cubra1",#N/A,FALSE,"Projections";"cubra2",#N/A,FALSE,"Projections";"chittim1",#N/A,FALSE,"Projections";"chittim2",#N/A,FALSE,"Projections";"lagrulla1",#N/A,FALSE,"Projections";"lagrulla2",#N/A,FALSE,"Projections";"valverde1",#N/A,FALSE,"Projections";"valverde2",#N/A,FALSE,"Projections"}</definedName>
    <definedName name="wrn.Western._.District._.1997._.Capital._.Budget.">{#N/A,#N/A,FALSE,"EXP97"}</definedName>
    <definedName name="wrn.Western._.Metal.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hitebk.">{#N/A,#N/A,FALSE,"ROTARY";#N/A,#N/A,FALSE,"CHARTS"}</definedName>
    <definedName name="wrn.WHOLE.">{#N/A,#N/A,FALSE,"assumptions";#N/A,#N/A,FALSE,"contrib_annual";#N/A,#N/A,FALSE,"historic";#N/A,#N/A,FALSE,"Proforma";#N/A,#N/A,FALSE,"CALENDARIZED";#N/A,#N/A,FALSE,"Has_gets";#N/A,#N/A,FALSE,"DILUTION"}</definedName>
    <definedName name="wrn.Whole._.Model.">{#N/A,#N/A,FALSE,"Model";#N/A,#N/A,FALSE,"Gen Pts &amp; Rts 2000";#N/A,#N/A,FALSE,"AcqsAss";#N/A,#N/A,FALSE,"Acqs &amp; De Novos"}</definedName>
    <definedName name="wrn.Whole._.Pkg.">{#N/A,#N/A,FALSE,"Lenexa";#N/A,#N/A,FALSE,"New Specialty";#N/A,#N/A,FALSE,"Elims";#N/A,#N/A,FALSE,"AM and Spec";#N/A,#N/A,FALSE,"EMC";#N/A,#N/A,FALSE,"Current vs. Prior";"TotalApp",#N/A,FALSE,"Consol Appl";"CTD",#N/A,FALSE,"Consol APMD";"APMD",#N/A,FALSE,"Consol APMD"}</definedName>
    <definedName name="wrn.WHOUSE._.CT.">{"WESTINGHOUSE",#N/A,FALSE,"Option"}</definedName>
    <definedName name="wrn.wicor.">{#N/A,#N/A,FALSE,"FACTSHEETS";#N/A,#N/A,FALSE,"pump";#N/A,#N/A,FALSE,"filter"}</definedName>
    <definedName name="wrn.WITH._.LH.">{#N/A,#N/A,FALSE,"SALES PROJ (WITH LH)";#N/A,#N/A,FALSE,"AAS JOBS (WITH LH) (2)"}</definedName>
    <definedName name="wrn.work._.paper._.shcedules.">{"summary1",#N/A,FALSE,"Summary of Values";"summary2",#N/A,FALSE,"Summary of Values";"weighted average returns",#N/A,FALSE,"WACC and WARA";"fixed asset detail",#N/A,FALSE,"Fixed Asset Detail"}</definedName>
    <definedName name="wrn.Working._.Version.">{"Working View with Notes2",#N/A,TRUE,"Hilight_YTD";"Working View with Notes2",#N/A,TRUE,"BridgeP";"Working View with Notes2",#N/A,TRUE,"Bridge00";"Working View with Notes2",#N/A,TRUE,"cnsoled_IS";"Working View with Notes2",#N/A,TRUE,"cnsol_incYTD v plan";"Working View with Notes2",#N/A,TRUE,"cnsol_incYTD v PY";"Working View with Notes2",#N/A,TRUE,"Fcst1 qtrly";"Working View with Notes2",#N/A,TRUE,"Fcst1 Qtrly Earnings";"Working View with Notes2",#N/A,TRUE,"AR";"Working View with Notes2",#N/A,TRUE,"INV";"Working View with Notes2",#N/A,TRUE,"Inc Trend";"Working View with Notes2",#N/A,TRUE,"cnsol_inc v p";"Working View with Notes2",#N/A,TRUE,"cnsol_inc v PY";"Working View with Notes2",#N/A,TRUE,"F1 BS";"Working View with Notes2",#N/A,TRUE,"cash flow";"Working View with Notes2",#N/A,TRUE,"TITLE PF";"Working View with Notes2",#N/A,TRUE,"cnsol_incYTDpf v PYpf";"Working View with Notes2",#N/A,TRUE,"cnsol_inc v PYpf";"Working View with Notes2",#N/A,TRUE,"CapExPF";"Working View with Notes2",#N/A,TRUE,"Major Projects";"Working View with Notes2",#N/A,TRUE,"MAR"}</definedName>
    <definedName name="wrn.Workpapers.">{"Cash Flow Input - Legal",#N/A,FALSE,"Sep 98";"Net Income Adj - Legal",#N/A,FALSE,"Sep 98";"Working Cap Adj - Legal",#N/A,FALSE,"Sep 98";"Equity - Legal",#N/A,FALSE,"Sep 98"}</definedName>
    <definedName name="wrn.wpoall.">{"wpocash",#N/A,FALSE,"WPOALLT";"wpoinc",#N/A,FALSE,"WPOALLT";"wpoexcl",#N/A,FALSE,"WPOALLT";"wpocable",#N/A,FALSE,"WPOALLT";"wpobroad",#N/A,FALSE,"WPOALLT";"wpopost",#N/A,FALSE,"WPOALLT";"wponwsweek",#N/A,FALSE,"WPOALLT"}</definedName>
    <definedName name="wrn.wr.">{#N/A,#N/A,FALSE,"WHITE-RODGERS SK";#N/A,#N/A,FALSE,"WHITE-RODGERS RG";#N/A,#N/A,FALSE,"WHITE-RODGERS SK BC";#N/A,#N/A,FALSE,"WHITE-RODGERS RG BC";#N/A,#N/A,FALSE,"GENERAL CONTROLS SK";#N/A,#N/A,FALSE,"GENERAL CONTROLS RG";#N/A,#N/A,FALSE,"PACTROL SK";#N/A,#N/A,FALSE,"PACTROL RG"}</definedName>
    <definedName name="wrn.WU._.residual.">{"WU 6mths 6_30_97",#N/A,FALSE,"IS P Inst. ";"WU LTM 6_97",#N/A,FALSE,"IS P Inst. ";"WU residual 6_30_97",#N/A,FALSE,"IS P Inst. ";"WU residual 96",#N/A,FALSE,"IS P Inst. "}</definedName>
    <definedName name="wrn.WWY.">{#N/A,#N/A,FALSE,"WWY"}</definedName>
    <definedName name="wrn.x.">{#N/A,#N/A,FALSE,"ENCO R63";#N/A,#N/A,FALSE,"ENCO"}</definedName>
    <definedName name="wrn.xrates.">{#N/A,#N/A,FALSE,"1996";#N/A,#N/A,FALSE,"1995";#N/A,#N/A,FALSE,"1994"}</definedName>
    <definedName name="wrn.xx.">{"sarhist",#N/A,FALSE,"Sheet2";"sarhist",#N/A,FALSE,"Sheet2"}</definedName>
    <definedName name="wrn.yeah_boy.">{"a_income",#N/A,TRUE,"target financials";"b_balance",#N/A,TRUE,"target financials";"c_cf",#N/A,TRUE,"DCF";"dcf",#N/A,TRUE,"DCF";"wacc",#N/A,TRUE,"DCF";"top",#N/A,TRUE,"top";"bot",#N/A,TRUE,"bot";"notes",#N/A,TRUE,"Footnotes";"tradeva",#N/A,TRUE,"trading value";"trans",#N/A,TRUE,"transaction comp sheet";"transum",#N/A,TRUE,"transaction comp summary";"transva",#N/A,TRUE,"Trans multiples";"value",#N/A,TRUE,"Valuation"}</definedName>
    <definedName name="wrn.Year._.by._.Country.">{#N/A,#N/A,TRUE,"SCR-DCOS 2000";#N/A,#N/A,TRUE,"SCR-DCOS 2001";#N/A,#N/A,TRUE,"SCR-DCOS 2002";#N/A,#N/A,TRUE,"SCR-DCOS 2003"}</definedName>
    <definedName name="wrn.YTD.">{"Year to Date",#N/A,TRUE,"Consolidated by LOB"}</definedName>
    <definedName name="wrn.YTD._.CON._.VS._.BUD.">{"YTD CON VS BUD IS",#N/A,FALSE,"Consol vs Budget";"YTD CON VS BUD BS",#N/A,FALSE,"Consol vs Budget";"YTD CON VS BUD CF",#N/A,FALSE,"Consol vs Budget";"YTD CON VS BUD COGS",#N/A,FALSE,"Consol vs Budget";"YTD CON VS BUD SGA",#N/A,FALSE,"Consol vs Budget"}</definedName>
    <definedName name="wrn.YTD._.CONSOL._.STMTS.">{"YTD CONSOL IS",#N/A,FALSE,"CONSOL";"MTD CONSOL BS",#N/A,FALSE,"CONSOL";"YTD CONSOL CF",#N/A,FALSE,"CONSOL";"YTD CONSOL COGS",#N/A,FALSE,"CONSOL";"YTD CONSOL SGA",#N/A,FALSE,"CONSOL"}</definedName>
    <definedName name="wrn.YTD._.CTT._.STMTS.">{"YTD CTT IS",#N/A,FALSE,"CTT";"MTD CTT BS",#N/A,FALSE,"CTT";"YTD CTT CF",#N/A,FALSE,"CTT";"YTD CTT COGS",#N/A,FALSE,"CTT";"YTD CTT SGA",#N/A,FALSE,"CTT"}</definedName>
    <definedName name="wrn.YTD._.CTT._.VS._.BUD.">{"YTD CTT IS",#N/A,FALSE,"CTT VS BUDGET";"MTD CTT VS BUD BS",#N/A,FALSE,"CTT VS BUDGET";"YTD CTT CF",#N/A,FALSE,"CTT VS BUDGET";"YTD CTT COGS",#N/A,FALSE,"CTT VS BUDGET";"YTD CTT SGA",#N/A,FALSE,"CTT VS BUDGET"}</definedName>
    <definedName name="wrn.YTD._.Income._.Statement.">{#N/A,#N/A,FALSE,"Stmt"}</definedName>
    <definedName name="wrn.YTD._.Results.">{#N/A,#N/A,TRUE,"Report Cover";#N/A,#N/A,TRUE,"WW Gross Margin";#N/A,#N/A,TRUE,"Overhead";#N/A,#N/A,TRUE,"Mfg Variances";#N/A,#N/A,TRUE,"Prod Line $";#N/A,#N/A,TRUE,"Warranty Reserve";#N/A,#N/A,TRUE,"Inv by Loc";#N/A,#N/A,TRUE,"Consol Inv";#N/A,#N/A,TRUE,"Inv Reserves";#N/A,#N/A,TRUE,"E&amp;O";#N/A,#N/A,TRUE,"Inv Recon";#N/A,#N/A,TRUE,"Inv Accruals";#N/A,#N/A,TRUE,"Turns"}</definedName>
    <definedName name="wrn.YTD._.WLLC._.STMTS.">{"YTDIS",#N/A,FALSE,"WLLC";"MTDBS",#N/A,FALSE,"WLLC";"YTDCF",#N/A,FALSE,"WLLC";"YTDCOGS",#N/A,FALSE,"WLLC";"YTDSGA",#N/A,FALSE,"WLLC"}</definedName>
    <definedName name="wrn.YTD._.WLLC._.VS._.BUDG.">{"YTD WLLC VS BUDG IS",#N/A,FALSE,"WLLC VS BUDGET";"YTD WLLC VS BUDG BS",#N/A,FALSE,"WLLC VS BUDGET";"YTD WLLC VS BUDG CF",#N/A,FALSE,"WLLC VS BUDGET";"YTD WLLC VS BUDG COGS",#N/A,FALSE,"WLLC VS BUDGET";"YTD WLLC VS BUDG SGA",#N/A,FALSE,"WLLC VS BUDGET"}</definedName>
    <definedName name="wrn.zolfo._.package.">{#N/A,#N/A,TRUE,"income statement";#N/A,#N/A,TRUE,"balance sheet";#N/A,#N/A,TRUE,"cash flow";#N/A,#N/A,TRUE,"primary assumptions";#N/A,#N/A,TRUE,"finishing assumptions";#N/A,#N/A,TRUE,"dist. assumptions";#N/A,#N/A,TRUE,"borrowing base";#N/A,#N/A,TRUE,"sales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conversion";#N/A,#N/A,TRUE,"Stbnvl";#N/A,#N/A,TRUE,"stbvl pickler";#N/A,#N/A,TRUE,"stbvl 14";#N/A,#N/A,TRUE,"stbvl slitter";#N/A,#N/A,TRUE,"Allenport";#N/A,#N/A,TRUE,"alport pickler";#N/A,#N/A,TRUE,"alport tandem";#N/A,#N/A,TRUE,"alport anneal";#N/A,#N/A,TRUE,"alport temper";#N/A,#N/A,TRUE,"Yorkville";#N/A,#N/A,TRUE,"ykvl pickler";#N/A,#N/A,TRUE,"ykvl tandem";#N/A,#N/A,TRUE,"ykvl cont annel";#N/A,#N/A,TRUE,"ykvl washer";#N/A,#N/A,TRUE,"ykvl batch anneal";#N/A,#N/A,TRUE,"ykvl 8";#N/A,#N/A,TRUE,"ykvl 11";#N/A,#N/A,TRUE,"ykvl DR";#N/A,#N/A,TRUE,"MF";#N/A,#N/A,TRUE,"mf 36";#N/A,#N/A,TRUE,"mf 48";#N/A,#N/A,TRUE,"mf 60";#N/A,#N/A,TRUE,"Canfield";#N/A,#N/A,TRUE,"can eg";#N/A,#N/A,TRUE,"can paint";#N/A,#N/A,TRUE,"can oscilate";#N/A,#N/A,TRUE,"can slitter";#N/A,#N/A,TRUE,"WCC"}</definedName>
    <definedName name="wrn.דוח_מרכז.">{"רווח והפסד",#N/A,FALSE,"תכנית לבנק (2)";"באור_ראשון",#N/A,FALSE,"תכנית לבנק (2)";"באור_שני",#N/A,FALSE,"תכנית לבנק (2)";"מכירות",#N/A,FALSE,"SALES"}</definedName>
    <definedName name="wrn.הערות._.רבעון._.3.">{"הערות",#N/A,FALSE,"תקציב מול ביצוע (2)"}</definedName>
    <definedName name="wrn.השקעות.">{"השקעות",#N/A,FALSE,"investments";"מפעל חדש",#N/A,FALSE,"nf"}</definedName>
    <definedName name="wrn.טבלאות_עזר.">{"ניסוי_אירופה",#N/A,FALSE,"ct-eu";"ניסוי_ארהב",#N/A,FALSE,"ct-us";"רמות",#N/A,FALSE,"RAMOT";"יועצי_מופ",#N/A,FALSE,"r&amp;d_consultants";"יועצים",#N/A,FALSE,"r&amp;d_subcontractors";"הוצאות_רכב",#N/A,FALSE,"car+phone"}</definedName>
    <definedName name="wrn.מאזן.">{"מאזן",#N/A,FALSE,"מאזן בוחן"}</definedName>
    <definedName name="wrn.מאזן_בוחן_כללי.">{#N/A,#N/A,FALSE,"מאזן בוחן";"כל_מאזן_בוחן",#N/A,FALSE,"מאזן בוחן"}</definedName>
    <definedName name="wrn.מופ.">{"באור_מופ",#N/A,FALSE,"R&amp;D";"מופ_לפי_מוצרים",#N/A,FALSE,"R&amp;D"}</definedName>
    <definedName name="wrn.סעיפי_מאזן_בוחן.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רווה.">{"רווה",#N/A,FALSE,"מאזן בוחן"}</definedName>
    <definedName name="wrn.רווה_לפי_מוצרים.">{"ossix",#N/A,FALSE,"ossix";"דרמיקול",#N/A,FALSE,"dermicol";"reflux",#N/A,FALSE,"reflux";"מופ_לפי_מוצרים",#N/A,FALSE,"R&amp;D"}</definedName>
    <definedName name="wrn.שכר_כולל.">{"שכר_כללי",#N/A,FALSE,"sal_total";"שכר_ייצור1",#N/A,FALSE,"operation_sal";"שכר_ייצור2",#N/A,FALSE,"operation_sal";"שכר_מופ1",#N/A,FALSE,"r&amp;d_sal";"שכר_מופ2",#N/A,FALSE,"r&amp;d_sal";"שכר_שיווק",#N/A,FALSE,"s&amp;m_sal";"שכר_הנהלה",#N/A,FALSE,"G&amp;A_SAL"}</definedName>
    <definedName name="wrn.תזרים.">{"תזרים",#N/A,FALSE,"cf"}</definedName>
    <definedName name="wrn.간단한세무조정계산서.">{#N/A,#N/A,TRUE,"일반적사항";#N/A,#N/A,TRUE,"주요재무자료"}</definedName>
    <definedName name="wrn.세무조정계산서.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_eva">{"EVA",#N/A,FALSE,"EVA";"WACC",#N/A,FALSE,"WACC"}</definedName>
    <definedName name="wrn_otpt">{"DCF","UPSIDE CASE",FALSE,"Sheet1";"DCF","BASE CASE",FALSE,"Sheet1";"DCF","DOWNSIDE CASE",FALSE,"Sheet1"}</definedName>
    <definedName name="wrn1.Basic">{"ca",#N/A,FALSE,"C";"D",#N/A,FALSE,"D"}</definedName>
    <definedName name="wrn1.CCM">{#N/A,#N/A,FALSE,"600606";#N/A,#N/A,FALSE,"600604";#N/A,#N/A,FALSE,"601302";#N/A,#N/A,FALSE,"346B0001046";#N/A,#N/A,FALSE,"231B0000146";#N/A,#N/A,FALSE,"221B0001040";#N/A,#N/A,FALSE,"3081300";#N/A,#N/A,FALSE,"813B0000546";#N/A,#N/A,FALSE,"3082800";#N/A,#N/A,FALSE,"828B0000546";#N/A,#N/A,FALSE,"838B0000544";#N/A,#N/A,FALSE,"714A0000206";#N/A,#N/A,FALSE,"3071400";#N/A,#N/A,FALSE,"3071500";#N/A,#N/A,FALSE,"715A0000206";#N/A,#N/A,FALSE,"3074100";#N/A,#N/A,FALSE,"3074150";#N/A,#N/A,FALSE,"741A0000346";#N/A,#N/A,FALSE,"3056030";#N/A,#N/A,FALSE,"3156058";#N/A,#N/A,FALSE,"356058";#N/A,#N/A,FALSE,"351201";#N/A,#N/A,FALSE,"351115"}</definedName>
    <definedName name="wrn1.Client._.Sheets">{"Netbacks",#N/A,FALSE,"Netbacks";"IS Quarterly",#N/A,FALSE,"Income Statement";"IS Yearly",#N/A,FALSE,"Income Statement";"Corporate Profile",#N/A,FALSE,"Corporate Profile"}</definedName>
    <definedName name="wrn1.corporate._Profile">{"Corporate Profile",#N/A,FALSE,"D"}</definedName>
    <definedName name="wrn1.Print._.Disk.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wrn1.total.bud">{"fcst w head depre cap",#N/A,FALSE,"PL";"new bud adj",#N/A,FALSE,"PL";"qtr",#N/A,FALSE,"PL";"quick",#N/A,FALSE,"PL";"bal sheet",#N/A,FALSE,"PL";"fixed assets",#N/A,FALSE,"PL"}</definedName>
    <definedName name="wrn2.All.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sic">{#N/A,#N/A,FALSE,"e-Svc Level";#N/A,#N/A,FALSE,"e-Hosted";#N/A,#N/A,FALSE,"e-Licensed";#N/A,#N/A,FALSE,"Assumptions"}</definedName>
    <definedName name="wrn2.Basic.">{#N/A,#N/A,FALSE,"e-Svc Level";#N/A,#N/A,FALSE,"e-Hosted";#N/A,#N/A,FALSE,"e-Licensed";#N/A,#N/A,FALSE,"Assumptions"}</definedName>
    <definedName name="wrn3.ALL.">{#N/A,#N/A,FALSE,"DCF";#N/A,#N/A,FALSE,"WACC";#N/A,#N/A,FALSE,"Sales_EBIT";#N/A,#N/A,FALSE,"Capex_Depreciation";#N/A,#N/A,FALSE,"WC";#N/A,#N/A,FALSE,"Interest";#N/A,#N/A,FALSE,"Assumptions"}</definedName>
    <definedName name="wrn3.test.">{"template info top",#N/A,FALSE,"Sheet1";"body",#N/A,FALSE,"Sheet1"}</definedName>
    <definedName name="wrn33.test.">{"template info top",#N/A,FALSE,"Sheet1";"body",#N/A,FALSE,"Sheet1"}</definedName>
    <definedName name="wrn5._.Pagers.5">{"Cover",#N/A,FALSE,"Cover";"Summary",#N/A,FALSE,"Summarpage"}</definedName>
    <definedName name="wrn5.test.">{"template info top",#N/A,FALSE,"Sheet1";"body",#N/A,FALSE,"Sheet1"}</definedName>
    <definedName name="wrn65.test.">{"template info top",#N/A,FALSE,"Sheet1";"body",#N/A,FALSE,"Sheet1"}</definedName>
    <definedName name="wrn66.test">{"template info top",#N/A,FALSE,"Sheet1";"body",#N/A,FALSE,"Sheet1"}</definedName>
    <definedName name="wrn78.test.">{"template info top",#N/A,FALSE,"Sheet1";"body",#N/A,FALSE,"Sheet1"}</definedName>
    <definedName name="wrn88.test.">{"template info top",#N/A,FALSE,"Sheet1";"body",#N/A,FALSE,"Sheet1"}</definedName>
    <definedName name="wrn98.test">{"template info top",#N/A,FALSE,"Sheet1";"body",#N/A,FALSE,"Sheet1"}</definedName>
    <definedName name="wrn99.test.">{"template info top",#N/A,FALSE,"Sheet1";"body",#N/A,FALSE,"Sheet1"}</definedName>
    <definedName name="wrna.prod">{#N/A,#N/A,FALSE,"1";#N/A,#N/A,FALSE,"2";#N/A,#N/A,FALSE,"16 - 17";#N/A,#N/A,FALSE,"18 - 19";#N/A,#N/A,FALSE,"26";#N/A,#N/A,FALSE,"27";#N/A,#N/A,FALSE,"28"}</definedName>
    <definedName name="wrnfy97">{#N/A,#N/A,FALSE,"FY97";#N/A,#N/A,FALSE,"FY98";#N/A,#N/A,FALSE,"FY99";#N/A,#N/A,FALSE,"FY00";#N/A,#N/A,FALSE,"FY01"}</definedName>
    <definedName name="wrnn">{#N/A,#N/A,FALSE,"PERSONAL";#N/A,#N/A,FALSE,"explotación";#N/A,#N/A,FALSE,"generales"}</definedName>
    <definedName name="WRR">{#N/A,#N/A,FALSE,"Pharm";#N/A,#N/A,FALSE,"WWCM"}</definedName>
    <definedName name="wrrrrr">{#N/A,#N/A,FALSE,"REPORT"}</definedName>
    <definedName name="wrte">{"'Sheet1'!$A$2:$R$54"}</definedName>
    <definedName name="wrvg">{#N/A,#N/A,TRUE,"Pivots-Employee";#N/A,"Scenerio2",TRUE,"Assumptions Summary"}</definedName>
    <definedName name="wrwerw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rx.month">{#N/A,#N/A,FALSE,"Comp Balance";#N/A,#N/A,FALSE,"Sum Balance ";#N/A,#N/A,FALSE,"Balance Trend";#N/A,#N/A,FALSE,"Comp PL";#N/A,#N/A,FALSE,"PL";#N/A,#N/A,FALSE,"Sum PL";#N/A,#N/A,FALSE,"PL Trend";#N/A,#N/A,FALSE,"Change"}</definedName>
    <definedName name="WSER">{#N/A,#N/A,FALSE,"Sheet1"}</definedName>
    <definedName name="wsfdsf">{"'Sheet1'!$A$2:$R$54"}</definedName>
    <definedName name="wsx">{#N/A,#N/A,TRUE,"Ct. Exp";#N/A,#N/A,TRUE,"New Ct Exp";#N/A,#N/A,TRUE,"Admin Travel"}</definedName>
    <definedName name="wt">{#N/A,#N/A,FALSE,"FY97";#N/A,#N/A,FALSE,"FY98";#N/A,#N/A,FALSE,"FY99";#N/A,#N/A,FALSE,"FY00";#N/A,#N/A,FALSE,"FY01"}</definedName>
    <definedName name="WTT">{#N/A,#N/A,FALSE,"Sheet1"}</definedName>
    <definedName name="WTWEWETWETWETWET">[4]General!$B$9:$D$10</definedName>
    <definedName name="wuj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wv">{#N/A,#N/A,FALSE,"Pharm";#N/A,#N/A,FALSE,"WWCM"}</definedName>
    <definedName name="wvu.CapersView.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sh.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Data1.">{TRUE,TRUE,-1.25,-15.5,604.5,345.75,FALSE,TRUE,TRUE,TRUE,0,1,#N/A,104,#N/A,6.34313725490196,31.3846153846154,1,FALSE,FALSE,3,TRUE,1,FALSE,75,"Swvu.Data1.","ACwvu.Data1.",#N/A,FALSE,FALSE,0.75,0.75,1,1,1,"&amp;A","Page &amp;P",FALSE,FALSE,FALSE,FALSE,1,#N/A,1,2,"=R1C1:R125C7",FALSE,#N/A,#N/A,FALSE,FALSE,FALSE,1,300,300,FALSE,FALSE,TRUE,TRUE,TRUE}</definedName>
    <definedName name="wvu.ga.">{TRUE,TRUE,-1.25,-15.5,484.5,276.75,FALSE,TRUE,TRUE,TRUE,0,10,#N/A,32,#N/A,14.4375,21.6923076923077,1,FALSE,FALSE,3,TRUE,1,FALSE,75,"Swvu.ga.","ACwvu.ga.",#N/A,FALSE,FALSE,1,1,1,1,2,"","&amp;C&amp;9 16",TRUE,TRUE,FALSE,FALSE,1,#N/A,1,1,"=R1C1:R44C21",FALSE,"Rwvu.ga.",#N/A,FALSE,FALSE,FALSE,1,65532,65532,FALSE,FALSE,TRUE,TRUE,TRUE}</definedName>
    <definedName name="wvu.genadmin.">{TRUE,TRUE,-1.25,-15.5,484.5,276.75,FALSE,TRUE,TRUE,TRUE,0,10,#N/A,32,#N/A,14.4375,21.6923076923077,1,FALSE,FALSE,3,TRUE,1,FALSE,75,"Swvu.genadmin.","ACwvu.genadmin.",#N/A,FALSE,FALSE,1,1,1,1,2,"","&amp;C&amp;9 16",TRUE,TRUE,FALSE,FALSE,1,#N/A,1,1,"=R1C1:R44C21",FALSE,"Rwvu.genadmin.",#N/A,FALSE,FALSE,FALSE,1,65532,65532,FALSE,FALSE,TRUE,TRUE,TRUE}</definedName>
    <definedName name="wvu.genadmin1.">{TRUE,TRUE,-1.25,-15.5,484.5,276.75,FALSE,TRUE,TRUE,TRUE,0,1,#N/A,2,#N/A,14.5192307692308,25.7857142857143,1,FALSE,FALSE,3,TRUE,1,FALSE,65,"Swvu.genadmin1.","ACwvu.genadmin1.",#N/A,FALSE,FALSE,0.75,0.75,1,1,2,"&amp;A","Page &amp;P",FALSE,FALSE,FALSE,FALSE,1,#N/A,1,1,"=R1C1:R44C32",FALSE,"Rwvu.genadmin1.",#N/A,FALSE,FALSE,FALSE,5,600,600,FALSE,FALSE,TRUE,TRUE,TRUE}</definedName>
    <definedName name="wvu.gensdmin1.">{TRUE,TRUE,-1.25,-15.5,484.5,276.75,FALSE,TRUE,TRUE,TRUE,0,1,#N/A,1,#N/A,14.5192307692308,26.5,1,FALSE,FALSE,3,TRUE,1,FALSE,65,"Swvu.gensdmin1.","ACwvu.gensdmin1.",#N/A,FALSE,FALSE,0.75,0.75,1,1,2,"&amp;A","Page &amp;P",FALSE,FALSE,FALSE,FALSE,1,#N/A,1,1,"=R2C1:R44C32",FALSE,"Rwvu.gensdmin1.",#N/A,FALSE,FALSE,FALSE,5,600,600,FALSE,FALSE,TRUE,TRUE,TRUE}</definedName>
    <definedName name="wvu.inputs._.raw._.data.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Japan_Capers_Ed_Pub.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otherinc.">{TRUE,TRUE,-1.25,-15.5,484.5,276.75,FALSE,TRUE,TRUE,TRUE,0,1,#N/A,1,#N/A,9.63541666666667,22.8461538461538,1,FALSE,FALSE,3,TRUE,1,FALSE,75,"Swvu.otherinc.","ACwvu.otherinc.",#N/A,FALSE,FALSE,0.5,0.51,0.5,0.5,2,"","&amp;C&amp;9 15",TRUE,TRUE,FALSE,FALSE,1,69,#N/A,#N/A,"=R1C1:R57C11",FALSE,"Rwvu.otherinc.","Cwvu.otherinc.",FALSE,FALSE,FALSE,1,65532,65532,FALSE,FALSE,TRUE,TRUE,TRUE}</definedName>
    <definedName name="wvu.Plan.">{TRUE,TRUE,-1.25,-15.5,604.5,345.75,FALSE,TRUE,TRUE,TRUE,0,1,#N/A,1,#N/A,13.625,31.3846153846154,1,FALSE,FALSE,3,TRUE,1,FALSE,75,"Swvu.Plan.","ACwvu.Plan.",#N/A,FALSE,FALSE,0.75,0.75,1,1,1,"","&amp;C7",FALSE,FALSE,FALSE,FALSE,1,#N/A,1,2,"=R1C1:R110C9",FALSE,#N/A,#N/A,FALSE,FALSE,FALSE,1,65532,300,FALSE,FALSE,TRUE,TRUE,TRUE}</definedName>
    <definedName name="wvu.PRESENTATION.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123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ESENTATION.4123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vu.profits.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summary1.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turnover.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PRESENTATIONS">{TRUE,TRUE,-0.8,-17,483.6,277.2,FALSE,TRUE,TRUE,TRUE,0,1,#N/A,1,#N/A,52.4666666666667,24.0625,1,FALSE,FALSE,3,TRUE,1,FALSE,75,"Swvu.PRESENTATION.","ACwvu.PRESENTATION.",#N/A,FALSE,FALSE,0,0,0.5,0,2,"","",TRUE,FALSE,FALSE,FALSE,1,#N/A,1,1,FALSE,FALSE,"Rwvu.PRESENTATION.",#N/A,FALSE,FALSE,FALSE,1,#N/A,#N/A,FALSE,FALSE,TRUE,TRUE,TRUE}</definedName>
    <definedName name="ww">{#N/A,#N/A,FALSE,"INPUTS";#N/A,#N/A,FALSE,"PROFORMA BSHEET";#N/A,#N/A,FALSE,"COMBINED";#N/A,#N/A,FALSE,"ACQUIROR";#N/A,#N/A,FALSE,"TARGET 1";#N/A,#N/A,FALSE,"TARGET 2";#N/A,#N/A,FALSE,"HIGH YIELD";#N/A,#N/A,FALSE,"OVERFUND"}</definedName>
    <definedName name="ww.Rele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wwr">{#N/A,#N/A,FALSE,"ALCO SK";#N/A,#N/A,FALSE,"ALCO RG";#N/A,#N/A,FALSE,"ALCO SK BC";#N/A,#N/A,FALSE,"ALCO RG BC";#N/A,#N/A,FALSE,"VALY SK";#N/A,#N/A,FALSE,"VALY RG"}</definedName>
    <definedName name="www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ww.cc">{"qtrs",#N/A,FALSE,"External Mnth-Qtr-Ytd (EBITDA)";"months",#N/A,FALSE,"External Mnth-Qtr-Ytd (EBITDA)";"qtrs",#N/A,FALSE,"External Mnth-Qtr-Ytd (EBIT)";"monthsl",#N/A,FALSE,"External Mnth-Qtr-Ytd (EBIT)";"qtrs",#N/A,FALSE,"Internal Mth-Qtr-Ytd";"months",#N/A,FALSE,"Internal Mth-Qtr-Ytd"}</definedName>
    <definedName name="wwww">{#N/A,#N/A,TRUE,"3 breaks";#N/A,#N/A,TRUE,"May P&amp;L";#N/A,#N/A,TRUE,"May Notes ";#N/A,#N/A,TRUE,"May YTD vs bud";#N/A,#N/A,TRUE,"May BS";#N/A,#N/A,TRUE,"FAIM p&amp;L";#N/A,#N/A,TRUE,"FAIM BS may"}</definedName>
    <definedName name="wwwwwww">{"CurrentDetail",#N/A,FALSE,"ActualOutlook";"NextDetail",#N/A,FALSE,"ActualOutlook"}</definedName>
    <definedName name="wwwwwwww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wwwwwwwvwb2wvw">{"CurrentDetail",#N/A,FALSE,"ActualOutlook";"NextDetail",#N/A,FALSE,"ActualOutlook"}</definedName>
    <definedName name="wwwwwwwww">{"CurrentDetail",#N/A,FALSE,"ActualOutlook";"NextDetail",#N/A,FALSE,"ActualOutlook"}</definedName>
    <definedName name="wx">{#N/A,#N/A,FALSE,"Pharm";#N/A,#N/A,FALSE,"WWCM"}</definedName>
    <definedName name="wyn">{#N/A,#N/A,FALSE,"Contents";#N/A,#N/A,FALSE,"Stmt Ops-Curr 1-2";#N/A,#N/A,FALSE,"Stmt Ops-YTD 1-3";#N/A,#N/A,FALSE,"Stmt Ops-LOB 1-4";#N/A,#N/A,FALSE,"Stmt Ops-ABR 1-5";#N/A,#N/A,FALSE,"Stmt Ops-LSP 1-6";#N/A,#N/A,FALSE,"Forecast 1-7";#N/A,#N/A,FALSE,"Bal Sht-YTD 1-8";#N/A,#N/A,FALSE,"Cash Flow 1-9";#N/A,#N/A,FALSE,"ABR_Dt 2-2";#N/A,#N/A,FALSE,"AR_ AGING 2-4";#N/A,#N/A,FALSE,"2-5";#N/A,#N/A,FALSE,"LSPREV 2-6";#N/A,#N/A,FALSE,"S, G &amp; A 3-1";#N/A,#N/A,FALSE,"SGA Detail 3-2";#N/A,#N/A,FALSE,"S, G &amp; A 3-3";#N/A,#N/A,FALSE,"Empl Sum 3-4";#N/A,#N/A,FALSE,"Consult 3-7";#N/A,#N/A,FALSE,"FA 3-8";#N/A,#N/A,FALSE,"ABR INV  BY CLT 4-4"}</definedName>
    <definedName name="x">"CRCAN7NFK8VDQHYYXXGBG5UU6"</definedName>
    <definedName name="XAxisIncr">#REF!</definedName>
    <definedName name="xbx">{#N/A,#N/A,TRUE,"3 breaks";#N/A,#N/A,TRUE,"May P&amp;L";#N/A,#N/A,TRUE,"May Notes ";#N/A,#N/A,TRUE,"May YTD vs bud";#N/A,#N/A,TRUE,"May BS";#N/A,#N/A,TRUE,"FAIM p&amp;L";#N/A,#N/A,TRUE,"FAIM BS may"}</definedName>
    <definedName name="xbxx">{#N/A,#N/A,TRUE,"3 breaks";#N/A,#N/A,TRUE,"May P&amp;L";#N/A,#N/A,TRUE,"May Notes ";#N/A,#N/A,TRUE,"May YTD vs bud";#N/A,#N/A,TRUE,"May BS";#N/A,#N/A,TRUE,"FAIM p&amp;L";#N/A,#N/A,TRUE,"FAIM BS may"}</definedName>
    <definedName name="xc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v">{#N/A,#N/A,FALSE,"Pharm";#N/A,#N/A,FALSE,"WWCM"}</definedName>
    <definedName name="xcx">{#N/A,#N/A,TRUE,"3 breaks";#N/A,#N/A,TRUE,"May P&amp;L";#N/A,#N/A,TRUE,"May Notes ";#N/A,#N/A,TRUE,"May YTD vs bud";#N/A,#N/A,TRUE,"May BS";#N/A,#N/A,TRUE,"FAIM p&amp;L";#N/A,#N/A,TRUE,"FAIM BS may"}</definedName>
    <definedName name="xcxcxcx">{"CurrentDetail",#N/A,FALSE,"ActualOutlook";"NextDetail",#N/A,FALSE,"ActualOutlook"}</definedName>
    <definedName name="xcxzc">{#N/A,#N/A,FALSE,"AD_Purchase";#N/A,#N/A,FALSE,"Credit";#N/A,#N/A,FALSE,"PF Acquisition";#N/A,#N/A,FALSE,"PF Offering"}</definedName>
    <definedName name="xdh">{"'Sheet1'!$A$2:$R$54"}</definedName>
    <definedName name="xdif_RefreshIncludeLists">FALSE</definedName>
    <definedName name="xdx">{#N/A,#N/A,TRUE,"3 breaks";#N/A,#N/A,TRUE,"May P&amp;L";#N/A,#N/A,TRUE,"May Notes ";#N/A,#N/A,TRUE,"May YTD vs bud";#N/A,#N/A,TRUE,"May BS";#N/A,#N/A,TRUE,"FAIM p&amp;L";#N/A,#N/A,TRUE,"FAIM BS may"}</definedName>
    <definedName name="xex">{#N/A,#N/A,TRUE,"Ct. Exp";#N/A,#N/A,TRUE,"New Ct Exp";#N/A,#N/A,TRUE,"Admin Travel"}</definedName>
    <definedName name="xexx">{#N/A,#N/A,TRUE,"3 breaks";#N/A,#N/A,TRUE,"May P&amp;L";#N/A,#N/A,TRUE,"May Notes ";#N/A,#N/A,TRUE,"May YTD vs bud";#N/A,#N/A,TRUE,"May BS";#N/A,#N/A,TRUE,"FAIM p&amp;L";#N/A,#N/A,TRUE,"FAIM BS may"}</definedName>
    <definedName name="XFDG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xfq">{#N/A,#N/A,TRUE,"3 breaks";#N/A,#N/A,TRUE,"May P&amp;L";#N/A,#N/A,TRUE,"May Notes ";#N/A,#N/A,TRUE,"May YTD vs bud";#N/A,#N/A,TRUE,"May BS";#N/A,#N/A,TRUE,"FAIM p&amp;L";#N/A,#N/A,TRUE,"FAIM BS may"}</definedName>
    <definedName name="xg">{#N/A,#N/A,TRUE,"Cover";#N/A,#N/A,TRUE,"Table of Contents";#N/A,#N/A,TRUE,"Detailed Summary";#N/A,#N/A,TRUE,"Executive Summary";#N/A,#N/A,TRUE,"DUR Savings Pricing";#N/A,#N/A,TRUE,"Formulary Guarantees";#N/A,#N/A,TRUE,"Retail Networks";#N/A,#N/A,TRUE,"Performance Guarantees";#N/A,#N/A,TRUE,"RebatesandPD";#N/A,#N/A,TRUE,"Rebate Report";#N/A,#N/A,TRUE,"PDN"}</definedName>
    <definedName name="xgfd">{#N/A,#N/A,TRUE,"3 breaks";#N/A,#N/A,TRUE,"May P&amp;L";#N/A,#N/A,TRUE,"May Notes ";#N/A,#N/A,TRUE,"May YTD vs bud";#N/A,#N/A,TRUE,"May BS";#N/A,#N/A,TRUE,"FAIM p&amp;L";#N/A,#N/A,TRUE,"FAIM BS may"}</definedName>
    <definedName name="xghxfg">{"UK PL",#N/A,FALSE,"UK";"UK BS",#N/A,FALSE,"UK";"UK CF",#N/A,FALSE,"UK"}</definedName>
    <definedName name="xgxx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xjey1">#REF!</definedName>
    <definedName name="XLDW_UID">"us037208"</definedName>
    <definedName name="XLDW_VER">"Office 2003-07+ 12.5 wBOLO"</definedName>
    <definedName name="XNN">[4]General!$B$9:$D$9</definedName>
    <definedName name="xpaste1">[203]Aging!$I$9</definedName>
    <definedName name="xpaste4">#REF!</definedName>
    <definedName name="xr">{#N/A,#N/A,TRUE,"Ct. Exp";#N/A,#N/A,TRUE,"New Ct Exp";#N/A,#N/A,TRUE,"Admin Travel"}</definedName>
    <definedName name="xref">[203]Aging!$Q$1:$Q$65536</definedName>
    <definedName name="XREF_COLUMN_1">[4]Additions!#REF!</definedName>
    <definedName name="XREF_COLUMN_10">#REF!</definedName>
    <definedName name="XREF_COLUMN_11">#REF!</definedName>
    <definedName name="XREF_COLUMN_12">[4]IMSS!$AG:$AG</definedName>
    <definedName name="XREF_COLUMN_13">#REF!</definedName>
    <definedName name="XREF_COLUMN_14">#REF!</definedName>
    <definedName name="XREF_COLUMN_15">#REF!</definedName>
    <definedName name="XREF_COLUMN_16">#REF!</definedName>
    <definedName name="XREF_COLUMN_17">#REF!</definedName>
    <definedName name="XREF_COLUMN_18">#REF!</definedName>
    <definedName name="XREF_COLUMN_19">'[4]Normal Tax'!#REF!</definedName>
    <definedName name="XREF_COLUMN_2">[4]Lead!#REF!</definedName>
    <definedName name="XREF_COLUMN_20">'[4]Normal Tax'!#REF!</definedName>
    <definedName name="XREF_COLUMN_21">#REF!</definedName>
    <definedName name="XREF_COLUMN_22">#REF!</definedName>
    <definedName name="XREF_COLUMN_23">[4]IMPUESTOS!#REF!</definedName>
    <definedName name="XREF_COLUMN_24">#REF!</definedName>
    <definedName name="XREF_COLUMN_25">#REF!</definedName>
    <definedName name="XREF_COLUMN_26">#REF!</definedName>
    <definedName name="XREF_COLUMN_27">#REF!</definedName>
    <definedName name="XREF_COLUMN_29">'[4]infonavit y sar'!#REF!</definedName>
    <definedName name="XREF_COLUMN_3">#REF!</definedName>
    <definedName name="XREF_COLUMN_30">'[4]2%'!#REF!</definedName>
    <definedName name="XREF_COLUMN_31">#REF!</definedName>
    <definedName name="XREF_COLUMN_32">#REF!</definedName>
    <definedName name="XREF_COLUMN_33">#REF!</definedName>
    <definedName name="XREF_COLUMN_34">[4]Múltiple!#REF!</definedName>
    <definedName name="XREF_COLUMN_35">#REF!</definedName>
    <definedName name="XREF_COLUMN_36">[4]Múltiple!#REF!</definedName>
    <definedName name="XREF_COLUMN_38">#REF!</definedName>
    <definedName name="XREF_COLUMN_39">#REF!</definedName>
    <definedName name="XREF_COLUMN_4">'[4].1 Rollforward'!#REF!</definedName>
    <definedName name="XREF_COLUMN_40">[4]Lead!#REF!</definedName>
    <definedName name="XREF_COLUMN_41">#REF!</definedName>
    <definedName name="XREF_COLUMN_42">#REF!</definedName>
    <definedName name="XREF_COLUMN_43">#REF!</definedName>
    <definedName name="XREF_COLUMN_44">#REF!</definedName>
    <definedName name="XREF_COLUMN_45">#REF!</definedName>
    <definedName name="XREF_COLUMN_46">[4]Múltiple!#REF!</definedName>
    <definedName name="XREF_COLUMN_47">[4]Múltiple!#REF!</definedName>
    <definedName name="XREF_COLUMN_48">#REF!</definedName>
    <definedName name="XREF_COLUMN_49">#REF!</definedName>
    <definedName name="XREF_COLUMN_5">#REF!</definedName>
    <definedName name="XREF_COLUMN_50">#REF!</definedName>
    <definedName name="XREF_COLUMN_51">#REF!</definedName>
    <definedName name="XREF_COLUMN_52">#REF!</definedName>
    <definedName name="XREF_COLUMN_53">#REF!</definedName>
    <definedName name="XREF_COLUMN_6">'[4]Income Statement'!#REF!</definedName>
    <definedName name="XREF_COLUMN_7">'[4]Normal Tax'!#REF!</definedName>
    <definedName name="XREF_COLUMN_8">#REF!</definedName>
    <definedName name="XREF_COLUMN_9">[4]Gastos!#REF!</definedName>
    <definedName name="xref2">[203]XREF!$A$8</definedName>
    <definedName name="xref3">7</definedName>
    <definedName name="xref4">#REF!</definedName>
    <definedName name="xref5">[203]Aging!$P$77</definedName>
    <definedName name="xref6">#REF!</definedName>
    <definedName name="xref7">69</definedName>
    <definedName name="xref8">'[203]PDD-Movimentação'!$C$35</definedName>
    <definedName name="xref9">#REF!</definedName>
    <definedName name="XRefActiveRow">#REF!</definedName>
    <definedName name="XRefColumnsCount">1</definedName>
    <definedName name="XrefCopy">#REF!</definedName>
    <definedName name="XRefCopy1">#REF!</definedName>
    <definedName name="XRefCopy10">#REF!</definedName>
    <definedName name="XRefCopy101">#REF!</definedName>
    <definedName name="XRefCopy103">#REF!</definedName>
    <definedName name="XRefCopy10Row">#REF!</definedName>
    <definedName name="XRefCopy11">#REF!</definedName>
    <definedName name="XRefCopy11Row">#REF!</definedName>
    <definedName name="XRefCopy12">#REF!</definedName>
    <definedName name="XRefCopy12Row">#REF!</definedName>
    <definedName name="XRefCopy13">#REF!</definedName>
    <definedName name="XRefCopy13Row">#REF!</definedName>
    <definedName name="XRefCopy14">#REF!</definedName>
    <definedName name="XRefCopy14Row">#REF!</definedName>
    <definedName name="XRefCopy15">#REF!</definedName>
    <definedName name="XRefCopy15Row">#REF!</definedName>
    <definedName name="XRefCopy16">#REF!</definedName>
    <definedName name="XRefCopy16Row">[4]XREF!#REF!</definedName>
    <definedName name="XRefCopy17">#REF!</definedName>
    <definedName name="XRefCopy17Row">#REF!</definedName>
    <definedName name="XRefCopy18">#REF!</definedName>
    <definedName name="XRefCopy18Row">#REF!</definedName>
    <definedName name="XRefCopy19">#REF!</definedName>
    <definedName name="XRefCopy19Row">#REF!</definedName>
    <definedName name="XRefCopy1Row">#REF!</definedName>
    <definedName name="XRefCopy2">'[4]FAS 123'!#REF!</definedName>
    <definedName name="XRefCopy20">#REF!</definedName>
    <definedName name="XRefCopy20Row">#REF!</definedName>
    <definedName name="XRefCopy21">#REF!</definedName>
    <definedName name="XRefCopy21Row">#REF!</definedName>
    <definedName name="XRefCopy22">#REF!</definedName>
    <definedName name="XRefCopy22Row">#REF!</definedName>
    <definedName name="XRefCopy23">#REF!</definedName>
    <definedName name="XRefCopy23Row">#REF!</definedName>
    <definedName name="XRefCopy24">#REF!</definedName>
    <definedName name="XRefCopy24Row">#REF!</definedName>
    <definedName name="XRefCopy25">#REF!</definedName>
    <definedName name="XRefCopy25Row">#REF!</definedName>
    <definedName name="XRefCopy26">#REF!</definedName>
    <definedName name="XRefCopy26Row">#REF!</definedName>
    <definedName name="XRefCopy27">#REF!</definedName>
    <definedName name="XRefCopy27Row">#REF!</definedName>
    <definedName name="XRefCopy28">#REF!</definedName>
    <definedName name="XRefCopy28Row">#REF!</definedName>
    <definedName name="XRefCopy29">#REF!</definedName>
    <definedName name="XRefCopy29Row">#REF!</definedName>
    <definedName name="XRefCopy2Row">#REF!</definedName>
    <definedName name="XRefCopy3">#REF!</definedName>
    <definedName name="XRefCopy30">#REF!</definedName>
    <definedName name="XRefCopy30Row">#REF!</definedName>
    <definedName name="XRefCopy31">#REF!</definedName>
    <definedName name="XRefCopy31Row">#REF!</definedName>
    <definedName name="XRefCopy32">#REF!</definedName>
    <definedName name="XRefCopy32Row">#REF!</definedName>
    <definedName name="XRefCopy33">#REF!</definedName>
    <definedName name="XRefCopy33Row">#REF!</definedName>
    <definedName name="XRefCopy34">#REF!</definedName>
    <definedName name="XRefCopy34Row">#REF!</definedName>
    <definedName name="XRefCopy35">#REF!</definedName>
    <definedName name="XRefCopy35Row">#REF!</definedName>
    <definedName name="XRefCopy36">#REF!</definedName>
    <definedName name="XRefCopy36Row">#REF!</definedName>
    <definedName name="XRefCopy37">[4]Vtas!#REF!</definedName>
    <definedName name="XRefCopy37Row">[4]XREF!#REF!</definedName>
    <definedName name="XRefCopy38">#REF!</definedName>
    <definedName name="XRefCopy38Row">#REF!</definedName>
    <definedName name="XRefCopy39">#REF!</definedName>
    <definedName name="XRefCopy39Row">#REF!</definedName>
    <definedName name="XRefCopy3Row">#REF!</definedName>
    <definedName name="XRefCopy4">'[4].1 Rollforward'!#REF!</definedName>
    <definedName name="XRefCopy40">#REF!</definedName>
    <definedName name="XRefCopy40Row">#REF!</definedName>
    <definedName name="XRefCopy41">#REF!</definedName>
    <definedName name="XRefCopy41Row">#REF!</definedName>
    <definedName name="XRefCopy42">#REF!</definedName>
    <definedName name="XRefCopy42Row">#REF!</definedName>
    <definedName name="XRefCopy43">#REF!</definedName>
    <definedName name="XRefCopy43Row">#REF!</definedName>
    <definedName name="XRefCopy44">#REF!</definedName>
    <definedName name="XRefCopy44Row">#REF!</definedName>
    <definedName name="XRefCopy45">'[4]Normal Tax'!#REF!</definedName>
    <definedName name="XRefCopy45Row">#REF!</definedName>
    <definedName name="XRefCopy46">[4]Vtas!#REF!</definedName>
    <definedName name="XRefCopy46Row">[4]XREF!#REF!</definedName>
    <definedName name="XRefCopy47">#REF!</definedName>
    <definedName name="XRefCopy47Row">#REF!</definedName>
    <definedName name="XRefCopy48">[4]Vtas!#REF!</definedName>
    <definedName name="XRefCopy48Row">[4]XREF!#REF!</definedName>
    <definedName name="XRefCopy49">[4]Vtas!#REF!</definedName>
    <definedName name="XRefCopy49Row">[4]XREF!#REF!</definedName>
    <definedName name="XRefCopy4Row">[4]XREF!#REF!</definedName>
    <definedName name="XRefCopy5">#REF!</definedName>
    <definedName name="XRefCopy50">[4]Vtas!#REF!</definedName>
    <definedName name="XRefCopy50Row">[4]XREF!#REF!</definedName>
    <definedName name="XRefCopy51">[4]Vtas!#REF!</definedName>
    <definedName name="XRefCopy51Row">[4]XREF!#REF!</definedName>
    <definedName name="XRefCopy52">#REF!</definedName>
    <definedName name="XRefCopy52Row">#REF!</definedName>
    <definedName name="XRefCopy53">#REF!</definedName>
    <definedName name="XRefCopy53Row">#REF!</definedName>
    <definedName name="XRefCopy54">[4]IMSS!$Q$20</definedName>
    <definedName name="XRefCopy54Row">#REF!</definedName>
    <definedName name="XRefCopy55">[4]IMSS!$AB$20</definedName>
    <definedName name="XRefCopy55Row">#REF!</definedName>
    <definedName name="XRefCopy56">[4]IMSS!$AQ$20</definedName>
    <definedName name="XRefCopy56Row">#REF!</definedName>
    <definedName name="XRefCopy57">#REF!</definedName>
    <definedName name="XRefCopy57Row">[4]XREF!#REF!</definedName>
    <definedName name="XRefCopy58">#REF!</definedName>
    <definedName name="XRefCopy59">#REF!</definedName>
    <definedName name="XRefCopy59Row">[4]XREF!#REF!</definedName>
    <definedName name="XRefCopy5Row">#REF!</definedName>
    <definedName name="XRefCopy6">#REF!</definedName>
    <definedName name="XRefCopy60">#REF!</definedName>
    <definedName name="XRefCopy60Row">[4]XREF!#REF!</definedName>
    <definedName name="XRefCopy61">#REF!</definedName>
    <definedName name="XRefCopy61Row">#REF!</definedName>
    <definedName name="XRefCopy62">#REF!</definedName>
    <definedName name="XRefCopy62Row">#REF!</definedName>
    <definedName name="XRefCopy63Row">#REF!</definedName>
    <definedName name="XRefCopy64">#REF!</definedName>
    <definedName name="XRefCopy64Row">#REF!</definedName>
    <definedName name="XRefCopy65">[4]IMSS!$AF$46</definedName>
    <definedName name="XRefCopy65Row">#REF!</definedName>
    <definedName name="XRefCopy66">#REF!</definedName>
    <definedName name="XRefCopy66Row">#REF!</definedName>
    <definedName name="XRefCopy67">#REF!</definedName>
    <definedName name="XRefCopy67Row">#REF!</definedName>
    <definedName name="XRefCopy68">#REF!</definedName>
    <definedName name="XRefCopy68Row">#REF!</definedName>
    <definedName name="XRefCopy6Row">[4]XREF!#REF!</definedName>
    <definedName name="XRefCopy7">#REF!</definedName>
    <definedName name="XRefCopy70Row">#REF!</definedName>
    <definedName name="XRefCopy71">#REF!</definedName>
    <definedName name="XRefCopy71Row">#REF!</definedName>
    <definedName name="XRefCopy72">#REF!</definedName>
    <definedName name="XRefCopy72Row">#REF!</definedName>
    <definedName name="XRefCopy73">#REF!</definedName>
    <definedName name="XRefCopy73Row">#REF!</definedName>
    <definedName name="XRefCopy74">#REF!</definedName>
    <definedName name="XRefCopy74Row">#REF!</definedName>
    <definedName name="XRefCopy75">#REF!</definedName>
    <definedName name="XRefCopy75Row">#REF!</definedName>
    <definedName name="XRefCopy76">#REF!</definedName>
    <definedName name="XRefCopy76Row">#REF!</definedName>
    <definedName name="XRefCopy77">#REF!</definedName>
    <definedName name="XRefCopy77Row">#REF!</definedName>
    <definedName name="XRefCopy78">#REF!</definedName>
    <definedName name="XRefCopy78Row">#REF!</definedName>
    <definedName name="XRefCopy79">#REF!</definedName>
    <definedName name="XRefCopy79Row">#REF!</definedName>
    <definedName name="XRefCopy7Row">#REF!</definedName>
    <definedName name="XRefCopy8">#REF!</definedName>
    <definedName name="XRefCopy80">#REF!</definedName>
    <definedName name="XRefCopy80Row">#REF!</definedName>
    <definedName name="XRefCopy81Row">#REF!</definedName>
    <definedName name="XRefCopy82">#REF!</definedName>
    <definedName name="XRefCopy82Row">#REF!</definedName>
    <definedName name="XRefCopy83">#REF!</definedName>
    <definedName name="XRefCopy83Row">#REF!</definedName>
    <definedName name="XRefCopy84Row">#REF!</definedName>
    <definedName name="XRefCopy85">#REF!</definedName>
    <definedName name="XRefCopy85Row">#REF!</definedName>
    <definedName name="XRefCopy86">#REF!</definedName>
    <definedName name="XRefCopy87">#REF!</definedName>
    <definedName name="XRefCopy87Row">#REF!</definedName>
    <definedName name="XRefCopy88">#REF!</definedName>
    <definedName name="XRefCopy88Row">#REF!</definedName>
    <definedName name="XRefCopy89Row">#REF!</definedName>
    <definedName name="XRefCopy8Row">#REF!</definedName>
    <definedName name="XRefCopy9">[4]Vtas!#REF!</definedName>
    <definedName name="XRefCopy90">#REF!</definedName>
    <definedName name="XRefCopy90Row">#REF!</definedName>
    <definedName name="XRefCopy91">#REF!</definedName>
    <definedName name="XRefCopy91Row">#REF!</definedName>
    <definedName name="XRefCopy92Row">#REF!</definedName>
    <definedName name="XRefCopy93">#REF!</definedName>
    <definedName name="XRefCopy93Row">#REF!</definedName>
    <definedName name="XRefCopy94">#REF!</definedName>
    <definedName name="XRefCopy94Row">#REF!</definedName>
    <definedName name="XRefCopy95">#REF!</definedName>
    <definedName name="XRefCopy95Row">#REF!</definedName>
    <definedName name="XRefCopy96Row">#REF!</definedName>
    <definedName name="XRefCopy97">#REF!</definedName>
    <definedName name="XRefCopy97Row">#REF!</definedName>
    <definedName name="XRefCopy9Row">[4]XREF!#REF!</definedName>
    <definedName name="XRefCopyRangeCount">3</definedName>
    <definedName name="XRefPaste1">[4]Additions!#REF!</definedName>
    <definedName name="XRefPaste10">#REF!</definedName>
    <definedName name="XRefPaste10Row">#REF!</definedName>
    <definedName name="XRefPaste11">#REF!</definedName>
    <definedName name="XRefPaste11Row">#REF!</definedName>
    <definedName name="XRefPaste12">#REF!</definedName>
    <definedName name="XRefPaste12Row">#REF!</definedName>
    <definedName name="XRefPaste13">#REF!</definedName>
    <definedName name="XRefPaste13Row">#REF!</definedName>
    <definedName name="XRefPaste14">#REF!</definedName>
    <definedName name="XRefPaste14Row">#REF!</definedName>
    <definedName name="XRefPaste15">#REF!</definedName>
    <definedName name="XRefPaste15Row">#REF!</definedName>
    <definedName name="XRefPaste16">#REF!</definedName>
    <definedName name="XRefPaste16Row">#REF!</definedName>
    <definedName name="XRefPaste17">#REF!</definedName>
    <definedName name="XRefPaste17Row">#REF!</definedName>
    <definedName name="XRefPaste18">#REF!</definedName>
    <definedName name="XRefPaste18Row">#REF!</definedName>
    <definedName name="XRefPaste19">#REF!</definedName>
    <definedName name="XRefPaste19Row">#REF!</definedName>
    <definedName name="XRefPaste1Row">#REF!</definedName>
    <definedName name="XRefPaste2">#REF!</definedName>
    <definedName name="XRefPaste20">#REF!</definedName>
    <definedName name="XRefPaste20Row">#REF!</definedName>
    <definedName name="XRefPaste21">#REF!</definedName>
    <definedName name="XRefPaste21Row">#REF!</definedName>
    <definedName name="XRefPaste22">#REF!</definedName>
    <definedName name="XRefPaste22Row">#REF!</definedName>
    <definedName name="XRefPaste23">#REF!</definedName>
    <definedName name="XRefPaste23Row">#REF!</definedName>
    <definedName name="XRefPaste24">#REF!</definedName>
    <definedName name="XRefPaste24Row">#REF!</definedName>
    <definedName name="XRefPaste25">#REF!</definedName>
    <definedName name="XRefPaste25Row">#REF!</definedName>
    <definedName name="XRefPaste26">#REF!</definedName>
    <definedName name="XRefPaste26Row">[4]XREF!#REF!</definedName>
    <definedName name="XRefPaste27">#REF!</definedName>
    <definedName name="XRefPaste27Row">#REF!</definedName>
    <definedName name="XRefPaste28">#REF!</definedName>
    <definedName name="XRefPaste28Row">#REF!</definedName>
    <definedName name="XRefPaste29">#REF!</definedName>
    <definedName name="XRefPaste29Row">#REF!</definedName>
    <definedName name="XRefPaste2Row">#REF!</definedName>
    <definedName name="XRefPaste3">#REF!</definedName>
    <definedName name="XRefPaste30">#REF!</definedName>
    <definedName name="XRefPaste30Row">#REF!</definedName>
    <definedName name="XRefPaste31">#REF!</definedName>
    <definedName name="XRefPaste31Row">#REF!</definedName>
    <definedName name="XRefPaste32">#REF!</definedName>
    <definedName name="XRefPaste32Row">#REF!</definedName>
    <definedName name="XRefPaste33">#REF!</definedName>
    <definedName name="XRefPaste33Row">#REF!</definedName>
    <definedName name="XRefPaste34">#REF!</definedName>
    <definedName name="XRefPaste34Row">#REF!</definedName>
    <definedName name="XRefPaste35">#REF!</definedName>
    <definedName name="XRefPaste35Row">#REF!</definedName>
    <definedName name="XRefPaste36">#REF!</definedName>
    <definedName name="XRefPaste36Row">#REF!</definedName>
    <definedName name="XRefPaste37">#REF!</definedName>
    <definedName name="XRefPaste37Row">#REF!</definedName>
    <definedName name="XRefPaste38">#REF!</definedName>
    <definedName name="XRefPaste38Row">#REF!</definedName>
    <definedName name="XRefPaste39">#REF!</definedName>
    <definedName name="XRefPaste39Row">#REF!</definedName>
    <definedName name="XRefPaste3Row">#REF!</definedName>
    <definedName name="XRefPaste4">'[4]P.G. Valor Residual'!#REF!</definedName>
    <definedName name="XRefPaste40">'[4]Normal Tax'!#REF!</definedName>
    <definedName name="XRefPaste40Row">#REF!</definedName>
    <definedName name="XRefPaste41">'[204]Empr-LP'!$AA$56</definedName>
    <definedName name="XRefPaste41Row">#REF!</definedName>
    <definedName name="XRefPaste42">#REF!</definedName>
    <definedName name="XRefPaste42Row">#REF!</definedName>
    <definedName name="XRefPaste43Row">#REF!</definedName>
    <definedName name="XRefPaste44Row">#REF!</definedName>
    <definedName name="XRefPaste45">[4]Vtas!#REF!</definedName>
    <definedName name="XRefPaste45Row">[4]XREF!#REF!</definedName>
    <definedName name="XRefPaste46">[4]Vtas!#REF!</definedName>
    <definedName name="XRefPaste46Row">[4]XREF!#REF!</definedName>
    <definedName name="XRefPaste47">[4]Vtas!#REF!</definedName>
    <definedName name="XRefPaste47Row">[4]XREF!#REF!</definedName>
    <definedName name="XRefPaste48">[4]Vtas!#REF!</definedName>
    <definedName name="XRefPaste48Row">[4]XREF!#REF!</definedName>
    <definedName name="XRefPaste49">[4]Vtas!#REF!</definedName>
    <definedName name="XRefPaste49Row">[4]XREF!#REF!</definedName>
    <definedName name="XRefPaste4Row">[4]XREF!#REF!</definedName>
    <definedName name="XRefPaste5">#REF!</definedName>
    <definedName name="XRefPaste50">[4]Vtas!#REF!</definedName>
    <definedName name="XRefPaste50Row">[4]XREF!#REF!</definedName>
    <definedName name="XRefPaste51">[4]Vtas!#REF!</definedName>
    <definedName name="XRefPaste51Row">[4]XREF!#REF!</definedName>
    <definedName name="XRefPaste52Row">#REF!</definedName>
    <definedName name="XRefPaste53Row">#REF!</definedName>
    <definedName name="XRefPaste54">#REF!</definedName>
    <definedName name="XRefPaste54Row">#REF!</definedName>
    <definedName name="XRefPaste55Row">#REF!</definedName>
    <definedName name="XRefPaste56Row">#REF!</definedName>
    <definedName name="XRefPaste57Row">#REF!</definedName>
    <definedName name="XRefPaste58Row">#REF!</definedName>
    <definedName name="XRefPaste59Row">#REF!</definedName>
    <definedName name="XRefPaste5Row">#REF!</definedName>
    <definedName name="XRefPaste6">#REF!</definedName>
    <definedName name="XRefPaste60">#REF!</definedName>
    <definedName name="XRefPaste60Row">#REF!</definedName>
    <definedName name="XRefPaste61">#REF!</definedName>
    <definedName name="XRefPaste61Row">#REF!</definedName>
    <definedName name="XRefPaste62">#REF!</definedName>
    <definedName name="XRefPaste62Row">#REF!</definedName>
    <definedName name="XRefPaste63">#REF!</definedName>
    <definedName name="XRefPaste63Row">#REF!</definedName>
    <definedName name="XRefPaste64">#REF!</definedName>
    <definedName name="XRefPaste64Row">#REF!</definedName>
    <definedName name="XRefPaste65">[4]Lead!#REF!</definedName>
    <definedName name="XRefPaste65Row">[4]XREF!#REF!</definedName>
    <definedName name="XRefPaste66">#REF!</definedName>
    <definedName name="XRefPaste66Row">#REF!</definedName>
    <definedName name="XRefPaste67Row">#REF!</definedName>
    <definedName name="XRefPaste68">#REF!</definedName>
    <definedName name="XRefPaste68Row">#REF!</definedName>
    <definedName name="XRefPaste69">#REF!</definedName>
    <definedName name="XRefPaste69Row">#REF!</definedName>
    <definedName name="XRefPaste6Row">#REF!</definedName>
    <definedName name="XRefPaste7">#REF!</definedName>
    <definedName name="XRefPaste70">#REF!</definedName>
    <definedName name="XRefPaste70Row">#REF!</definedName>
    <definedName name="XRefPaste71">#REF!</definedName>
    <definedName name="XRefPaste71Row">#REF!</definedName>
    <definedName name="XRefPaste72">#REF!</definedName>
    <definedName name="XRefPaste72Row">#REF!</definedName>
    <definedName name="XRefPaste73">#REF!</definedName>
    <definedName name="XRefPaste73Row">#REF!</definedName>
    <definedName name="XRefPaste74">#REF!</definedName>
    <definedName name="XRefPaste74Row">#REF!</definedName>
    <definedName name="XRefPaste75">#REF!</definedName>
    <definedName name="XRefPaste75Row">#REF!</definedName>
    <definedName name="XRefPaste76">#REF!</definedName>
    <definedName name="XRefPaste76Row">#REF!</definedName>
    <definedName name="XRefPaste77">#REF!</definedName>
    <definedName name="XRefPaste77Row">#REF!</definedName>
    <definedName name="XRefPaste79">#REF!</definedName>
    <definedName name="XRefPaste79Row">#REF!</definedName>
    <definedName name="XRefPaste7Row">#REF!</definedName>
    <definedName name="XRefPaste8">#REF!</definedName>
    <definedName name="XRefPaste80">#REF!</definedName>
    <definedName name="XRefPaste80Row">#REF!</definedName>
    <definedName name="XRefPaste81">#REF!</definedName>
    <definedName name="XRefPaste81Row">#REF!</definedName>
    <definedName name="XRefPaste82">#REF!</definedName>
    <definedName name="XRefPaste82Row">#REF!</definedName>
    <definedName name="XRefPaste83">#REF!</definedName>
    <definedName name="XRefPaste83Row">#REF!</definedName>
    <definedName name="XRefPaste84">#REF!</definedName>
    <definedName name="XRefPaste84Row">#REF!</definedName>
    <definedName name="XRefPaste85">#REF!</definedName>
    <definedName name="XRefPaste85Row">#REF!</definedName>
    <definedName name="XRefPaste86">#REF!</definedName>
    <definedName name="XRefPaste86Row">#REF!</definedName>
    <definedName name="XRefPaste87">#REF!</definedName>
    <definedName name="XRefPaste87Row">#REF!</definedName>
    <definedName name="XRefPaste8Row">#REF!</definedName>
    <definedName name="XRefPaste9">#REF!</definedName>
    <definedName name="XRefPaste90">#REF!</definedName>
    <definedName name="XRefPaste9Row">#REF!</definedName>
    <definedName name="XRefPasteRangeCount">2</definedName>
    <definedName name="xrfe">#REF!</definedName>
    <definedName name="xRng_c5244040a2b54f28842b4658dfc3a267">'[189]Revenue Adjustment FY13'!$B$1:$J$29</definedName>
    <definedName name="xrx">{#N/A,#N/A,TRUE,"3 breaks";#N/A,#N/A,TRUE,"May P&amp;L";#N/A,#N/A,TRUE,"May Notes ";#N/A,#N/A,TRUE,"May YTD vs bud";#N/A,#N/A,TRUE,"May BS";#N/A,#N/A,TRUE,"FAIM p&amp;L";#N/A,#N/A,TRUE,"FAIM BS may"}</definedName>
    <definedName name="xrxx">{#N/A,#N/A,TRUE,"3 breaks";#N/A,#N/A,TRUE,"May P&amp;L";#N/A,#N/A,TRUE,"May Notes ";#N/A,#N/A,TRUE,"May YTD vs bud";#N/A,#N/A,TRUE,"May BS";#N/A,#N/A,TRUE,"FAIM p&amp;L";#N/A,#N/A,TRUE,"FAIM BS may"}</definedName>
    <definedName name="XS">{#N/A,#N/A,FALSE,"REV 110 PRNE (Bureau-Frankfurt)";#N/A,#N/A,FALSE,"REV 120 PRNE (Bureau - Paris)"}</definedName>
    <definedName name="xsort2">#REF!</definedName>
    <definedName name="xsw">{#N/A,#N/A,TRUE,"3 breaks";#N/A,#N/A,TRUE,"May P&amp;L";#N/A,#N/A,TRUE,"May Notes ";#N/A,#N/A,TRUE,"May YTD vs bud";#N/A,#N/A,TRUE,"May BS";#N/A,#N/A,TRUE,"FAIM p&amp;L";#N/A,#N/A,TRUE,"FAIM BS may"}</definedName>
    <definedName name="xsx">{#N/A,#N/A,TRUE,"Ct. Exp";#N/A,#N/A,TRUE,"New Ct Exp";#N/A,#N/A,TRUE,"Admin Travel"}</definedName>
    <definedName name="xtsx">{#N/A,#N/A,TRUE,"3 breaks";#N/A,#N/A,TRUE,"May P&amp;L";#N/A,#N/A,TRUE,"May Notes ";#N/A,#N/A,TRUE,"May YTD vs bud";#N/A,#N/A,TRUE,"May BS";#N/A,#N/A,TRUE,"FAIM p&amp;L";#N/A,#N/A,TRUE,"FAIM BS may"}</definedName>
    <definedName name="xtx">{#N/A,#N/A,TRUE,"Ct. Exp";#N/A,#N/A,TRUE,"New Ct Exp";#N/A,#N/A,TRUE,"Admin Travel"}</definedName>
    <definedName name="xtxs">{#N/A,#N/A,TRUE,"3 breaks";#N/A,#N/A,TRUE,"May P&amp;L";#N/A,#N/A,TRUE,"May Notes ";#N/A,#N/A,TRUE,"May YTD vs bud";#N/A,#N/A,TRUE,"May BS";#N/A,#N/A,TRUE,"FAIM p&amp;L";#N/A,#N/A,TRUE,"FAIM BS may"}</definedName>
    <definedName name="xtxx">{#N/A,#N/A,TRUE,"Ct. Exp";#N/A,#N/A,TRUE,"New Ct Exp";#N/A,#N/A,TRUE,"Admin Travel"}</definedName>
    <definedName name="xuan">{#N/A,#N/A,FALSE,"QTD";#N/A,#N/A,FALSE,"Lic Fees";#N/A,#N/A,FALSE,"Unapproved";#N/A,#N/A,FALSE,"Wkly Notes"}</definedName>
    <definedName name="xvc">#REF!</definedName>
    <definedName name="xvfsd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xvx">{#N/A,#N/A,TRUE,"Ct. Exp";#N/A,#N/A,TRUE,"New Ct Exp";#N/A,#N/A,TRUE,"Admin Travel"}</definedName>
    <definedName name="xvxx">{#N/A,#N/A,TRUE,"3 breaks";#N/A,#N/A,TRUE,"May P&amp;L";#N/A,#N/A,TRUE,"May Notes ";#N/A,#N/A,TRUE,"May YTD vs bud";#N/A,#N/A,TRUE,"May BS";#N/A,#N/A,TRUE,"FAIM p&amp;L";#N/A,#N/A,TRUE,"FAIM BS may"}</definedName>
    <definedName name="xwx">{#N/A,#N/A,TRUE,"3 breaks";#N/A,#N/A,TRUE,"May P&amp;L";#N/A,#N/A,TRUE,"May Notes ";#N/A,#N/A,TRUE,"May YTD vs bud";#N/A,#N/A,TRUE,"May BS";#N/A,#N/A,TRUE,"FAIM p&amp;L";#N/A,#N/A,TRUE,"FAIM BS may"}</definedName>
    <definedName name="xx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e">{#N/A,#N/A,TRUE,"Ct. Exp";#N/A,#N/A,TRUE,"New Ct Exp";#N/A,#N/A,TRUE,"Admin Travel"}</definedName>
    <definedName name="xxx">'[4]Sept Cash flow 10-Q Report P 3'!$B$8:$B$469</definedName>
    <definedName name="xxxx">'[4]Sept Cash flow 10-Q Report P 3'!$I$8</definedName>
    <definedName name="xxxx777">{0,0,0,0;0,0,0,0;0,0,0,0;TRUE,0,0,0;0,0,0,0;0,0,0,0;0,0,0,0;0,0,147.84,147.84;12,1774.08,0,0;0,0,0,#NULL!;0,0,0,0;0,0,TRUE,0;0,TRUE,TRUE,TRUE;0,0,0,0;0,0,0,0;0,0,0,0;0,0,0,0;0,0,0,0;0,0,0,0;0,0,0,0}</definedName>
    <definedName name="xxxxx">{#N/A,#N/A,FALSE,"Calc";#N/A,#N/A,FALSE,"Sensitivity";#N/A,#N/A,FALSE,"LT Earn.Dil.";#N/A,#N/A,FALSE,"Dil. AVP"}</definedName>
    <definedName name="xxxxxx">{#N/A,#N/A,FALSE,"Aging Summary";#N/A,#N/A,FALSE,"Ratio Analysis";#N/A,#N/A,FALSE,"Test 120 Day Accts";#N/A,#N/A,FALSE,"Tickmarks"}</definedName>
    <definedName name="xxxxxxx">'[205]payor mix'!$C$27:$E$39</definedName>
    <definedName name="XXXXXXXX" localSheetId="9">1/EUReXToATS</definedName>
    <definedName name="XXXXXXXX" localSheetId="18">1/EUReXToATS</definedName>
    <definedName name="XXXXXXXX" localSheetId="19">1/EUReXToATS</definedName>
    <definedName name="XXXXXXXX" localSheetId="20">1/EUReXToATS</definedName>
    <definedName name="XXXXXXXX" localSheetId="21">1/EUReXToATS</definedName>
    <definedName name="XXXXXXXX" localSheetId="22">1/EUReXToATS</definedName>
    <definedName name="XXXXXXXX" localSheetId="23">1/EUReXToATS</definedName>
    <definedName name="XXXXXXXX" localSheetId="24">1/EUReXToATS</definedName>
    <definedName name="XXXXXXXX" localSheetId="25">1/EUReXToATS</definedName>
    <definedName name="XXXXXXXX" localSheetId="26">1/EUReXToATS</definedName>
    <definedName name="XXXXXXXX" localSheetId="27">1/EUReXToATS</definedName>
    <definedName name="XXXXXXXX" localSheetId="10">1/EUReXToATS</definedName>
    <definedName name="XXXXXXXX" localSheetId="28">1/EUReXToATS</definedName>
    <definedName name="XXXXXXXX" localSheetId="29">1/EUReXToATS</definedName>
    <definedName name="XXXXXXXX" localSheetId="30">1/EUReXToATS</definedName>
    <definedName name="XXXXXXXX" localSheetId="31">1/EUReXToATS</definedName>
    <definedName name="XXXXXXXX" localSheetId="32">1/EUReXToATS</definedName>
    <definedName name="XXXXXXXX" localSheetId="33">1/EUReXToATS</definedName>
    <definedName name="XXXXXXXX" localSheetId="34">1/EUReXToATS</definedName>
    <definedName name="XXXXXXXX" localSheetId="35">1/EUReXToATS</definedName>
    <definedName name="XXXXXXXX" localSheetId="36">1/EUReXToATS</definedName>
    <definedName name="XXXXXXXX" localSheetId="37">1/EUReXToATS</definedName>
    <definedName name="XXXXXXXX" localSheetId="11">1/EUReXToATS</definedName>
    <definedName name="XXXXXXXX" localSheetId="38">1/EUReXToATS</definedName>
    <definedName name="XXXXXXXX" localSheetId="39">1/EUReXToATS</definedName>
    <definedName name="XXXXXXXX" localSheetId="40">1/EUReXToATS</definedName>
    <definedName name="XXXXXXXX" localSheetId="41">1/EUReXToATS</definedName>
    <definedName name="XXXXXXXX" localSheetId="42">1/EUReXToATS</definedName>
    <definedName name="XXXXXXXX" localSheetId="43">1/EUReXToATS</definedName>
    <definedName name="XXXXXXXX" localSheetId="44">1/EUReXToATS</definedName>
    <definedName name="XXXXXXXX" localSheetId="45">1/EUReXToATS</definedName>
    <definedName name="XXXXXXXX" localSheetId="46">1/EUReXToATS</definedName>
    <definedName name="XXXXXXXX" localSheetId="47">1/EUReXToATS</definedName>
    <definedName name="XXXXXXXX" localSheetId="12">1/EUReXToATS</definedName>
    <definedName name="XXXXXXXX" localSheetId="48">1/EUReXToATS</definedName>
    <definedName name="XXXXXXXX" localSheetId="49">1/EUReXToATS</definedName>
    <definedName name="XXXXXXXX" localSheetId="50">1/EUReXToATS</definedName>
    <definedName name="XXXXXXXX" localSheetId="51">1/EUReXToATS</definedName>
    <definedName name="XXXXXXXX" localSheetId="52">1/EUReXToATS</definedName>
    <definedName name="XXXXXXXX" localSheetId="53">1/EUReXToATS</definedName>
    <definedName name="XXXXXXXX" localSheetId="54">1/EUReXToATS</definedName>
    <definedName name="XXXXXXXX" localSheetId="55">1/EUReXToATS</definedName>
    <definedName name="XXXXXXXX" localSheetId="56">1/EUReXToATS</definedName>
    <definedName name="XXXXXXXX" localSheetId="57">1/EUReXToATS</definedName>
    <definedName name="XXXXXXXX" localSheetId="13">1/EUReXToATS</definedName>
    <definedName name="XXXXXXXX" localSheetId="58">1/EUReXToATS</definedName>
    <definedName name="XXXXXXXX" localSheetId="59">1/EUReXToATS</definedName>
    <definedName name="XXXXXXXX" localSheetId="60">1/EUReXToATS</definedName>
    <definedName name="XXXXXXXX" localSheetId="14">1/EUReXToATS</definedName>
    <definedName name="XXXXXXXX" localSheetId="15">1/EUReXToATS</definedName>
    <definedName name="XXXXXXXX" localSheetId="16">1/EUReXToATS</definedName>
    <definedName name="XXXXXXXX" localSheetId="17">1/EUReXToATS</definedName>
    <definedName name="XXXXXXXX" localSheetId="1">1/EUReXToATS</definedName>
    <definedName name="XXXXXXXX" localSheetId="8">1/EUReXToATS</definedName>
    <definedName name="XXXXXXXX" localSheetId="2">1/EUReXToATS</definedName>
    <definedName name="XXXXXXXX">1/EUReXToATS</definedName>
    <definedName name="XXXXXXXXXX">'[4]SCHEDULE 9A(1 of 3)'!#REF!</definedName>
    <definedName name="xxxxxxxxxxxxxxxxx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xxxxxxxxxxxxxxxxxxxxxxxxxxxxxxxxx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xxxyy">{#N/A,#N/A,FALSE,"Restructure";#N/A,#N/A,FALSE,"IS Productivity";#N/A,#N/A,FALSE,"Chargeability Chart 18A";#N/A,#N/A,FALSE,"Productivity Chart 18B";#N/A,#N/A,FALSE,"Services P&amp;L";#N/A,#N/A,FALSE,"Variances Chart 19A";#N/A,#N/A,FALSE,"Orders in Call";#N/A,#N/A,FALSE,"Orders not in Call";#N/A,#N/A,FALSE,"Backlog";#N/A,#N/A,FALSE,"Coverage";#N/A,#N/A,FALSE,"Program A";#N/A,#N/A,FALSE,"Program B";#N/A,#N/A,FALSE,"Program C";#N/A,#N/A,FALSE,"Program D";#N/A,#N/A,FALSE,"Program E";#N/A,#N/A,FALSE,"Non P&amp;L WW ";#N/A,#N/A,FALSE,"MAPS";#N/A,#N/A,FALSE,"Action Plans"}</definedName>
    <definedName name="xyz">{#N/A,#N/A,FALSE,"COP CONS SK";#N/A,#N/A,FALSE,"COP CONS RG";#N/A,#N/A,FALSE,"COP CONS SK BC";#N/A,#N/A,FALSE,"COP CONS RG BC";#N/A,#N/A,FALSE,"ALLIANCE SK";#N/A,#N/A,FALSE,"ALLIANCE RG";#N/A,#N/A,FALSE,"CPC SK";#N/A,#N/A,FALSE,"CPC RG"}</definedName>
    <definedName name="xz4_MM">{0,0,0,0;0,0,0,0;0,0,0,0;0,0,0,0;0,0,0,0;0,0,0,0}</definedName>
    <definedName name="xzf">{"incomemth",#N/A,TRUE,"forecast01";"incpercentmth",#N/A,TRUE,"forecast01";"balancemth",#N/A,TRUE,"forecast01";"cashmth",#N/A,TRUE,"forecast01";"cov2mth",#N/A,TRUE,"forecast01";"prbexp",#N/A,TRUE,"forecast01";"prbcap",#N/A,TRUE,"forecast01";"coalconsultants",#N/A,TRUE,"forecast01";"prbsum",#N/A,TRUE,"forecast01"}</definedName>
    <definedName name="xzz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y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Y2k">{#N/A,#N/A,FALSE,"Title";#N/A,#N/A,FALSE,"Tbl Contents";#N/A,#N/A,FALSE,"Management Summary (1)";#N/A,#N/A,FALSE,"Major Project  (1)";#N/A,#N/A,FALSE,"Qterly Income";#N/A,#N/A,FALSE,"Major Project [2]";#N/A,#N/A,FALSE,"Project PBT chart 4A";#N/A,#N/A,FALSE,"Income Statement";#N/A,#N/A,FALSE,"Mntly Income";#N/A,#N/A,FALSE,"Rev Mix Chart 7A";#N/A,#N/A,FALSE,"GM Mix Chart 7b";#N/A,#N/A,FALSE,"Serv-PC % Chart 7C";#N/A,#N/A,FALSE,"Variance analysis";#N/A,#N/A,FALSE,"Cur Mnth Cash";#N/A,#N/A,FALSE,"Current Qtr Cash";#N/A,#N/A,FALSE,"Qtrly Cashflow";#N/A,#N/A,FALSE,"Mnthly Cashflow";#N/A,#N/A,FALSE,"Accts. Rec.";#N/A,#N/A,FALSE,"Headcnt Det";#N/A,#N/A,FALSE,"Gross Headcount"}</definedName>
    <definedName name="yahoo">#REF!</definedName>
    <definedName name="yale">{"Opsys",#N/A,FALSE,"NPV_OPsys";"NT",#N/A,FALSE,"NPV_NT";"DevP",#N/A,FALSE,"NPV_DevPdt";"Office",#N/A,FALSE,"NPV_Office"}</definedName>
    <definedName name="YAxisIncr">#REF!</definedName>
    <definedName name="YAxisMax">#REF!</definedName>
    <definedName name="YAxisMin">#REF!</definedName>
    <definedName name="ydfjs">{"Month End Performance",#N/A,FALSE,"Report";"Site Talk Times",#N/A,FALSE,"Report"}</definedName>
    <definedName name="YEAH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HRIGHT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r">[206]!Year</definedName>
    <definedName name="Year_End">[110]CLIENT!$F$6</definedName>
    <definedName name="Year1">[197]CLIENT!$F$8</definedName>
    <definedName name="Year1_Proj">[110]DCF!$E$7</definedName>
    <definedName name="Year2">[197]CLIENT!$G$8</definedName>
    <definedName name="Year3">[110]CLIENT!$H$8</definedName>
    <definedName name="Year4">[110]CLIENT!$I$8</definedName>
    <definedName name="Year5">[110]CLIENT!$J$8</definedName>
    <definedName name="YearCurrent">[125]IS!$N$5</definedName>
    <definedName name="YearEnd">#REF!</definedName>
    <definedName name="Yearone">[125]IS!$J$5</definedName>
    <definedName name="yery">'[22]Variance Sum '!#REF!</definedName>
    <definedName name="yes">{"PAGE 1",#N/A,FALSE,"WEST_OT"}</definedName>
    <definedName name="ygjv">{"cap_structure",#N/A,FALSE,"Graph-Mkt Cap";"price",#N/A,FALSE,"Graph-Price";"ebit",#N/A,FALSE,"Graph-EBITDA";"ebitda",#N/A,FALSE,"Graph-EBITDA"}</definedName>
    <definedName name="ygkty">#REF!</definedName>
    <definedName name="yhg">2</definedName>
    <definedName name="yhi">{"NOPCAPEVA",#N/A,FALSE,"Nopat";"FCFCSTAR",#N/A,FALSE,"FCFVAL";"EVAVL",#N/A,FALSE,"EVAVAL";"LEASE",#N/A,FALSE,"OpLease"}</definedName>
    <definedName name="yhjkhdfhset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yhn">{#N/A,#N/A,FALSE,"Model";#N/A,#N/A,FALSE,"Division"}</definedName>
    <definedName name="yjhgj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yl">{#N/A,#N/A,TRUE,"Bud Wks 2003";#N/A,#N/A,TRUE,"Payroll";#N/A,#N/A,TRUE,"Prof Fees";#N/A,#N/A,TRUE,"Ct. Exp";#N/A,#N/A,TRUE,"New Ct Exp";#N/A,#N/A,TRUE,"Admin Travel";#N/A,#N/A,TRUE,"T&amp;E Summ";#N/A,#N/A,TRUE,"Info Serv";#N/A,#N/A,TRUE,"Philan";#N/A,#N/A,TRUE,"Off Maint"}</definedName>
    <definedName name="youh">{#N/A,#N/A,FALSE,"AD_Purchase";#N/A,#N/A,FALSE,"Credit";#N/A,#N/A,FALSE,"PF Acquisition";#N/A,#N/A,FALSE,"PF Offering"}</definedName>
    <definedName name="yr">39686.6865509259</definedName>
    <definedName name="yrd">{"PAGE 1",#N/A,FALSE,"WEST_OT"}</definedName>
    <definedName name="yre">{"NOPCAPEVA",#N/A,FALSE,"Nopat";"FCFCSTAR",#N/A,FALSE,"FCFVAL";"EVAVL",#N/A,FALSE,"EVAVAL";"LEASE",#N/A,FALSE,"OpLease"}</definedName>
    <definedName name="YrEnd_FFr_USD">0.1767</definedName>
    <definedName name="yrnc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yrty">{"NOPCAPEVA",#N/A,FALSE,"Nopat";"FCFCSTAR",#N/A,FALSE,"FCFVAL";"EVAVL",#N/A,FALSE,"EVAVAL";"LEASE",#N/A,FALSE,"OpLease"}</definedName>
    <definedName name="yt">#REF!</definedName>
    <definedName name="ytd">#REF!</definedName>
    <definedName name="YTDBGT">8</definedName>
    <definedName name="ytjdyfhfgdfh">{"histincome",#N/A,FALSE,"hyfins";"closing balance",#N/A,FALSE,"hyfins"}</definedName>
    <definedName name="ytr">{"AnnInc",#N/A,TRUE,"Inc";"QtrInc1",#N/A,TRUE,"Inc";"Balance",#N/A,TRUE,"Bal";"Cflow",#N/A,TRUE,"Cash"}</definedName>
    <definedName name="ytutyut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YTY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yu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yui">{#N/A,#N/A,TRUE,"3 breaks";#N/A,#N/A,TRUE,"May P&amp;L";#N/A,#N/A,TRUE,"May Notes ";#N/A,#N/A,TRUE,"May YTD vs bud";#N/A,#N/A,TRUE,"May BS";#N/A,#N/A,TRUE,"FAIM p&amp;L";#N/A,#N/A,TRUE,"FAIM BS may"}</definedName>
    <definedName name="yuio">{"'Vietnam'!$E$21:$W$45","'Vietnam'!$E$21:$W$45"}</definedName>
    <definedName name="yuk">{"Draft",#N/A,FALSE,"Feb-96"}</definedName>
    <definedName name="yukge">'[143]Summary 2013'!#REF!</definedName>
    <definedName name="yukyl7">#REF!</definedName>
    <definedName name="yukyu">#REF!</definedName>
    <definedName name="yukyuy">#REF!</definedName>
    <definedName name="yulkguoñ.">#REF!</definedName>
    <definedName name="yutyuty">{#N/A,#N/A,FALSE,"Title Page";#N/A,#N/A,FALSE,"Conclusions";#N/A,#N/A,FALSE,"Assum.";#N/A,#N/A,FALSE,"Sun  DCF-WC-Dep";#N/A,#N/A,FALSE,"MarketValue";#N/A,#N/A,FALSE,"BalSheet";#N/A,#N/A,FALSE,"WACC";#N/A,#N/A,FALSE,"PC+ Info.";#N/A,#N/A,FALSE,"PC+Info_2"}</definedName>
    <definedName name="yuyuyuyu">{"CurrentDetail",#N/A,FALSE,"ActualOutlook";"NextDetail",#N/A,FALSE,"ActualOutlook"}</definedName>
    <definedName name="yuyuyuyuy">{"CurrentDetail",#N/A,FALSE,"ActualOutlook";"NextDetail",#N/A,FALSE,"ActualOutlook"}</definedName>
    <definedName name="yy">{"consolidated",#N/A,FALSE,"Sheet1";"cms",#N/A,FALSE,"Sheet1";"fse",#N/A,FALSE,"Sheet1"}</definedName>
    <definedName name="yyo">{#N/A,#N/A,TRUE,"Ct. Exp";#N/A,#N/A,TRUE,"New Ct Exp";#N/A,#N/A,TRUE,"Admin Travel"}</definedName>
    <definedName name="yytt">#REF!</definedName>
    <definedName name="YYY">{#N/A,#N/A,FALSE,"Est97";#N/A,#N/A,FALSE,"Plan98";#N/A,#N/A,FALSE,"Graphs";#N/A,#N/A,FALSE,"5Yr"}</definedName>
    <definedName name="yyyuu">{"CurrentDetail",#N/A,FALSE,"ActualOutlook";"NextDetail",#N/A,FALSE,"ActualOutlook"}</definedName>
    <definedName name="yyyy">[4]Sheet1!$J$1028:$T$1043</definedName>
    <definedName name="yyyyyyy">{"Title Page",#N/A,TRUE,"Cover";"Revenue Summary",#N/A,TRUE,"Rev Sum";"Customers",#N/A,TRUE,"Customers";"File Size",#N/A,TRUE,"File Sz Sum";"Volumes",#N/A,TRUE,"Volumes";"Airlines",#N/A,TRUE,"AIRLINES";"HMRT",#N/A,TRUE,"HMRT'S";"Car Rentals",#N/A,TRUE,"CAR RENTALS";"Cruise Lines",#N/A,TRUE,"CRUISE LINES";"Tourism Bds",#N/A,TRUE,"TOURISM BOARDS";"Agencies",#N/A,TRUE,"AGENCIES";"Ent Parks",#N/A,TRUE,"ENT PARKS";"Finance and Insurance",#N/A,TRUE,"FIN &amp; INSUR";"Destinations",#N/A,TRUE,"DESTINATIONS";"Rail and Road",#N/A,TRUE,"RAIL &amp; ROAD";"Data marketing",#N/A,TRUE,"DATA-RES-MAN"}</definedName>
    <definedName name="z">{#N/A,#N/A,FALSE,"Projections";#N/A,#N/A,FALSE,"Multiples Valuation";#N/A,#N/A,FALSE,"LBO";#N/A,#N/A,FALSE,"Multiples_Sensitivity";#N/A,#N/A,FALSE,"Summary"}</definedName>
    <definedName name="ｚ">{"'下期集計（10.27迄・速報値）'!$Q$16"}</definedName>
    <definedName name="Z_0277BC40_A08D_11D2_B192_00600822B5CF_.wvu.PrintArea">#REF!</definedName>
    <definedName name="Z_0277BC40_A08D_11D2_B192_00600822B5CF_.wvu.PrintTitles">#REF!,#REF!</definedName>
    <definedName name="Z_0277BC41_A08D_11D2_B192_00600822B5CF_.wvu.PrintArea">#REF!</definedName>
    <definedName name="Z_0277BC41_A08D_11D2_B192_00600822B5CF_.wvu.PrintTitles">#REF!,#REF!</definedName>
    <definedName name="Z_0277BC42_A08D_11D2_B192_00600822B5CF_.wvu.PrintArea">#REF!</definedName>
    <definedName name="Z_0277BC42_A08D_11D2_B192_00600822B5CF_.wvu.PrintTitles">#REF!,#REF!</definedName>
    <definedName name="Z_0277BC48_A08D_11D2_B192_00600822B5CF_.wvu.PrintArea">#REF!</definedName>
    <definedName name="Z_0277BC48_A08D_11D2_B192_00600822B5CF_.wvu.PrintTitles">#REF!,#REF!</definedName>
    <definedName name="Z_0D0B497D_21F8_11D5_91EF_00B0D058E5A7_.wvu.Col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69" roundtripDataChecksum="xU+cU3ssEWqHlKZ6knE6RY0zw+QSak8d0Q8nnvGmbZY="/>
    </ext>
  </extLst>
</workbook>
</file>

<file path=xl/calcChain.xml><?xml version="1.0" encoding="utf-8"?>
<calcChain xmlns="http://schemas.openxmlformats.org/spreadsheetml/2006/main">
  <c r="D3" i="528" l="1"/>
  <c r="C3" i="528"/>
  <c r="B3" i="528"/>
  <c r="D2" i="528"/>
  <c r="E2" i="528" s="1"/>
  <c r="C3" i="527"/>
  <c r="B3" i="527"/>
  <c r="D2" i="527"/>
  <c r="D3" i="527" s="1"/>
  <c r="D3" i="526"/>
  <c r="C3" i="526"/>
  <c r="B3" i="526"/>
  <c r="G2" i="526"/>
  <c r="F2" i="526"/>
  <c r="F3" i="526" s="1"/>
  <c r="D2" i="526"/>
  <c r="E2" i="526" s="1"/>
  <c r="E3" i="526" s="1"/>
  <c r="C3" i="525"/>
  <c r="B3" i="525"/>
  <c r="D2" i="525"/>
  <c r="C3" i="524"/>
  <c r="B3" i="524"/>
  <c r="D2" i="524"/>
  <c r="C3" i="523"/>
  <c r="B3" i="523"/>
  <c r="D2" i="523"/>
  <c r="D3" i="522"/>
  <c r="C3" i="522"/>
  <c r="B3" i="522"/>
  <c r="D2" i="522"/>
  <c r="E2" i="522" s="1"/>
  <c r="D3" i="521"/>
  <c r="C3" i="521"/>
  <c r="B3" i="521"/>
  <c r="D2" i="521"/>
  <c r="E2" i="521" s="1"/>
  <c r="C3" i="520"/>
  <c r="B3" i="520"/>
  <c r="E2" i="520"/>
  <c r="D2" i="520"/>
  <c r="D3" i="520" s="1"/>
  <c r="D3" i="519"/>
  <c r="C3" i="519"/>
  <c r="B3" i="519"/>
  <c r="D2" i="519"/>
  <c r="E2" i="519" s="1"/>
  <c r="F2" i="519" s="1"/>
  <c r="F3" i="519" s="1"/>
  <c r="C3" i="518"/>
  <c r="B3" i="518"/>
  <c r="D2" i="518"/>
  <c r="E2" i="518" s="1"/>
  <c r="F2" i="518" s="1"/>
  <c r="C3" i="517"/>
  <c r="B3" i="517"/>
  <c r="D2" i="517"/>
  <c r="C3" i="516"/>
  <c r="B3" i="516"/>
  <c r="D2" i="516"/>
  <c r="E2" i="516" s="1"/>
  <c r="C3" i="515"/>
  <c r="B3" i="515"/>
  <c r="D2" i="515"/>
  <c r="D3" i="515" s="1"/>
  <c r="C3" i="514"/>
  <c r="B3" i="514"/>
  <c r="F2" i="514"/>
  <c r="D2" i="514"/>
  <c r="E2" i="514" s="1"/>
  <c r="E3" i="514" s="1"/>
  <c r="C3" i="513"/>
  <c r="B3" i="513"/>
  <c r="D2" i="513"/>
  <c r="C3" i="512"/>
  <c r="B3" i="512"/>
  <c r="D2" i="512"/>
  <c r="D3" i="512" s="1"/>
  <c r="C3" i="511"/>
  <c r="B3" i="511"/>
  <c r="E2" i="511"/>
  <c r="D2" i="511"/>
  <c r="D3" i="511" s="1"/>
  <c r="C3" i="510"/>
  <c r="B3" i="510"/>
  <c r="E2" i="510"/>
  <c r="F2" i="510" s="1"/>
  <c r="D2" i="510"/>
  <c r="D3" i="510" s="1"/>
  <c r="D3" i="509"/>
  <c r="C3" i="509"/>
  <c r="B3" i="509"/>
  <c r="D2" i="509"/>
  <c r="E2" i="509" s="1"/>
  <c r="C3" i="508"/>
  <c r="B3" i="508"/>
  <c r="D2" i="508"/>
  <c r="D3" i="508" s="1"/>
  <c r="D3" i="507"/>
  <c r="C3" i="507"/>
  <c r="B3" i="507"/>
  <c r="D2" i="507"/>
  <c r="E2" i="507" s="1"/>
  <c r="D3" i="506"/>
  <c r="C3" i="506"/>
  <c r="B3" i="506"/>
  <c r="D2" i="506"/>
  <c r="E2" i="506" s="1"/>
  <c r="C3" i="505"/>
  <c r="B3" i="505"/>
  <c r="E2" i="505"/>
  <c r="D2" i="505"/>
  <c r="D3" i="505" s="1"/>
  <c r="C3" i="504"/>
  <c r="B3" i="504"/>
  <c r="D2" i="504"/>
  <c r="C3" i="503"/>
  <c r="B3" i="503"/>
  <c r="E2" i="503"/>
  <c r="D2" i="503"/>
  <c r="D3" i="503" s="1"/>
  <c r="C3" i="502"/>
  <c r="B3" i="502"/>
  <c r="D2" i="502"/>
  <c r="D3" i="501"/>
  <c r="C3" i="501"/>
  <c r="B3" i="501"/>
  <c r="D2" i="501"/>
  <c r="E2" i="501" s="1"/>
  <c r="E3" i="501" s="1"/>
  <c r="D3" i="500"/>
  <c r="C3" i="500"/>
  <c r="B3" i="500"/>
  <c r="E2" i="500"/>
  <c r="F2" i="500" s="1"/>
  <c r="D2" i="500"/>
  <c r="C3" i="499"/>
  <c r="B3" i="499"/>
  <c r="F2" i="499"/>
  <c r="D2" i="499"/>
  <c r="E2" i="499" s="1"/>
  <c r="E3" i="499" s="1"/>
  <c r="E3" i="498"/>
  <c r="D3" i="498"/>
  <c r="C3" i="498"/>
  <c r="B3" i="498"/>
  <c r="F2" i="498"/>
  <c r="D2" i="498"/>
  <c r="E2" i="498" s="1"/>
  <c r="D3" i="497"/>
  <c r="C3" i="497"/>
  <c r="B3" i="497"/>
  <c r="K2" i="497"/>
  <c r="J2" i="497"/>
  <c r="J3" i="497" s="1"/>
  <c r="D2" i="497"/>
  <c r="E2" i="497" s="1"/>
  <c r="F2" i="497" s="1"/>
  <c r="G2" i="497" s="1"/>
  <c r="H2" i="497" s="1"/>
  <c r="I2" i="497" s="1"/>
  <c r="I3" i="497" s="1"/>
  <c r="C3" i="496"/>
  <c r="B3" i="496"/>
  <c r="E2" i="496"/>
  <c r="F2" i="496" s="1"/>
  <c r="D2" i="496"/>
  <c r="D3" i="496" s="1"/>
  <c r="C3" i="495"/>
  <c r="B3" i="495"/>
  <c r="D2" i="495"/>
  <c r="C3" i="494"/>
  <c r="B3" i="494"/>
  <c r="D2" i="494"/>
  <c r="C3" i="493"/>
  <c r="B3" i="493"/>
  <c r="D2" i="493"/>
  <c r="D3" i="493" s="1"/>
  <c r="C3" i="492"/>
  <c r="B3" i="492"/>
  <c r="D2" i="492"/>
  <c r="E2" i="492" s="1"/>
  <c r="C3" i="491"/>
  <c r="B3" i="491"/>
  <c r="D2" i="491"/>
  <c r="D3" i="491" s="1"/>
  <c r="C3" i="490"/>
  <c r="B3" i="490"/>
  <c r="D2" i="490"/>
  <c r="D3" i="489"/>
  <c r="C3" i="489"/>
  <c r="B3" i="489"/>
  <c r="E2" i="489"/>
  <c r="D2" i="489"/>
  <c r="C3" i="488"/>
  <c r="B3" i="488"/>
  <c r="D2" i="488"/>
  <c r="C3" i="487"/>
  <c r="B3" i="487"/>
  <c r="D2" i="487"/>
  <c r="C3" i="486"/>
  <c r="B3" i="486"/>
  <c r="D2" i="486"/>
  <c r="D3" i="486" s="1"/>
  <c r="E3" i="485"/>
  <c r="C3" i="485"/>
  <c r="B3" i="485"/>
  <c r="G2" i="485"/>
  <c r="G3" i="485" s="1"/>
  <c r="E2" i="485"/>
  <c r="F2" i="485" s="1"/>
  <c r="F3" i="485" s="1"/>
  <c r="D2" i="485"/>
  <c r="D3" i="485" s="1"/>
  <c r="C3" i="484"/>
  <c r="B3" i="484"/>
  <c r="D2" i="484"/>
  <c r="C3" i="483"/>
  <c r="B3" i="483"/>
  <c r="D2" i="483"/>
  <c r="C3" i="482"/>
  <c r="B3" i="482"/>
  <c r="D2" i="482"/>
  <c r="D3" i="482" s="1"/>
  <c r="C3" i="481"/>
  <c r="B3" i="481"/>
  <c r="D2" i="481"/>
  <c r="C3" i="480"/>
  <c r="B3" i="480"/>
  <c r="D2" i="480"/>
  <c r="D3" i="480" s="1"/>
  <c r="C3" i="479"/>
  <c r="B3" i="479"/>
  <c r="D2" i="479"/>
  <c r="D3" i="479" s="1"/>
  <c r="C3" i="478"/>
  <c r="B3" i="478"/>
  <c r="D2" i="478"/>
  <c r="D3" i="478" s="1"/>
  <c r="C3" i="477"/>
  <c r="B3" i="477"/>
  <c r="D2" i="477"/>
  <c r="E2" i="477" s="1"/>
  <c r="F2" i="477" s="1"/>
  <c r="G2" i="477" s="1"/>
  <c r="H2" i="477" s="1"/>
  <c r="I2" i="477" s="1"/>
  <c r="J2" i="477" s="1"/>
  <c r="E3" i="520" l="1"/>
  <c r="F2" i="520"/>
  <c r="E2" i="483"/>
  <c r="D3" i="483"/>
  <c r="D3" i="490"/>
  <c r="E2" i="490"/>
  <c r="E2" i="480"/>
  <c r="F2" i="528"/>
  <c r="E3" i="528"/>
  <c r="G2" i="498"/>
  <c r="F3" i="498"/>
  <c r="G2" i="514"/>
  <c r="F3" i="514"/>
  <c r="F2" i="505"/>
  <c r="E3" i="505"/>
  <c r="D3" i="517"/>
  <c r="E2" i="517"/>
  <c r="E3" i="517" s="1"/>
  <c r="G3" i="526"/>
  <c r="H2" i="526"/>
  <c r="H3" i="526" s="1"/>
  <c r="E2" i="482"/>
  <c r="F2" i="492"/>
  <c r="E3" i="492"/>
  <c r="D3" i="492"/>
  <c r="E2" i="479"/>
  <c r="E3" i="503"/>
  <c r="F2" i="503"/>
  <c r="D3" i="477"/>
  <c r="F2" i="521"/>
  <c r="G2" i="521" s="1"/>
  <c r="E3" i="521"/>
  <c r="E3" i="477"/>
  <c r="E2" i="502"/>
  <c r="D3" i="502"/>
  <c r="F3" i="477"/>
  <c r="E2" i="478"/>
  <c r="E3" i="478" s="1"/>
  <c r="E3" i="496"/>
  <c r="D3" i="484"/>
  <c r="E2" i="484"/>
  <c r="F2" i="509"/>
  <c r="E3" i="509"/>
  <c r="E2" i="512"/>
  <c r="E2" i="491"/>
  <c r="E3" i="491" s="1"/>
  <c r="E3" i="510"/>
  <c r="E2" i="493"/>
  <c r="D3" i="514"/>
  <c r="E2" i="515"/>
  <c r="F2" i="515" s="1"/>
  <c r="J3" i="477"/>
  <c r="K2" i="477"/>
  <c r="F2" i="478"/>
  <c r="H3" i="477"/>
  <c r="I3" i="477"/>
  <c r="G3" i="477"/>
  <c r="H2" i="485"/>
  <c r="E2" i="486"/>
  <c r="E2" i="481"/>
  <c r="D3" i="481"/>
  <c r="F2" i="489"/>
  <c r="E3" i="489"/>
  <c r="E3" i="490"/>
  <c r="F2" i="490"/>
  <c r="F3" i="496"/>
  <c r="G2" i="496"/>
  <c r="D3" i="487"/>
  <c r="E2" i="487"/>
  <c r="K3" i="497"/>
  <c r="L2" i="497"/>
  <c r="F3" i="499"/>
  <c r="G2" i="499"/>
  <c r="E2" i="488"/>
  <c r="D3" i="488"/>
  <c r="G3" i="498"/>
  <c r="H2" i="498"/>
  <c r="G2" i="500"/>
  <c r="F3" i="500"/>
  <c r="D3" i="495"/>
  <c r="E2" i="495"/>
  <c r="D3" i="494"/>
  <c r="E2" i="494"/>
  <c r="E2" i="524"/>
  <c r="D3" i="524"/>
  <c r="F3" i="510"/>
  <c r="G2" i="510"/>
  <c r="F3" i="503"/>
  <c r="G2" i="503"/>
  <c r="E3" i="497"/>
  <c r="F3" i="497"/>
  <c r="D3" i="499"/>
  <c r="G3" i="497"/>
  <c r="H3" i="497"/>
  <c r="F2" i="501"/>
  <c r="E2" i="508"/>
  <c r="E2" i="504"/>
  <c r="D3" i="504"/>
  <c r="F2" i="502"/>
  <c r="E3" i="502"/>
  <c r="E3" i="500"/>
  <c r="F2" i="506"/>
  <c r="E3" i="506"/>
  <c r="F2" i="507"/>
  <c r="E3" i="507"/>
  <c r="G2" i="520"/>
  <c r="F3" i="520"/>
  <c r="D3" i="513"/>
  <c r="E2" i="513"/>
  <c r="H2" i="514"/>
  <c r="G3" i="514"/>
  <c r="F2" i="511"/>
  <c r="E3" i="511"/>
  <c r="F2" i="512"/>
  <c r="E3" i="512"/>
  <c r="E3" i="522"/>
  <c r="F2" i="522"/>
  <c r="F3" i="518"/>
  <c r="G2" i="518"/>
  <c r="F2" i="516"/>
  <c r="E3" i="516"/>
  <c r="D3" i="518"/>
  <c r="E3" i="518"/>
  <c r="F2" i="517"/>
  <c r="F3" i="521"/>
  <c r="D3" i="516"/>
  <c r="I2" i="526"/>
  <c r="E2" i="523"/>
  <c r="D3" i="523"/>
  <c r="E3" i="519"/>
  <c r="G2" i="519"/>
  <c r="E2" i="525"/>
  <c r="D3" i="525"/>
  <c r="E2" i="527"/>
  <c r="E3" i="479" l="1"/>
  <c r="F2" i="479"/>
  <c r="F3" i="492"/>
  <c r="G2" i="492"/>
  <c r="E3" i="482"/>
  <c r="F2" i="482"/>
  <c r="E3" i="493"/>
  <c r="F2" i="493"/>
  <c r="E3" i="515"/>
  <c r="G2" i="509"/>
  <c r="F3" i="509"/>
  <c r="F3" i="505"/>
  <c r="G2" i="505"/>
  <c r="E3" i="484"/>
  <c r="F2" i="484"/>
  <c r="G2" i="528"/>
  <c r="F3" i="528"/>
  <c r="F2" i="480"/>
  <c r="E3" i="480"/>
  <c r="H2" i="521"/>
  <c r="G3" i="521"/>
  <c r="F2" i="483"/>
  <c r="E3" i="483"/>
  <c r="F2" i="491"/>
  <c r="E3" i="494"/>
  <c r="F2" i="494"/>
  <c r="H3" i="498"/>
  <c r="I2" i="498"/>
  <c r="F3" i="489"/>
  <c r="G2" i="489"/>
  <c r="F3" i="512"/>
  <c r="G2" i="512"/>
  <c r="E3" i="513"/>
  <c r="F2" i="513"/>
  <c r="G3" i="496"/>
  <c r="H2" i="496"/>
  <c r="K3" i="477"/>
  <c r="L2" i="477"/>
  <c r="F2" i="527"/>
  <c r="E3" i="527"/>
  <c r="I2" i="514"/>
  <c r="H3" i="514"/>
  <c r="F3" i="501"/>
  <c r="G2" i="501"/>
  <c r="G2" i="506"/>
  <c r="F3" i="506"/>
  <c r="G2" i="507"/>
  <c r="F3" i="507"/>
  <c r="E3" i="481"/>
  <c r="F2" i="481"/>
  <c r="I3" i="526"/>
  <c r="J2" i="526"/>
  <c r="H3" i="485"/>
  <c r="I2" i="485"/>
  <c r="F3" i="491"/>
  <c r="G2" i="491"/>
  <c r="G3" i="503"/>
  <c r="H2" i="503"/>
  <c r="F3" i="516"/>
  <c r="G2" i="516"/>
  <c r="F2" i="486"/>
  <c r="E3" i="486"/>
  <c r="L3" i="497"/>
  <c r="M2" i="497"/>
  <c r="H2" i="520"/>
  <c r="G3" i="520"/>
  <c r="H2" i="499"/>
  <c r="G3" i="499"/>
  <c r="F3" i="478"/>
  <c r="G2" i="478"/>
  <c r="H2" i="519"/>
  <c r="G3" i="519"/>
  <c r="G3" i="510"/>
  <c r="H2" i="510"/>
  <c r="E3" i="487"/>
  <c r="F2" i="487"/>
  <c r="F2" i="525"/>
  <c r="E3" i="525"/>
  <c r="F2" i="504"/>
  <c r="E3" i="504"/>
  <c r="F3" i="482"/>
  <c r="G2" i="482"/>
  <c r="G2" i="502"/>
  <c r="F3" i="502"/>
  <c r="F3" i="493"/>
  <c r="G2" i="493"/>
  <c r="H2" i="500"/>
  <c r="G3" i="500"/>
  <c r="F3" i="517"/>
  <c r="G2" i="517"/>
  <c r="H2" i="518"/>
  <c r="G3" i="518"/>
  <c r="F2" i="488"/>
  <c r="E3" i="488"/>
  <c r="F3" i="515"/>
  <c r="G2" i="515"/>
  <c r="F2" i="508"/>
  <c r="E3" i="508"/>
  <c r="F2" i="524"/>
  <c r="E3" i="524"/>
  <c r="E3" i="495"/>
  <c r="F2" i="495"/>
  <c r="F3" i="490"/>
  <c r="G2" i="490"/>
  <c r="F3" i="511"/>
  <c r="G2" i="511"/>
  <c r="F2" i="523"/>
  <c r="E3" i="523"/>
  <c r="F3" i="522"/>
  <c r="G2" i="522"/>
  <c r="G2" i="483" l="1"/>
  <c r="F3" i="483"/>
  <c r="H3" i="521"/>
  <c r="I2" i="521"/>
  <c r="G2" i="480"/>
  <c r="F3" i="480"/>
  <c r="H2" i="528"/>
  <c r="G3" i="528"/>
  <c r="G2" i="484"/>
  <c r="F3" i="484"/>
  <c r="G3" i="505"/>
  <c r="H2" i="505"/>
  <c r="H2" i="509"/>
  <c r="G3" i="509"/>
  <c r="G3" i="492"/>
  <c r="H2" i="492"/>
  <c r="F3" i="479"/>
  <c r="G2" i="479"/>
  <c r="F3" i="523"/>
  <c r="G2" i="523"/>
  <c r="F3" i="508"/>
  <c r="G2" i="508"/>
  <c r="G3" i="511"/>
  <c r="H2" i="511"/>
  <c r="L3" i="477"/>
  <c r="M2" i="477"/>
  <c r="G3" i="489"/>
  <c r="H2" i="489"/>
  <c r="I2" i="500"/>
  <c r="H3" i="500"/>
  <c r="F3" i="524"/>
  <c r="G2" i="524"/>
  <c r="I2" i="520"/>
  <c r="H3" i="520"/>
  <c r="G2" i="513"/>
  <c r="F3" i="513"/>
  <c r="G3" i="501"/>
  <c r="H2" i="501"/>
  <c r="G3" i="516"/>
  <c r="H2" i="516"/>
  <c r="G2" i="487"/>
  <c r="F3" i="487"/>
  <c r="I2" i="519"/>
  <c r="H3" i="519"/>
  <c r="I2" i="499"/>
  <c r="H3" i="499"/>
  <c r="F3" i="504"/>
  <c r="G2" i="504"/>
  <c r="H2" i="493"/>
  <c r="G3" i="493"/>
  <c r="H2" i="522"/>
  <c r="G3" i="522"/>
  <c r="G3" i="490"/>
  <c r="H2" i="490"/>
  <c r="G2" i="488"/>
  <c r="F3" i="488"/>
  <c r="H2" i="502"/>
  <c r="G3" i="502"/>
  <c r="H3" i="496"/>
  <c r="I2" i="496"/>
  <c r="G2" i="481"/>
  <c r="F3" i="481"/>
  <c r="G3" i="478"/>
  <c r="H2" i="478"/>
  <c r="I3" i="498"/>
  <c r="J2" i="498"/>
  <c r="F3" i="527"/>
  <c r="G2" i="527"/>
  <c r="G3" i="482"/>
  <c r="H2" i="482"/>
  <c r="K2" i="526"/>
  <c r="J3" i="526"/>
  <c r="J2" i="514"/>
  <c r="I3" i="514"/>
  <c r="G3" i="512"/>
  <c r="H2" i="512"/>
  <c r="F3" i="494"/>
  <c r="G2" i="494"/>
  <c r="M3" i="497"/>
  <c r="N2" i="497"/>
  <c r="G2" i="525"/>
  <c r="F3" i="525"/>
  <c r="G3" i="506"/>
  <c r="H2" i="506"/>
  <c r="I2" i="518"/>
  <c r="H3" i="518"/>
  <c r="I2" i="510"/>
  <c r="H3" i="510"/>
  <c r="H2" i="515"/>
  <c r="G3" i="515"/>
  <c r="H3" i="503"/>
  <c r="I2" i="503"/>
  <c r="H2" i="491"/>
  <c r="G3" i="491"/>
  <c r="G3" i="517"/>
  <c r="H2" i="517"/>
  <c r="F3" i="495"/>
  <c r="G2" i="495"/>
  <c r="F3" i="486"/>
  <c r="G2" i="486"/>
  <c r="J2" i="485"/>
  <c r="I3" i="485"/>
  <c r="H2" i="507"/>
  <c r="G3" i="507"/>
  <c r="H2" i="479" l="1"/>
  <c r="G3" i="479"/>
  <c r="H3" i="492"/>
  <c r="I2" i="492"/>
  <c r="I2" i="509"/>
  <c r="H3" i="509"/>
  <c r="H3" i="505"/>
  <c r="I2" i="505"/>
  <c r="G3" i="484"/>
  <c r="H2" i="484"/>
  <c r="I2" i="528"/>
  <c r="H3" i="528"/>
  <c r="H2" i="480"/>
  <c r="G3" i="480"/>
  <c r="I3" i="521"/>
  <c r="J2" i="521"/>
  <c r="G3" i="483"/>
  <c r="H2" i="483"/>
  <c r="I3" i="503"/>
  <c r="J2" i="503"/>
  <c r="J2" i="499"/>
  <c r="I3" i="499"/>
  <c r="H3" i="482"/>
  <c r="I2" i="482"/>
  <c r="K2" i="485"/>
  <c r="J3" i="485"/>
  <c r="H3" i="517"/>
  <c r="I2" i="517"/>
  <c r="H2" i="525"/>
  <c r="G3" i="525"/>
  <c r="G3" i="481"/>
  <c r="H2" i="481"/>
  <c r="J2" i="510"/>
  <c r="I3" i="510"/>
  <c r="H3" i="512"/>
  <c r="I2" i="512"/>
  <c r="H3" i="516"/>
  <c r="I2" i="516"/>
  <c r="J2" i="520"/>
  <c r="I3" i="520"/>
  <c r="G3" i="513"/>
  <c r="H2" i="513"/>
  <c r="M3" i="477"/>
  <c r="N2" i="477"/>
  <c r="H3" i="478"/>
  <c r="I2" i="478"/>
  <c r="I3" i="518"/>
  <c r="J2" i="518"/>
  <c r="G3" i="495"/>
  <c r="H2" i="495"/>
  <c r="I2" i="491"/>
  <c r="H3" i="491"/>
  <c r="I2" i="489"/>
  <c r="H3" i="489"/>
  <c r="I2" i="502"/>
  <c r="H3" i="502"/>
  <c r="H3" i="506"/>
  <c r="I2" i="506"/>
  <c r="J3" i="498"/>
  <c r="K2" i="498"/>
  <c r="I3" i="496"/>
  <c r="J2" i="496"/>
  <c r="N3" i="497"/>
  <c r="O2" i="497"/>
  <c r="P2" i="497" s="1"/>
  <c r="Q2" i="497" s="1"/>
  <c r="R2" i="497" s="1"/>
  <c r="K2" i="514"/>
  <c r="J3" i="514"/>
  <c r="G3" i="488"/>
  <c r="H2" i="488"/>
  <c r="G3" i="508"/>
  <c r="H2" i="508"/>
  <c r="I2" i="515"/>
  <c r="H3" i="515"/>
  <c r="G3" i="494"/>
  <c r="H2" i="494"/>
  <c r="H2" i="504"/>
  <c r="G3" i="504"/>
  <c r="G3" i="524"/>
  <c r="H2" i="524"/>
  <c r="H3" i="490"/>
  <c r="I2" i="490"/>
  <c r="H3" i="507"/>
  <c r="I2" i="507"/>
  <c r="G3" i="486"/>
  <c r="H2" i="486"/>
  <c r="L2" i="526"/>
  <c r="K3" i="526"/>
  <c r="J2" i="500"/>
  <c r="I3" i="500"/>
  <c r="H2" i="527"/>
  <c r="G3" i="527"/>
  <c r="I2" i="522"/>
  <c r="H3" i="522"/>
  <c r="I2" i="511"/>
  <c r="H3" i="511"/>
  <c r="H3" i="493"/>
  <c r="I2" i="493"/>
  <c r="J2" i="519"/>
  <c r="I3" i="519"/>
  <c r="I2" i="501"/>
  <c r="H3" i="501"/>
  <c r="H2" i="523"/>
  <c r="G3" i="523"/>
  <c r="H2" i="487"/>
  <c r="G3" i="487"/>
  <c r="E24" i="11" a="1"/>
  <c r="E24" i="11" s="1"/>
  <c r="E23" i="11" a="1"/>
  <c r="E23" i="11" s="1"/>
  <c r="E22" i="11" a="1"/>
  <c r="E22" i="11" s="1"/>
  <c r="E21" i="11" a="1"/>
  <c r="E21" i="11" s="1"/>
  <c r="E20" i="11" a="1"/>
  <c r="E20" i="11" s="1"/>
  <c r="E19" i="11" a="1"/>
  <c r="E19" i="11" s="1"/>
  <c r="E18" i="11" a="1"/>
  <c r="E18" i="11" s="1"/>
  <c r="E17" i="11" a="1"/>
  <c r="E17" i="11" s="1"/>
  <c r="E16" i="11" a="1"/>
  <c r="E16" i="11" s="1"/>
  <c r="E15" i="11" a="1"/>
  <c r="E15" i="11" s="1"/>
  <c r="E14" i="11" a="1"/>
  <c r="E14" i="11" s="1"/>
  <c r="E13" i="11" a="1"/>
  <c r="E13" i="11" s="1"/>
  <c r="E12" i="11" a="1"/>
  <c r="E12" i="11" s="1"/>
  <c r="E11" i="11" a="1"/>
  <c r="E11" i="11" s="1"/>
  <c r="E10" i="11" a="1"/>
  <c r="E10" i="11" s="1"/>
  <c r="E9" i="11" a="1"/>
  <c r="E9" i="11" s="1"/>
  <c r="E8" i="11" a="1"/>
  <c r="E8" i="11" s="1"/>
  <c r="E7" i="11" a="1"/>
  <c r="E7" i="11" s="1"/>
  <c r="E6" i="11" a="1"/>
  <c r="E6" i="11" s="1"/>
  <c r="E5" i="11" a="1"/>
  <c r="E5" i="11" s="1"/>
  <c r="E4" i="11" a="1"/>
  <c r="E4" i="11" s="1"/>
  <c r="E3" i="11" a="1"/>
  <c r="E3" i="11" s="1"/>
  <c r="B3" i="10"/>
  <c r="E38" i="12"/>
  <c r="D38" i="12" s="1"/>
  <c r="C38" i="12" s="1"/>
  <c r="E37" i="12"/>
  <c r="D37" i="12" s="1"/>
  <c r="C37" i="12" s="1"/>
  <c r="E36" i="12"/>
  <c r="D36" i="12" s="1"/>
  <c r="C36" i="12" s="1"/>
  <c r="E35" i="12"/>
  <c r="D35" i="12" s="1"/>
  <c r="C35" i="12" s="1"/>
  <c r="E34" i="12"/>
  <c r="D34" i="12" s="1"/>
  <c r="C34" i="12" s="1"/>
  <c r="E33" i="12"/>
  <c r="D33" i="12" s="1"/>
  <c r="C33" i="12" s="1"/>
  <c r="E32" i="12"/>
  <c r="D32" i="12" s="1"/>
  <c r="C32" i="12" s="1"/>
  <c r="E31" i="12"/>
  <c r="D31" i="12" s="1"/>
  <c r="C31" i="12" s="1"/>
  <c r="E30" i="12"/>
  <c r="D30" i="12" s="1"/>
  <c r="C30" i="12" s="1"/>
  <c r="E29" i="12"/>
  <c r="D29" i="12" s="1"/>
  <c r="C29" i="12" s="1"/>
  <c r="E28" i="12"/>
  <c r="D28" i="12" s="1"/>
  <c r="E23" i="12"/>
  <c r="D23" i="12" s="1"/>
  <c r="C23" i="12" s="1"/>
  <c r="E22" i="12"/>
  <c r="D22" i="12" s="1"/>
  <c r="C22" i="12" s="1"/>
  <c r="E21" i="12"/>
  <c r="D21" i="12" s="1"/>
  <c r="C21" i="12" s="1"/>
  <c r="E20" i="12"/>
  <c r="D20" i="12" s="1"/>
  <c r="C20" i="12" s="1"/>
  <c r="E19" i="12"/>
  <c r="D19" i="12" s="1"/>
  <c r="C19" i="12" s="1"/>
  <c r="E18" i="12"/>
  <c r="D18" i="12" s="1"/>
  <c r="C18" i="12" s="1"/>
  <c r="E17" i="12"/>
  <c r="D17" i="12" s="1"/>
  <c r="E9" i="12"/>
  <c r="D9" i="12" s="1"/>
  <c r="C9" i="12" s="1"/>
  <c r="E8" i="12"/>
  <c r="D8" i="12" s="1"/>
  <c r="C8" i="12" s="1"/>
  <c r="E7" i="12"/>
  <c r="D7" i="12" s="1"/>
  <c r="E4" i="12"/>
  <c r="D4" i="12" s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A3" i="1"/>
  <c r="B3" i="1" s="1"/>
  <c r="C3" i="23"/>
  <c r="B3" i="23" a="1"/>
  <c r="B3" i="23" s="1"/>
  <c r="D2" i="23"/>
  <c r="E2" i="23" s="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D5" i="22"/>
  <c r="E5" i="22" s="1"/>
  <c r="D1" i="22"/>
  <c r="E1" i="22" s="1"/>
  <c r="F1" i="22" s="1"/>
  <c r="G1" i="22" s="1"/>
  <c r="H1" i="22" s="1"/>
  <c r="I1" i="22" s="1"/>
  <c r="J1" i="22" s="1"/>
  <c r="K1" i="22" s="1"/>
  <c r="L1" i="22" s="1"/>
  <c r="M1" i="22" s="1"/>
  <c r="N1" i="22" s="1"/>
  <c r="D1" i="21"/>
  <c r="D5" i="21" s="1"/>
  <c r="D6" i="21" s="1"/>
  <c r="D7" i="21" s="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C3" i="22"/>
  <c r="B3" i="22" a="1"/>
  <c r="B3" i="22" s="1"/>
  <c r="D2" i="22"/>
  <c r="E2" i="22" s="1"/>
  <c r="C3" i="21"/>
  <c r="B3" i="21" a="1"/>
  <c r="B3" i="21" s="1"/>
  <c r="D2" i="21"/>
  <c r="E2" i="21" s="1"/>
  <c r="C4" i="12" l="1"/>
  <c r="D12" i="12"/>
  <c r="C7" i="12"/>
  <c r="C10" i="12" s="1"/>
  <c r="D10" i="12"/>
  <c r="C17" i="12"/>
  <c r="C24" i="12" s="1"/>
  <c r="D24" i="12"/>
  <c r="D25" i="12" s="1"/>
  <c r="C28" i="12"/>
  <c r="C39" i="12" s="1"/>
  <c r="D39" i="12"/>
  <c r="H3" i="483"/>
  <c r="I2" i="483"/>
  <c r="K2" i="521"/>
  <c r="J3" i="521"/>
  <c r="H3" i="480"/>
  <c r="I2" i="480"/>
  <c r="J2" i="528"/>
  <c r="I3" i="528"/>
  <c r="H3" i="484"/>
  <c r="I2" i="484"/>
  <c r="I3" i="505"/>
  <c r="J2" i="505"/>
  <c r="J2" i="509"/>
  <c r="I3" i="509"/>
  <c r="J2" i="492"/>
  <c r="I3" i="492"/>
  <c r="I2" i="479"/>
  <c r="H3" i="479"/>
  <c r="J2" i="522"/>
  <c r="I3" i="522"/>
  <c r="J3" i="500"/>
  <c r="K2" i="500"/>
  <c r="I2" i="523"/>
  <c r="H3" i="523"/>
  <c r="J2" i="482"/>
  <c r="I3" i="482"/>
  <c r="I3" i="516"/>
  <c r="J2" i="516"/>
  <c r="I2" i="495"/>
  <c r="H3" i="495"/>
  <c r="I2" i="525"/>
  <c r="H3" i="525"/>
  <c r="K2" i="518"/>
  <c r="J3" i="518"/>
  <c r="N3" i="477"/>
  <c r="O2" i="477"/>
  <c r="P2" i="477" s="1"/>
  <c r="Q2" i="477" s="1"/>
  <c r="R2" i="477" s="1"/>
  <c r="I2" i="486"/>
  <c r="H3" i="486"/>
  <c r="K3" i="498"/>
  <c r="L2" i="498"/>
  <c r="J2" i="489"/>
  <c r="I3" i="489"/>
  <c r="J2" i="506"/>
  <c r="I3" i="506"/>
  <c r="I3" i="517"/>
  <c r="J2" i="517"/>
  <c r="J2" i="490"/>
  <c r="I3" i="490"/>
  <c r="J2" i="478"/>
  <c r="I3" i="478"/>
  <c r="I2" i="513"/>
  <c r="H3" i="513"/>
  <c r="K2" i="520"/>
  <c r="J3" i="520"/>
  <c r="I3" i="493"/>
  <c r="J2" i="493"/>
  <c r="J2" i="512"/>
  <c r="I3" i="512"/>
  <c r="K3" i="485"/>
  <c r="L2" i="485"/>
  <c r="J2" i="501"/>
  <c r="I3" i="501"/>
  <c r="J2" i="515"/>
  <c r="I3" i="515"/>
  <c r="I3" i="507"/>
  <c r="J2" i="507"/>
  <c r="I2" i="524"/>
  <c r="H3" i="524"/>
  <c r="J3" i="519"/>
  <c r="K2" i="519"/>
  <c r="I2" i="504"/>
  <c r="H3" i="504"/>
  <c r="H3" i="481"/>
  <c r="I2" i="481"/>
  <c r="K2" i="503"/>
  <c r="J3" i="503"/>
  <c r="I2" i="488"/>
  <c r="H3" i="488"/>
  <c r="L2" i="514"/>
  <c r="K3" i="514"/>
  <c r="I2" i="487"/>
  <c r="H3" i="487"/>
  <c r="I3" i="511"/>
  <c r="J2" i="511"/>
  <c r="L3" i="526"/>
  <c r="M2" i="526"/>
  <c r="I2" i="527"/>
  <c r="H3" i="527"/>
  <c r="K2" i="496"/>
  <c r="J3" i="496"/>
  <c r="J2" i="491"/>
  <c r="I3" i="491"/>
  <c r="K2" i="510"/>
  <c r="J3" i="510"/>
  <c r="K2" i="499"/>
  <c r="J3" i="499"/>
  <c r="H3" i="508"/>
  <c r="I2" i="508"/>
  <c r="I2" i="494"/>
  <c r="H3" i="494"/>
  <c r="J2" i="502"/>
  <c r="I3" i="502"/>
  <c r="D3" i="23"/>
  <c r="D3" i="21"/>
  <c r="F5" i="22"/>
  <c r="E6" i="22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1" i="2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D16" i="22" s="1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D38" i="22" s="1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A4" i="1"/>
  <c r="A5" i="1" s="1"/>
  <c r="E24" i="12"/>
  <c r="E12" i="12"/>
  <c r="E10" i="12"/>
  <c r="E39" i="12"/>
  <c r="F2" i="23"/>
  <c r="E3" i="23"/>
  <c r="D3" i="22"/>
  <c r="F2" i="22"/>
  <c r="E3" i="22"/>
  <c r="F2" i="21"/>
  <c r="E3" i="21"/>
  <c r="K2" i="509" l="1"/>
  <c r="J3" i="509"/>
  <c r="J3" i="505"/>
  <c r="K2" i="505"/>
  <c r="J3" i="492"/>
  <c r="K2" i="492"/>
  <c r="J2" i="479"/>
  <c r="I3" i="479"/>
  <c r="J2" i="484"/>
  <c r="I3" i="484"/>
  <c r="J3" i="528"/>
  <c r="K2" i="528"/>
  <c r="D13" i="12"/>
  <c r="D43" i="12"/>
  <c r="I3" i="480"/>
  <c r="J2" i="480"/>
  <c r="C12" i="12"/>
  <c r="C40" i="12" s="1"/>
  <c r="K3" i="521"/>
  <c r="L2" i="521"/>
  <c r="I3" i="483"/>
  <c r="J2" i="483"/>
  <c r="D40" i="12"/>
  <c r="L2" i="510"/>
  <c r="K3" i="510"/>
  <c r="L2" i="503"/>
  <c r="K3" i="503"/>
  <c r="J2" i="487"/>
  <c r="I3" i="487"/>
  <c r="J3" i="512"/>
  <c r="K2" i="512"/>
  <c r="K2" i="478"/>
  <c r="J3" i="478"/>
  <c r="I3" i="525"/>
  <c r="J2" i="525"/>
  <c r="N2" i="526"/>
  <c r="M3" i="526"/>
  <c r="I3" i="486"/>
  <c r="J2" i="486"/>
  <c r="L3" i="498"/>
  <c r="M2" i="498"/>
  <c r="L2" i="518"/>
  <c r="K3" i="518"/>
  <c r="J3" i="516"/>
  <c r="K2" i="516"/>
  <c r="J2" i="504"/>
  <c r="I3" i="504"/>
  <c r="J2" i="494"/>
  <c r="I3" i="494"/>
  <c r="J2" i="481"/>
  <c r="I3" i="481"/>
  <c r="J2" i="495"/>
  <c r="I3" i="495"/>
  <c r="K2" i="490"/>
  <c r="J3" i="490"/>
  <c r="K2" i="482"/>
  <c r="J3" i="482"/>
  <c r="K3" i="500"/>
  <c r="L2" i="500"/>
  <c r="K2" i="522"/>
  <c r="J3" i="522"/>
  <c r="J3" i="511"/>
  <c r="K2" i="511"/>
  <c r="L3" i="514"/>
  <c r="M2" i="514"/>
  <c r="J2" i="488"/>
  <c r="I3" i="488"/>
  <c r="L2" i="496"/>
  <c r="K3" i="496"/>
  <c r="J2" i="527"/>
  <c r="I3" i="527"/>
  <c r="I3" i="524"/>
  <c r="J2" i="524"/>
  <c r="J3" i="489"/>
  <c r="K2" i="489"/>
  <c r="K2" i="493"/>
  <c r="J3" i="493"/>
  <c r="J2" i="523"/>
  <c r="I3" i="523"/>
  <c r="K3" i="499"/>
  <c r="L2" i="499"/>
  <c r="J3" i="502"/>
  <c r="K2" i="502"/>
  <c r="K2" i="515"/>
  <c r="J3" i="515"/>
  <c r="J2" i="508"/>
  <c r="I3" i="508"/>
  <c r="K2" i="491"/>
  <c r="J3" i="491"/>
  <c r="J3" i="507"/>
  <c r="K2" i="507"/>
  <c r="L2" i="520"/>
  <c r="K3" i="520"/>
  <c r="K2" i="517"/>
  <c r="J3" i="517"/>
  <c r="L2" i="519"/>
  <c r="K3" i="519"/>
  <c r="K2" i="501"/>
  <c r="J3" i="501"/>
  <c r="L3" i="485"/>
  <c r="M2" i="485"/>
  <c r="K2" i="506"/>
  <c r="J3" i="506"/>
  <c r="I3" i="513"/>
  <c r="J2" i="513"/>
  <c r="E40" i="12"/>
  <c r="E25" i="12"/>
  <c r="E43" i="12"/>
  <c r="E44" i="12" s="1"/>
  <c r="E13" i="12"/>
  <c r="F1" i="21"/>
  <c r="E5" i="21"/>
  <c r="E6" i="21" s="1"/>
  <c r="E7" i="21" s="1"/>
  <c r="E8" i="21" s="1"/>
  <c r="E9" i="2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G5" i="22"/>
  <c r="F6" i="22"/>
  <c r="F7" i="22" s="1"/>
  <c r="F8" i="22" s="1"/>
  <c r="F9" i="22" s="1"/>
  <c r="F10" i="22" s="1"/>
  <c r="F11" i="22" s="1"/>
  <c r="F12" i="22" s="1"/>
  <c r="F13" i="22" s="1"/>
  <c r="F14" i="22" s="1"/>
  <c r="F15" i="22" s="1"/>
  <c r="F16" i="22" s="1"/>
  <c r="F17" i="22" s="1"/>
  <c r="F18" i="22" s="1"/>
  <c r="F19" i="22" s="1"/>
  <c r="F20" i="22" s="1"/>
  <c r="F21" i="22" s="1"/>
  <c r="F22" i="22" s="1"/>
  <c r="F23" i="22" s="1"/>
  <c r="F24" i="22" s="1"/>
  <c r="F25" i="22" s="1"/>
  <c r="F26" i="22" s="1"/>
  <c r="F27" i="22" s="1"/>
  <c r="F28" i="22" s="1"/>
  <c r="F29" i="22" s="1"/>
  <c r="F30" i="22" s="1"/>
  <c r="F31" i="22" s="1"/>
  <c r="F32" i="22" s="1"/>
  <c r="F33" i="22" s="1"/>
  <c r="F34" i="22" s="1"/>
  <c r="F35" i="22" s="1"/>
  <c r="F36" i="22" s="1"/>
  <c r="F37" i="22" s="1"/>
  <c r="F38" i="22" s="1"/>
  <c r="F39" i="22" s="1"/>
  <c r="F40" i="22" s="1"/>
  <c r="F41" i="22" s="1"/>
  <c r="F42" i="22" s="1"/>
  <c r="F43" i="22" s="1"/>
  <c r="F44" i="22" s="1"/>
  <c r="F45" i="22" s="1"/>
  <c r="F46" i="22" s="1"/>
  <c r="F47" i="22" s="1"/>
  <c r="F48" i="22" s="1"/>
  <c r="B4" i="1"/>
  <c r="B5" i="1" s="1"/>
  <c r="G2" i="23"/>
  <c r="F3" i="23"/>
  <c r="G2" i="22"/>
  <c r="F3" i="22"/>
  <c r="G2" i="21"/>
  <c r="F3" i="21"/>
  <c r="J3" i="483" l="1"/>
  <c r="K2" i="483"/>
  <c r="L3" i="521"/>
  <c r="M2" i="521"/>
  <c r="C13" i="12"/>
  <c r="C43" i="12"/>
  <c r="K2" i="480"/>
  <c r="J3" i="480"/>
  <c r="D46" i="12"/>
  <c r="D47" i="12" s="1"/>
  <c r="D44" i="12"/>
  <c r="K3" i="528"/>
  <c r="L2" i="528"/>
  <c r="J3" i="484"/>
  <c r="K2" i="484"/>
  <c r="J3" i="479"/>
  <c r="K2" i="479"/>
  <c r="L2" i="492"/>
  <c r="K3" i="492"/>
  <c r="C25" i="12"/>
  <c r="K3" i="505"/>
  <c r="L2" i="505"/>
  <c r="L2" i="509"/>
  <c r="K3" i="509"/>
  <c r="K3" i="516"/>
  <c r="L2" i="516"/>
  <c r="J3" i="527"/>
  <c r="K2" i="527"/>
  <c r="J3" i="504"/>
  <c r="K2" i="504"/>
  <c r="J3" i="486"/>
  <c r="K2" i="486"/>
  <c r="L2" i="515"/>
  <c r="K3" i="515"/>
  <c r="L2" i="489"/>
  <c r="K3" i="489"/>
  <c r="M2" i="496"/>
  <c r="L3" i="496"/>
  <c r="J3" i="495"/>
  <c r="K2" i="495"/>
  <c r="K2" i="494"/>
  <c r="J3" i="494"/>
  <c r="L3" i="503"/>
  <c r="M2" i="503"/>
  <c r="K2" i="513"/>
  <c r="J3" i="513"/>
  <c r="L2" i="493"/>
  <c r="K3" i="493"/>
  <c r="L3" i="518"/>
  <c r="M2" i="518"/>
  <c r="L2" i="478"/>
  <c r="K3" i="478"/>
  <c r="K2" i="525"/>
  <c r="J3" i="525"/>
  <c r="K3" i="511"/>
  <c r="L2" i="511"/>
  <c r="J3" i="508"/>
  <c r="K2" i="508"/>
  <c r="K3" i="482"/>
  <c r="L2" i="482"/>
  <c r="K3" i="506"/>
  <c r="L2" i="506"/>
  <c r="K3" i="512"/>
  <c r="L2" i="512"/>
  <c r="K3" i="502"/>
  <c r="L2" i="502"/>
  <c r="L3" i="510"/>
  <c r="M2" i="510"/>
  <c r="L2" i="501"/>
  <c r="K3" i="501"/>
  <c r="L2" i="522"/>
  <c r="K3" i="522"/>
  <c r="K2" i="487"/>
  <c r="J3" i="487"/>
  <c r="L2" i="491"/>
  <c r="K3" i="491"/>
  <c r="M3" i="514"/>
  <c r="N2" i="514"/>
  <c r="M3" i="485"/>
  <c r="N2" i="485"/>
  <c r="K3" i="517"/>
  <c r="L2" i="517"/>
  <c r="K3" i="490"/>
  <c r="L2" i="490"/>
  <c r="M2" i="520"/>
  <c r="L3" i="520"/>
  <c r="M3" i="498"/>
  <c r="N2" i="498"/>
  <c r="M2" i="499"/>
  <c r="L3" i="499"/>
  <c r="K3" i="507"/>
  <c r="L2" i="507"/>
  <c r="L3" i="500"/>
  <c r="M2" i="500"/>
  <c r="J3" i="481"/>
  <c r="K2" i="481"/>
  <c r="K2" i="524"/>
  <c r="J3" i="524"/>
  <c r="K2" i="488"/>
  <c r="J3" i="488"/>
  <c r="K2" i="523"/>
  <c r="J3" i="523"/>
  <c r="L3" i="519"/>
  <c r="M2" i="519"/>
  <c r="O2" i="526"/>
  <c r="P2" i="526" s="1"/>
  <c r="Q2" i="526" s="1"/>
  <c r="R2" i="526" s="1"/>
  <c r="N3" i="526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O8" i="21"/>
  <c r="E46" i="12"/>
  <c r="E47" i="12" s="1"/>
  <c r="H5" i="22"/>
  <c r="G6" i="22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E10" i="21"/>
  <c r="O9" i="21"/>
  <c r="G1" i="21"/>
  <c r="F5" i="21"/>
  <c r="F6" i="21" s="1"/>
  <c r="F7" i="21" s="1"/>
  <c r="F8" i="21" s="1"/>
  <c r="F9" i="21" s="1"/>
  <c r="H2" i="23"/>
  <c r="G3" i="23"/>
  <c r="H2" i="22"/>
  <c r="G3" i="22"/>
  <c r="O5" i="21"/>
  <c r="G3" i="21"/>
  <c r="H2" i="21"/>
  <c r="L3" i="509" l="1"/>
  <c r="M2" i="509"/>
  <c r="L3" i="505"/>
  <c r="M2" i="505"/>
  <c r="M2" i="492"/>
  <c r="L3" i="492"/>
  <c r="K3" i="479"/>
  <c r="L2" i="479"/>
  <c r="L2" i="484"/>
  <c r="K3" i="484"/>
  <c r="L3" i="528"/>
  <c r="M2" i="528"/>
  <c r="K3" i="480"/>
  <c r="L2" i="480"/>
  <c r="C44" i="12"/>
  <c r="C46" i="12"/>
  <c r="C47" i="12" s="1"/>
  <c r="M3" i="521"/>
  <c r="N2" i="521"/>
  <c r="O11" i="21"/>
  <c r="K3" i="483"/>
  <c r="L2" i="483"/>
  <c r="N3" i="498"/>
  <c r="O2" i="498"/>
  <c r="P2" i="498" s="1"/>
  <c r="Q2" i="498" s="1"/>
  <c r="R2" i="498" s="1"/>
  <c r="L2" i="495"/>
  <c r="K3" i="495"/>
  <c r="M2" i="515"/>
  <c r="L3" i="515"/>
  <c r="K3" i="523"/>
  <c r="L2" i="523"/>
  <c r="L3" i="516"/>
  <c r="M2" i="516"/>
  <c r="K3" i="481"/>
  <c r="L2" i="481"/>
  <c r="K3" i="486"/>
  <c r="L2" i="486"/>
  <c r="M2" i="491"/>
  <c r="L3" i="491"/>
  <c r="L3" i="517"/>
  <c r="M2" i="517"/>
  <c r="M2" i="512"/>
  <c r="L3" i="512"/>
  <c r="M3" i="520"/>
  <c r="N2" i="520"/>
  <c r="N2" i="496"/>
  <c r="M3" i="496"/>
  <c r="O2" i="514"/>
  <c r="P2" i="514" s="1"/>
  <c r="Q2" i="514" s="1"/>
  <c r="R2" i="514" s="1"/>
  <c r="N3" i="514"/>
  <c r="L2" i="525"/>
  <c r="K3" i="525"/>
  <c r="M2" i="489"/>
  <c r="L3" i="489"/>
  <c r="N3" i="485"/>
  <c r="O2" i="485"/>
  <c r="P2" i="485" s="1"/>
  <c r="Q2" i="485" s="1"/>
  <c r="R2" i="485" s="1"/>
  <c r="M2" i="490"/>
  <c r="L3" i="490"/>
  <c r="L2" i="487"/>
  <c r="K3" i="487"/>
  <c r="M2" i="522"/>
  <c r="L3" i="522"/>
  <c r="M2" i="501"/>
  <c r="L3" i="501"/>
  <c r="L2" i="527"/>
  <c r="K3" i="527"/>
  <c r="L3" i="511"/>
  <c r="M2" i="511"/>
  <c r="L2" i="513"/>
  <c r="K3" i="513"/>
  <c r="L2" i="504"/>
  <c r="K3" i="504"/>
  <c r="L3" i="502"/>
  <c r="M2" i="502"/>
  <c r="M2" i="478"/>
  <c r="L3" i="478"/>
  <c r="L2" i="488"/>
  <c r="K3" i="488"/>
  <c r="M2" i="506"/>
  <c r="L3" i="506"/>
  <c r="N2" i="518"/>
  <c r="M3" i="518"/>
  <c r="L2" i="494"/>
  <c r="K3" i="494"/>
  <c r="N2" i="499"/>
  <c r="M3" i="499"/>
  <c r="L2" i="508"/>
  <c r="K3" i="508"/>
  <c r="M3" i="500"/>
  <c r="N2" i="500"/>
  <c r="N2" i="510"/>
  <c r="M3" i="510"/>
  <c r="L3" i="482"/>
  <c r="M2" i="482"/>
  <c r="M3" i="503"/>
  <c r="N2" i="503"/>
  <c r="L3" i="507"/>
  <c r="M2" i="507"/>
  <c r="K3" i="524"/>
  <c r="L2" i="524"/>
  <c r="L3" i="493"/>
  <c r="M2" i="493"/>
  <c r="M3" i="519"/>
  <c r="N2" i="519"/>
  <c r="F10" i="21"/>
  <c r="H1" i="21"/>
  <c r="G5" i="2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E11" i="21"/>
  <c r="E12" i="21" s="1"/>
  <c r="E13" i="21" s="1"/>
  <c r="E14" i="21" s="1"/>
  <c r="E15" i="21" s="1"/>
  <c r="E16" i="21" s="1"/>
  <c r="E17" i="21" s="1"/>
  <c r="E18" i="21" s="1"/>
  <c r="O10" i="21"/>
  <c r="O13" i="21" s="1"/>
  <c r="I5" i="22"/>
  <c r="H6" i="22"/>
  <c r="H7" i="22" s="1"/>
  <c r="H8" i="22" s="1"/>
  <c r="H9" i="22" s="1"/>
  <c r="H10" i="22" s="1"/>
  <c r="H11" i="22" s="1"/>
  <c r="H12" i="22" s="1"/>
  <c r="H13" i="22" s="1"/>
  <c r="H14" i="22" s="1"/>
  <c r="H15" i="22" s="1"/>
  <c r="H16" i="22" s="1"/>
  <c r="H17" i="22" s="1"/>
  <c r="H18" i="22" s="1"/>
  <c r="H19" i="22" s="1"/>
  <c r="H20" i="22" s="1"/>
  <c r="H21" i="22" s="1"/>
  <c r="H22" i="22" s="1"/>
  <c r="H23" i="22" s="1"/>
  <c r="H24" i="22" s="1"/>
  <c r="H25" i="22" s="1"/>
  <c r="H26" i="22" s="1"/>
  <c r="H27" i="22" s="1"/>
  <c r="H28" i="22" s="1"/>
  <c r="H29" i="22" s="1"/>
  <c r="H30" i="22" s="1"/>
  <c r="H31" i="22" s="1"/>
  <c r="H32" i="22" s="1"/>
  <c r="H33" i="22" s="1"/>
  <c r="H34" i="22" s="1"/>
  <c r="H35" i="22" s="1"/>
  <c r="H36" i="22" s="1"/>
  <c r="H37" i="22" s="1"/>
  <c r="H38" i="22" s="1"/>
  <c r="H39" i="22" s="1"/>
  <c r="H40" i="22" s="1"/>
  <c r="H41" i="22" s="1"/>
  <c r="H42" i="22" s="1"/>
  <c r="H43" i="22" s="1"/>
  <c r="H44" i="22" s="1"/>
  <c r="H45" i="22" s="1"/>
  <c r="H46" i="22" s="1"/>
  <c r="H47" i="22" s="1"/>
  <c r="H48" i="22" s="1"/>
  <c r="I2" i="23"/>
  <c r="H3" i="23"/>
  <c r="I2" i="22"/>
  <c r="H3" i="22"/>
  <c r="H3" i="21"/>
  <c r="I2" i="21"/>
  <c r="L3" i="483" l="1"/>
  <c r="M2" i="483"/>
  <c r="N3" i="521"/>
  <c r="O2" i="521"/>
  <c r="P2" i="521" s="1"/>
  <c r="Q2" i="521" s="1"/>
  <c r="R2" i="521" s="1"/>
  <c r="M2" i="480"/>
  <c r="L3" i="480"/>
  <c r="M3" i="528"/>
  <c r="N2" i="528"/>
  <c r="L3" i="484"/>
  <c r="M2" i="484"/>
  <c r="M2" i="479"/>
  <c r="L3" i="479"/>
  <c r="M3" i="492"/>
  <c r="N2" i="492"/>
  <c r="M3" i="505"/>
  <c r="N2" i="505"/>
  <c r="M3" i="509"/>
  <c r="N2" i="509"/>
  <c r="N2" i="482"/>
  <c r="M3" i="482"/>
  <c r="M3" i="512"/>
  <c r="N2" i="512"/>
  <c r="N3" i="503"/>
  <c r="O2" i="503"/>
  <c r="P2" i="503" s="1"/>
  <c r="Q2" i="503" s="1"/>
  <c r="R2" i="503" s="1"/>
  <c r="M3" i="511"/>
  <c r="N2" i="511"/>
  <c r="L3" i="488"/>
  <c r="M2" i="488"/>
  <c r="L3" i="525"/>
  <c r="M2" i="525"/>
  <c r="M3" i="507"/>
  <c r="N2" i="507"/>
  <c r="M3" i="501"/>
  <c r="N2" i="501"/>
  <c r="M3" i="517"/>
  <c r="N2" i="517"/>
  <c r="N3" i="520"/>
  <c r="O2" i="520"/>
  <c r="P2" i="520" s="1"/>
  <c r="Q2" i="520" s="1"/>
  <c r="R2" i="520" s="1"/>
  <c r="M3" i="516"/>
  <c r="N2" i="516"/>
  <c r="N2" i="522"/>
  <c r="M3" i="522"/>
  <c r="M3" i="489"/>
  <c r="N2" i="489"/>
  <c r="N2" i="478"/>
  <c r="M3" i="478"/>
  <c r="L3" i="504"/>
  <c r="M2" i="504"/>
  <c r="M2" i="487"/>
  <c r="L3" i="487"/>
  <c r="N2" i="491"/>
  <c r="M3" i="491"/>
  <c r="M3" i="493"/>
  <c r="N2" i="493"/>
  <c r="M2" i="527"/>
  <c r="L3" i="527"/>
  <c r="O2" i="510"/>
  <c r="P2" i="510" s="1"/>
  <c r="Q2" i="510" s="1"/>
  <c r="R2" i="510" s="1"/>
  <c r="N3" i="510"/>
  <c r="M2" i="494"/>
  <c r="L3" i="494"/>
  <c r="O2" i="496"/>
  <c r="P2" i="496" s="1"/>
  <c r="Q2" i="496" s="1"/>
  <c r="R2" i="496" s="1"/>
  <c r="N3" i="496"/>
  <c r="M3" i="515"/>
  <c r="N2" i="515"/>
  <c r="M2" i="508"/>
  <c r="L3" i="508"/>
  <c r="M3" i="506"/>
  <c r="N2" i="506"/>
  <c r="N2" i="490"/>
  <c r="M3" i="490"/>
  <c r="L3" i="523"/>
  <c r="M2" i="523"/>
  <c r="M2" i="495"/>
  <c r="L3" i="495"/>
  <c r="M2" i="513"/>
  <c r="L3" i="513"/>
  <c r="N3" i="519"/>
  <c r="O2" i="519"/>
  <c r="P2" i="519" s="1"/>
  <c r="Q2" i="519" s="1"/>
  <c r="R2" i="519" s="1"/>
  <c r="M3" i="502"/>
  <c r="N2" i="502"/>
  <c r="L3" i="524"/>
  <c r="M2" i="524"/>
  <c r="O2" i="500"/>
  <c r="P2" i="500" s="1"/>
  <c r="Q2" i="500" s="1"/>
  <c r="R2" i="500" s="1"/>
  <c r="N3" i="500"/>
  <c r="N3" i="499"/>
  <c r="O2" i="499"/>
  <c r="P2" i="499" s="1"/>
  <c r="Q2" i="499" s="1"/>
  <c r="R2" i="499" s="1"/>
  <c r="N3" i="518"/>
  <c r="O2" i="518"/>
  <c r="P2" i="518" s="1"/>
  <c r="Q2" i="518" s="1"/>
  <c r="R2" i="518" s="1"/>
  <c r="L3" i="486"/>
  <c r="M2" i="486"/>
  <c r="L3" i="481"/>
  <c r="M2" i="481"/>
  <c r="O14" i="21"/>
  <c r="E19" i="21"/>
  <c r="O18" i="21"/>
  <c r="I1" i="21"/>
  <c r="H5" i="2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22" i="21" s="1"/>
  <c r="H23" i="21" s="1"/>
  <c r="H24" i="21" s="1"/>
  <c r="H25" i="21" s="1"/>
  <c r="H26" i="21" s="1"/>
  <c r="H27" i="21" s="1"/>
  <c r="H28" i="21" s="1"/>
  <c r="H29" i="21" s="1"/>
  <c r="H30" i="21" s="1"/>
  <c r="H31" i="21" s="1"/>
  <c r="H32" i="21" s="1"/>
  <c r="H33" i="21" s="1"/>
  <c r="H34" i="21" s="1"/>
  <c r="H35" i="21" s="1"/>
  <c r="H36" i="21" s="1"/>
  <c r="H37" i="21" s="1"/>
  <c r="H38" i="21" s="1"/>
  <c r="H39" i="21" s="1"/>
  <c r="H40" i="21" s="1"/>
  <c r="H41" i="21" s="1"/>
  <c r="H42" i="21" s="1"/>
  <c r="H43" i="21" s="1"/>
  <c r="H44" i="21" s="1"/>
  <c r="H45" i="21" s="1"/>
  <c r="H46" i="21" s="1"/>
  <c r="H47" i="21" s="1"/>
  <c r="H48" i="21" s="1"/>
  <c r="F11" i="21"/>
  <c r="F12" i="21" s="1"/>
  <c r="F13" i="21" s="1"/>
  <c r="F14" i="21" s="1"/>
  <c r="F15" i="21" s="1"/>
  <c r="F16" i="21" s="1"/>
  <c r="F17" i="21" s="1"/>
  <c r="F18" i="21" s="1"/>
  <c r="F19" i="21" s="1"/>
  <c r="J5" i="22"/>
  <c r="I6" i="22"/>
  <c r="I7" i="22" s="1"/>
  <c r="I8" i="22" s="1"/>
  <c r="I9" i="22" s="1"/>
  <c r="I10" i="22" s="1"/>
  <c r="I11" i="22" s="1"/>
  <c r="I12" i="22" s="1"/>
  <c r="I13" i="22" s="1"/>
  <c r="I14" i="22" s="1"/>
  <c r="I15" i="22" s="1"/>
  <c r="I16" i="22" s="1"/>
  <c r="I17" i="22" s="1"/>
  <c r="I18" i="22" s="1"/>
  <c r="I19" i="22" s="1"/>
  <c r="I20" i="22" s="1"/>
  <c r="I21" i="22" s="1"/>
  <c r="I22" i="22" s="1"/>
  <c r="I23" i="22" s="1"/>
  <c r="I24" i="22" s="1"/>
  <c r="I25" i="22" s="1"/>
  <c r="I26" i="22" s="1"/>
  <c r="I27" i="22" s="1"/>
  <c r="I28" i="22" s="1"/>
  <c r="I29" i="22" s="1"/>
  <c r="I30" i="22" s="1"/>
  <c r="I31" i="22" s="1"/>
  <c r="I32" i="22" s="1"/>
  <c r="I33" i="22" s="1"/>
  <c r="I34" i="22" s="1"/>
  <c r="I35" i="22" s="1"/>
  <c r="I36" i="22" s="1"/>
  <c r="I37" i="22" s="1"/>
  <c r="I38" i="22" s="1"/>
  <c r="I39" i="22" s="1"/>
  <c r="I40" i="22" s="1"/>
  <c r="I41" i="22" s="1"/>
  <c r="I42" i="22" s="1"/>
  <c r="I43" i="22" s="1"/>
  <c r="I44" i="22" s="1"/>
  <c r="I45" i="22" s="1"/>
  <c r="I46" i="22" s="1"/>
  <c r="I47" i="22" s="1"/>
  <c r="I48" i="22" s="1"/>
  <c r="J2" i="23"/>
  <c r="I3" i="23"/>
  <c r="I3" i="21"/>
  <c r="J2" i="21"/>
  <c r="J2" i="22"/>
  <c r="I3" i="22"/>
  <c r="O2" i="509" l="1"/>
  <c r="P2" i="509" s="1"/>
  <c r="Q2" i="509" s="1"/>
  <c r="R2" i="509" s="1"/>
  <c r="N3" i="509"/>
  <c r="N3" i="505"/>
  <c r="O2" i="505"/>
  <c r="P2" i="505" s="1"/>
  <c r="Q2" i="505" s="1"/>
  <c r="R2" i="505" s="1"/>
  <c r="O2" i="492"/>
  <c r="P2" i="492" s="1"/>
  <c r="Q2" i="492" s="1"/>
  <c r="R2" i="492" s="1"/>
  <c r="N3" i="492"/>
  <c r="N2" i="479"/>
  <c r="M3" i="479"/>
  <c r="N2" i="484"/>
  <c r="M3" i="484"/>
  <c r="O2" i="528"/>
  <c r="P2" i="528" s="1"/>
  <c r="Q2" i="528" s="1"/>
  <c r="R2" i="528" s="1"/>
  <c r="N3" i="528"/>
  <c r="M3" i="480"/>
  <c r="N2" i="480"/>
  <c r="N2" i="483"/>
  <c r="M3" i="483"/>
  <c r="N3" i="516"/>
  <c r="O2" i="516"/>
  <c r="P2" i="516" s="1"/>
  <c r="Q2" i="516" s="1"/>
  <c r="R2" i="516" s="1"/>
  <c r="N2" i="494"/>
  <c r="M3" i="494"/>
  <c r="N2" i="524"/>
  <c r="M3" i="524"/>
  <c r="N3" i="502"/>
  <c r="O2" i="502"/>
  <c r="P2" i="502" s="1"/>
  <c r="Q2" i="502" s="1"/>
  <c r="R2" i="502" s="1"/>
  <c r="O2" i="493"/>
  <c r="P2" i="493" s="1"/>
  <c r="Q2" i="493" s="1"/>
  <c r="R2" i="493" s="1"/>
  <c r="N3" i="493"/>
  <c r="N2" i="487"/>
  <c r="M3" i="487"/>
  <c r="O2" i="507"/>
  <c r="P2" i="507" s="1"/>
  <c r="Q2" i="507" s="1"/>
  <c r="R2" i="507" s="1"/>
  <c r="N3" i="507"/>
  <c r="M3" i="525"/>
  <c r="N2" i="525"/>
  <c r="N3" i="489"/>
  <c r="O2" i="489"/>
  <c r="P2" i="489" s="1"/>
  <c r="Q2" i="489" s="1"/>
  <c r="R2" i="489" s="1"/>
  <c r="O2" i="501"/>
  <c r="P2" i="501" s="1"/>
  <c r="Q2" i="501" s="1"/>
  <c r="R2" i="501" s="1"/>
  <c r="N3" i="501"/>
  <c r="M3" i="504"/>
  <c r="N2" i="504"/>
  <c r="N2" i="513"/>
  <c r="M3" i="513"/>
  <c r="O2" i="506"/>
  <c r="P2" i="506" s="1"/>
  <c r="Q2" i="506" s="1"/>
  <c r="R2" i="506" s="1"/>
  <c r="N3" i="506"/>
  <c r="N3" i="515"/>
  <c r="O2" i="515"/>
  <c r="P2" i="515" s="1"/>
  <c r="Q2" i="515" s="1"/>
  <c r="R2" i="515" s="1"/>
  <c r="N3" i="512"/>
  <c r="O2" i="512"/>
  <c r="P2" i="512" s="1"/>
  <c r="Q2" i="512" s="1"/>
  <c r="R2" i="512" s="1"/>
  <c r="M3" i="527"/>
  <c r="N2" i="527"/>
  <c r="N3" i="522"/>
  <c r="O2" i="522"/>
  <c r="P2" i="522" s="1"/>
  <c r="Q2" i="522" s="1"/>
  <c r="R2" i="522" s="1"/>
  <c r="O2" i="511"/>
  <c r="P2" i="511" s="1"/>
  <c r="Q2" i="511" s="1"/>
  <c r="R2" i="511" s="1"/>
  <c r="N3" i="511"/>
  <c r="O2" i="491"/>
  <c r="P2" i="491" s="1"/>
  <c r="Q2" i="491" s="1"/>
  <c r="R2" i="491" s="1"/>
  <c r="N3" i="491"/>
  <c r="O2" i="482"/>
  <c r="P2" i="482" s="1"/>
  <c r="Q2" i="482" s="1"/>
  <c r="R2" i="482" s="1"/>
  <c r="N3" i="482"/>
  <c r="M3" i="486"/>
  <c r="N2" i="486"/>
  <c r="O2" i="478"/>
  <c r="P2" i="478" s="1"/>
  <c r="Q2" i="478" s="1"/>
  <c r="R2" i="478" s="1"/>
  <c r="N3" i="478"/>
  <c r="N3" i="490"/>
  <c r="O2" i="490"/>
  <c r="P2" i="490" s="1"/>
  <c r="Q2" i="490" s="1"/>
  <c r="R2" i="490" s="1"/>
  <c r="N2" i="495"/>
  <c r="M3" i="495"/>
  <c r="N2" i="508"/>
  <c r="M3" i="508"/>
  <c r="M3" i="481"/>
  <c r="N2" i="481"/>
  <c r="M3" i="523"/>
  <c r="N2" i="523"/>
  <c r="M3" i="488"/>
  <c r="N2" i="488"/>
  <c r="O2" i="517"/>
  <c r="P2" i="517" s="1"/>
  <c r="Q2" i="517" s="1"/>
  <c r="R2" i="517" s="1"/>
  <c r="N3" i="517"/>
  <c r="P10" i="21"/>
  <c r="K5" i="22"/>
  <c r="J6" i="22"/>
  <c r="J7" i="22" s="1"/>
  <c r="J8" i="22" s="1"/>
  <c r="J9" i="22" s="1"/>
  <c r="J10" i="22" s="1"/>
  <c r="J11" i="22" s="1"/>
  <c r="J12" i="22" s="1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J32" i="22" s="1"/>
  <c r="J33" i="22" s="1"/>
  <c r="J34" i="22" s="1"/>
  <c r="J35" i="22" s="1"/>
  <c r="J36" i="22" s="1"/>
  <c r="J37" i="22" s="1"/>
  <c r="J38" i="22" s="1"/>
  <c r="J39" i="22" s="1"/>
  <c r="J40" i="22" s="1"/>
  <c r="J41" i="22" s="1"/>
  <c r="J42" i="22" s="1"/>
  <c r="J43" i="22" s="1"/>
  <c r="J44" i="22" s="1"/>
  <c r="J45" i="22" s="1"/>
  <c r="J46" i="22" s="1"/>
  <c r="J47" i="22" s="1"/>
  <c r="J48" i="22" s="1"/>
  <c r="F20" i="21"/>
  <c r="P19" i="21"/>
  <c r="P9" i="21"/>
  <c r="J1" i="21"/>
  <c r="I5" i="21"/>
  <c r="I6" i="21" s="1"/>
  <c r="I7" i="21" s="1"/>
  <c r="I8" i="21" s="1"/>
  <c r="I9" i="21" s="1"/>
  <c r="P5" i="21"/>
  <c r="E20" i="21"/>
  <c r="O19" i="21"/>
  <c r="K2" i="23"/>
  <c r="J3" i="23"/>
  <c r="P8" i="21"/>
  <c r="J3" i="21"/>
  <c r="K2" i="21"/>
  <c r="K2" i="22"/>
  <c r="J3" i="22"/>
  <c r="P18" i="21"/>
  <c r="P11" i="21" l="1"/>
  <c r="N3" i="483"/>
  <c r="O2" i="483"/>
  <c r="P2" i="483" s="1"/>
  <c r="Q2" i="483" s="1"/>
  <c r="R2" i="483" s="1"/>
  <c r="O2" i="480"/>
  <c r="P2" i="480" s="1"/>
  <c r="Q2" i="480" s="1"/>
  <c r="R2" i="480" s="1"/>
  <c r="N3" i="480"/>
  <c r="O2" i="484"/>
  <c r="P2" i="484" s="1"/>
  <c r="Q2" i="484" s="1"/>
  <c r="R2" i="484" s="1"/>
  <c r="N3" i="484"/>
  <c r="O2" i="479"/>
  <c r="P2" i="479" s="1"/>
  <c r="Q2" i="479" s="1"/>
  <c r="R2" i="479" s="1"/>
  <c r="N3" i="479"/>
  <c r="N3" i="523"/>
  <c r="O2" i="523"/>
  <c r="P2" i="523" s="1"/>
  <c r="Q2" i="523" s="1"/>
  <c r="R2" i="523" s="1"/>
  <c r="N3" i="488"/>
  <c r="O2" i="488"/>
  <c r="P2" i="488" s="1"/>
  <c r="Q2" i="488" s="1"/>
  <c r="R2" i="488" s="1"/>
  <c r="N3" i="504"/>
  <c r="O2" i="504"/>
  <c r="P2" i="504" s="1"/>
  <c r="Q2" i="504" s="1"/>
  <c r="R2" i="504" s="1"/>
  <c r="O2" i="508"/>
  <c r="P2" i="508" s="1"/>
  <c r="Q2" i="508" s="1"/>
  <c r="R2" i="508" s="1"/>
  <c r="N3" i="508"/>
  <c r="O2" i="486"/>
  <c r="P2" i="486" s="1"/>
  <c r="Q2" i="486" s="1"/>
  <c r="R2" i="486" s="1"/>
  <c r="N3" i="486"/>
  <c r="N3" i="481"/>
  <c r="O2" i="481"/>
  <c r="P2" i="481" s="1"/>
  <c r="Q2" i="481" s="1"/>
  <c r="R2" i="481" s="1"/>
  <c r="O2" i="494"/>
  <c r="P2" i="494" s="1"/>
  <c r="Q2" i="494" s="1"/>
  <c r="R2" i="494" s="1"/>
  <c r="N3" i="494"/>
  <c r="O2" i="495"/>
  <c r="P2" i="495" s="1"/>
  <c r="Q2" i="495" s="1"/>
  <c r="R2" i="495" s="1"/>
  <c r="N3" i="495"/>
  <c r="O2" i="525"/>
  <c r="P2" i="525" s="1"/>
  <c r="Q2" i="525" s="1"/>
  <c r="R2" i="525" s="1"/>
  <c r="N3" i="525"/>
  <c r="O2" i="513"/>
  <c r="P2" i="513" s="1"/>
  <c r="Q2" i="513" s="1"/>
  <c r="R2" i="513" s="1"/>
  <c r="N3" i="513"/>
  <c r="N3" i="487"/>
  <c r="O2" i="487"/>
  <c r="P2" i="487" s="1"/>
  <c r="Q2" i="487" s="1"/>
  <c r="R2" i="487" s="1"/>
  <c r="O2" i="524"/>
  <c r="P2" i="524" s="1"/>
  <c r="Q2" i="524" s="1"/>
  <c r="R2" i="524" s="1"/>
  <c r="N3" i="524"/>
  <c r="O2" i="527"/>
  <c r="P2" i="527" s="1"/>
  <c r="Q2" i="527" s="1"/>
  <c r="R2" i="527" s="1"/>
  <c r="N3" i="527"/>
  <c r="E21" i="21"/>
  <c r="O20" i="21"/>
  <c r="I10" i="21"/>
  <c r="K1" i="21"/>
  <c r="J5" i="21"/>
  <c r="J6" i="21" s="1"/>
  <c r="J7" i="21" s="1"/>
  <c r="J8" i="21" s="1"/>
  <c r="J9" i="21" s="1"/>
  <c r="F21" i="21"/>
  <c r="P20" i="21"/>
  <c r="L5" i="22"/>
  <c r="K6" i="22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L2" i="23"/>
  <c r="K3" i="23"/>
  <c r="K3" i="21"/>
  <c r="L2" i="21"/>
  <c r="L2" i="22"/>
  <c r="K3" i="22"/>
  <c r="P13" i="21"/>
  <c r="J10" i="21" l="1"/>
  <c r="J11" i="21" s="1"/>
  <c r="J12" i="21" s="1"/>
  <c r="J13" i="21" s="1"/>
  <c r="J14" i="21" s="1"/>
  <c r="J15" i="21" s="1"/>
  <c r="J16" i="21" s="1"/>
  <c r="J17" i="21" s="1"/>
  <c r="J18" i="21" s="1"/>
  <c r="J19" i="21" s="1"/>
  <c r="J20" i="21" s="1"/>
  <c r="J21" i="21" s="1"/>
  <c r="J22" i="21" s="1"/>
  <c r="J23" i="21" s="1"/>
  <c r="J24" i="21" s="1"/>
  <c r="J25" i="21" s="1"/>
  <c r="J26" i="21" s="1"/>
  <c r="J27" i="21" s="1"/>
  <c r="J28" i="21" s="1"/>
  <c r="J29" i="21" s="1"/>
  <c r="J30" i="21" s="1"/>
  <c r="J31" i="21" s="1"/>
  <c r="J32" i="21" s="1"/>
  <c r="J33" i="21" s="1"/>
  <c r="J34" i="21" s="1"/>
  <c r="J35" i="21" s="1"/>
  <c r="J36" i="21" s="1"/>
  <c r="J37" i="21" s="1"/>
  <c r="J38" i="21" s="1"/>
  <c r="J39" i="21" s="1"/>
  <c r="J40" i="21" s="1"/>
  <c r="J41" i="21" s="1"/>
  <c r="J42" i="21" s="1"/>
  <c r="J43" i="21" s="1"/>
  <c r="J44" i="21" s="1"/>
  <c r="J45" i="21" s="1"/>
  <c r="J46" i="21" s="1"/>
  <c r="J47" i="21" s="1"/>
  <c r="J48" i="21" s="1"/>
  <c r="L1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I11" i="21"/>
  <c r="I12" i="21" s="1"/>
  <c r="I13" i="21" s="1"/>
  <c r="I14" i="21" s="1"/>
  <c r="I15" i="21" s="1"/>
  <c r="I16" i="21" s="1"/>
  <c r="I17" i="21" s="1"/>
  <c r="I18" i="21" s="1"/>
  <c r="I19" i="21" s="1"/>
  <c r="M5" i="22"/>
  <c r="L6" i="22"/>
  <c r="L7" i="22" s="1"/>
  <c r="L8" i="22" s="1"/>
  <c r="L9" i="22" s="1"/>
  <c r="L10" i="22" s="1"/>
  <c r="L11" i="22" s="1"/>
  <c r="L12" i="22" s="1"/>
  <c r="L13" i="22" s="1"/>
  <c r="L14" i="22" s="1"/>
  <c r="L15" i="22" s="1"/>
  <c r="L16" i="22" s="1"/>
  <c r="L17" i="22" s="1"/>
  <c r="L18" i="22" s="1"/>
  <c r="L19" i="22" s="1"/>
  <c r="L20" i="22" s="1"/>
  <c r="L21" i="22" s="1"/>
  <c r="L22" i="22" s="1"/>
  <c r="L23" i="22" s="1"/>
  <c r="L24" i="22" s="1"/>
  <c r="L25" i="22" s="1"/>
  <c r="L26" i="22" s="1"/>
  <c r="L27" i="22" s="1"/>
  <c r="L28" i="22" s="1"/>
  <c r="L29" i="22" s="1"/>
  <c r="L30" i="22" s="1"/>
  <c r="L31" i="22" s="1"/>
  <c r="L32" i="22" s="1"/>
  <c r="L33" i="22" s="1"/>
  <c r="L34" i="22" s="1"/>
  <c r="L35" i="22" s="1"/>
  <c r="L36" i="22" s="1"/>
  <c r="L37" i="22" s="1"/>
  <c r="L38" i="22" s="1"/>
  <c r="L39" i="22" s="1"/>
  <c r="L40" i="22" s="1"/>
  <c r="L41" i="22" s="1"/>
  <c r="L42" i="22" s="1"/>
  <c r="L43" i="22" s="1"/>
  <c r="L44" i="22" s="1"/>
  <c r="L45" i="22" s="1"/>
  <c r="L46" i="22" s="1"/>
  <c r="L47" i="22" s="1"/>
  <c r="L48" i="22" s="1"/>
  <c r="E22" i="21"/>
  <c r="O21" i="21"/>
  <c r="F22" i="21"/>
  <c r="P21" i="21"/>
  <c r="M2" i="23"/>
  <c r="L3" i="23"/>
  <c r="P14" i="21"/>
  <c r="M2" i="22"/>
  <c r="L3" i="22"/>
  <c r="L3" i="21"/>
  <c r="M2" i="21"/>
  <c r="Q9" i="21" l="1"/>
  <c r="Q5" i="21"/>
  <c r="Q8" i="21"/>
  <c r="Q10" i="21"/>
  <c r="M1" i="21"/>
  <c r="L5" i="21"/>
  <c r="L6" i="21" s="1"/>
  <c r="L7" i="21" s="1"/>
  <c r="L8" i="21" s="1"/>
  <c r="L9" i="21" s="1"/>
  <c r="F23" i="21"/>
  <c r="P22" i="21"/>
  <c r="E23" i="21"/>
  <c r="O22" i="21"/>
  <c r="I20" i="21"/>
  <c r="Q19" i="21"/>
  <c r="N5" i="22"/>
  <c r="M6" i="22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N2" i="23"/>
  <c r="M3" i="23"/>
  <c r="M3" i="21"/>
  <c r="N2" i="21"/>
  <c r="N2" i="22"/>
  <c r="M3" i="22"/>
  <c r="Q18" i="21"/>
  <c r="Q13" i="21" l="1"/>
  <c r="Q14" i="21" s="1"/>
  <c r="Q11" i="21"/>
  <c r="O5" i="22"/>
  <c r="N6" i="22"/>
  <c r="N7" i="22" s="1"/>
  <c r="N8" i="22" s="1"/>
  <c r="N9" i="22" s="1"/>
  <c r="N10" i="22" s="1"/>
  <c r="N11" i="22" s="1"/>
  <c r="N12" i="22" s="1"/>
  <c r="N13" i="22" s="1"/>
  <c r="N14" i="22" s="1"/>
  <c r="N15" i="22" s="1"/>
  <c r="N16" i="22" s="1"/>
  <c r="N17" i="22" s="1"/>
  <c r="N18" i="22" s="1"/>
  <c r="N19" i="22" s="1"/>
  <c r="N20" i="22" s="1"/>
  <c r="N21" i="22" s="1"/>
  <c r="N22" i="22" s="1"/>
  <c r="N23" i="22" s="1"/>
  <c r="N24" i="22" s="1"/>
  <c r="N25" i="22" s="1"/>
  <c r="N26" i="22" s="1"/>
  <c r="N27" i="22" s="1"/>
  <c r="N28" i="22" s="1"/>
  <c r="N29" i="22" s="1"/>
  <c r="N30" i="22" s="1"/>
  <c r="N31" i="22" s="1"/>
  <c r="N32" i="22" s="1"/>
  <c r="N33" i="22" s="1"/>
  <c r="N34" i="22" s="1"/>
  <c r="N35" i="22" s="1"/>
  <c r="N36" i="22" s="1"/>
  <c r="N37" i="22" s="1"/>
  <c r="N38" i="22" s="1"/>
  <c r="N39" i="22" s="1"/>
  <c r="N40" i="22" s="1"/>
  <c r="N41" i="22" s="1"/>
  <c r="N42" i="22" s="1"/>
  <c r="N43" i="22" s="1"/>
  <c r="N44" i="22" s="1"/>
  <c r="N45" i="22" s="1"/>
  <c r="N46" i="22" s="1"/>
  <c r="N47" i="22" s="1"/>
  <c r="N48" i="22" s="1"/>
  <c r="I21" i="21"/>
  <c r="Q20" i="21"/>
  <c r="F24" i="21"/>
  <c r="P23" i="21"/>
  <c r="L10" i="21"/>
  <c r="N1" i="21"/>
  <c r="N5" i="21" s="1"/>
  <c r="N6" i="21" s="1"/>
  <c r="N7" i="21" s="1"/>
  <c r="N8" i="21" s="1"/>
  <c r="N9" i="21" s="1"/>
  <c r="N10" i="21" s="1"/>
  <c r="N11" i="21" s="1"/>
  <c r="N12" i="21" s="1"/>
  <c r="N13" i="21" s="1"/>
  <c r="N14" i="21" s="1"/>
  <c r="N15" i="21" s="1"/>
  <c r="N16" i="21" s="1"/>
  <c r="N17" i="21" s="1"/>
  <c r="N18" i="21" s="1"/>
  <c r="N19" i="21" s="1"/>
  <c r="N20" i="21" s="1"/>
  <c r="N21" i="21" s="1"/>
  <c r="N22" i="21" s="1"/>
  <c r="N23" i="21" s="1"/>
  <c r="N24" i="21" s="1"/>
  <c r="N25" i="21" s="1"/>
  <c r="N26" i="21" s="1"/>
  <c r="N27" i="21" s="1"/>
  <c r="N28" i="21" s="1"/>
  <c r="N29" i="21" s="1"/>
  <c r="N30" i="21" s="1"/>
  <c r="N31" i="21" s="1"/>
  <c r="N32" i="21" s="1"/>
  <c r="N33" i="21" s="1"/>
  <c r="N34" i="21" s="1"/>
  <c r="N35" i="21" s="1"/>
  <c r="N36" i="21" s="1"/>
  <c r="N37" i="21" s="1"/>
  <c r="N38" i="21" s="1"/>
  <c r="N39" i="21" s="1"/>
  <c r="N40" i="21" s="1"/>
  <c r="N41" i="21" s="1"/>
  <c r="N42" i="21" s="1"/>
  <c r="N43" i="21" s="1"/>
  <c r="N44" i="21" s="1"/>
  <c r="N45" i="21" s="1"/>
  <c r="N46" i="21" s="1"/>
  <c r="N47" i="21" s="1"/>
  <c r="N48" i="21" s="1"/>
  <c r="M5" i="21"/>
  <c r="M6" i="21" s="1"/>
  <c r="M7" i="21" s="1"/>
  <c r="M8" i="21" s="1"/>
  <c r="M9" i="21" s="1"/>
  <c r="M10" i="21" s="1"/>
  <c r="M11" i="21" s="1"/>
  <c r="M12" i="21" s="1"/>
  <c r="M13" i="21" s="1"/>
  <c r="M14" i="21" s="1"/>
  <c r="M15" i="21" s="1"/>
  <c r="M16" i="21" s="1"/>
  <c r="M17" i="21" s="1"/>
  <c r="M18" i="21" s="1"/>
  <c r="M19" i="21" s="1"/>
  <c r="M20" i="21" s="1"/>
  <c r="M21" i="21" s="1"/>
  <c r="M22" i="21" s="1"/>
  <c r="M23" i="21" s="1"/>
  <c r="M24" i="21" s="1"/>
  <c r="M25" i="21" s="1"/>
  <c r="M26" i="21" s="1"/>
  <c r="M27" i="21" s="1"/>
  <c r="M28" i="21" s="1"/>
  <c r="M29" i="21" s="1"/>
  <c r="M30" i="21" s="1"/>
  <c r="M31" i="21" s="1"/>
  <c r="M32" i="21" s="1"/>
  <c r="M33" i="21" s="1"/>
  <c r="M34" i="21" s="1"/>
  <c r="M35" i="21" s="1"/>
  <c r="M36" i="21" s="1"/>
  <c r="M37" i="21" s="1"/>
  <c r="M38" i="21" s="1"/>
  <c r="M39" i="21" s="1"/>
  <c r="M40" i="21" s="1"/>
  <c r="M41" i="21" s="1"/>
  <c r="M42" i="21" s="1"/>
  <c r="M43" i="21" s="1"/>
  <c r="M44" i="21" s="1"/>
  <c r="M45" i="21" s="1"/>
  <c r="M46" i="21" s="1"/>
  <c r="M47" i="21" s="1"/>
  <c r="M48" i="21" s="1"/>
  <c r="E24" i="21"/>
  <c r="O23" i="21"/>
  <c r="O2" i="23"/>
  <c r="P2" i="23" s="1"/>
  <c r="Q2" i="23" s="1"/>
  <c r="R2" i="23" s="1"/>
  <c r="N3" i="23"/>
  <c r="O2" i="21"/>
  <c r="P2" i="21" s="1"/>
  <c r="Q2" i="21" s="1"/>
  <c r="R2" i="21" s="1"/>
  <c r="N3" i="21"/>
  <c r="O2" i="22"/>
  <c r="P2" i="22" s="1"/>
  <c r="Q2" i="22" s="1"/>
  <c r="R2" i="22" s="1"/>
  <c r="N3" i="22"/>
  <c r="F25" i="21" l="1"/>
  <c r="F26" i="21" s="1"/>
  <c r="F27" i="21" s="1"/>
  <c r="F28" i="21" s="1"/>
  <c r="F29" i="21" s="1"/>
  <c r="P24" i="21"/>
  <c r="P25" i="21" s="1"/>
  <c r="E25" i="21"/>
  <c r="E26" i="21" s="1"/>
  <c r="E27" i="21" s="1"/>
  <c r="E28" i="21" s="1"/>
  <c r="E29" i="21" s="1"/>
  <c r="O24" i="21"/>
  <c r="O25" i="21" s="1"/>
  <c r="S9" i="21"/>
  <c r="R9" i="21"/>
  <c r="L11" i="21"/>
  <c r="L12" i="21" s="1"/>
  <c r="L13" i="21" s="1"/>
  <c r="L14" i="21" s="1"/>
  <c r="L15" i="21" s="1"/>
  <c r="L16" i="21" s="1"/>
  <c r="L17" i="21" s="1"/>
  <c r="L18" i="21" s="1"/>
  <c r="L19" i="21" s="1"/>
  <c r="R10" i="21"/>
  <c r="S10" i="21"/>
  <c r="I22" i="21"/>
  <c r="Q21" i="21"/>
  <c r="P5" i="22"/>
  <c r="O6" i="22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R8" i="21"/>
  <c r="P26" i="21" l="1"/>
  <c r="I23" i="21"/>
  <c r="Q22" i="21"/>
  <c r="L20" i="21"/>
  <c r="R19" i="21"/>
  <c r="S19" i="21"/>
  <c r="E30" i="21"/>
  <c r="O29" i="21"/>
  <c r="O26" i="21"/>
  <c r="R11" i="21"/>
  <c r="F30" i="21"/>
  <c r="P29" i="21"/>
  <c r="R18" i="21"/>
  <c r="Q5" i="22"/>
  <c r="P6" i="22"/>
  <c r="P7" i="22" s="1"/>
  <c r="P8" i="22" s="1"/>
  <c r="P9" i="22" s="1"/>
  <c r="P10" i="22" s="1"/>
  <c r="P11" i="22" s="1"/>
  <c r="P12" i="22" s="1"/>
  <c r="P13" i="22" s="1"/>
  <c r="P14" i="22" s="1"/>
  <c r="P15" i="22" s="1"/>
  <c r="P16" i="22" s="1"/>
  <c r="P17" i="22" s="1"/>
  <c r="P18" i="22" s="1"/>
  <c r="P19" i="22" s="1"/>
  <c r="P20" i="22" s="1"/>
  <c r="P21" i="22" s="1"/>
  <c r="P22" i="22" s="1"/>
  <c r="P23" i="22" s="1"/>
  <c r="P24" i="22" s="1"/>
  <c r="P25" i="22" s="1"/>
  <c r="P26" i="22" s="1"/>
  <c r="P27" i="22" s="1"/>
  <c r="P28" i="22" s="1"/>
  <c r="P29" i="22" s="1"/>
  <c r="P30" i="22" s="1"/>
  <c r="P31" i="22" s="1"/>
  <c r="P32" i="22" s="1"/>
  <c r="P33" i="22" s="1"/>
  <c r="P34" i="22" s="1"/>
  <c r="P35" i="22" s="1"/>
  <c r="P36" i="22" s="1"/>
  <c r="P37" i="22" s="1"/>
  <c r="P38" i="22" s="1"/>
  <c r="P39" i="22" s="1"/>
  <c r="P40" i="22" s="1"/>
  <c r="P41" i="22" s="1"/>
  <c r="P42" i="22" s="1"/>
  <c r="P43" i="22" s="1"/>
  <c r="P44" i="22" s="1"/>
  <c r="P45" i="22" s="1"/>
  <c r="P46" i="22" s="1"/>
  <c r="P47" i="22" s="1"/>
  <c r="P48" i="22" s="1"/>
  <c r="S18" i="21"/>
  <c r="S8" i="21"/>
  <c r="S11" i="21" s="1"/>
  <c r="S5" i="21"/>
  <c r="S13" i="21" s="1"/>
  <c r="R5" i="21"/>
  <c r="R13" i="21" s="1"/>
  <c r="E31" i="21" l="1"/>
  <c r="O30" i="21"/>
  <c r="R5" i="22"/>
  <c r="Q6" i="22"/>
  <c r="Q7" i="22" s="1"/>
  <c r="Q8" i="22" s="1"/>
  <c r="Q9" i="22" s="1"/>
  <c r="Q10" i="22" s="1"/>
  <c r="Q11" i="22" s="1"/>
  <c r="Q12" i="22" s="1"/>
  <c r="Q13" i="22" s="1"/>
  <c r="Q14" i="22" s="1"/>
  <c r="Q15" i="22" s="1"/>
  <c r="Q16" i="22" s="1"/>
  <c r="Q17" i="22" s="1"/>
  <c r="Q18" i="22" s="1"/>
  <c r="Q19" i="22" s="1"/>
  <c r="Q20" i="22" s="1"/>
  <c r="Q21" i="22" s="1"/>
  <c r="Q22" i="22" s="1"/>
  <c r="Q23" i="22" s="1"/>
  <c r="Q24" i="22" s="1"/>
  <c r="Q25" i="22" s="1"/>
  <c r="Q26" i="22" s="1"/>
  <c r="Q27" i="22" s="1"/>
  <c r="Q28" i="22" s="1"/>
  <c r="Q29" i="22" s="1"/>
  <c r="Q30" i="22" s="1"/>
  <c r="Q31" i="22" s="1"/>
  <c r="Q32" i="22" s="1"/>
  <c r="Q33" i="22" s="1"/>
  <c r="Q34" i="22" s="1"/>
  <c r="Q35" i="22" s="1"/>
  <c r="Q36" i="22" s="1"/>
  <c r="Q37" i="22" s="1"/>
  <c r="Q38" i="22" s="1"/>
  <c r="Q39" i="22" s="1"/>
  <c r="Q40" i="22" s="1"/>
  <c r="Q41" i="22" s="1"/>
  <c r="Q42" i="22" s="1"/>
  <c r="Q43" i="22" s="1"/>
  <c r="Q44" i="22" s="1"/>
  <c r="Q45" i="22" s="1"/>
  <c r="Q46" i="22" s="1"/>
  <c r="Q47" i="22" s="1"/>
  <c r="Q48" i="22" s="1"/>
  <c r="F31" i="21"/>
  <c r="P30" i="21"/>
  <c r="L21" i="21"/>
  <c r="S20" i="21"/>
  <c r="R20" i="21"/>
  <c r="I24" i="21"/>
  <c r="Q23" i="21"/>
  <c r="S14" i="21"/>
  <c r="R14" i="21"/>
  <c r="L22" i="21" l="1"/>
  <c r="R21" i="21"/>
  <c r="S21" i="21"/>
  <c r="S5" i="22"/>
  <c r="S6" i="22" s="1"/>
  <c r="S7" i="22" s="1"/>
  <c r="S8" i="22" s="1"/>
  <c r="S9" i="22" s="1"/>
  <c r="S10" i="22" s="1"/>
  <c r="S11" i="22" s="1"/>
  <c r="S12" i="22" s="1"/>
  <c r="S13" i="22" s="1"/>
  <c r="S14" i="22" s="1"/>
  <c r="S15" i="22" s="1"/>
  <c r="S16" i="22" s="1"/>
  <c r="S17" i="22" s="1"/>
  <c r="S18" i="22" s="1"/>
  <c r="S19" i="22" s="1"/>
  <c r="S20" i="22" s="1"/>
  <c r="S21" i="22" s="1"/>
  <c r="S22" i="22" s="1"/>
  <c r="S23" i="22" s="1"/>
  <c r="S24" i="22" s="1"/>
  <c r="S25" i="22" s="1"/>
  <c r="S26" i="22" s="1"/>
  <c r="S27" i="22" s="1"/>
  <c r="S28" i="22" s="1"/>
  <c r="S29" i="22" s="1"/>
  <c r="S30" i="22" s="1"/>
  <c r="S31" i="22" s="1"/>
  <c r="S32" i="22" s="1"/>
  <c r="S33" i="22" s="1"/>
  <c r="S34" i="22" s="1"/>
  <c r="S35" i="22" s="1"/>
  <c r="S36" i="22" s="1"/>
  <c r="S37" i="22" s="1"/>
  <c r="S38" i="22" s="1"/>
  <c r="S39" i="22" s="1"/>
  <c r="S40" i="22" s="1"/>
  <c r="S41" i="22" s="1"/>
  <c r="S42" i="22" s="1"/>
  <c r="S43" i="22" s="1"/>
  <c r="S44" i="22" s="1"/>
  <c r="S45" i="22" s="1"/>
  <c r="S46" i="22" s="1"/>
  <c r="S47" i="22" s="1"/>
  <c r="S48" i="22" s="1"/>
  <c r="R6" i="22"/>
  <c r="R7" i="22" s="1"/>
  <c r="R8" i="22" s="1"/>
  <c r="R9" i="22" s="1"/>
  <c r="R10" i="22" s="1"/>
  <c r="R11" i="22" s="1"/>
  <c r="R12" i="22" s="1"/>
  <c r="R13" i="22" s="1"/>
  <c r="R14" i="22" s="1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R38" i="22" s="1"/>
  <c r="R39" i="22" s="1"/>
  <c r="R40" i="22" s="1"/>
  <c r="R41" i="22" s="1"/>
  <c r="R42" i="22" s="1"/>
  <c r="R43" i="22" s="1"/>
  <c r="R44" i="22" s="1"/>
  <c r="R45" i="22" s="1"/>
  <c r="R46" i="22" s="1"/>
  <c r="R47" i="22" s="1"/>
  <c r="R48" i="22" s="1"/>
  <c r="I25" i="21"/>
  <c r="I26" i="21" s="1"/>
  <c r="I27" i="21" s="1"/>
  <c r="I28" i="21" s="1"/>
  <c r="I29" i="21" s="1"/>
  <c r="Q24" i="21"/>
  <c r="Q25" i="21" s="1"/>
  <c r="F32" i="21"/>
  <c r="P31" i="21"/>
  <c r="E32" i="21"/>
  <c r="O31" i="21"/>
  <c r="E33" i="21" l="1"/>
  <c r="O32" i="21"/>
  <c r="Q26" i="21"/>
  <c r="I30" i="21"/>
  <c r="Q29" i="21"/>
  <c r="L23" i="21"/>
  <c r="R22" i="21"/>
  <c r="S22" i="21"/>
  <c r="F33" i="21"/>
  <c r="P32" i="21"/>
  <c r="D2" i="10"/>
  <c r="E2" i="10" s="1"/>
  <c r="F2" i="10" s="1"/>
  <c r="H4" i="11"/>
  <c r="J3" i="11" a="1"/>
  <c r="J3" i="11" s="1"/>
  <c r="C3" i="10"/>
  <c r="L42" i="13"/>
  <c r="L43" i="13" s="1"/>
  <c r="AL40" i="13"/>
  <c r="BA11" i="13"/>
  <c r="BA40" i="13" s="1"/>
  <c r="AZ11" i="13"/>
  <c r="AZ40" i="13" s="1"/>
  <c r="AY11" i="13"/>
  <c r="AY40" i="13" s="1"/>
  <c r="AX11" i="13"/>
  <c r="AX42" i="13" s="1"/>
  <c r="AX43" i="13" s="1"/>
  <c r="AW11" i="13"/>
  <c r="AW12" i="13" s="1"/>
  <c r="AV11" i="13"/>
  <c r="AV12" i="13" s="1"/>
  <c r="AU11" i="13"/>
  <c r="AU12" i="13" s="1"/>
  <c r="AT11" i="13"/>
  <c r="AT12" i="13" s="1"/>
  <c r="AS11" i="13"/>
  <c r="AS42" i="13" s="1"/>
  <c r="AS43" i="13" s="1"/>
  <c r="AR11" i="13"/>
  <c r="AR12" i="13" s="1"/>
  <c r="AQ11" i="13"/>
  <c r="AQ36" i="13" s="1"/>
  <c r="AP11" i="13"/>
  <c r="AP12" i="13" s="1"/>
  <c r="AO11" i="13"/>
  <c r="AO42" i="13" s="1"/>
  <c r="AO43" i="13" s="1"/>
  <c r="AN11" i="13"/>
  <c r="AN36" i="13" s="1"/>
  <c r="AM11" i="13"/>
  <c r="AM40" i="13" s="1"/>
  <c r="AL11" i="13"/>
  <c r="AL22" i="13" s="1"/>
  <c r="AK11" i="13"/>
  <c r="AK12" i="13" s="1"/>
  <c r="AJ11" i="13"/>
  <c r="AJ40" i="13" s="1"/>
  <c r="AI11" i="13"/>
  <c r="AI12" i="13" s="1"/>
  <c r="AH11" i="13"/>
  <c r="AG11" i="13"/>
  <c r="AG12" i="13" s="1"/>
  <c r="AF11" i="13"/>
  <c r="AF12" i="13" s="1"/>
  <c r="AE11" i="13"/>
  <c r="AE12" i="13" s="1"/>
  <c r="AD11" i="13"/>
  <c r="AC11" i="13"/>
  <c r="AC12" i="13" s="1"/>
  <c r="AB11" i="13"/>
  <c r="AB12" i="13" s="1"/>
  <c r="AA11" i="13"/>
  <c r="AA12" i="13" s="1"/>
  <c r="Z11" i="13"/>
  <c r="Z12" i="13" s="1"/>
  <c r="Y11" i="13"/>
  <c r="Y12" i="13" s="1"/>
  <c r="X11" i="13"/>
  <c r="X12" i="13" s="1"/>
  <c r="W11" i="13"/>
  <c r="W12" i="13" s="1"/>
  <c r="V11" i="13"/>
  <c r="V12" i="13" s="1"/>
  <c r="U11" i="13"/>
  <c r="U42" i="13" s="1"/>
  <c r="U43" i="13" s="1"/>
  <c r="T11" i="13"/>
  <c r="S11" i="13"/>
  <c r="R11" i="13"/>
  <c r="Q11" i="13"/>
  <c r="Q42" i="13" s="1"/>
  <c r="Q43" i="13" s="1"/>
  <c r="P11" i="13"/>
  <c r="P36" i="13" s="1"/>
  <c r="O11" i="13"/>
  <c r="O40" i="13" s="1"/>
  <c r="N11" i="13"/>
  <c r="N22" i="13" s="1"/>
  <c r="M11" i="13"/>
  <c r="M22" i="13" s="1"/>
  <c r="L11" i="13"/>
  <c r="L40" i="13" s="1"/>
  <c r="K11" i="13"/>
  <c r="K22" i="13" s="1"/>
  <c r="J11" i="13"/>
  <c r="J22" i="13" s="1"/>
  <c r="I11" i="13"/>
  <c r="I22" i="13" s="1"/>
  <c r="H11" i="13"/>
  <c r="H40" i="13" s="1"/>
  <c r="G11" i="13"/>
  <c r="F11" i="13"/>
  <c r="F40" i="13" s="1"/>
  <c r="E11" i="13"/>
  <c r="E36" i="13" s="1"/>
  <c r="D11" i="13"/>
  <c r="D42" i="13" s="1"/>
  <c r="D43" i="13" s="1"/>
  <c r="C11" i="13"/>
  <c r="C42" i="13" s="1"/>
  <c r="C43" i="13" s="1"/>
  <c r="B11" i="13"/>
  <c r="B42" i="13" s="1"/>
  <c r="B43" i="13" s="1"/>
  <c r="C2" i="13"/>
  <c r="D2" i="13" s="1"/>
  <c r="E2" i="13" s="1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AL2" i="13" s="1"/>
  <c r="AM2" i="13" s="1"/>
  <c r="AN2" i="13" s="1"/>
  <c r="AO2" i="13" s="1"/>
  <c r="AP2" i="13" s="1"/>
  <c r="AQ2" i="13" s="1"/>
  <c r="AR2" i="13" s="1"/>
  <c r="AS2" i="13" s="1"/>
  <c r="AT2" i="13" s="1"/>
  <c r="AU2" i="13" s="1"/>
  <c r="AV2" i="13" s="1"/>
  <c r="AW2" i="13" s="1"/>
  <c r="AX2" i="13" s="1"/>
  <c r="AY2" i="13" s="1"/>
  <c r="AZ2" i="13" s="1"/>
  <c r="BA2" i="13" s="1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BE12" i="12"/>
  <c r="BD12" i="12"/>
  <c r="BC12" i="12"/>
  <c r="BC13" i="12" s="1"/>
  <c r="BB12" i="12"/>
  <c r="BB13" i="12" s="1"/>
  <c r="BA12" i="12"/>
  <c r="BA13" i="12" s="1"/>
  <c r="AZ12" i="12"/>
  <c r="AZ13" i="12" s="1"/>
  <c r="AY12" i="12"/>
  <c r="AY13" i="12" s="1"/>
  <c r="AX12" i="12"/>
  <c r="AX13" i="12" s="1"/>
  <c r="AW12" i="12"/>
  <c r="AV12" i="12"/>
  <c r="AV13" i="12" s="1"/>
  <c r="AU12" i="12"/>
  <c r="AT12" i="12"/>
  <c r="AT13" i="12" s="1"/>
  <c r="AS12" i="12"/>
  <c r="AS13" i="12" s="1"/>
  <c r="AR12" i="12"/>
  <c r="AR13" i="12" s="1"/>
  <c r="AQ12" i="12"/>
  <c r="AQ13" i="12" s="1"/>
  <c r="AP12" i="12"/>
  <c r="AP13" i="12" s="1"/>
  <c r="AO12" i="12"/>
  <c r="AO13" i="12" s="1"/>
  <c r="AN12" i="12"/>
  <c r="AN13" i="12" s="1"/>
  <c r="AM12" i="12"/>
  <c r="AM13" i="12" s="1"/>
  <c r="AL12" i="12"/>
  <c r="AL13" i="12" s="1"/>
  <c r="AK12" i="12"/>
  <c r="AK13" i="12" s="1"/>
  <c r="AJ12" i="12"/>
  <c r="AI12" i="12"/>
  <c r="AH12" i="12"/>
  <c r="AH13" i="12" s="1"/>
  <c r="AG12" i="12"/>
  <c r="AF12" i="12"/>
  <c r="AE12" i="12"/>
  <c r="AE13" i="12" s="1"/>
  <c r="AD12" i="12"/>
  <c r="AD13" i="12" s="1"/>
  <c r="AC12" i="12"/>
  <c r="AC13" i="12" s="1"/>
  <c r="AB12" i="12"/>
  <c r="AB13" i="12" s="1"/>
  <c r="AA12" i="12"/>
  <c r="AA13" i="12" s="1"/>
  <c r="Z12" i="12"/>
  <c r="Z13" i="12" s="1"/>
  <c r="Y12" i="12"/>
  <c r="Y13" i="12" s="1"/>
  <c r="X12" i="12"/>
  <c r="X13" i="12" s="1"/>
  <c r="W12" i="12"/>
  <c r="V12" i="12"/>
  <c r="V13" i="12" s="1"/>
  <c r="U12" i="12"/>
  <c r="U13" i="12" s="1"/>
  <c r="T12" i="12"/>
  <c r="T13" i="12" s="1"/>
  <c r="S12" i="12"/>
  <c r="S13" i="12" s="1"/>
  <c r="R12" i="12"/>
  <c r="R13" i="12" s="1"/>
  <c r="Q12" i="12"/>
  <c r="Q13" i="12" s="1"/>
  <c r="P12" i="12"/>
  <c r="P13" i="12" s="1"/>
  <c r="O12" i="12"/>
  <c r="O13" i="12" s="1"/>
  <c r="N12" i="12"/>
  <c r="N13" i="12" s="1"/>
  <c r="M12" i="12"/>
  <c r="L12" i="12"/>
  <c r="K12" i="12"/>
  <c r="J12" i="12"/>
  <c r="I12" i="12"/>
  <c r="H12" i="12"/>
  <c r="H13" i="12" s="1"/>
  <c r="G12" i="12"/>
  <c r="G13" i="12" s="1"/>
  <c r="F12" i="12"/>
  <c r="F13" i="12" s="1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G2" i="12"/>
  <c r="C46" i="11"/>
  <c r="C68" i="11" s="1"/>
  <c r="C90" i="11" s="1"/>
  <c r="C112" i="11" s="1"/>
  <c r="C134" i="11" s="1"/>
  <c r="C156" i="11" s="1"/>
  <c r="C178" i="11" s="1"/>
  <c r="C200" i="11" s="1"/>
  <c r="C222" i="11" s="1"/>
  <c r="C244" i="11" s="1"/>
  <c r="C266" i="11" s="1"/>
  <c r="C288" i="11" s="1"/>
  <c r="C310" i="11" s="1"/>
  <c r="C332" i="11" s="1"/>
  <c r="C354" i="11" s="1"/>
  <c r="C376" i="11" s="1"/>
  <c r="C398" i="11" s="1"/>
  <c r="C420" i="11" s="1"/>
  <c r="C442" i="11" s="1"/>
  <c r="C464" i="11" s="1"/>
  <c r="C486" i="11" s="1"/>
  <c r="C508" i="11" s="1"/>
  <c r="C530" i="11" s="1"/>
  <c r="C552" i="11" s="1"/>
  <c r="C574" i="11" s="1"/>
  <c r="C596" i="11" s="1"/>
  <c r="C618" i="11" s="1"/>
  <c r="C640" i="11" s="1"/>
  <c r="C662" i="11" s="1"/>
  <c r="C684" i="11" s="1"/>
  <c r="C706" i="11" s="1"/>
  <c r="C728" i="11" s="1"/>
  <c r="C750" i="11" s="1"/>
  <c r="C772" i="11" s="1"/>
  <c r="C794" i="11" s="1"/>
  <c r="C816" i="11" s="1"/>
  <c r="C838" i="11" s="1"/>
  <c r="C860" i="11" s="1"/>
  <c r="C882" i="11" s="1"/>
  <c r="C904" i="11" s="1"/>
  <c r="C926" i="11" s="1"/>
  <c r="C948" i="11" s="1"/>
  <c r="C970" i="11" s="1"/>
  <c r="C992" i="11" s="1"/>
  <c r="C1014" i="11" s="1"/>
  <c r="C1036" i="11" s="1"/>
  <c r="C1058" i="11" s="1"/>
  <c r="C1080" i="11" s="1"/>
  <c r="C1102" i="11" s="1"/>
  <c r="C1124" i="11" s="1"/>
  <c r="C1146" i="11" s="1"/>
  <c r="B46" i="11"/>
  <c r="B68" i="11" s="1"/>
  <c r="B90" i="11" s="1"/>
  <c r="C45" i="11"/>
  <c r="C67" i="11" s="1"/>
  <c r="C89" i="11" s="1"/>
  <c r="C111" i="11" s="1"/>
  <c r="C133" i="11" s="1"/>
  <c r="C155" i="11" s="1"/>
  <c r="C177" i="11" s="1"/>
  <c r="C199" i="11" s="1"/>
  <c r="C221" i="11" s="1"/>
  <c r="C243" i="11" s="1"/>
  <c r="C265" i="11" s="1"/>
  <c r="C287" i="11" s="1"/>
  <c r="C309" i="11" s="1"/>
  <c r="C331" i="11" s="1"/>
  <c r="C353" i="11" s="1"/>
  <c r="C375" i="11" s="1"/>
  <c r="C397" i="11" s="1"/>
  <c r="C419" i="11" s="1"/>
  <c r="C441" i="11" s="1"/>
  <c r="C463" i="11" s="1"/>
  <c r="C485" i="11" s="1"/>
  <c r="C507" i="11" s="1"/>
  <c r="C529" i="11" s="1"/>
  <c r="C551" i="11" s="1"/>
  <c r="C573" i="11" s="1"/>
  <c r="C595" i="11" s="1"/>
  <c r="C617" i="11" s="1"/>
  <c r="C639" i="11" s="1"/>
  <c r="C661" i="11" s="1"/>
  <c r="C683" i="11" s="1"/>
  <c r="C705" i="11" s="1"/>
  <c r="C727" i="11" s="1"/>
  <c r="C749" i="11" s="1"/>
  <c r="C771" i="11" s="1"/>
  <c r="C793" i="11" s="1"/>
  <c r="C815" i="11" s="1"/>
  <c r="C837" i="11" s="1"/>
  <c r="C859" i="11" s="1"/>
  <c r="C881" i="11" s="1"/>
  <c r="C903" i="11" s="1"/>
  <c r="C925" i="11" s="1"/>
  <c r="C947" i="11" s="1"/>
  <c r="C969" i="11" s="1"/>
  <c r="C991" i="11" s="1"/>
  <c r="C1013" i="11" s="1"/>
  <c r="C1035" i="11" s="1"/>
  <c r="C1057" i="11" s="1"/>
  <c r="C1079" i="11" s="1"/>
  <c r="C1101" i="11" s="1"/>
  <c r="C1123" i="11" s="1"/>
  <c r="C1145" i="11" s="1"/>
  <c r="B45" i="11"/>
  <c r="B67" i="11" s="1"/>
  <c r="B89" i="11" s="1"/>
  <c r="C44" i="11"/>
  <c r="C66" i="11" s="1"/>
  <c r="C88" i="11" s="1"/>
  <c r="C110" i="11" s="1"/>
  <c r="C132" i="11" s="1"/>
  <c r="C154" i="11" s="1"/>
  <c r="C176" i="11" s="1"/>
  <c r="C198" i="11" s="1"/>
  <c r="C220" i="11" s="1"/>
  <c r="C242" i="11" s="1"/>
  <c r="C264" i="11" s="1"/>
  <c r="C286" i="11" s="1"/>
  <c r="C308" i="11" s="1"/>
  <c r="C330" i="11" s="1"/>
  <c r="C352" i="11" s="1"/>
  <c r="C374" i="11" s="1"/>
  <c r="C396" i="11" s="1"/>
  <c r="C418" i="11" s="1"/>
  <c r="C440" i="11" s="1"/>
  <c r="C462" i="11" s="1"/>
  <c r="C484" i="11" s="1"/>
  <c r="C506" i="11" s="1"/>
  <c r="C528" i="11" s="1"/>
  <c r="C550" i="11" s="1"/>
  <c r="C572" i="11" s="1"/>
  <c r="C594" i="11" s="1"/>
  <c r="C616" i="11" s="1"/>
  <c r="C638" i="11" s="1"/>
  <c r="C660" i="11" s="1"/>
  <c r="C682" i="11" s="1"/>
  <c r="C704" i="11" s="1"/>
  <c r="C726" i="11" s="1"/>
  <c r="C748" i="11" s="1"/>
  <c r="C770" i="11" s="1"/>
  <c r="C792" i="11" s="1"/>
  <c r="C814" i="11" s="1"/>
  <c r="C836" i="11" s="1"/>
  <c r="C858" i="11" s="1"/>
  <c r="C880" i="11" s="1"/>
  <c r="C902" i="11" s="1"/>
  <c r="C924" i="11" s="1"/>
  <c r="C946" i="11" s="1"/>
  <c r="C968" i="11" s="1"/>
  <c r="C990" i="11" s="1"/>
  <c r="C1012" i="11" s="1"/>
  <c r="C1034" i="11" s="1"/>
  <c r="C1056" i="11" s="1"/>
  <c r="C1078" i="11" s="1"/>
  <c r="C1100" i="11" s="1"/>
  <c r="C1122" i="11" s="1"/>
  <c r="C1144" i="11" s="1"/>
  <c r="B44" i="11"/>
  <c r="C43" i="11"/>
  <c r="C65" i="11" s="1"/>
  <c r="C87" i="11" s="1"/>
  <c r="C109" i="11" s="1"/>
  <c r="C131" i="11" s="1"/>
  <c r="C153" i="11" s="1"/>
  <c r="C175" i="11" s="1"/>
  <c r="C197" i="11" s="1"/>
  <c r="C219" i="11" s="1"/>
  <c r="C241" i="11" s="1"/>
  <c r="C263" i="11" s="1"/>
  <c r="C285" i="11" s="1"/>
  <c r="C307" i="11" s="1"/>
  <c r="C329" i="11" s="1"/>
  <c r="C351" i="11" s="1"/>
  <c r="C373" i="11" s="1"/>
  <c r="C395" i="11" s="1"/>
  <c r="C417" i="11" s="1"/>
  <c r="C439" i="11" s="1"/>
  <c r="C461" i="11" s="1"/>
  <c r="C483" i="11" s="1"/>
  <c r="C505" i="11" s="1"/>
  <c r="C527" i="11" s="1"/>
  <c r="C549" i="11" s="1"/>
  <c r="C571" i="11" s="1"/>
  <c r="C593" i="11" s="1"/>
  <c r="C615" i="11" s="1"/>
  <c r="C637" i="11" s="1"/>
  <c r="C659" i="11" s="1"/>
  <c r="C681" i="11" s="1"/>
  <c r="C703" i="11" s="1"/>
  <c r="C725" i="11" s="1"/>
  <c r="C747" i="11" s="1"/>
  <c r="C769" i="11" s="1"/>
  <c r="C791" i="11" s="1"/>
  <c r="C813" i="11" s="1"/>
  <c r="C835" i="11" s="1"/>
  <c r="C857" i="11" s="1"/>
  <c r="C879" i="11" s="1"/>
  <c r="C901" i="11" s="1"/>
  <c r="C923" i="11" s="1"/>
  <c r="C945" i="11" s="1"/>
  <c r="C967" i="11" s="1"/>
  <c r="C989" i="11" s="1"/>
  <c r="C1011" i="11" s="1"/>
  <c r="C1033" i="11" s="1"/>
  <c r="C1055" i="11" s="1"/>
  <c r="C1077" i="11" s="1"/>
  <c r="C1099" i="11" s="1"/>
  <c r="C1121" i="11" s="1"/>
  <c r="C1143" i="11" s="1"/>
  <c r="B43" i="11"/>
  <c r="B65" i="11" s="1"/>
  <c r="C42" i="11"/>
  <c r="C64" i="11" s="1"/>
  <c r="C86" i="11" s="1"/>
  <c r="C108" i="11" s="1"/>
  <c r="C130" i="11" s="1"/>
  <c r="C152" i="11" s="1"/>
  <c r="C174" i="11" s="1"/>
  <c r="C196" i="11" s="1"/>
  <c r="C218" i="11" s="1"/>
  <c r="C240" i="11" s="1"/>
  <c r="C262" i="11" s="1"/>
  <c r="C284" i="11" s="1"/>
  <c r="C306" i="11" s="1"/>
  <c r="C328" i="11" s="1"/>
  <c r="C350" i="11" s="1"/>
  <c r="C372" i="11" s="1"/>
  <c r="C394" i="11" s="1"/>
  <c r="C416" i="11" s="1"/>
  <c r="C438" i="11" s="1"/>
  <c r="C460" i="11" s="1"/>
  <c r="C482" i="11" s="1"/>
  <c r="C504" i="11" s="1"/>
  <c r="C526" i="11" s="1"/>
  <c r="C548" i="11" s="1"/>
  <c r="C570" i="11" s="1"/>
  <c r="C592" i="11" s="1"/>
  <c r="C614" i="11" s="1"/>
  <c r="C636" i="11" s="1"/>
  <c r="C658" i="11" s="1"/>
  <c r="C680" i="11" s="1"/>
  <c r="C702" i="11" s="1"/>
  <c r="C724" i="11" s="1"/>
  <c r="C746" i="11" s="1"/>
  <c r="C768" i="11" s="1"/>
  <c r="C790" i="11" s="1"/>
  <c r="C812" i="11" s="1"/>
  <c r="C834" i="11" s="1"/>
  <c r="C856" i="11" s="1"/>
  <c r="C878" i="11" s="1"/>
  <c r="C900" i="11" s="1"/>
  <c r="C922" i="11" s="1"/>
  <c r="C944" i="11" s="1"/>
  <c r="C966" i="11" s="1"/>
  <c r="C988" i="11" s="1"/>
  <c r="C1010" i="11" s="1"/>
  <c r="C1032" i="11" s="1"/>
  <c r="C1054" i="11" s="1"/>
  <c r="C1076" i="11" s="1"/>
  <c r="C1098" i="11" s="1"/>
  <c r="C1120" i="11" s="1"/>
  <c r="C1142" i="11" s="1"/>
  <c r="B42" i="11"/>
  <c r="B64" i="11" s="1"/>
  <c r="C41" i="11"/>
  <c r="C63" i="11" s="1"/>
  <c r="C85" i="11" s="1"/>
  <c r="C107" i="11" s="1"/>
  <c r="C129" i="11" s="1"/>
  <c r="C151" i="11" s="1"/>
  <c r="C173" i="11" s="1"/>
  <c r="C195" i="11" s="1"/>
  <c r="C217" i="11" s="1"/>
  <c r="C239" i="11" s="1"/>
  <c r="C261" i="11" s="1"/>
  <c r="C283" i="11" s="1"/>
  <c r="C305" i="11" s="1"/>
  <c r="C327" i="11" s="1"/>
  <c r="C349" i="11" s="1"/>
  <c r="C371" i="11" s="1"/>
  <c r="C393" i="11" s="1"/>
  <c r="C415" i="11" s="1"/>
  <c r="C437" i="11" s="1"/>
  <c r="C459" i="11" s="1"/>
  <c r="C481" i="11" s="1"/>
  <c r="C503" i="11" s="1"/>
  <c r="C525" i="11" s="1"/>
  <c r="C547" i="11" s="1"/>
  <c r="C569" i="11" s="1"/>
  <c r="C591" i="11" s="1"/>
  <c r="C613" i="11" s="1"/>
  <c r="C635" i="11" s="1"/>
  <c r="C657" i="11" s="1"/>
  <c r="C679" i="11" s="1"/>
  <c r="C701" i="11" s="1"/>
  <c r="C723" i="11" s="1"/>
  <c r="C745" i="11" s="1"/>
  <c r="C767" i="11" s="1"/>
  <c r="C789" i="11" s="1"/>
  <c r="C811" i="11" s="1"/>
  <c r="C833" i="11" s="1"/>
  <c r="C855" i="11" s="1"/>
  <c r="C877" i="11" s="1"/>
  <c r="C899" i="11" s="1"/>
  <c r="C921" i="11" s="1"/>
  <c r="C943" i="11" s="1"/>
  <c r="C965" i="11" s="1"/>
  <c r="C987" i="11" s="1"/>
  <c r="C1009" i="11" s="1"/>
  <c r="C1031" i="11" s="1"/>
  <c r="C1053" i="11" s="1"/>
  <c r="C1075" i="11" s="1"/>
  <c r="C1097" i="11" s="1"/>
  <c r="C1119" i="11" s="1"/>
  <c r="C1141" i="11" s="1"/>
  <c r="B41" i="11"/>
  <c r="B63" i="11" s="1"/>
  <c r="C40" i="11"/>
  <c r="C62" i="11" s="1"/>
  <c r="C84" i="11" s="1"/>
  <c r="C106" i="11" s="1"/>
  <c r="C128" i="11" s="1"/>
  <c r="C150" i="11" s="1"/>
  <c r="C172" i="11" s="1"/>
  <c r="C194" i="11" s="1"/>
  <c r="C216" i="11" s="1"/>
  <c r="C238" i="11" s="1"/>
  <c r="C260" i="11" s="1"/>
  <c r="C282" i="11" s="1"/>
  <c r="C304" i="11" s="1"/>
  <c r="C326" i="11" s="1"/>
  <c r="C348" i="11" s="1"/>
  <c r="C370" i="11" s="1"/>
  <c r="C392" i="11" s="1"/>
  <c r="C414" i="11" s="1"/>
  <c r="C436" i="11" s="1"/>
  <c r="C458" i="11" s="1"/>
  <c r="C480" i="11" s="1"/>
  <c r="C502" i="11" s="1"/>
  <c r="C524" i="11" s="1"/>
  <c r="C546" i="11" s="1"/>
  <c r="C568" i="11" s="1"/>
  <c r="C590" i="11" s="1"/>
  <c r="C612" i="11" s="1"/>
  <c r="C634" i="11" s="1"/>
  <c r="C656" i="11" s="1"/>
  <c r="C678" i="11" s="1"/>
  <c r="C700" i="11" s="1"/>
  <c r="C722" i="11" s="1"/>
  <c r="C744" i="11" s="1"/>
  <c r="C766" i="11" s="1"/>
  <c r="C788" i="11" s="1"/>
  <c r="C810" i="11" s="1"/>
  <c r="C832" i="11" s="1"/>
  <c r="C854" i="11" s="1"/>
  <c r="C876" i="11" s="1"/>
  <c r="C898" i="11" s="1"/>
  <c r="C920" i="11" s="1"/>
  <c r="C942" i="11" s="1"/>
  <c r="C964" i="11" s="1"/>
  <c r="C986" i="11" s="1"/>
  <c r="C1008" i="11" s="1"/>
  <c r="C1030" i="11" s="1"/>
  <c r="C1052" i="11" s="1"/>
  <c r="C1074" i="11" s="1"/>
  <c r="C1096" i="11" s="1"/>
  <c r="C1118" i="11" s="1"/>
  <c r="C1140" i="11" s="1"/>
  <c r="B40" i="11"/>
  <c r="B62" i="11" s="1"/>
  <c r="B84" i="11" s="1"/>
  <c r="C39" i="11"/>
  <c r="C61" i="11" s="1"/>
  <c r="C83" i="11" s="1"/>
  <c r="C105" i="11" s="1"/>
  <c r="C127" i="11" s="1"/>
  <c r="C149" i="11" s="1"/>
  <c r="C171" i="11" s="1"/>
  <c r="C193" i="11" s="1"/>
  <c r="C215" i="11" s="1"/>
  <c r="C237" i="11" s="1"/>
  <c r="C259" i="11" s="1"/>
  <c r="C281" i="11" s="1"/>
  <c r="C303" i="11" s="1"/>
  <c r="C325" i="11" s="1"/>
  <c r="C347" i="11" s="1"/>
  <c r="C369" i="11" s="1"/>
  <c r="C391" i="11" s="1"/>
  <c r="C413" i="11" s="1"/>
  <c r="C435" i="11" s="1"/>
  <c r="C457" i="11" s="1"/>
  <c r="C479" i="11" s="1"/>
  <c r="C501" i="11" s="1"/>
  <c r="C523" i="11" s="1"/>
  <c r="C545" i="11" s="1"/>
  <c r="C567" i="11" s="1"/>
  <c r="C589" i="11" s="1"/>
  <c r="C611" i="11" s="1"/>
  <c r="C633" i="11" s="1"/>
  <c r="C655" i="11" s="1"/>
  <c r="C677" i="11" s="1"/>
  <c r="C699" i="11" s="1"/>
  <c r="C721" i="11" s="1"/>
  <c r="C743" i="11" s="1"/>
  <c r="C765" i="11" s="1"/>
  <c r="C787" i="11" s="1"/>
  <c r="C809" i="11" s="1"/>
  <c r="C831" i="11" s="1"/>
  <c r="C853" i="11" s="1"/>
  <c r="C875" i="11" s="1"/>
  <c r="C897" i="11" s="1"/>
  <c r="C919" i="11" s="1"/>
  <c r="C941" i="11" s="1"/>
  <c r="C963" i="11" s="1"/>
  <c r="C985" i="11" s="1"/>
  <c r="C1007" i="11" s="1"/>
  <c r="C1029" i="11" s="1"/>
  <c r="C1051" i="11" s="1"/>
  <c r="C1073" i="11" s="1"/>
  <c r="C1095" i="11" s="1"/>
  <c r="C1117" i="11" s="1"/>
  <c r="C1139" i="11" s="1"/>
  <c r="B39" i="11"/>
  <c r="B61" i="11" s="1"/>
  <c r="B83" i="11" s="1"/>
  <c r="C38" i="11"/>
  <c r="C60" i="11" s="1"/>
  <c r="C82" i="11" s="1"/>
  <c r="C104" i="11" s="1"/>
  <c r="C126" i="11" s="1"/>
  <c r="C148" i="11" s="1"/>
  <c r="C170" i="11" s="1"/>
  <c r="C192" i="11" s="1"/>
  <c r="C214" i="11" s="1"/>
  <c r="C236" i="11" s="1"/>
  <c r="C258" i="11" s="1"/>
  <c r="C280" i="11" s="1"/>
  <c r="C302" i="11" s="1"/>
  <c r="C324" i="11" s="1"/>
  <c r="C346" i="11" s="1"/>
  <c r="C368" i="11" s="1"/>
  <c r="C390" i="11" s="1"/>
  <c r="C412" i="11" s="1"/>
  <c r="C434" i="11" s="1"/>
  <c r="C456" i="11" s="1"/>
  <c r="C478" i="11" s="1"/>
  <c r="C500" i="11" s="1"/>
  <c r="C522" i="11" s="1"/>
  <c r="C544" i="11" s="1"/>
  <c r="C566" i="11" s="1"/>
  <c r="C588" i="11" s="1"/>
  <c r="C610" i="11" s="1"/>
  <c r="C632" i="11" s="1"/>
  <c r="C654" i="11" s="1"/>
  <c r="C676" i="11" s="1"/>
  <c r="C698" i="11" s="1"/>
  <c r="C720" i="11" s="1"/>
  <c r="C742" i="11" s="1"/>
  <c r="C764" i="11" s="1"/>
  <c r="C786" i="11" s="1"/>
  <c r="C808" i="11" s="1"/>
  <c r="C830" i="11" s="1"/>
  <c r="C852" i="11" s="1"/>
  <c r="C874" i="11" s="1"/>
  <c r="C896" i="11" s="1"/>
  <c r="C918" i="11" s="1"/>
  <c r="C940" i="11" s="1"/>
  <c r="C962" i="11" s="1"/>
  <c r="C984" i="11" s="1"/>
  <c r="C1006" i="11" s="1"/>
  <c r="C1028" i="11" s="1"/>
  <c r="C1050" i="11" s="1"/>
  <c r="C1072" i="11" s="1"/>
  <c r="C1094" i="11" s="1"/>
  <c r="C1116" i="11" s="1"/>
  <c r="C1138" i="11" s="1"/>
  <c r="B38" i="11"/>
  <c r="B60" i="11" s="1"/>
  <c r="C37" i="11"/>
  <c r="C59" i="11" s="1"/>
  <c r="C81" i="11" s="1"/>
  <c r="C103" i="11" s="1"/>
  <c r="C125" i="11" s="1"/>
  <c r="C147" i="11" s="1"/>
  <c r="C169" i="11" s="1"/>
  <c r="C191" i="11" s="1"/>
  <c r="C213" i="11" s="1"/>
  <c r="C235" i="11" s="1"/>
  <c r="C257" i="11" s="1"/>
  <c r="C279" i="11" s="1"/>
  <c r="C301" i="11" s="1"/>
  <c r="C323" i="11" s="1"/>
  <c r="C345" i="11" s="1"/>
  <c r="C367" i="11" s="1"/>
  <c r="C389" i="11" s="1"/>
  <c r="C411" i="11" s="1"/>
  <c r="C433" i="11" s="1"/>
  <c r="C455" i="11" s="1"/>
  <c r="C477" i="11" s="1"/>
  <c r="C499" i="11" s="1"/>
  <c r="C521" i="11" s="1"/>
  <c r="C543" i="11" s="1"/>
  <c r="C565" i="11" s="1"/>
  <c r="C587" i="11" s="1"/>
  <c r="C609" i="11" s="1"/>
  <c r="C631" i="11" s="1"/>
  <c r="C653" i="11" s="1"/>
  <c r="C675" i="11" s="1"/>
  <c r="C697" i="11" s="1"/>
  <c r="C719" i="11" s="1"/>
  <c r="C741" i="11" s="1"/>
  <c r="C763" i="11" s="1"/>
  <c r="C785" i="11" s="1"/>
  <c r="C807" i="11" s="1"/>
  <c r="C829" i="11" s="1"/>
  <c r="C851" i="11" s="1"/>
  <c r="C873" i="11" s="1"/>
  <c r="C895" i="11" s="1"/>
  <c r="C917" i="11" s="1"/>
  <c r="C939" i="11" s="1"/>
  <c r="C961" i="11" s="1"/>
  <c r="C983" i="11" s="1"/>
  <c r="C1005" i="11" s="1"/>
  <c r="C1027" i="11" s="1"/>
  <c r="C1049" i="11" s="1"/>
  <c r="C1071" i="11" s="1"/>
  <c r="C1093" i="11" s="1"/>
  <c r="C1115" i="11" s="1"/>
  <c r="C1137" i="11" s="1"/>
  <c r="B37" i="11"/>
  <c r="B59" i="11" s="1"/>
  <c r="C36" i="11"/>
  <c r="C58" i="11" s="1"/>
  <c r="C80" i="11" s="1"/>
  <c r="C102" i="11" s="1"/>
  <c r="C124" i="11" s="1"/>
  <c r="C146" i="11" s="1"/>
  <c r="C168" i="11" s="1"/>
  <c r="C190" i="11" s="1"/>
  <c r="C212" i="11" s="1"/>
  <c r="C234" i="11" s="1"/>
  <c r="C256" i="11" s="1"/>
  <c r="C278" i="11" s="1"/>
  <c r="C300" i="11" s="1"/>
  <c r="C322" i="11" s="1"/>
  <c r="C344" i="11" s="1"/>
  <c r="C366" i="11" s="1"/>
  <c r="C388" i="11" s="1"/>
  <c r="C410" i="11" s="1"/>
  <c r="C432" i="11" s="1"/>
  <c r="C454" i="11" s="1"/>
  <c r="C476" i="11" s="1"/>
  <c r="C498" i="11" s="1"/>
  <c r="C520" i="11" s="1"/>
  <c r="C542" i="11" s="1"/>
  <c r="C564" i="11" s="1"/>
  <c r="C586" i="11" s="1"/>
  <c r="C608" i="11" s="1"/>
  <c r="C630" i="11" s="1"/>
  <c r="C652" i="11" s="1"/>
  <c r="C674" i="11" s="1"/>
  <c r="C696" i="11" s="1"/>
  <c r="C718" i="11" s="1"/>
  <c r="C740" i="11" s="1"/>
  <c r="C762" i="11" s="1"/>
  <c r="C784" i="11" s="1"/>
  <c r="C806" i="11" s="1"/>
  <c r="C828" i="11" s="1"/>
  <c r="C850" i="11" s="1"/>
  <c r="C872" i="11" s="1"/>
  <c r="C894" i="11" s="1"/>
  <c r="C916" i="11" s="1"/>
  <c r="C938" i="11" s="1"/>
  <c r="C960" i="11" s="1"/>
  <c r="C982" i="11" s="1"/>
  <c r="C1004" i="11" s="1"/>
  <c r="C1026" i="11" s="1"/>
  <c r="C1048" i="11" s="1"/>
  <c r="C1070" i="11" s="1"/>
  <c r="C1092" i="11" s="1"/>
  <c r="C1114" i="11" s="1"/>
  <c r="C1136" i="11" s="1"/>
  <c r="B36" i="11"/>
  <c r="C35" i="11"/>
  <c r="C57" i="11" s="1"/>
  <c r="C79" i="11" s="1"/>
  <c r="C101" i="11" s="1"/>
  <c r="C123" i="11" s="1"/>
  <c r="C145" i="11" s="1"/>
  <c r="C167" i="11" s="1"/>
  <c r="C189" i="11" s="1"/>
  <c r="C211" i="11" s="1"/>
  <c r="C233" i="11" s="1"/>
  <c r="C255" i="11" s="1"/>
  <c r="C277" i="11" s="1"/>
  <c r="C299" i="11" s="1"/>
  <c r="C321" i="11" s="1"/>
  <c r="C343" i="11" s="1"/>
  <c r="C365" i="11" s="1"/>
  <c r="C387" i="11" s="1"/>
  <c r="C409" i="11" s="1"/>
  <c r="C431" i="11" s="1"/>
  <c r="C453" i="11" s="1"/>
  <c r="C475" i="11" s="1"/>
  <c r="C497" i="11" s="1"/>
  <c r="C519" i="11" s="1"/>
  <c r="C541" i="11" s="1"/>
  <c r="C563" i="11" s="1"/>
  <c r="C585" i="11" s="1"/>
  <c r="C607" i="11" s="1"/>
  <c r="C629" i="11" s="1"/>
  <c r="C651" i="11" s="1"/>
  <c r="C673" i="11" s="1"/>
  <c r="C695" i="11" s="1"/>
  <c r="C717" i="11" s="1"/>
  <c r="C739" i="11" s="1"/>
  <c r="C761" i="11" s="1"/>
  <c r="C783" i="11" s="1"/>
  <c r="C805" i="11" s="1"/>
  <c r="C827" i="11" s="1"/>
  <c r="C849" i="11" s="1"/>
  <c r="C871" i="11" s="1"/>
  <c r="C893" i="11" s="1"/>
  <c r="C915" i="11" s="1"/>
  <c r="C937" i="11" s="1"/>
  <c r="C959" i="11" s="1"/>
  <c r="C981" i="11" s="1"/>
  <c r="C1003" i="11" s="1"/>
  <c r="C1025" i="11" s="1"/>
  <c r="C1047" i="11" s="1"/>
  <c r="C1069" i="11" s="1"/>
  <c r="C1091" i="11" s="1"/>
  <c r="C1113" i="11" s="1"/>
  <c r="C1135" i="11" s="1"/>
  <c r="B35" i="11"/>
  <c r="C34" i="11"/>
  <c r="C56" i="11" s="1"/>
  <c r="C78" i="11" s="1"/>
  <c r="C100" i="11" s="1"/>
  <c r="C122" i="11" s="1"/>
  <c r="C144" i="11" s="1"/>
  <c r="C166" i="11" s="1"/>
  <c r="C188" i="11" s="1"/>
  <c r="C210" i="11" s="1"/>
  <c r="C232" i="11" s="1"/>
  <c r="C254" i="11" s="1"/>
  <c r="C276" i="11" s="1"/>
  <c r="C298" i="11" s="1"/>
  <c r="C320" i="11" s="1"/>
  <c r="C342" i="11" s="1"/>
  <c r="C364" i="11" s="1"/>
  <c r="C386" i="11" s="1"/>
  <c r="C408" i="11" s="1"/>
  <c r="C430" i="11" s="1"/>
  <c r="C452" i="11" s="1"/>
  <c r="C474" i="11" s="1"/>
  <c r="C496" i="11" s="1"/>
  <c r="C518" i="11" s="1"/>
  <c r="C540" i="11" s="1"/>
  <c r="C562" i="11" s="1"/>
  <c r="C584" i="11" s="1"/>
  <c r="C606" i="11" s="1"/>
  <c r="C628" i="11" s="1"/>
  <c r="C650" i="11" s="1"/>
  <c r="C672" i="11" s="1"/>
  <c r="C694" i="11" s="1"/>
  <c r="C716" i="11" s="1"/>
  <c r="C738" i="11" s="1"/>
  <c r="C760" i="11" s="1"/>
  <c r="C782" i="11" s="1"/>
  <c r="C804" i="11" s="1"/>
  <c r="C826" i="11" s="1"/>
  <c r="C848" i="11" s="1"/>
  <c r="C870" i="11" s="1"/>
  <c r="C892" i="11" s="1"/>
  <c r="C914" i="11" s="1"/>
  <c r="C936" i="11" s="1"/>
  <c r="C958" i="11" s="1"/>
  <c r="C980" i="11" s="1"/>
  <c r="C1002" i="11" s="1"/>
  <c r="C1024" i="11" s="1"/>
  <c r="C1046" i="11" s="1"/>
  <c r="C1068" i="11" s="1"/>
  <c r="C1090" i="11" s="1"/>
  <c r="C1112" i="11" s="1"/>
  <c r="C1134" i="11" s="1"/>
  <c r="B34" i="11"/>
  <c r="C33" i="11"/>
  <c r="C55" i="11" s="1"/>
  <c r="C77" i="11" s="1"/>
  <c r="C99" i="11" s="1"/>
  <c r="C121" i="11" s="1"/>
  <c r="C143" i="11" s="1"/>
  <c r="C165" i="11" s="1"/>
  <c r="C187" i="11" s="1"/>
  <c r="C209" i="11" s="1"/>
  <c r="C231" i="11" s="1"/>
  <c r="C253" i="11" s="1"/>
  <c r="C275" i="11" s="1"/>
  <c r="C297" i="11" s="1"/>
  <c r="C319" i="11" s="1"/>
  <c r="C341" i="11" s="1"/>
  <c r="C363" i="11" s="1"/>
  <c r="C385" i="11" s="1"/>
  <c r="C407" i="11" s="1"/>
  <c r="C429" i="11" s="1"/>
  <c r="C451" i="11" s="1"/>
  <c r="C473" i="11" s="1"/>
  <c r="C495" i="11" s="1"/>
  <c r="C517" i="11" s="1"/>
  <c r="C539" i="11" s="1"/>
  <c r="C561" i="11" s="1"/>
  <c r="C583" i="11" s="1"/>
  <c r="C605" i="11" s="1"/>
  <c r="C627" i="11" s="1"/>
  <c r="C649" i="11" s="1"/>
  <c r="C671" i="11" s="1"/>
  <c r="C693" i="11" s="1"/>
  <c r="C715" i="11" s="1"/>
  <c r="C737" i="11" s="1"/>
  <c r="C759" i="11" s="1"/>
  <c r="C781" i="11" s="1"/>
  <c r="C803" i="11" s="1"/>
  <c r="C825" i="11" s="1"/>
  <c r="C847" i="11" s="1"/>
  <c r="C869" i="11" s="1"/>
  <c r="C891" i="11" s="1"/>
  <c r="C913" i="11" s="1"/>
  <c r="C935" i="11" s="1"/>
  <c r="C957" i="11" s="1"/>
  <c r="C979" i="11" s="1"/>
  <c r="C1001" i="11" s="1"/>
  <c r="C1023" i="11" s="1"/>
  <c r="C1045" i="11" s="1"/>
  <c r="C1067" i="11" s="1"/>
  <c r="C1089" i="11" s="1"/>
  <c r="C1111" i="11" s="1"/>
  <c r="C1133" i="11" s="1"/>
  <c r="B33" i="11"/>
  <c r="C32" i="11"/>
  <c r="C54" i="11" s="1"/>
  <c r="C76" i="11" s="1"/>
  <c r="C98" i="11" s="1"/>
  <c r="C120" i="11" s="1"/>
  <c r="C142" i="11" s="1"/>
  <c r="C164" i="11" s="1"/>
  <c r="C186" i="11" s="1"/>
  <c r="C208" i="11" s="1"/>
  <c r="C230" i="11" s="1"/>
  <c r="C252" i="11" s="1"/>
  <c r="C274" i="11" s="1"/>
  <c r="C296" i="11" s="1"/>
  <c r="C318" i="11" s="1"/>
  <c r="C340" i="11" s="1"/>
  <c r="C362" i="11" s="1"/>
  <c r="C384" i="11" s="1"/>
  <c r="C406" i="11" s="1"/>
  <c r="C428" i="11" s="1"/>
  <c r="C450" i="11" s="1"/>
  <c r="C472" i="11" s="1"/>
  <c r="C494" i="11" s="1"/>
  <c r="C516" i="11" s="1"/>
  <c r="C538" i="11" s="1"/>
  <c r="C560" i="11" s="1"/>
  <c r="C582" i="11" s="1"/>
  <c r="C604" i="11" s="1"/>
  <c r="C626" i="11" s="1"/>
  <c r="C648" i="11" s="1"/>
  <c r="C670" i="11" s="1"/>
  <c r="C692" i="11" s="1"/>
  <c r="C714" i="11" s="1"/>
  <c r="C736" i="11" s="1"/>
  <c r="C758" i="11" s="1"/>
  <c r="C780" i="11" s="1"/>
  <c r="C802" i="11" s="1"/>
  <c r="C824" i="11" s="1"/>
  <c r="C846" i="11" s="1"/>
  <c r="C868" i="11" s="1"/>
  <c r="C890" i="11" s="1"/>
  <c r="C912" i="11" s="1"/>
  <c r="C934" i="11" s="1"/>
  <c r="C956" i="11" s="1"/>
  <c r="C978" i="11" s="1"/>
  <c r="C1000" i="11" s="1"/>
  <c r="C1022" i="11" s="1"/>
  <c r="C1044" i="11" s="1"/>
  <c r="C1066" i="11" s="1"/>
  <c r="C1088" i="11" s="1"/>
  <c r="C1110" i="11" s="1"/>
  <c r="C1132" i="11" s="1"/>
  <c r="B32" i="11"/>
  <c r="B54" i="11" s="1"/>
  <c r="C31" i="11"/>
  <c r="C53" i="11" s="1"/>
  <c r="C75" i="11" s="1"/>
  <c r="C97" i="11" s="1"/>
  <c r="C119" i="11" s="1"/>
  <c r="C141" i="11" s="1"/>
  <c r="C163" i="11" s="1"/>
  <c r="C185" i="11" s="1"/>
  <c r="C207" i="11" s="1"/>
  <c r="C229" i="11" s="1"/>
  <c r="C251" i="11" s="1"/>
  <c r="C273" i="11" s="1"/>
  <c r="C295" i="11" s="1"/>
  <c r="C317" i="11" s="1"/>
  <c r="C339" i="11" s="1"/>
  <c r="C361" i="11" s="1"/>
  <c r="C383" i="11" s="1"/>
  <c r="C405" i="11" s="1"/>
  <c r="C427" i="11" s="1"/>
  <c r="C449" i="11" s="1"/>
  <c r="C471" i="11" s="1"/>
  <c r="C493" i="11" s="1"/>
  <c r="C515" i="11" s="1"/>
  <c r="C537" i="11" s="1"/>
  <c r="C559" i="11" s="1"/>
  <c r="C581" i="11" s="1"/>
  <c r="C603" i="11" s="1"/>
  <c r="C625" i="11" s="1"/>
  <c r="C647" i="11" s="1"/>
  <c r="C669" i="11" s="1"/>
  <c r="C691" i="11" s="1"/>
  <c r="C713" i="11" s="1"/>
  <c r="C735" i="11" s="1"/>
  <c r="C757" i="11" s="1"/>
  <c r="C779" i="11" s="1"/>
  <c r="C801" i="11" s="1"/>
  <c r="C823" i="11" s="1"/>
  <c r="C845" i="11" s="1"/>
  <c r="C867" i="11" s="1"/>
  <c r="C889" i="11" s="1"/>
  <c r="C911" i="11" s="1"/>
  <c r="C933" i="11" s="1"/>
  <c r="C955" i="11" s="1"/>
  <c r="C977" i="11" s="1"/>
  <c r="C999" i="11" s="1"/>
  <c r="C1021" i="11" s="1"/>
  <c r="C1043" i="11" s="1"/>
  <c r="C1065" i="11" s="1"/>
  <c r="C1087" i="11" s="1"/>
  <c r="C1109" i="11" s="1"/>
  <c r="C1131" i="11" s="1"/>
  <c r="B31" i="11"/>
  <c r="B53" i="11" s="1"/>
  <c r="C30" i="11"/>
  <c r="C52" i="11" s="1"/>
  <c r="C74" i="11" s="1"/>
  <c r="C96" i="11" s="1"/>
  <c r="C118" i="11" s="1"/>
  <c r="C140" i="11" s="1"/>
  <c r="C162" i="11" s="1"/>
  <c r="C184" i="11" s="1"/>
  <c r="C206" i="11" s="1"/>
  <c r="C228" i="11" s="1"/>
  <c r="C250" i="11" s="1"/>
  <c r="C272" i="11" s="1"/>
  <c r="C294" i="11" s="1"/>
  <c r="C316" i="11" s="1"/>
  <c r="C338" i="11" s="1"/>
  <c r="C360" i="11" s="1"/>
  <c r="C382" i="11" s="1"/>
  <c r="C404" i="11" s="1"/>
  <c r="C426" i="11" s="1"/>
  <c r="C448" i="11" s="1"/>
  <c r="C470" i="11" s="1"/>
  <c r="C492" i="11" s="1"/>
  <c r="C514" i="11" s="1"/>
  <c r="C536" i="11" s="1"/>
  <c r="C558" i="11" s="1"/>
  <c r="C580" i="11" s="1"/>
  <c r="C602" i="11" s="1"/>
  <c r="C624" i="11" s="1"/>
  <c r="C646" i="11" s="1"/>
  <c r="C668" i="11" s="1"/>
  <c r="C690" i="11" s="1"/>
  <c r="C712" i="11" s="1"/>
  <c r="C734" i="11" s="1"/>
  <c r="C756" i="11" s="1"/>
  <c r="C778" i="11" s="1"/>
  <c r="C800" i="11" s="1"/>
  <c r="C822" i="11" s="1"/>
  <c r="C844" i="11" s="1"/>
  <c r="C866" i="11" s="1"/>
  <c r="C888" i="11" s="1"/>
  <c r="C910" i="11" s="1"/>
  <c r="C932" i="11" s="1"/>
  <c r="C954" i="11" s="1"/>
  <c r="C976" i="11" s="1"/>
  <c r="C998" i="11" s="1"/>
  <c r="C1020" i="11" s="1"/>
  <c r="C1042" i="11" s="1"/>
  <c r="C1064" i="11" s="1"/>
  <c r="C1086" i="11" s="1"/>
  <c r="C1108" i="11" s="1"/>
  <c r="C1130" i="11" s="1"/>
  <c r="B30" i="11"/>
  <c r="B52" i="11" s="1"/>
  <c r="C29" i="11"/>
  <c r="C51" i="11" s="1"/>
  <c r="C73" i="11" s="1"/>
  <c r="C95" i="11" s="1"/>
  <c r="C117" i="11" s="1"/>
  <c r="C139" i="11" s="1"/>
  <c r="C161" i="11" s="1"/>
  <c r="C183" i="11" s="1"/>
  <c r="C205" i="11" s="1"/>
  <c r="C227" i="11" s="1"/>
  <c r="C249" i="11" s="1"/>
  <c r="C271" i="11" s="1"/>
  <c r="C293" i="11" s="1"/>
  <c r="C315" i="11" s="1"/>
  <c r="C337" i="11" s="1"/>
  <c r="C359" i="11" s="1"/>
  <c r="C381" i="11" s="1"/>
  <c r="C403" i="11" s="1"/>
  <c r="C425" i="11" s="1"/>
  <c r="C447" i="11" s="1"/>
  <c r="C469" i="11" s="1"/>
  <c r="C491" i="11" s="1"/>
  <c r="C513" i="11" s="1"/>
  <c r="C535" i="11" s="1"/>
  <c r="C557" i="11" s="1"/>
  <c r="C579" i="11" s="1"/>
  <c r="C601" i="11" s="1"/>
  <c r="C623" i="11" s="1"/>
  <c r="C645" i="11" s="1"/>
  <c r="C667" i="11" s="1"/>
  <c r="C689" i="11" s="1"/>
  <c r="C711" i="11" s="1"/>
  <c r="C733" i="11" s="1"/>
  <c r="C755" i="11" s="1"/>
  <c r="C777" i="11" s="1"/>
  <c r="C799" i="11" s="1"/>
  <c r="C821" i="11" s="1"/>
  <c r="C843" i="11" s="1"/>
  <c r="C865" i="11" s="1"/>
  <c r="C887" i="11" s="1"/>
  <c r="C909" i="11" s="1"/>
  <c r="C931" i="11" s="1"/>
  <c r="C953" i="11" s="1"/>
  <c r="C975" i="11" s="1"/>
  <c r="C997" i="11" s="1"/>
  <c r="C1019" i="11" s="1"/>
  <c r="C1041" i="11" s="1"/>
  <c r="C1063" i="11" s="1"/>
  <c r="C1085" i="11" s="1"/>
  <c r="C1107" i="11" s="1"/>
  <c r="C1129" i="11" s="1"/>
  <c r="B29" i="11"/>
  <c r="B51" i="11" s="1"/>
  <c r="B73" i="11" s="1"/>
  <c r="C28" i="11"/>
  <c r="C50" i="11" s="1"/>
  <c r="C72" i="11" s="1"/>
  <c r="C94" i="11" s="1"/>
  <c r="C116" i="11" s="1"/>
  <c r="C138" i="11" s="1"/>
  <c r="C160" i="11" s="1"/>
  <c r="C182" i="11" s="1"/>
  <c r="C204" i="11" s="1"/>
  <c r="C226" i="11" s="1"/>
  <c r="C248" i="11" s="1"/>
  <c r="C270" i="11" s="1"/>
  <c r="C292" i="11" s="1"/>
  <c r="C314" i="11" s="1"/>
  <c r="C336" i="11" s="1"/>
  <c r="C358" i="11" s="1"/>
  <c r="C380" i="11" s="1"/>
  <c r="C402" i="11" s="1"/>
  <c r="C424" i="11" s="1"/>
  <c r="C446" i="11" s="1"/>
  <c r="C468" i="11" s="1"/>
  <c r="C490" i="11" s="1"/>
  <c r="C512" i="11" s="1"/>
  <c r="C534" i="11" s="1"/>
  <c r="C556" i="11" s="1"/>
  <c r="C578" i="11" s="1"/>
  <c r="C600" i="11" s="1"/>
  <c r="C622" i="11" s="1"/>
  <c r="C644" i="11" s="1"/>
  <c r="C666" i="11" s="1"/>
  <c r="C688" i="11" s="1"/>
  <c r="C710" i="11" s="1"/>
  <c r="C732" i="11" s="1"/>
  <c r="C754" i="11" s="1"/>
  <c r="C776" i="11" s="1"/>
  <c r="C798" i="11" s="1"/>
  <c r="C820" i="11" s="1"/>
  <c r="C842" i="11" s="1"/>
  <c r="C864" i="11" s="1"/>
  <c r="C886" i="11" s="1"/>
  <c r="C908" i="11" s="1"/>
  <c r="C930" i="11" s="1"/>
  <c r="C952" i="11" s="1"/>
  <c r="C974" i="11" s="1"/>
  <c r="C996" i="11" s="1"/>
  <c r="C1018" i="11" s="1"/>
  <c r="C1040" i="11" s="1"/>
  <c r="C1062" i="11" s="1"/>
  <c r="C1084" i="11" s="1"/>
  <c r="C1106" i="11" s="1"/>
  <c r="C1128" i="11" s="1"/>
  <c r="B28" i="11"/>
  <c r="C27" i="11"/>
  <c r="C49" i="11" s="1"/>
  <c r="C71" i="11" s="1"/>
  <c r="C93" i="11" s="1"/>
  <c r="C115" i="11" s="1"/>
  <c r="C137" i="11" s="1"/>
  <c r="C159" i="11" s="1"/>
  <c r="C181" i="11" s="1"/>
  <c r="C203" i="11" s="1"/>
  <c r="C225" i="11" s="1"/>
  <c r="C247" i="11" s="1"/>
  <c r="C269" i="11" s="1"/>
  <c r="C291" i="11" s="1"/>
  <c r="C313" i="11" s="1"/>
  <c r="C335" i="11" s="1"/>
  <c r="C357" i="11" s="1"/>
  <c r="C379" i="11" s="1"/>
  <c r="C401" i="11" s="1"/>
  <c r="C423" i="11" s="1"/>
  <c r="C445" i="11" s="1"/>
  <c r="C467" i="11" s="1"/>
  <c r="C489" i="11" s="1"/>
  <c r="C511" i="11" s="1"/>
  <c r="C533" i="11" s="1"/>
  <c r="C555" i="11" s="1"/>
  <c r="C577" i="11" s="1"/>
  <c r="C599" i="11" s="1"/>
  <c r="C621" i="11" s="1"/>
  <c r="C643" i="11" s="1"/>
  <c r="C665" i="11" s="1"/>
  <c r="C687" i="11" s="1"/>
  <c r="C709" i="11" s="1"/>
  <c r="C731" i="11" s="1"/>
  <c r="C753" i="11" s="1"/>
  <c r="C775" i="11" s="1"/>
  <c r="C797" i="11" s="1"/>
  <c r="C819" i="11" s="1"/>
  <c r="C841" i="11" s="1"/>
  <c r="C863" i="11" s="1"/>
  <c r="C885" i="11" s="1"/>
  <c r="C907" i="11" s="1"/>
  <c r="C929" i="11" s="1"/>
  <c r="C951" i="11" s="1"/>
  <c r="C973" i="11" s="1"/>
  <c r="C995" i="11" s="1"/>
  <c r="C1017" i="11" s="1"/>
  <c r="C1039" i="11" s="1"/>
  <c r="C1061" i="11" s="1"/>
  <c r="C1083" i="11" s="1"/>
  <c r="C1105" i="11" s="1"/>
  <c r="C1127" i="11" s="1"/>
  <c r="B27" i="11"/>
  <c r="C26" i="11"/>
  <c r="C48" i="11" s="1"/>
  <c r="C70" i="11" s="1"/>
  <c r="C92" i="11" s="1"/>
  <c r="C114" i="11" s="1"/>
  <c r="C136" i="11" s="1"/>
  <c r="C158" i="11" s="1"/>
  <c r="C180" i="11" s="1"/>
  <c r="C202" i="11" s="1"/>
  <c r="C224" i="11" s="1"/>
  <c r="C246" i="11" s="1"/>
  <c r="C268" i="11" s="1"/>
  <c r="C290" i="11" s="1"/>
  <c r="C312" i="11" s="1"/>
  <c r="C334" i="11" s="1"/>
  <c r="C356" i="11" s="1"/>
  <c r="C378" i="11" s="1"/>
  <c r="C400" i="11" s="1"/>
  <c r="C422" i="11" s="1"/>
  <c r="C444" i="11" s="1"/>
  <c r="C466" i="11" s="1"/>
  <c r="C488" i="11" s="1"/>
  <c r="C510" i="11" s="1"/>
  <c r="C532" i="11" s="1"/>
  <c r="C554" i="11" s="1"/>
  <c r="C576" i="11" s="1"/>
  <c r="C598" i="11" s="1"/>
  <c r="C620" i="11" s="1"/>
  <c r="C642" i="11" s="1"/>
  <c r="C664" i="11" s="1"/>
  <c r="C686" i="11" s="1"/>
  <c r="C708" i="11" s="1"/>
  <c r="C730" i="11" s="1"/>
  <c r="C752" i="11" s="1"/>
  <c r="C774" i="11" s="1"/>
  <c r="C796" i="11" s="1"/>
  <c r="C818" i="11" s="1"/>
  <c r="C840" i="11" s="1"/>
  <c r="C862" i="11" s="1"/>
  <c r="C884" i="11" s="1"/>
  <c r="C906" i="11" s="1"/>
  <c r="C928" i="11" s="1"/>
  <c r="C950" i="11" s="1"/>
  <c r="C972" i="11" s="1"/>
  <c r="C994" i="11" s="1"/>
  <c r="C1016" i="11" s="1"/>
  <c r="C1038" i="11" s="1"/>
  <c r="C1060" i="11" s="1"/>
  <c r="C1082" i="11" s="1"/>
  <c r="C1104" i="11" s="1"/>
  <c r="C1126" i="11" s="1"/>
  <c r="B26" i="11"/>
  <c r="B48" i="11" s="1"/>
  <c r="C25" i="11"/>
  <c r="C47" i="11" s="1"/>
  <c r="C69" i="11" s="1"/>
  <c r="C91" i="11" s="1"/>
  <c r="C113" i="11" s="1"/>
  <c r="C135" i="11" s="1"/>
  <c r="C157" i="11" s="1"/>
  <c r="C179" i="11" s="1"/>
  <c r="C201" i="11" s="1"/>
  <c r="C223" i="11" s="1"/>
  <c r="C245" i="11" s="1"/>
  <c r="C267" i="11" s="1"/>
  <c r="C289" i="11" s="1"/>
  <c r="C311" i="11" s="1"/>
  <c r="C333" i="11" s="1"/>
  <c r="C355" i="11" s="1"/>
  <c r="C377" i="11" s="1"/>
  <c r="C399" i="11" s="1"/>
  <c r="C421" i="11" s="1"/>
  <c r="C443" i="11" s="1"/>
  <c r="C465" i="11" s="1"/>
  <c r="C487" i="11" s="1"/>
  <c r="C509" i="11" s="1"/>
  <c r="C531" i="11" s="1"/>
  <c r="C553" i="11" s="1"/>
  <c r="C575" i="11" s="1"/>
  <c r="C597" i="11" s="1"/>
  <c r="C619" i="11" s="1"/>
  <c r="C641" i="11" s="1"/>
  <c r="C663" i="11" s="1"/>
  <c r="C685" i="11" s="1"/>
  <c r="C707" i="11" s="1"/>
  <c r="C729" i="11" s="1"/>
  <c r="C751" i="11" s="1"/>
  <c r="C773" i="11" s="1"/>
  <c r="C795" i="11" s="1"/>
  <c r="C817" i="11" s="1"/>
  <c r="C839" i="11" s="1"/>
  <c r="C861" i="11" s="1"/>
  <c r="C883" i="11" s="1"/>
  <c r="C905" i="11" s="1"/>
  <c r="C927" i="11" s="1"/>
  <c r="C949" i="11" s="1"/>
  <c r="C971" i="11" s="1"/>
  <c r="C993" i="11" s="1"/>
  <c r="C1015" i="11" s="1"/>
  <c r="C1037" i="11" s="1"/>
  <c r="C1059" i="11" s="1"/>
  <c r="C1081" i="11" s="1"/>
  <c r="C1103" i="11" s="1"/>
  <c r="C1125" i="11" s="1"/>
  <c r="B25" i="11"/>
  <c r="C21" i="478" l="1"/>
  <c r="C39" i="478"/>
  <c r="C18" i="478"/>
  <c r="C5" i="478"/>
  <c r="C22" i="478"/>
  <c r="C10" i="478"/>
  <c r="C31" i="477"/>
  <c r="C18" i="477"/>
  <c r="C33" i="477"/>
  <c r="C24" i="477"/>
  <c r="C10" i="477"/>
  <c r="C29" i="477"/>
  <c r="C32" i="477"/>
  <c r="C34" i="477"/>
  <c r="C35" i="477"/>
  <c r="C30" i="477"/>
  <c r="C36" i="477"/>
  <c r="C39" i="477"/>
  <c r="C5" i="477"/>
  <c r="C9" i="477"/>
  <c r="C37" i="477"/>
  <c r="C19" i="477"/>
  <c r="C21" i="477"/>
  <c r="C22" i="477"/>
  <c r="C23" i="477"/>
  <c r="C8" i="477"/>
  <c r="C38" i="477"/>
  <c r="C20" i="477"/>
  <c r="AU36" i="13"/>
  <c r="Z40" i="12"/>
  <c r="AX40" i="12"/>
  <c r="U40" i="13"/>
  <c r="W40" i="13"/>
  <c r="O42" i="13"/>
  <c r="O43" i="13" s="1"/>
  <c r="AN42" i="13"/>
  <c r="AN43" i="13" s="1"/>
  <c r="M42" i="13"/>
  <c r="M43" i="13" s="1"/>
  <c r="N42" i="13"/>
  <c r="N43" i="13" s="1"/>
  <c r="P42" i="13"/>
  <c r="P43" i="13" s="1"/>
  <c r="AN12" i="13"/>
  <c r="L22" i="13"/>
  <c r="AC22" i="13"/>
  <c r="AB22" i="13"/>
  <c r="W22" i="13"/>
  <c r="AN22" i="13"/>
  <c r="W36" i="13"/>
  <c r="AJ36" i="13"/>
  <c r="X36" i="13"/>
  <c r="AY42" i="13"/>
  <c r="AY43" i="13" s="1"/>
  <c r="BA42" i="13"/>
  <c r="BA43" i="13" s="1"/>
  <c r="D12" i="13"/>
  <c r="P12" i="13"/>
  <c r="Z36" i="13"/>
  <c r="AA36" i="13"/>
  <c r="AZ42" i="13"/>
  <c r="AZ43" i="13" s="1"/>
  <c r="AB36" i="13"/>
  <c r="AJ12" i="13"/>
  <c r="AX36" i="13"/>
  <c r="AM12" i="13"/>
  <c r="Z40" i="13"/>
  <c r="AA40" i="13"/>
  <c r="AB40" i="13"/>
  <c r="P22" i="13"/>
  <c r="AN40" i="13"/>
  <c r="X42" i="13"/>
  <c r="X43" i="13" s="1"/>
  <c r="Y36" i="13"/>
  <c r="AZ12" i="13"/>
  <c r="X22" i="13"/>
  <c r="AV40" i="13"/>
  <c r="Y40" i="13"/>
  <c r="Y22" i="13"/>
  <c r="E42" i="13"/>
  <c r="E43" i="13" s="1"/>
  <c r="V36" i="13"/>
  <c r="V40" i="13"/>
  <c r="V22" i="13"/>
  <c r="Z22" i="13"/>
  <c r="AA22" i="13"/>
  <c r="AC36" i="13"/>
  <c r="AC40" i="13"/>
  <c r="H5" i="11"/>
  <c r="H6" i="11" s="1"/>
  <c r="H7" i="11" s="1"/>
  <c r="V42" i="13"/>
  <c r="V43" i="13" s="1"/>
  <c r="W42" i="13"/>
  <c r="W43" i="13" s="1"/>
  <c r="F34" i="21"/>
  <c r="P33" i="21"/>
  <c r="R25" i="12"/>
  <c r="AP25" i="12"/>
  <c r="AX12" i="13"/>
  <c r="AY12" i="13"/>
  <c r="AW36" i="13"/>
  <c r="AO40" i="13"/>
  <c r="Y42" i="13"/>
  <c r="Y43" i="13" s="1"/>
  <c r="U25" i="12"/>
  <c r="AA42" i="13"/>
  <c r="AA43" i="13" s="1"/>
  <c r="J4" i="11" a="1"/>
  <c r="J4" i="11" s="1"/>
  <c r="Q40" i="12"/>
  <c r="AO40" i="12"/>
  <c r="B12" i="13"/>
  <c r="BA12" i="13"/>
  <c r="AU22" i="13"/>
  <c r="AY36" i="13"/>
  <c r="AT40" i="13"/>
  <c r="AP40" i="12"/>
  <c r="C12" i="13"/>
  <c r="B22" i="13"/>
  <c r="AV22" i="13"/>
  <c r="AZ36" i="13"/>
  <c r="AU40" i="13"/>
  <c r="AB42" i="13"/>
  <c r="AB43" i="13" s="1"/>
  <c r="AS40" i="13"/>
  <c r="S40" i="12"/>
  <c r="AQ40" i="12"/>
  <c r="C22" i="13"/>
  <c r="AW22" i="13"/>
  <c r="BA36" i="13"/>
  <c r="AC42" i="13"/>
  <c r="AC43" i="13" s="1"/>
  <c r="I31" i="21"/>
  <c r="Q30" i="21"/>
  <c r="T40" i="12"/>
  <c r="E12" i="13"/>
  <c r="D22" i="13"/>
  <c r="AX22" i="13"/>
  <c r="B40" i="13"/>
  <c r="AW40" i="13"/>
  <c r="Z42" i="13"/>
  <c r="Z43" i="13" s="1"/>
  <c r="L12" i="13"/>
  <c r="E22" i="13"/>
  <c r="AY22" i="13"/>
  <c r="C40" i="13"/>
  <c r="AX40" i="13"/>
  <c r="AT22" i="13"/>
  <c r="O12" i="13"/>
  <c r="H22" i="13"/>
  <c r="AZ22" i="13"/>
  <c r="D40" i="13"/>
  <c r="T25" i="12"/>
  <c r="AR25" i="12"/>
  <c r="BA22" i="13"/>
  <c r="E40" i="13"/>
  <c r="AT42" i="13"/>
  <c r="AT43" i="13" s="1"/>
  <c r="B36" i="13"/>
  <c r="AU42" i="13"/>
  <c r="AU43" i="13" s="1"/>
  <c r="E34" i="21"/>
  <c r="O33" i="21"/>
  <c r="L24" i="21"/>
  <c r="R23" i="21"/>
  <c r="S23" i="21"/>
  <c r="C36" i="13"/>
  <c r="AV42" i="13"/>
  <c r="AV43" i="13" s="1"/>
  <c r="B47" i="11"/>
  <c r="B69" i="11" s="1"/>
  <c r="B91" i="11" s="1"/>
  <c r="B113" i="11" s="1"/>
  <c r="D36" i="13"/>
  <c r="AW42" i="13"/>
  <c r="AW43" i="13" s="1"/>
  <c r="P40" i="13"/>
  <c r="V25" i="12"/>
  <c r="AV25" i="12"/>
  <c r="V40" i="12"/>
  <c r="AT40" i="12"/>
  <c r="X40" i="12"/>
  <c r="AV40" i="12"/>
  <c r="AC25" i="12"/>
  <c r="AW40" i="12"/>
  <c r="AC43" i="12"/>
  <c r="AC46" i="12" s="1"/>
  <c r="AC47" i="12" s="1"/>
  <c r="J25" i="12"/>
  <c r="Q25" i="12"/>
  <c r="AH25" i="12"/>
  <c r="AY40" i="12"/>
  <c r="H2" i="12"/>
  <c r="E59" i="11" s="1" a="1"/>
  <c r="E59" i="11" s="1"/>
  <c r="E46" i="11" a="1"/>
  <c r="E46" i="11" s="1"/>
  <c r="E28" i="11" a="1"/>
  <c r="E28" i="11" s="1"/>
  <c r="E45" i="11" a="1"/>
  <c r="E45" i="11" s="1"/>
  <c r="C38" i="478" s="1"/>
  <c r="E27" i="11" a="1"/>
  <c r="E27" i="11" s="1"/>
  <c r="C9" i="478" s="1"/>
  <c r="E42" i="11" a="1"/>
  <c r="E42" i="11" s="1"/>
  <c r="C35" i="478" s="1"/>
  <c r="E25" i="11" a="1"/>
  <c r="E25" i="11" s="1"/>
  <c r="E41" i="11" a="1"/>
  <c r="E41" i="11" s="1"/>
  <c r="C34" i="478" s="1"/>
  <c r="E40" i="11" a="1"/>
  <c r="E40" i="11" s="1"/>
  <c r="C33" i="478" s="1"/>
  <c r="E36" i="11" a="1"/>
  <c r="E36" i="11" s="1"/>
  <c r="C29" i="478" s="1"/>
  <c r="E35" i="11" a="1"/>
  <c r="E35" i="11" s="1"/>
  <c r="C24" i="478" s="1"/>
  <c r="E34" i="11" a="1"/>
  <c r="E34" i="11" s="1"/>
  <c r="C23" i="478" s="1"/>
  <c r="E33" i="11" a="1"/>
  <c r="E33" i="11" s="1"/>
  <c r="E32" i="11" a="1"/>
  <c r="E32" i="11" s="1"/>
  <c r="E31" i="11" a="1"/>
  <c r="E31" i="11" s="1"/>
  <c r="C20" i="478" s="1"/>
  <c r="E26" i="11" a="1"/>
  <c r="E26" i="11" s="1"/>
  <c r="C8" i="478" s="1"/>
  <c r="E44" i="11" a="1"/>
  <c r="E44" i="11" s="1"/>
  <c r="C37" i="478" s="1"/>
  <c r="E38" i="11" a="1"/>
  <c r="E38" i="11" s="1"/>
  <c r="C31" i="478" s="1"/>
  <c r="E30" i="11" a="1"/>
  <c r="E30" i="11" s="1"/>
  <c r="C19" i="478" s="1"/>
  <c r="E43" i="11" a="1"/>
  <c r="E43" i="11" s="1"/>
  <c r="C36" i="478" s="1"/>
  <c r="E39" i="11" a="1"/>
  <c r="E39" i="11" s="1"/>
  <c r="C32" i="478" s="1"/>
  <c r="E37" i="11" a="1"/>
  <c r="E37" i="11" s="1"/>
  <c r="C30" i="478" s="1"/>
  <c r="E29" i="11" a="1"/>
  <c r="E29" i="11" s="1"/>
  <c r="AO25" i="12"/>
  <c r="J40" i="12"/>
  <c r="S25" i="12"/>
  <c r="Y40" i="12"/>
  <c r="AE25" i="12"/>
  <c r="G40" i="12"/>
  <c r="AE40" i="12"/>
  <c r="AQ25" i="12"/>
  <c r="H40" i="12"/>
  <c r="AF40" i="12"/>
  <c r="BD40" i="12"/>
  <c r="AS25" i="12"/>
  <c r="M40" i="12"/>
  <c r="AK40" i="12"/>
  <c r="AW25" i="12"/>
  <c r="Z25" i="12"/>
  <c r="AX25" i="12"/>
  <c r="O40" i="12"/>
  <c r="AA25" i="12"/>
  <c r="AY25" i="12"/>
  <c r="P40" i="12"/>
  <c r="AN40" i="12"/>
  <c r="R40" i="12"/>
  <c r="U40" i="12"/>
  <c r="AS43" i="12"/>
  <c r="AS46" i="12" s="1"/>
  <c r="AS47" i="12" s="1"/>
  <c r="AH43" i="12"/>
  <c r="AH46" i="12" s="1"/>
  <c r="AH47" i="12" s="1"/>
  <c r="P25" i="12"/>
  <c r="R43" i="12"/>
  <c r="R44" i="12" s="1"/>
  <c r="U43" i="12"/>
  <c r="AT25" i="12"/>
  <c r="BA43" i="12"/>
  <c r="BA44" i="12" s="1"/>
  <c r="Y43" i="12"/>
  <c r="Y44" i="12" s="1"/>
  <c r="AW43" i="12"/>
  <c r="AW46" i="12" s="1"/>
  <c r="AW47" i="12" s="1"/>
  <c r="X25" i="12"/>
  <c r="AA40" i="12"/>
  <c r="BB43" i="12"/>
  <c r="BB46" i="12" s="1"/>
  <c r="BB47" i="12" s="1"/>
  <c r="Z43" i="12"/>
  <c r="Z44" i="12" s="1"/>
  <c r="AX43" i="12"/>
  <c r="AW13" i="12"/>
  <c r="Y25" i="12"/>
  <c r="AB40" i="12"/>
  <c r="AZ40" i="12"/>
  <c r="AM25" i="12"/>
  <c r="AB25" i="12"/>
  <c r="AZ25" i="12"/>
  <c r="T43" i="12"/>
  <c r="T46" i="12" s="1"/>
  <c r="T47" i="12" s="1"/>
  <c r="M25" i="12"/>
  <c r="AN25" i="12"/>
  <c r="AD43" i="12"/>
  <c r="AD44" i="12" s="1"/>
  <c r="BB25" i="12"/>
  <c r="H43" i="12"/>
  <c r="G25" i="12"/>
  <c r="BC25" i="12"/>
  <c r="AK25" i="12"/>
  <c r="J43" i="12"/>
  <c r="AH40" i="12"/>
  <c r="J13" i="12"/>
  <c r="AL40" i="12"/>
  <c r="E1" i="1"/>
  <c r="E3" i="10"/>
  <c r="F3" i="10"/>
  <c r="G2" i="10"/>
  <c r="D3" i="10"/>
  <c r="B70" i="11"/>
  <c r="B50" i="11"/>
  <c r="B72" i="11" s="1"/>
  <c r="B94" i="11" s="1"/>
  <c r="B76" i="11"/>
  <c r="B98" i="11" s="1"/>
  <c r="B85" i="11"/>
  <c r="B107" i="11" s="1"/>
  <c r="B55" i="11"/>
  <c r="B95" i="11"/>
  <c r="B58" i="11"/>
  <c r="B57" i="11"/>
  <c r="B79" i="11" s="1"/>
  <c r="B101" i="11" s="1"/>
  <c r="B105" i="11"/>
  <c r="B86" i="11"/>
  <c r="B106" i="11"/>
  <c r="B111" i="11"/>
  <c r="B87" i="11"/>
  <c r="B112" i="11"/>
  <c r="B49" i="11"/>
  <c r="AF43" i="12"/>
  <c r="AF25" i="12"/>
  <c r="BD43" i="12"/>
  <c r="BD13" i="12"/>
  <c r="I43" i="12"/>
  <c r="I25" i="12"/>
  <c r="I40" i="12"/>
  <c r="I13" i="12"/>
  <c r="AG40" i="12"/>
  <c r="AG13" i="12"/>
  <c r="AG25" i="12"/>
  <c r="AG43" i="12"/>
  <c r="BE13" i="12"/>
  <c r="BE43" i="12"/>
  <c r="BE40" i="12"/>
  <c r="F25" i="12"/>
  <c r="F43" i="12"/>
  <c r="B66" i="11"/>
  <c r="B74" i="11"/>
  <c r="K43" i="12"/>
  <c r="K25" i="12"/>
  <c r="K40" i="12"/>
  <c r="K13" i="12"/>
  <c r="AI40" i="12"/>
  <c r="AI43" i="12"/>
  <c r="AI25" i="12"/>
  <c r="B81" i="11"/>
  <c r="N40" i="12"/>
  <c r="N43" i="12"/>
  <c r="B82" i="11"/>
  <c r="O25" i="12"/>
  <c r="O43" i="12"/>
  <c r="AF13" i="12"/>
  <c r="B56" i="11"/>
  <c r="AD25" i="12"/>
  <c r="AI13" i="12"/>
  <c r="B75" i="11"/>
  <c r="W13" i="12"/>
  <c r="W25" i="12"/>
  <c r="W43" i="12"/>
  <c r="AU13" i="12"/>
  <c r="AU25" i="12"/>
  <c r="AU43" i="12"/>
  <c r="S43" i="12"/>
  <c r="F42" i="13"/>
  <c r="F43" i="13" s="1"/>
  <c r="F22" i="13"/>
  <c r="F12" i="13"/>
  <c r="F36" i="13"/>
  <c r="AD42" i="13"/>
  <c r="AD43" i="13" s="1"/>
  <c r="AD36" i="13"/>
  <c r="AD22" i="13"/>
  <c r="AD40" i="13"/>
  <c r="BC40" i="12"/>
  <c r="BC43" i="12"/>
  <c r="L43" i="12"/>
  <c r="L13" i="12"/>
  <c r="L40" i="12"/>
  <c r="AJ13" i="12"/>
  <c r="AJ43" i="12"/>
  <c r="AJ40" i="12"/>
  <c r="AD12" i="13"/>
  <c r="AL43" i="12"/>
  <c r="H25" i="12"/>
  <c r="R22" i="13"/>
  <c r="R36" i="13"/>
  <c r="R12" i="13"/>
  <c r="R42" i="13"/>
  <c r="R43" i="13" s="1"/>
  <c r="R40" i="13"/>
  <c r="AP22" i="13"/>
  <c r="AP36" i="13"/>
  <c r="AP42" i="13"/>
  <c r="AP43" i="13" s="1"/>
  <c r="AP40" i="13"/>
  <c r="S22" i="13"/>
  <c r="S12" i="13"/>
  <c r="S36" i="13"/>
  <c r="S40" i="13"/>
  <c r="S42" i="13"/>
  <c r="S43" i="13" s="1"/>
  <c r="AQ22" i="13"/>
  <c r="AQ12" i="13"/>
  <c r="AQ42" i="13"/>
  <c r="AQ43" i="13" s="1"/>
  <c r="AQ40" i="13"/>
  <c r="T22" i="13"/>
  <c r="T36" i="13"/>
  <c r="T12" i="13"/>
  <c r="T42" i="13"/>
  <c r="T43" i="13" s="1"/>
  <c r="T40" i="13"/>
  <c r="AR22" i="13"/>
  <c r="AR40" i="13"/>
  <c r="AR42" i="13"/>
  <c r="AR43" i="13" s="1"/>
  <c r="AR36" i="13"/>
  <c r="L25" i="12"/>
  <c r="AJ25" i="12"/>
  <c r="AR40" i="12"/>
  <c r="AR43" i="12"/>
  <c r="G42" i="13"/>
  <c r="G43" i="13" s="1"/>
  <c r="G40" i="13"/>
  <c r="G22" i="13"/>
  <c r="G12" i="13"/>
  <c r="G36" i="13"/>
  <c r="AE42" i="13"/>
  <c r="AE43" i="13" s="1"/>
  <c r="AE40" i="13"/>
  <c r="AE22" i="13"/>
  <c r="AE36" i="13"/>
  <c r="AA43" i="12"/>
  <c r="AY43" i="12"/>
  <c r="H42" i="13"/>
  <c r="H43" i="13" s="1"/>
  <c r="H12" i="13"/>
  <c r="H36" i="13"/>
  <c r="AF42" i="13"/>
  <c r="AF43" i="13" s="1"/>
  <c r="AF22" i="13"/>
  <c r="AF36" i="13"/>
  <c r="AB43" i="12"/>
  <c r="AZ43" i="12"/>
  <c r="I42" i="13"/>
  <c r="I43" i="13" s="1"/>
  <c r="I40" i="13"/>
  <c r="I36" i="13"/>
  <c r="AG42" i="13"/>
  <c r="AG43" i="13" s="1"/>
  <c r="AG40" i="13"/>
  <c r="AG22" i="13"/>
  <c r="AG36" i="13"/>
  <c r="AF40" i="13"/>
  <c r="J40" i="13"/>
  <c r="J42" i="13"/>
  <c r="J43" i="13" s="1"/>
  <c r="J36" i="13"/>
  <c r="J12" i="13"/>
  <c r="AH40" i="13"/>
  <c r="AH22" i="13"/>
  <c r="AH42" i="13"/>
  <c r="AH43" i="13" s="1"/>
  <c r="AH36" i="13"/>
  <c r="AH12" i="13"/>
  <c r="AS40" i="12"/>
  <c r="I12" i="13"/>
  <c r="P43" i="12"/>
  <c r="Q43" i="12"/>
  <c r="G43" i="12"/>
  <c r="M43" i="12"/>
  <c r="M13" i="12"/>
  <c r="AK43" i="12"/>
  <c r="BA25" i="12"/>
  <c r="W40" i="12"/>
  <c r="AU40" i="12"/>
  <c r="K40" i="13"/>
  <c r="K36" i="13"/>
  <c r="K42" i="13"/>
  <c r="K43" i="13" s="1"/>
  <c r="K12" i="13"/>
  <c r="AI40" i="13"/>
  <c r="AI36" i="13"/>
  <c r="AI22" i="13"/>
  <c r="AI42" i="13"/>
  <c r="AI43" i="13" s="1"/>
  <c r="AM43" i="12"/>
  <c r="AE43" i="12"/>
  <c r="AM40" i="12"/>
  <c r="M40" i="13"/>
  <c r="M36" i="13"/>
  <c r="AK40" i="13"/>
  <c r="AK36" i="13"/>
  <c r="AK22" i="13"/>
  <c r="AK42" i="13"/>
  <c r="AK43" i="13" s="1"/>
  <c r="AN43" i="12"/>
  <c r="BD25" i="12"/>
  <c r="N36" i="13"/>
  <c r="N40" i="13"/>
  <c r="AL36" i="13"/>
  <c r="AL42" i="13"/>
  <c r="AL43" i="13" s="1"/>
  <c r="AL12" i="13"/>
  <c r="AO43" i="12"/>
  <c r="BE25" i="12"/>
  <c r="M12" i="13"/>
  <c r="N12" i="13"/>
  <c r="AQ43" i="12"/>
  <c r="Q36" i="13"/>
  <c r="Q22" i="13"/>
  <c r="Q12" i="13"/>
  <c r="Q40" i="13"/>
  <c r="AO36" i="13"/>
  <c r="AO22" i="13"/>
  <c r="AO12" i="13"/>
  <c r="N25" i="12"/>
  <c r="AL25" i="12"/>
  <c r="O36" i="13"/>
  <c r="O22" i="13"/>
  <c r="AM36" i="13"/>
  <c r="AM22" i="13"/>
  <c r="U22" i="13"/>
  <c r="U12" i="13"/>
  <c r="AS22" i="13"/>
  <c r="AS12" i="13"/>
  <c r="AS36" i="13"/>
  <c r="AT36" i="13"/>
  <c r="X40" i="13"/>
  <c r="L36" i="13"/>
  <c r="AV36" i="13"/>
  <c r="AJ42" i="13"/>
  <c r="AJ43" i="13" s="1"/>
  <c r="AC40" i="12"/>
  <c r="BA40" i="12"/>
  <c r="AP43" i="12"/>
  <c r="AJ22" i="13"/>
  <c r="F40" i="12"/>
  <c r="AD40" i="12"/>
  <c r="BB40" i="12"/>
  <c r="U36" i="13"/>
  <c r="AM42" i="13"/>
  <c r="AM43" i="13" s="1"/>
  <c r="V43" i="12"/>
  <c r="AT43" i="12"/>
  <c r="X43" i="12"/>
  <c r="AV43" i="12"/>
  <c r="D19" i="478" l="1"/>
  <c r="E19" i="478" s="1"/>
  <c r="F19" i="478" s="1"/>
  <c r="O19" i="478"/>
  <c r="D8" i="478"/>
  <c r="C11" i="478"/>
  <c r="D20" i="478"/>
  <c r="E20" i="478" s="1"/>
  <c r="F20" i="478" s="1"/>
  <c r="O20" i="478"/>
  <c r="D23" i="478"/>
  <c r="E23" i="478" s="1"/>
  <c r="F23" i="478" s="1"/>
  <c r="O23" i="478"/>
  <c r="D33" i="478"/>
  <c r="E33" i="478" s="1"/>
  <c r="F33" i="478" s="1"/>
  <c r="O33" i="478"/>
  <c r="O10" i="478"/>
  <c r="D10" i="478"/>
  <c r="E10" i="478" s="1"/>
  <c r="F10" i="478" s="1"/>
  <c r="D24" i="478"/>
  <c r="E24" i="478" s="1"/>
  <c r="F24" i="478" s="1"/>
  <c r="O24" i="478"/>
  <c r="D35" i="478"/>
  <c r="E35" i="478" s="1"/>
  <c r="F35" i="478" s="1"/>
  <c r="O35" i="478"/>
  <c r="D23" i="477"/>
  <c r="E23" i="477" s="1"/>
  <c r="F23" i="477" s="1"/>
  <c r="O23" i="477"/>
  <c r="D37" i="478"/>
  <c r="E37" i="478" s="1"/>
  <c r="F37" i="478" s="1"/>
  <c r="D31" i="478"/>
  <c r="E31" i="478" s="1"/>
  <c r="F31" i="478" s="1"/>
  <c r="D9" i="478"/>
  <c r="E9" i="478" s="1"/>
  <c r="F9" i="478" s="1"/>
  <c r="D38" i="478"/>
  <c r="E38" i="478" s="1"/>
  <c r="F38" i="478" s="1"/>
  <c r="D29" i="478"/>
  <c r="C40" i="478"/>
  <c r="C39" i="479"/>
  <c r="C34" i="479"/>
  <c r="C38" i="479"/>
  <c r="D30" i="478"/>
  <c r="E30" i="478" s="1"/>
  <c r="F30" i="478" s="1"/>
  <c r="D34" i="478"/>
  <c r="E34" i="478" s="1"/>
  <c r="F34" i="478" s="1"/>
  <c r="O34" i="478"/>
  <c r="D32" i="478"/>
  <c r="E32" i="478" s="1"/>
  <c r="F32" i="478" s="1"/>
  <c r="O32" i="478"/>
  <c r="D36" i="477"/>
  <c r="E36" i="477" s="1"/>
  <c r="F36" i="477" s="1"/>
  <c r="O36" i="477"/>
  <c r="D22" i="478"/>
  <c r="E22" i="478" s="1"/>
  <c r="F22" i="478" s="1"/>
  <c r="D36" i="478"/>
  <c r="E36" i="478" s="1"/>
  <c r="F36" i="478" s="1"/>
  <c r="D30" i="477"/>
  <c r="E30" i="477" s="1"/>
  <c r="F30" i="477" s="1"/>
  <c r="O30" i="477"/>
  <c r="D18" i="477"/>
  <c r="C25" i="477"/>
  <c r="C26" i="477" s="1"/>
  <c r="D29" i="477"/>
  <c r="C40" i="477"/>
  <c r="D31" i="477"/>
  <c r="E31" i="477" s="1"/>
  <c r="F31" i="477" s="1"/>
  <c r="O39" i="478"/>
  <c r="D39" i="478"/>
  <c r="E39" i="478" s="1"/>
  <c r="F39" i="478" s="1"/>
  <c r="D21" i="478"/>
  <c r="E21" i="478" s="1"/>
  <c r="F21" i="478" s="1"/>
  <c r="O21" i="478"/>
  <c r="C8" i="479"/>
  <c r="C34" i="480"/>
  <c r="C30" i="479"/>
  <c r="D20" i="477"/>
  <c r="E20" i="477" s="1"/>
  <c r="F20" i="477" s="1"/>
  <c r="O20" i="477"/>
  <c r="C13" i="478"/>
  <c r="D5" i="478"/>
  <c r="D38" i="477"/>
  <c r="E38" i="477" s="1"/>
  <c r="F38" i="477" s="1"/>
  <c r="O38" i="477"/>
  <c r="C11" i="477"/>
  <c r="D8" i="477"/>
  <c r="C32" i="479"/>
  <c r="D21" i="477"/>
  <c r="E21" i="477" s="1"/>
  <c r="F21" i="477" s="1"/>
  <c r="O21" i="477"/>
  <c r="D19" i="477"/>
  <c r="E19" i="477" s="1"/>
  <c r="F19" i="477" s="1"/>
  <c r="D37" i="477"/>
  <c r="E37" i="477" s="1"/>
  <c r="F37" i="477" s="1"/>
  <c r="O37" i="477"/>
  <c r="D9" i="477"/>
  <c r="E9" i="477" s="1"/>
  <c r="F9" i="477" s="1"/>
  <c r="O9" i="477"/>
  <c r="C25" i="478"/>
  <c r="C26" i="478" s="1"/>
  <c r="D18" i="478"/>
  <c r="D5" i="477"/>
  <c r="C13" i="477"/>
  <c r="D22" i="477"/>
  <c r="E22" i="477" s="1"/>
  <c r="F22" i="477" s="1"/>
  <c r="O22" i="477"/>
  <c r="D39" i="477"/>
  <c r="E39" i="477" s="1"/>
  <c r="F39" i="477" s="1"/>
  <c r="D35" i="477"/>
  <c r="E35" i="477" s="1"/>
  <c r="F35" i="477" s="1"/>
  <c r="O35" i="477"/>
  <c r="D34" i="477"/>
  <c r="E34" i="477" s="1"/>
  <c r="F34" i="477" s="1"/>
  <c r="D32" i="477"/>
  <c r="E32" i="477" s="1"/>
  <c r="F32" i="477" s="1"/>
  <c r="O32" i="477"/>
  <c r="D10" i="477"/>
  <c r="E10" i="477" s="1"/>
  <c r="F10" i="477" s="1"/>
  <c r="D24" i="477"/>
  <c r="E24" i="477" s="1"/>
  <c r="F24" i="477" s="1"/>
  <c r="C36" i="479"/>
  <c r="D33" i="477"/>
  <c r="E33" i="477" s="1"/>
  <c r="F33" i="477" s="1"/>
  <c r="AS44" i="12"/>
  <c r="E51" i="11" a="1"/>
  <c r="E51" i="11" s="1"/>
  <c r="C18" i="479" s="1"/>
  <c r="E52" i="11" a="1"/>
  <c r="E52" i="11" s="1"/>
  <c r="C19" i="479" s="1"/>
  <c r="E55" i="11" a="1"/>
  <c r="E55" i="11" s="1"/>
  <c r="C22" i="479" s="1"/>
  <c r="E61" i="11" a="1"/>
  <c r="E61" i="11" s="1"/>
  <c r="E58" i="11" a="1"/>
  <c r="E58" i="11" s="1"/>
  <c r="C29" i="479" s="1"/>
  <c r="I32" i="21"/>
  <c r="Q31" i="21"/>
  <c r="E57" i="11" a="1"/>
  <c r="E57" i="11" s="1"/>
  <c r="C24" i="479" s="1"/>
  <c r="F35" i="21"/>
  <c r="P34" i="21"/>
  <c r="L25" i="21"/>
  <c r="L26" i="21" s="1"/>
  <c r="L27" i="21" s="1"/>
  <c r="L28" i="21" s="1"/>
  <c r="L29" i="21" s="1"/>
  <c r="R24" i="21"/>
  <c r="R25" i="21" s="1"/>
  <c r="S24" i="21"/>
  <c r="S25" i="21" s="1"/>
  <c r="E47" i="11" a="1"/>
  <c r="E47" i="11" s="1"/>
  <c r="C5" i="479" s="1"/>
  <c r="E35" i="21"/>
  <c r="O34" i="21"/>
  <c r="I2" i="12"/>
  <c r="E85" i="11" s="1" a="1"/>
  <c r="E85" i="11" s="1"/>
  <c r="E50" i="11" a="1"/>
  <c r="E50" i="11" s="1"/>
  <c r="C10" i="479" s="1"/>
  <c r="E49" i="11" a="1"/>
  <c r="E49" i="11" s="1"/>
  <c r="C9" i="479" s="1"/>
  <c r="E67" i="11" a="1"/>
  <c r="E67" i="11" s="1"/>
  <c r="E53" i="11" a="1"/>
  <c r="E53" i="11" s="1"/>
  <c r="C20" i="479" s="1"/>
  <c r="J5" i="11" a="1"/>
  <c r="J5" i="11" s="1"/>
  <c r="E66" i="11" a="1"/>
  <c r="E66" i="11" s="1"/>
  <c r="C37" i="479" s="1"/>
  <c r="E68" i="11" a="1"/>
  <c r="E68" i="11" s="1"/>
  <c r="E56" i="11" a="1"/>
  <c r="E56" i="11" s="1"/>
  <c r="C23" i="479" s="1"/>
  <c r="E64" i="11" a="1"/>
  <c r="E64" i="11" s="1"/>
  <c r="C35" i="479" s="1"/>
  <c r="AC44" i="12"/>
  <c r="E54" i="11" a="1"/>
  <c r="E54" i="11" s="1"/>
  <c r="C21" i="479" s="1"/>
  <c r="E48" i="11" a="1"/>
  <c r="E48" i="11" s="1"/>
  <c r="E65" i="11" a="1"/>
  <c r="E65" i="11" s="1"/>
  <c r="E60" i="11" a="1"/>
  <c r="E60" i="11" s="1"/>
  <c r="C31" i="479" s="1"/>
  <c r="E62" i="11" a="1"/>
  <c r="E62" i="11" s="1"/>
  <c r="C33" i="479" s="1"/>
  <c r="Z46" i="12"/>
  <c r="Z47" i="12" s="1"/>
  <c r="E63" i="11" a="1"/>
  <c r="E63" i="11" s="1"/>
  <c r="Y46" i="12"/>
  <c r="Y47" i="12" s="1"/>
  <c r="AW44" i="12"/>
  <c r="BA46" i="12"/>
  <c r="BA47" i="12" s="1"/>
  <c r="U44" i="12"/>
  <c r="U46" i="12"/>
  <c r="U47" i="12" s="1"/>
  <c r="R46" i="12"/>
  <c r="R47" i="12" s="1"/>
  <c r="AD46" i="12"/>
  <c r="AD47" i="12" s="1"/>
  <c r="AX46" i="12"/>
  <c r="AX47" i="12" s="1"/>
  <c r="AX44" i="12"/>
  <c r="T44" i="12"/>
  <c r="BB44" i="12"/>
  <c r="J44" i="12"/>
  <c r="J46" i="12"/>
  <c r="J47" i="12" s="1"/>
  <c r="H44" i="12"/>
  <c r="H46" i="12"/>
  <c r="H47" i="12" s="1"/>
  <c r="AH44" i="12"/>
  <c r="H2" i="10"/>
  <c r="G3" i="10"/>
  <c r="H8" i="11"/>
  <c r="B117" i="11"/>
  <c r="B77" i="11"/>
  <c r="B92" i="11"/>
  <c r="B80" i="11"/>
  <c r="B102" i="11" s="1"/>
  <c r="B133" i="11"/>
  <c r="AM44" i="12"/>
  <c r="AM46" i="12"/>
  <c r="AM47" i="12" s="1"/>
  <c r="AU44" i="12"/>
  <c r="AU46" i="12"/>
  <c r="AU47" i="12" s="1"/>
  <c r="B128" i="11"/>
  <c r="B96" i="11"/>
  <c r="B104" i="11"/>
  <c r="AE46" i="12"/>
  <c r="AE47" i="12" s="1"/>
  <c r="AE44" i="12"/>
  <c r="S46" i="12"/>
  <c r="S47" i="12" s="1"/>
  <c r="S44" i="12"/>
  <c r="AP46" i="12"/>
  <c r="AP47" i="12" s="1"/>
  <c r="AP44" i="12"/>
  <c r="B123" i="11"/>
  <c r="AL46" i="12"/>
  <c r="AL47" i="12" s="1"/>
  <c r="AL44" i="12"/>
  <c r="B88" i="11"/>
  <c r="AY44" i="12"/>
  <c r="AY46" i="12"/>
  <c r="AY47" i="12" s="1"/>
  <c r="AJ44" i="12"/>
  <c r="AJ46" i="12"/>
  <c r="AJ47" i="12" s="1"/>
  <c r="N46" i="12"/>
  <c r="N47" i="12" s="1"/>
  <c r="N44" i="12"/>
  <c r="B108" i="11"/>
  <c r="AF46" i="12"/>
  <c r="AF47" i="12" s="1"/>
  <c r="AF44" i="12"/>
  <c r="AQ46" i="12"/>
  <c r="AQ47" i="12" s="1"/>
  <c r="AQ44" i="12"/>
  <c r="W44" i="12"/>
  <c r="W46" i="12"/>
  <c r="W47" i="12" s="1"/>
  <c r="F44" i="12"/>
  <c r="F46" i="12"/>
  <c r="F47" i="12" s="1"/>
  <c r="L46" i="12"/>
  <c r="L47" i="12" s="1"/>
  <c r="L44" i="12"/>
  <c r="B97" i="11"/>
  <c r="BE44" i="12"/>
  <c r="BE46" i="12"/>
  <c r="BE47" i="12" s="1"/>
  <c r="AA44" i="12"/>
  <c r="AA46" i="12"/>
  <c r="AA47" i="12" s="1"/>
  <c r="AO46" i="12"/>
  <c r="AO47" i="12" s="1"/>
  <c r="AO44" i="12"/>
  <c r="B103" i="11"/>
  <c r="AG46" i="12"/>
  <c r="AG47" i="12" s="1"/>
  <c r="AG44" i="12"/>
  <c r="B116" i="11"/>
  <c r="B120" i="11"/>
  <c r="BC44" i="12"/>
  <c r="BC46" i="12"/>
  <c r="BC47" i="12" s="1"/>
  <c r="B78" i="11"/>
  <c r="AI46" i="12"/>
  <c r="AI47" i="12" s="1"/>
  <c r="AI44" i="12"/>
  <c r="B109" i="11"/>
  <c r="B129" i="11"/>
  <c r="AN46" i="12"/>
  <c r="AN47" i="12" s="1"/>
  <c r="AN44" i="12"/>
  <c r="M46" i="12"/>
  <c r="M47" i="12" s="1"/>
  <c r="M44" i="12"/>
  <c r="B127" i="11"/>
  <c r="I44" i="12"/>
  <c r="I46" i="12"/>
  <c r="I47" i="12" s="1"/>
  <c r="B71" i="11"/>
  <c r="BD44" i="12"/>
  <c r="BD46" i="12"/>
  <c r="BD47" i="12" s="1"/>
  <c r="X44" i="12"/>
  <c r="X46" i="12"/>
  <c r="X47" i="12" s="1"/>
  <c r="AB46" i="12"/>
  <c r="AB47" i="12" s="1"/>
  <c r="AB44" i="12"/>
  <c r="AV44" i="12"/>
  <c r="AV46" i="12"/>
  <c r="AV47" i="12" s="1"/>
  <c r="AZ44" i="12"/>
  <c r="AZ46" i="12"/>
  <c r="AZ47" i="12" s="1"/>
  <c r="AT44" i="12"/>
  <c r="AT46" i="12"/>
  <c r="AT47" i="12" s="1"/>
  <c r="G44" i="12"/>
  <c r="G46" i="12"/>
  <c r="G47" i="12" s="1"/>
  <c r="O44" i="12"/>
  <c r="O46" i="12"/>
  <c r="O47" i="12" s="1"/>
  <c r="K46" i="12"/>
  <c r="K47" i="12" s="1"/>
  <c r="K44" i="12"/>
  <c r="B134" i="11"/>
  <c r="V44" i="12"/>
  <c r="V46" i="12"/>
  <c r="V47" i="12" s="1"/>
  <c r="Q46" i="12"/>
  <c r="Q47" i="12" s="1"/>
  <c r="Q44" i="12"/>
  <c r="B135" i="11"/>
  <c r="AK44" i="12"/>
  <c r="AK46" i="12"/>
  <c r="AK47" i="12" s="1"/>
  <c r="AR46" i="12"/>
  <c r="AR47" i="12" s="1"/>
  <c r="AR44" i="12"/>
  <c r="P46" i="12"/>
  <c r="P47" i="12" s="1"/>
  <c r="P44" i="12"/>
  <c r="D21" i="479" l="1"/>
  <c r="E21" i="479" s="1"/>
  <c r="F21" i="479" s="1"/>
  <c r="O21" i="479"/>
  <c r="D19" i="479"/>
  <c r="E19" i="479" s="1"/>
  <c r="F19" i="479" s="1"/>
  <c r="D22" i="479"/>
  <c r="E22" i="479" s="1"/>
  <c r="F22" i="479" s="1"/>
  <c r="O22" i="479"/>
  <c r="D35" i="479"/>
  <c r="E35" i="479" s="1"/>
  <c r="F35" i="479" s="1"/>
  <c r="D31" i="479"/>
  <c r="E31" i="479" s="1"/>
  <c r="F31" i="479" s="1"/>
  <c r="C9" i="480"/>
  <c r="O8" i="477"/>
  <c r="O11" i="477" s="1"/>
  <c r="D33" i="479"/>
  <c r="E33" i="479" s="1"/>
  <c r="F33" i="479" s="1"/>
  <c r="O33" i="479"/>
  <c r="D23" i="479"/>
  <c r="E23" i="479" s="1"/>
  <c r="F23" i="479" s="1"/>
  <c r="O23" i="479"/>
  <c r="D9" i="479"/>
  <c r="E9" i="479" s="1"/>
  <c r="F9" i="479" s="1"/>
  <c r="O9" i="479"/>
  <c r="D29" i="479"/>
  <c r="C40" i="479"/>
  <c r="D37" i="479"/>
  <c r="E37" i="479" s="1"/>
  <c r="F37" i="479" s="1"/>
  <c r="O37" i="479"/>
  <c r="D10" i="479"/>
  <c r="E10" i="479" s="1"/>
  <c r="F10" i="479" s="1"/>
  <c r="D24" i="479"/>
  <c r="E24" i="479" s="1"/>
  <c r="D18" i="479"/>
  <c r="C25" i="479"/>
  <c r="C26" i="479" s="1"/>
  <c r="D20" i="479"/>
  <c r="E20" i="479" s="1"/>
  <c r="D34" i="479"/>
  <c r="E34" i="479" s="1"/>
  <c r="F34" i="479" s="1"/>
  <c r="O34" i="479"/>
  <c r="G38" i="477"/>
  <c r="C41" i="477"/>
  <c r="G35" i="478"/>
  <c r="H35" i="478" s="1"/>
  <c r="I35" i="478" s="1"/>
  <c r="P35" i="478"/>
  <c r="E18" i="477"/>
  <c r="D25" i="477"/>
  <c r="D26" i="477" s="1"/>
  <c r="E29" i="477"/>
  <c r="D40" i="477"/>
  <c r="D41" i="477" s="1"/>
  <c r="O34" i="477"/>
  <c r="E5" i="477"/>
  <c r="D13" i="477"/>
  <c r="C14" i="478"/>
  <c r="C44" i="478"/>
  <c r="D38" i="479"/>
  <c r="E38" i="479" s="1"/>
  <c r="F38" i="479" s="1"/>
  <c r="G34" i="477"/>
  <c r="O19" i="477"/>
  <c r="O36" i="478"/>
  <c r="G10" i="478"/>
  <c r="G31" i="477"/>
  <c r="H31" i="477" s="1"/>
  <c r="I31" i="477" s="1"/>
  <c r="G19" i="477"/>
  <c r="H19" i="477" s="1"/>
  <c r="I19" i="477" s="1"/>
  <c r="P19" i="477"/>
  <c r="G36" i="478"/>
  <c r="H36" i="478" s="1"/>
  <c r="I36" i="478" s="1"/>
  <c r="C41" i="478"/>
  <c r="E72" i="11" a="1"/>
  <c r="E72" i="11" s="1"/>
  <c r="O24" i="477"/>
  <c r="E18" i="478"/>
  <c r="D25" i="478"/>
  <c r="G20" i="477"/>
  <c r="H20" i="477" s="1"/>
  <c r="I20" i="477" s="1"/>
  <c r="P20" i="477"/>
  <c r="E29" i="478"/>
  <c r="D40" i="478"/>
  <c r="D34" i="480"/>
  <c r="E34" i="480" s="1"/>
  <c r="F34" i="480" s="1"/>
  <c r="O34" i="480"/>
  <c r="E8" i="477"/>
  <c r="D11" i="477"/>
  <c r="D13" i="478"/>
  <c r="E5" i="478"/>
  <c r="G24" i="477"/>
  <c r="H24" i="477" s="1"/>
  <c r="I24" i="477" s="1"/>
  <c r="C10" i="480"/>
  <c r="O22" i="478"/>
  <c r="O33" i="477"/>
  <c r="C20" i="480"/>
  <c r="G21" i="477"/>
  <c r="G22" i="478"/>
  <c r="O38" i="478"/>
  <c r="G33" i="478"/>
  <c r="H33" i="478" s="1"/>
  <c r="I33" i="478" s="1"/>
  <c r="P33" i="478"/>
  <c r="G10" i="477"/>
  <c r="H10" i="477" s="1"/>
  <c r="I10" i="477" s="1"/>
  <c r="P10" i="477"/>
  <c r="G21" i="478"/>
  <c r="H21" i="478" s="1"/>
  <c r="I21" i="478" s="1"/>
  <c r="O10" i="477"/>
  <c r="G9" i="477"/>
  <c r="G36" i="477"/>
  <c r="O9" i="478"/>
  <c r="G23" i="478"/>
  <c r="C14" i="477"/>
  <c r="C44" i="477"/>
  <c r="G30" i="477"/>
  <c r="H30" i="477" s="1"/>
  <c r="I30" i="477" s="1"/>
  <c r="P30" i="477"/>
  <c r="P35" i="477"/>
  <c r="G35" i="477"/>
  <c r="H35" i="477" s="1"/>
  <c r="I35" i="477" s="1"/>
  <c r="G37" i="477"/>
  <c r="H37" i="477" s="1"/>
  <c r="I37" i="477" s="1"/>
  <c r="P37" i="477"/>
  <c r="C31" i="480"/>
  <c r="G20" i="478"/>
  <c r="H20" i="478" s="1"/>
  <c r="I20" i="478" s="1"/>
  <c r="D32" i="479"/>
  <c r="E32" i="479" s="1"/>
  <c r="F32" i="479" s="1"/>
  <c r="O32" i="479"/>
  <c r="G30" i="478"/>
  <c r="H30" i="478" s="1"/>
  <c r="I30" i="478" s="1"/>
  <c r="P30" i="478"/>
  <c r="D36" i="479"/>
  <c r="E36" i="479" s="1"/>
  <c r="F36" i="479" s="1"/>
  <c r="O36" i="479"/>
  <c r="G24" i="478"/>
  <c r="H24" i="478" s="1"/>
  <c r="I24" i="478" s="1"/>
  <c r="P24" i="478"/>
  <c r="G32" i="477"/>
  <c r="G32" i="478"/>
  <c r="D30" i="479"/>
  <c r="E30" i="479" s="1"/>
  <c r="F30" i="479" s="1"/>
  <c r="O30" i="479"/>
  <c r="D39" i="479"/>
  <c r="E39" i="479" s="1"/>
  <c r="F39" i="479" s="1"/>
  <c r="D5" i="479"/>
  <c r="C13" i="479"/>
  <c r="G9" i="478"/>
  <c r="H9" i="478" s="1"/>
  <c r="I9" i="478" s="1"/>
  <c r="O31" i="478"/>
  <c r="G23" i="477"/>
  <c r="H23" i="477" s="1"/>
  <c r="I23" i="477" s="1"/>
  <c r="O39" i="477"/>
  <c r="G39" i="478"/>
  <c r="H39" i="478" s="1"/>
  <c r="I39" i="478" s="1"/>
  <c r="C22" i="480"/>
  <c r="G31" i="478"/>
  <c r="E8" i="478"/>
  <c r="D11" i="478"/>
  <c r="G38" i="478"/>
  <c r="H38" i="478" s="1"/>
  <c r="I38" i="478" s="1"/>
  <c r="P38" i="478"/>
  <c r="C11" i="479"/>
  <c r="D8" i="479"/>
  <c r="G39" i="477"/>
  <c r="H39" i="477" s="1"/>
  <c r="I39" i="477" s="1"/>
  <c r="P39" i="477"/>
  <c r="C38" i="480"/>
  <c r="G34" i="478"/>
  <c r="O37" i="478"/>
  <c r="P33" i="477"/>
  <c r="G33" i="477"/>
  <c r="H33" i="477" s="1"/>
  <c r="I33" i="477" s="1"/>
  <c r="C29" i="480"/>
  <c r="G37" i="478"/>
  <c r="H37" i="478" s="1"/>
  <c r="I37" i="478" s="1"/>
  <c r="P37" i="478"/>
  <c r="G22" i="477"/>
  <c r="H22" i="477" s="1"/>
  <c r="I22" i="477" s="1"/>
  <c r="P22" i="477"/>
  <c r="O31" i="477"/>
  <c r="O30" i="478"/>
  <c r="G19" i="478"/>
  <c r="E84" i="11" a="1"/>
  <c r="E84" i="11" s="1"/>
  <c r="C33" i="480" s="1"/>
  <c r="E77" i="11" a="1"/>
  <c r="E77" i="11" s="1"/>
  <c r="E87" i="11" a="1"/>
  <c r="E87" i="11" s="1"/>
  <c r="C36" i="480" s="1"/>
  <c r="S26" i="21"/>
  <c r="E73" i="11" a="1"/>
  <c r="E73" i="11" s="1"/>
  <c r="C18" i="480" s="1"/>
  <c r="R26" i="21"/>
  <c r="L30" i="21"/>
  <c r="R29" i="21"/>
  <c r="S29" i="21"/>
  <c r="F36" i="21"/>
  <c r="P35" i="21"/>
  <c r="E74" i="11" a="1"/>
  <c r="E74" i="11" s="1"/>
  <c r="C19" i="480" s="1"/>
  <c r="E79" i="11" a="1"/>
  <c r="E79" i="11" s="1"/>
  <c r="C24" i="480" s="1"/>
  <c r="E83" i="11" a="1"/>
  <c r="E83" i="11" s="1"/>
  <c r="C32" i="480" s="1"/>
  <c r="E36" i="21"/>
  <c r="O35" i="21"/>
  <c r="I33" i="21"/>
  <c r="Q32" i="21"/>
  <c r="E75" i="11" a="1"/>
  <c r="E75" i="11" s="1"/>
  <c r="J6" i="11" a="1"/>
  <c r="J6" i="11" s="1"/>
  <c r="E69" i="11" a="1"/>
  <c r="E69" i="11" s="1"/>
  <c r="C5" i="480" s="1"/>
  <c r="J2" i="12"/>
  <c r="E70" i="11" a="1"/>
  <c r="E70" i="11" s="1"/>
  <c r="C8" i="480" s="1"/>
  <c r="E78" i="11" a="1"/>
  <c r="E78" i="11" s="1"/>
  <c r="C23" i="480" s="1"/>
  <c r="E86" i="11" a="1"/>
  <c r="E86" i="11" s="1"/>
  <c r="C35" i="480" s="1"/>
  <c r="E76" i="11" a="1"/>
  <c r="E76" i="11" s="1"/>
  <c r="C21" i="480" s="1"/>
  <c r="E82" i="11" a="1"/>
  <c r="E82" i="11" s="1"/>
  <c r="E80" i="11" a="1"/>
  <c r="E80" i="11" s="1"/>
  <c r="E89" i="11" a="1"/>
  <c r="E89" i="11" s="1"/>
  <c r="E88" i="11" a="1"/>
  <c r="E88" i="11" s="1"/>
  <c r="C37" i="480" s="1"/>
  <c r="E81" i="11" a="1"/>
  <c r="E81" i="11" s="1"/>
  <c r="C30" i="480" s="1"/>
  <c r="E71" i="11" a="1"/>
  <c r="E71" i="11" s="1"/>
  <c r="E90" i="11" a="1"/>
  <c r="E90" i="11" s="1"/>
  <c r="C39" i="480" s="1"/>
  <c r="H3" i="10"/>
  <c r="I2" i="10"/>
  <c r="H9" i="11"/>
  <c r="B99" i="11"/>
  <c r="B139" i="11"/>
  <c r="B114" i="11"/>
  <c r="B149" i="11"/>
  <c r="B138" i="11"/>
  <c r="B145" i="11"/>
  <c r="B125" i="11"/>
  <c r="B151" i="11"/>
  <c r="B130" i="11"/>
  <c r="B126" i="11"/>
  <c r="B131" i="11"/>
  <c r="B118" i="11"/>
  <c r="B124" i="11"/>
  <c r="B157" i="11"/>
  <c r="B150" i="11"/>
  <c r="B100" i="11"/>
  <c r="B119" i="11"/>
  <c r="B142" i="11"/>
  <c r="B110" i="11"/>
  <c r="B156" i="11"/>
  <c r="B93" i="11"/>
  <c r="B155" i="11"/>
  <c r="D39" i="480" l="1"/>
  <c r="E39" i="480" s="1"/>
  <c r="F39" i="480" s="1"/>
  <c r="D18" i="480"/>
  <c r="C25" i="480"/>
  <c r="C26" i="480" s="1"/>
  <c r="D21" i="480"/>
  <c r="E21" i="480" s="1"/>
  <c r="F21" i="480" s="1"/>
  <c r="O21" i="480"/>
  <c r="D33" i="480"/>
  <c r="E33" i="480" s="1"/>
  <c r="F33" i="480" s="1"/>
  <c r="D36" i="480"/>
  <c r="E36" i="480" s="1"/>
  <c r="F36" i="480" s="1"/>
  <c r="D37" i="480"/>
  <c r="E37" i="480" s="1"/>
  <c r="F37" i="480" s="1"/>
  <c r="O37" i="480"/>
  <c r="D24" i="480"/>
  <c r="E24" i="480" s="1"/>
  <c r="F24" i="480" s="1"/>
  <c r="O24" i="480"/>
  <c r="D19" i="480"/>
  <c r="E19" i="480" s="1"/>
  <c r="F19" i="480" s="1"/>
  <c r="O19" i="480"/>
  <c r="Q23" i="477"/>
  <c r="J23" i="477"/>
  <c r="K23" i="477" s="1"/>
  <c r="L23" i="477" s="1"/>
  <c r="M23" i="477" s="1"/>
  <c r="N23" i="477" s="1"/>
  <c r="R23" i="477" s="1"/>
  <c r="H21" i="477"/>
  <c r="C29" i="481"/>
  <c r="H32" i="477"/>
  <c r="H23" i="478"/>
  <c r="D20" i="480"/>
  <c r="E20" i="480" s="1"/>
  <c r="F20" i="480" s="1"/>
  <c r="P36" i="478"/>
  <c r="G34" i="479"/>
  <c r="G33" i="479"/>
  <c r="J36" i="478"/>
  <c r="K36" i="478" s="1"/>
  <c r="L36" i="478" s="1"/>
  <c r="Q36" i="478"/>
  <c r="D32" i="480"/>
  <c r="E32" i="480" s="1"/>
  <c r="F32" i="480" s="1"/>
  <c r="J22" i="477"/>
  <c r="K22" i="477" s="1"/>
  <c r="L22" i="477" s="1"/>
  <c r="Q22" i="477"/>
  <c r="J39" i="477"/>
  <c r="K39" i="477" s="1"/>
  <c r="L39" i="477" s="1"/>
  <c r="J24" i="478"/>
  <c r="K24" i="478" s="1"/>
  <c r="L24" i="478" s="1"/>
  <c r="M24" i="478" s="1"/>
  <c r="N24" i="478" s="1"/>
  <c r="R24" i="478" s="1"/>
  <c r="Q24" i="478"/>
  <c r="D44" i="477"/>
  <c r="D14" i="477"/>
  <c r="O20" i="479"/>
  <c r="F20" i="479"/>
  <c r="H9" i="477"/>
  <c r="I9" i="477" s="1"/>
  <c r="E18" i="479"/>
  <c r="D25" i="479"/>
  <c r="D9" i="480"/>
  <c r="E9" i="480" s="1"/>
  <c r="F9" i="480" s="1"/>
  <c r="O9" i="480"/>
  <c r="J30" i="478"/>
  <c r="J24" i="477"/>
  <c r="K24" i="477" s="1"/>
  <c r="L24" i="477" s="1"/>
  <c r="S24" i="478"/>
  <c r="O18" i="479"/>
  <c r="O31" i="479"/>
  <c r="D38" i="480"/>
  <c r="E38" i="480" s="1"/>
  <c r="F38" i="480" s="1"/>
  <c r="J37" i="478"/>
  <c r="K37" i="478" s="1"/>
  <c r="L37" i="478" s="1"/>
  <c r="C31" i="481"/>
  <c r="J38" i="478"/>
  <c r="K38" i="478" s="1"/>
  <c r="L38" i="478" s="1"/>
  <c r="P24" i="477"/>
  <c r="P31" i="477"/>
  <c r="P31" i="479"/>
  <c r="G31" i="479"/>
  <c r="H31" i="479" s="1"/>
  <c r="I31" i="479" s="1"/>
  <c r="C40" i="480"/>
  <c r="D29" i="480"/>
  <c r="E13" i="478"/>
  <c r="F5" i="478"/>
  <c r="O5" i="478"/>
  <c r="J31" i="477"/>
  <c r="O24" i="479"/>
  <c r="F24" i="479"/>
  <c r="D30" i="480"/>
  <c r="E30" i="480" s="1"/>
  <c r="F30" i="480" s="1"/>
  <c r="O8" i="478"/>
  <c r="O11" i="478" s="1"/>
  <c r="F8" i="478"/>
  <c r="E11" i="478"/>
  <c r="G32" i="479"/>
  <c r="H32" i="479" s="1"/>
  <c r="I32" i="479" s="1"/>
  <c r="D41" i="478"/>
  <c r="D44" i="478"/>
  <c r="D14" i="478"/>
  <c r="F29" i="477"/>
  <c r="E40" i="477"/>
  <c r="O29" i="477"/>
  <c r="O40" i="477" s="1"/>
  <c r="O41" i="477" s="1"/>
  <c r="O35" i="479"/>
  <c r="H31" i="478"/>
  <c r="P9" i="478"/>
  <c r="P20" i="478"/>
  <c r="P21" i="478"/>
  <c r="H10" i="478"/>
  <c r="I10" i="478" s="1"/>
  <c r="O10" i="479"/>
  <c r="G35" i="479"/>
  <c r="H34" i="478"/>
  <c r="I34" i="478" s="1"/>
  <c r="H32" i="478"/>
  <c r="I32" i="478" s="1"/>
  <c r="C47" i="478"/>
  <c r="C48" i="478" s="1"/>
  <c r="C45" i="478"/>
  <c r="D11" i="479"/>
  <c r="E8" i="479"/>
  <c r="F8" i="477"/>
  <c r="E11" i="477"/>
  <c r="D10" i="480"/>
  <c r="E10" i="480" s="1"/>
  <c r="F10" i="480" s="1"/>
  <c r="O10" i="480"/>
  <c r="J19" i="477"/>
  <c r="K19" i="477" s="1"/>
  <c r="L19" i="477" s="1"/>
  <c r="Q19" i="477"/>
  <c r="Q21" i="478"/>
  <c r="J21" i="478"/>
  <c r="K21" i="478" s="1"/>
  <c r="L21" i="478" s="1"/>
  <c r="M21" i="478" s="1"/>
  <c r="N21" i="478" s="1"/>
  <c r="R21" i="478" s="1"/>
  <c r="G22" i="479"/>
  <c r="H22" i="479" s="1"/>
  <c r="I22" i="479" s="1"/>
  <c r="P39" i="478"/>
  <c r="J10" i="477"/>
  <c r="K10" i="477" s="1"/>
  <c r="L10" i="477" s="1"/>
  <c r="Q10" i="477"/>
  <c r="G34" i="480"/>
  <c r="H34" i="480" s="1"/>
  <c r="I34" i="480" s="1"/>
  <c r="F18" i="477"/>
  <c r="E25" i="477"/>
  <c r="E26" i="477" s="1"/>
  <c r="O18" i="477"/>
  <c r="O25" i="477" s="1"/>
  <c r="G37" i="479"/>
  <c r="H37" i="479" s="1"/>
  <c r="I37" i="479" s="1"/>
  <c r="P37" i="479"/>
  <c r="G10" i="479"/>
  <c r="H10" i="479" s="1"/>
  <c r="I10" i="479" s="1"/>
  <c r="P10" i="479"/>
  <c r="O25" i="479"/>
  <c r="J37" i="477"/>
  <c r="K37" i="477" s="1"/>
  <c r="L37" i="477" s="1"/>
  <c r="F29" i="478"/>
  <c r="E40" i="478"/>
  <c r="E29" i="479"/>
  <c r="D40" i="479"/>
  <c r="J9" i="478"/>
  <c r="K9" i="478" s="1"/>
  <c r="L9" i="478" s="1"/>
  <c r="Q9" i="478"/>
  <c r="J20" i="478"/>
  <c r="K20" i="478" s="1"/>
  <c r="L20" i="478" s="1"/>
  <c r="Q20" i="478"/>
  <c r="E5" i="479"/>
  <c r="O5" i="479" s="1"/>
  <c r="D13" i="479"/>
  <c r="C41" i="479"/>
  <c r="D8" i="480"/>
  <c r="C11" i="480"/>
  <c r="H19" i="478"/>
  <c r="O39" i="479"/>
  <c r="J35" i="477"/>
  <c r="H36" i="477"/>
  <c r="I36" i="477" s="1"/>
  <c r="D31" i="480"/>
  <c r="E31" i="480" s="1"/>
  <c r="F31" i="480" s="1"/>
  <c r="O31" i="480"/>
  <c r="G19" i="479"/>
  <c r="H19" i="479" s="1"/>
  <c r="I19" i="479" s="1"/>
  <c r="P19" i="479"/>
  <c r="J33" i="478"/>
  <c r="K33" i="478" s="1"/>
  <c r="L33" i="478" s="1"/>
  <c r="Q33" i="478"/>
  <c r="O19" i="479"/>
  <c r="H34" i="477"/>
  <c r="S23" i="477"/>
  <c r="J33" i="477"/>
  <c r="K33" i="477" s="1"/>
  <c r="L33" i="477" s="1"/>
  <c r="G39" i="479"/>
  <c r="H22" i="478"/>
  <c r="I22" i="478" s="1"/>
  <c r="J20" i="477"/>
  <c r="O38" i="479"/>
  <c r="G9" i="479"/>
  <c r="H9" i="479" s="1"/>
  <c r="I9" i="479" s="1"/>
  <c r="G21" i="479"/>
  <c r="F5" i="477"/>
  <c r="E13" i="477"/>
  <c r="O5" i="477"/>
  <c r="O13" i="477" s="1"/>
  <c r="G36" i="479"/>
  <c r="H36" i="479" s="1"/>
  <c r="I36" i="479" s="1"/>
  <c r="P36" i="479"/>
  <c r="J39" i="478"/>
  <c r="K39" i="478" s="1"/>
  <c r="L39" i="478" s="1"/>
  <c r="M39" i="478" s="1"/>
  <c r="N39" i="478" s="1"/>
  <c r="R39" i="478" s="1"/>
  <c r="C14" i="479"/>
  <c r="C44" i="479"/>
  <c r="D35" i="480"/>
  <c r="E35" i="480" s="1"/>
  <c r="F35" i="480" s="1"/>
  <c r="C13" i="480"/>
  <c r="D5" i="480"/>
  <c r="S21" i="478"/>
  <c r="D26" i="478"/>
  <c r="G38" i="479"/>
  <c r="H38" i="479" s="1"/>
  <c r="I38" i="479" s="1"/>
  <c r="J35" i="478"/>
  <c r="K35" i="478" s="1"/>
  <c r="L35" i="478" s="1"/>
  <c r="G30" i="479"/>
  <c r="H30" i="479" s="1"/>
  <c r="I30" i="479" s="1"/>
  <c r="J30" i="477"/>
  <c r="F18" i="478"/>
  <c r="E25" i="478"/>
  <c r="O18" i="478"/>
  <c r="O25" i="478" s="1"/>
  <c r="H38" i="477"/>
  <c r="D22" i="480"/>
  <c r="E22" i="480" s="1"/>
  <c r="F22" i="480" s="1"/>
  <c r="D23" i="480"/>
  <c r="E23" i="480" s="1"/>
  <c r="F23" i="480" s="1"/>
  <c r="P23" i="477"/>
  <c r="P32" i="478"/>
  <c r="C45" i="477"/>
  <c r="C47" i="477"/>
  <c r="C48" i="477" s="1"/>
  <c r="G23" i="479"/>
  <c r="O29" i="478"/>
  <c r="O40" i="478" s="1"/>
  <c r="B136" i="11"/>
  <c r="F37" i="21"/>
  <c r="P36" i="21"/>
  <c r="L31" i="21"/>
  <c r="R30" i="21"/>
  <c r="S30" i="21"/>
  <c r="I34" i="21"/>
  <c r="Q33" i="21"/>
  <c r="E37" i="21"/>
  <c r="O36" i="21"/>
  <c r="K2" i="12"/>
  <c r="E113" i="11" s="1" a="1"/>
  <c r="E113" i="11" s="1"/>
  <c r="C5" i="482" s="1"/>
  <c r="E95" i="11" a="1"/>
  <c r="E95" i="11" s="1"/>
  <c r="C18" i="481" s="1"/>
  <c r="E104" i="11" a="1"/>
  <c r="E104" i="11" s="1"/>
  <c r="E108" i="11" a="1"/>
  <c r="E108" i="11" s="1"/>
  <c r="C35" i="481" s="1"/>
  <c r="E109" i="11" a="1"/>
  <c r="E109" i="11" s="1"/>
  <c r="C36" i="481" s="1"/>
  <c r="E110" i="11" a="1"/>
  <c r="E110" i="11" s="1"/>
  <c r="C37" i="481" s="1"/>
  <c r="E102" i="11" a="1"/>
  <c r="E102" i="11" s="1"/>
  <c r="E92" i="11" a="1"/>
  <c r="E92" i="11" s="1"/>
  <c r="C8" i="481" s="1"/>
  <c r="E99" i="11" a="1"/>
  <c r="E99" i="11" s="1"/>
  <c r="E91" i="11" a="1"/>
  <c r="E91" i="11" s="1"/>
  <c r="C5" i="481" s="1"/>
  <c r="E100" i="11" a="1"/>
  <c r="E100" i="11" s="1"/>
  <c r="C23" i="481" s="1"/>
  <c r="E98" i="11" a="1"/>
  <c r="E98" i="11" s="1"/>
  <c r="C21" i="481" s="1"/>
  <c r="E94" i="11" a="1"/>
  <c r="E94" i="11" s="1"/>
  <c r="C10" i="481" s="1"/>
  <c r="E93" i="11" a="1"/>
  <c r="E93" i="11" s="1"/>
  <c r="C9" i="481" s="1"/>
  <c r="J7" i="11" a="1"/>
  <c r="J7" i="11" s="1"/>
  <c r="E103" i="11" a="1"/>
  <c r="E103" i="11" s="1"/>
  <c r="C30" i="481" s="1"/>
  <c r="E96" i="11" a="1"/>
  <c r="E96" i="11" s="1"/>
  <c r="C19" i="481" s="1"/>
  <c r="E97" i="11" a="1"/>
  <c r="E97" i="11" s="1"/>
  <c r="C20" i="481" s="1"/>
  <c r="E111" i="11" a="1"/>
  <c r="E111" i="11" s="1"/>
  <c r="C38" i="481" s="1"/>
  <c r="E107" i="11" a="1"/>
  <c r="E107" i="11" s="1"/>
  <c r="C34" i="481" s="1"/>
  <c r="E106" i="11" a="1"/>
  <c r="E106" i="11" s="1"/>
  <c r="C33" i="481" s="1"/>
  <c r="E112" i="11" a="1"/>
  <c r="E112" i="11" s="1"/>
  <c r="E101" i="11" a="1"/>
  <c r="E101" i="11" s="1"/>
  <c r="C24" i="481" s="1"/>
  <c r="E105" i="11" a="1"/>
  <c r="E105" i="11" s="1"/>
  <c r="C32" i="481" s="1"/>
  <c r="I3" i="10"/>
  <c r="J2" i="10"/>
  <c r="H10" i="11"/>
  <c r="B161" i="11"/>
  <c r="B121" i="11"/>
  <c r="B132" i="11"/>
  <c r="B140" i="11"/>
  <c r="B153" i="11"/>
  <c r="B164" i="11"/>
  <c r="B141" i="11"/>
  <c r="B148" i="11"/>
  <c r="B152" i="11"/>
  <c r="B177" i="11"/>
  <c r="B173" i="11"/>
  <c r="B122" i="11"/>
  <c r="B172" i="11"/>
  <c r="B147" i="11"/>
  <c r="B115" i="11"/>
  <c r="B146" i="11"/>
  <c r="B167" i="11"/>
  <c r="B160" i="11"/>
  <c r="B178" i="11"/>
  <c r="B179" i="11"/>
  <c r="B171" i="11"/>
  <c r="D37" i="481" l="1"/>
  <c r="E37" i="481" s="1"/>
  <c r="F37" i="481" s="1"/>
  <c r="O37" i="481"/>
  <c r="O13" i="479"/>
  <c r="D33" i="481"/>
  <c r="E33" i="481" s="1"/>
  <c r="F33" i="481" s="1"/>
  <c r="O33" i="481"/>
  <c r="D35" i="481"/>
  <c r="E35" i="481" s="1"/>
  <c r="F35" i="481" s="1"/>
  <c r="O35" i="481"/>
  <c r="D34" i="481"/>
  <c r="E34" i="481" s="1"/>
  <c r="F34" i="481" s="1"/>
  <c r="D18" i="481"/>
  <c r="D19" i="481"/>
  <c r="E19" i="481" s="1"/>
  <c r="F19" i="481" s="1"/>
  <c r="O19" i="481"/>
  <c r="D32" i="481"/>
  <c r="E32" i="481" s="1"/>
  <c r="F32" i="481" s="1"/>
  <c r="D20" i="481"/>
  <c r="E20" i="481" s="1"/>
  <c r="F20" i="481" s="1"/>
  <c r="O20" i="481"/>
  <c r="D36" i="481"/>
  <c r="D30" i="481"/>
  <c r="E30" i="481" s="1"/>
  <c r="F30" i="481" s="1"/>
  <c r="O30" i="481"/>
  <c r="D24" i="481"/>
  <c r="E24" i="481" s="1"/>
  <c r="F24" i="481" s="1"/>
  <c r="D38" i="481"/>
  <c r="E38" i="481" s="1"/>
  <c r="F38" i="481" s="1"/>
  <c r="O38" i="481"/>
  <c r="D10" i="481"/>
  <c r="E10" i="481" s="1"/>
  <c r="F10" i="481" s="1"/>
  <c r="O10" i="481"/>
  <c r="P23" i="479"/>
  <c r="J9" i="479"/>
  <c r="K9" i="479" s="1"/>
  <c r="L9" i="479" s="1"/>
  <c r="Q9" i="479"/>
  <c r="D41" i="479"/>
  <c r="S39" i="478"/>
  <c r="D21" i="481"/>
  <c r="E21" i="481" s="1"/>
  <c r="F21" i="481" s="1"/>
  <c r="J36" i="477"/>
  <c r="K36" i="477" s="1"/>
  <c r="L36" i="477" s="1"/>
  <c r="Q36" i="477"/>
  <c r="J22" i="479"/>
  <c r="K22" i="479" s="1"/>
  <c r="L22" i="479" s="1"/>
  <c r="K31" i="477"/>
  <c r="L31" i="477" s="1"/>
  <c r="M31" i="477" s="1"/>
  <c r="N31" i="477" s="1"/>
  <c r="R31" i="477" s="1"/>
  <c r="S31" i="477"/>
  <c r="O23" i="480"/>
  <c r="P38" i="479"/>
  <c r="O29" i="479"/>
  <c r="O40" i="479" s="1"/>
  <c r="F29" i="479"/>
  <c r="E40" i="479"/>
  <c r="I31" i="478"/>
  <c r="P31" i="478"/>
  <c r="O13" i="478"/>
  <c r="O41" i="478" s="1"/>
  <c r="C19" i="482"/>
  <c r="H34" i="479"/>
  <c r="G23" i="480"/>
  <c r="H23" i="480" s="1"/>
  <c r="I23" i="480" s="1"/>
  <c r="J38" i="479"/>
  <c r="K38" i="479" s="1"/>
  <c r="L38" i="479" s="1"/>
  <c r="F13" i="478"/>
  <c r="G5" i="478"/>
  <c r="D31" i="481"/>
  <c r="E31" i="481" s="1"/>
  <c r="F31" i="481" s="1"/>
  <c r="O31" i="481"/>
  <c r="G24" i="480"/>
  <c r="E44" i="478"/>
  <c r="E14" i="478"/>
  <c r="J9" i="477"/>
  <c r="K9" i="477" s="1"/>
  <c r="L9" i="477" s="1"/>
  <c r="Q9" i="477"/>
  <c r="C33" i="482"/>
  <c r="E41" i="478"/>
  <c r="K20" i="477"/>
  <c r="G29" i="478"/>
  <c r="F40" i="478"/>
  <c r="F41" i="478" s="1"/>
  <c r="M19" i="477"/>
  <c r="N19" i="477" s="1"/>
  <c r="Q37" i="478"/>
  <c r="Q37" i="477"/>
  <c r="M37" i="478"/>
  <c r="N37" i="478" s="1"/>
  <c r="S37" i="478" s="1"/>
  <c r="R37" i="478"/>
  <c r="C18" i="482"/>
  <c r="O20" i="480"/>
  <c r="G37" i="480"/>
  <c r="G20" i="479"/>
  <c r="H20" i="479" s="1"/>
  <c r="I20" i="479" s="1"/>
  <c r="P20" i="479"/>
  <c r="G20" i="480"/>
  <c r="H20" i="480" s="1"/>
  <c r="I20" i="480" s="1"/>
  <c r="P20" i="480"/>
  <c r="P36" i="477"/>
  <c r="H39" i="479"/>
  <c r="I39" i="479" s="1"/>
  <c r="G10" i="480"/>
  <c r="E41" i="477"/>
  <c r="G38" i="480"/>
  <c r="K35" i="477"/>
  <c r="L35" i="477" s="1"/>
  <c r="G22" i="480"/>
  <c r="O26" i="479"/>
  <c r="D13" i="480"/>
  <c r="E5" i="480"/>
  <c r="B158" i="11"/>
  <c r="I38" i="477"/>
  <c r="P38" i="477"/>
  <c r="C14" i="480"/>
  <c r="C44" i="480"/>
  <c r="I19" i="478"/>
  <c r="P19" i="478"/>
  <c r="J10" i="479"/>
  <c r="F40" i="477"/>
  <c r="F41" i="477" s="1"/>
  <c r="G29" i="477"/>
  <c r="D40" i="480"/>
  <c r="D41" i="480" s="1"/>
  <c r="E29" i="480"/>
  <c r="O38" i="480"/>
  <c r="I23" i="478"/>
  <c r="P23" i="478"/>
  <c r="J22" i="478"/>
  <c r="K22" i="478" s="1"/>
  <c r="L22" i="478" s="1"/>
  <c r="D9" i="481"/>
  <c r="E9" i="481" s="1"/>
  <c r="F9" i="481" s="1"/>
  <c r="O9" i="481"/>
  <c r="O35" i="480"/>
  <c r="Q33" i="477"/>
  <c r="F11" i="477"/>
  <c r="G8" i="477"/>
  <c r="C41" i="480"/>
  <c r="D47" i="477"/>
  <c r="D48" i="477" s="1"/>
  <c r="D45" i="477"/>
  <c r="O36" i="480"/>
  <c r="M37" i="477"/>
  <c r="N37" i="477" s="1"/>
  <c r="S37" i="477" s="1"/>
  <c r="R37" i="477"/>
  <c r="P35" i="480"/>
  <c r="G35" i="480"/>
  <c r="H35" i="480" s="1"/>
  <c r="I35" i="480" s="1"/>
  <c r="M33" i="477"/>
  <c r="N33" i="477" s="1"/>
  <c r="S33" i="477" s="1"/>
  <c r="O8" i="479"/>
  <c r="O11" i="479" s="1"/>
  <c r="F8" i="479"/>
  <c r="E11" i="479"/>
  <c r="D45" i="478"/>
  <c r="D47" i="478"/>
  <c r="D48" i="478" s="1"/>
  <c r="J31" i="479"/>
  <c r="K31" i="479" s="1"/>
  <c r="L31" i="479" s="1"/>
  <c r="I32" i="477"/>
  <c r="P32" i="477"/>
  <c r="G36" i="480"/>
  <c r="H36" i="480" s="1"/>
  <c r="I36" i="480" s="1"/>
  <c r="P36" i="480"/>
  <c r="C32" i="482"/>
  <c r="D29" i="481"/>
  <c r="D23" i="481"/>
  <c r="E23" i="481" s="1"/>
  <c r="F23" i="481" s="1"/>
  <c r="E26" i="478"/>
  <c r="E8" i="480"/>
  <c r="D11" i="480"/>
  <c r="J37" i="479"/>
  <c r="K37" i="479" s="1"/>
  <c r="L37" i="479" s="1"/>
  <c r="Q37" i="479"/>
  <c r="Q24" i="477"/>
  <c r="C39" i="482"/>
  <c r="O33" i="480"/>
  <c r="C13" i="481"/>
  <c r="D5" i="481"/>
  <c r="G18" i="478"/>
  <c r="F25" i="478"/>
  <c r="F26" i="478" s="1"/>
  <c r="Q39" i="478"/>
  <c r="I34" i="477"/>
  <c r="P34" i="477"/>
  <c r="J32" i="478"/>
  <c r="K32" i="478" s="1"/>
  <c r="L32" i="478" s="1"/>
  <c r="Q32" i="478"/>
  <c r="P32" i="479"/>
  <c r="M24" i="477"/>
  <c r="I21" i="477"/>
  <c r="P21" i="477"/>
  <c r="G33" i="480"/>
  <c r="H33" i="480" s="1"/>
  <c r="I33" i="480" s="1"/>
  <c r="P33" i="480"/>
  <c r="J32" i="479"/>
  <c r="P9" i="477"/>
  <c r="Q39" i="477"/>
  <c r="C31" i="482"/>
  <c r="H23" i="479"/>
  <c r="I23" i="479" s="1"/>
  <c r="F5" i="479"/>
  <c r="E13" i="479"/>
  <c r="C38" i="482"/>
  <c r="O22" i="480"/>
  <c r="C47" i="479"/>
  <c r="C48" i="479" s="1"/>
  <c r="C45" i="479"/>
  <c r="D14" i="479"/>
  <c r="D44" i="479"/>
  <c r="G18" i="477"/>
  <c r="F25" i="477"/>
  <c r="K30" i="478"/>
  <c r="G21" i="480"/>
  <c r="H35" i="479"/>
  <c r="I35" i="479" s="1"/>
  <c r="P30" i="479"/>
  <c r="P34" i="480"/>
  <c r="G8" i="478"/>
  <c r="F11" i="478"/>
  <c r="Q38" i="478"/>
  <c r="M22" i="477"/>
  <c r="N22" i="477" s="1"/>
  <c r="S22" i="477" s="1"/>
  <c r="R22" i="477"/>
  <c r="Q36" i="479"/>
  <c r="J36" i="479"/>
  <c r="K36" i="479" s="1"/>
  <c r="L36" i="479" s="1"/>
  <c r="J30" i="479"/>
  <c r="K30" i="479" s="1"/>
  <c r="L30" i="479" s="1"/>
  <c r="J34" i="480"/>
  <c r="K34" i="480" s="1"/>
  <c r="L34" i="480" s="1"/>
  <c r="G32" i="480"/>
  <c r="H32" i="480" s="1"/>
  <c r="I32" i="480" s="1"/>
  <c r="P32" i="480"/>
  <c r="G30" i="480"/>
  <c r="H30" i="480" s="1"/>
  <c r="I30" i="480" s="1"/>
  <c r="O32" i="480"/>
  <c r="C34" i="482"/>
  <c r="D8" i="481"/>
  <c r="C11" i="481"/>
  <c r="J34" i="478"/>
  <c r="M39" i="477"/>
  <c r="N39" i="477" s="1"/>
  <c r="S39" i="477" s="1"/>
  <c r="R39" i="477"/>
  <c r="K30" i="477"/>
  <c r="M33" i="478"/>
  <c r="N33" i="478" s="1"/>
  <c r="S33" i="478" s="1"/>
  <c r="O26" i="477"/>
  <c r="O14" i="477"/>
  <c r="O44" i="477"/>
  <c r="M38" i="478"/>
  <c r="E14" i="477"/>
  <c r="E44" i="477"/>
  <c r="J19" i="479"/>
  <c r="G5" i="477"/>
  <c r="F13" i="477"/>
  <c r="M20" i="478"/>
  <c r="N20" i="478" s="1"/>
  <c r="S20" i="478" s="1"/>
  <c r="R20" i="478"/>
  <c r="M10" i="477"/>
  <c r="N10" i="477" s="1"/>
  <c r="S10" i="477" s="1"/>
  <c r="R10" i="477"/>
  <c r="J10" i="478"/>
  <c r="O30" i="480"/>
  <c r="G9" i="480"/>
  <c r="S19" i="477"/>
  <c r="C37" i="482"/>
  <c r="G19" i="480"/>
  <c r="E18" i="480"/>
  <c r="D25" i="480"/>
  <c r="G24" i="479"/>
  <c r="C10" i="482"/>
  <c r="P10" i="478"/>
  <c r="D5" i="482"/>
  <c r="Q35" i="478"/>
  <c r="H21" i="479"/>
  <c r="G31" i="480"/>
  <c r="M9" i="478"/>
  <c r="D26" i="479"/>
  <c r="M36" i="478"/>
  <c r="P22" i="478"/>
  <c r="G39" i="480"/>
  <c r="P34" i="478"/>
  <c r="M35" i="478"/>
  <c r="N35" i="478" s="1"/>
  <c r="S35" i="478" s="1"/>
  <c r="P9" i="479"/>
  <c r="P22" i="479"/>
  <c r="Q31" i="477"/>
  <c r="F18" i="479"/>
  <c r="E25" i="479"/>
  <c r="E26" i="479" s="1"/>
  <c r="H33" i="479"/>
  <c r="I33" i="479" s="1"/>
  <c r="O39" i="480"/>
  <c r="C39" i="10"/>
  <c r="D39" i="10" s="1"/>
  <c r="E39" i="10" s="1"/>
  <c r="F39" i="10" s="1"/>
  <c r="G39" i="10" s="1"/>
  <c r="H39" i="10" s="1"/>
  <c r="I39" i="10" s="1"/>
  <c r="C19" i="10"/>
  <c r="D19" i="10" s="1"/>
  <c r="E19" i="10" s="1"/>
  <c r="F19" i="10" s="1"/>
  <c r="G19" i="10" s="1"/>
  <c r="H19" i="10" s="1"/>
  <c r="I19" i="10" s="1"/>
  <c r="J19" i="10" s="1"/>
  <c r="C22" i="10"/>
  <c r="D22" i="10" s="1"/>
  <c r="E22" i="10" s="1"/>
  <c r="F22" i="10" s="1"/>
  <c r="G22" i="10" s="1"/>
  <c r="H22" i="10" s="1"/>
  <c r="I22" i="10" s="1"/>
  <c r="J22" i="10" s="1"/>
  <c r="E131" i="11" a="1"/>
  <c r="E131" i="11" s="1"/>
  <c r="C36" i="482" s="1"/>
  <c r="E122" i="11" a="1"/>
  <c r="E122" i="11" s="1"/>
  <c r="C23" i="482" s="1"/>
  <c r="E118" i="11" a="1"/>
  <c r="E118" i="11" s="1"/>
  <c r="E130" i="11" a="1"/>
  <c r="E130" i="11" s="1"/>
  <c r="C35" i="482" s="1"/>
  <c r="E123" i="11" a="1"/>
  <c r="E123" i="11" s="1"/>
  <c r="C24" i="482" s="1"/>
  <c r="E132" i="11" a="1"/>
  <c r="E132" i="11" s="1"/>
  <c r="E117" i="11" a="1"/>
  <c r="E117" i="11" s="1"/>
  <c r="E121" i="11" a="1"/>
  <c r="E121" i="11" s="1"/>
  <c r="C22" i="482" s="1"/>
  <c r="E125" i="11" a="1"/>
  <c r="E125" i="11" s="1"/>
  <c r="C30" i="482" s="1"/>
  <c r="E133" i="11" a="1"/>
  <c r="E133" i="11" s="1"/>
  <c r="E116" i="11" a="1"/>
  <c r="E116" i="11" s="1"/>
  <c r="E120" i="11" a="1"/>
  <c r="E120" i="11" s="1"/>
  <c r="C21" i="482" s="1"/>
  <c r="E127" i="11" a="1"/>
  <c r="E127" i="11" s="1"/>
  <c r="I35" i="21"/>
  <c r="Q34" i="21"/>
  <c r="F38" i="21"/>
  <c r="P37" i="21"/>
  <c r="E38" i="21"/>
  <c r="O37" i="21"/>
  <c r="L32" i="21"/>
  <c r="R31" i="21"/>
  <c r="S31" i="21"/>
  <c r="E124" i="11" a="1"/>
  <c r="E124" i="11" s="1"/>
  <c r="C29" i="482" s="1"/>
  <c r="L2" i="12"/>
  <c r="E146" i="11" s="1" a="1"/>
  <c r="E146" i="11" s="1"/>
  <c r="E115" i="11" a="1"/>
  <c r="E115" i="11" s="1"/>
  <c r="C9" i="482" s="1"/>
  <c r="J8" i="11" a="1"/>
  <c r="J8" i="11" s="1"/>
  <c r="E126" i="11" a="1"/>
  <c r="E126" i="11" s="1"/>
  <c r="E134" i="11" a="1"/>
  <c r="E134" i="11" s="1"/>
  <c r="E129" i="11" a="1"/>
  <c r="E129" i="11" s="1"/>
  <c r="E128" i="11" a="1"/>
  <c r="E128" i="11" s="1"/>
  <c r="E114" i="11" a="1"/>
  <c r="E114" i="11" s="1"/>
  <c r="C8" i="482" s="1"/>
  <c r="E119" i="11" a="1"/>
  <c r="E119" i="11" s="1"/>
  <c r="C20" i="482" s="1"/>
  <c r="K2" i="10"/>
  <c r="J3" i="10"/>
  <c r="H11" i="11"/>
  <c r="B143" i="11"/>
  <c r="B183" i="11"/>
  <c r="B199" i="11"/>
  <c r="B174" i="11"/>
  <c r="B170" i="11"/>
  <c r="B189" i="11"/>
  <c r="B168" i="11"/>
  <c r="B163" i="11"/>
  <c r="B137" i="11"/>
  <c r="B169" i="11"/>
  <c r="B186" i="11"/>
  <c r="B200" i="11"/>
  <c r="B175" i="11"/>
  <c r="B193" i="11"/>
  <c r="B144" i="11"/>
  <c r="B162" i="11"/>
  <c r="B194" i="11"/>
  <c r="B182" i="11"/>
  <c r="B201" i="11"/>
  <c r="B195" i="11"/>
  <c r="B154" i="11"/>
  <c r="D24" i="482" l="1"/>
  <c r="E24" i="482" s="1"/>
  <c r="F24" i="482" s="1"/>
  <c r="O24" i="482"/>
  <c r="D23" i="482"/>
  <c r="E23" i="482" s="1"/>
  <c r="F23" i="482" s="1"/>
  <c r="O23" i="482"/>
  <c r="C40" i="482"/>
  <c r="D29" i="482"/>
  <c r="D36" i="482"/>
  <c r="E36" i="482" s="1"/>
  <c r="F36" i="482" s="1"/>
  <c r="D21" i="482"/>
  <c r="E21" i="482" s="1"/>
  <c r="F21" i="482" s="1"/>
  <c r="O21" i="482"/>
  <c r="D9" i="482"/>
  <c r="E9" i="482" s="1"/>
  <c r="F9" i="482" s="1"/>
  <c r="D30" i="482"/>
  <c r="E30" i="482" s="1"/>
  <c r="F30" i="482" s="1"/>
  <c r="O30" i="482"/>
  <c r="R24" i="477"/>
  <c r="P24" i="479"/>
  <c r="D22" i="482"/>
  <c r="E22" i="482" s="1"/>
  <c r="F22" i="482" s="1"/>
  <c r="P10" i="480"/>
  <c r="D35" i="482"/>
  <c r="E35" i="482" s="1"/>
  <c r="F35" i="482" s="1"/>
  <c r="O35" i="482"/>
  <c r="D20" i="482"/>
  <c r="E20" i="482" s="1"/>
  <c r="F20" i="482" s="1"/>
  <c r="O20" i="482"/>
  <c r="C13" i="482"/>
  <c r="D10" i="482"/>
  <c r="E10" i="482" s="1"/>
  <c r="F10" i="482" s="1"/>
  <c r="N36" i="478"/>
  <c r="S36" i="478"/>
  <c r="H19" i="480"/>
  <c r="I19" i="480" s="1"/>
  <c r="O47" i="477"/>
  <c r="O48" i="477" s="1"/>
  <c r="O45" i="477"/>
  <c r="M30" i="479"/>
  <c r="N30" i="479" s="1"/>
  <c r="S30" i="479" s="1"/>
  <c r="R30" i="479"/>
  <c r="D47" i="479"/>
  <c r="D48" i="479" s="1"/>
  <c r="D45" i="479"/>
  <c r="O23" i="481"/>
  <c r="E40" i="480"/>
  <c r="F29" i="480"/>
  <c r="O29" i="480"/>
  <c r="O40" i="480" s="1"/>
  <c r="J23" i="480"/>
  <c r="K23" i="480" s="1"/>
  <c r="L23" i="480" s="1"/>
  <c r="M23" i="480" s="1"/>
  <c r="N23" i="480" s="1"/>
  <c r="R23" i="480" s="1"/>
  <c r="O32" i="481"/>
  <c r="D37" i="482"/>
  <c r="E37" i="482" s="1"/>
  <c r="F37" i="482" s="1"/>
  <c r="O37" i="482"/>
  <c r="H10" i="480"/>
  <c r="I10" i="480" s="1"/>
  <c r="N9" i="478"/>
  <c r="R9" i="478" s="1"/>
  <c r="S9" i="478"/>
  <c r="H9" i="480"/>
  <c r="R33" i="478"/>
  <c r="J34" i="477"/>
  <c r="K34" i="477" s="1"/>
  <c r="L34" i="477" s="1"/>
  <c r="Q34" i="477"/>
  <c r="L20" i="477"/>
  <c r="Q20" i="477"/>
  <c r="G19" i="481"/>
  <c r="I34" i="479"/>
  <c r="P34" i="479"/>
  <c r="D33" i="482"/>
  <c r="E33" i="482" s="1"/>
  <c r="F33" i="482" s="1"/>
  <c r="O33" i="482"/>
  <c r="K10" i="478"/>
  <c r="E14" i="479"/>
  <c r="E44" i="479"/>
  <c r="O26" i="478"/>
  <c r="J31" i="478"/>
  <c r="K31" i="478" s="1"/>
  <c r="L31" i="478" s="1"/>
  <c r="M31" i="478" s="1"/>
  <c r="N31" i="478" s="1"/>
  <c r="R31" i="478" s="1"/>
  <c r="Q31" i="478"/>
  <c r="S31" i="478"/>
  <c r="G32" i="481"/>
  <c r="H32" i="481" s="1"/>
  <c r="I32" i="481" s="1"/>
  <c r="P32" i="481"/>
  <c r="D19" i="482"/>
  <c r="E19" i="482" s="1"/>
  <c r="F19" i="482" s="1"/>
  <c r="O19" i="482"/>
  <c r="K10" i="479"/>
  <c r="J20" i="480"/>
  <c r="K20" i="480" s="1"/>
  <c r="L20" i="480" s="1"/>
  <c r="M20" i="480" s="1"/>
  <c r="N20" i="480" s="1"/>
  <c r="R20" i="480" s="1"/>
  <c r="Q20" i="480"/>
  <c r="H8" i="478"/>
  <c r="G11" i="478"/>
  <c r="G5" i="479"/>
  <c r="F13" i="479"/>
  <c r="H18" i="478"/>
  <c r="G25" i="478"/>
  <c r="G26" i="478" s="1"/>
  <c r="J19" i="478"/>
  <c r="K19" i="478" s="1"/>
  <c r="L19" i="478" s="1"/>
  <c r="Q19" i="478"/>
  <c r="C29" i="483"/>
  <c r="M9" i="477"/>
  <c r="G38" i="481"/>
  <c r="H38" i="481" s="1"/>
  <c r="I38" i="481" s="1"/>
  <c r="P38" i="481"/>
  <c r="E18" i="481"/>
  <c r="G40" i="477"/>
  <c r="G41" i="477" s="1"/>
  <c r="H29" i="477"/>
  <c r="J39" i="479"/>
  <c r="G10" i="481"/>
  <c r="H10" i="481" s="1"/>
  <c r="I10" i="481" s="1"/>
  <c r="J33" i="479"/>
  <c r="I21" i="479"/>
  <c r="P21" i="479"/>
  <c r="J36" i="480"/>
  <c r="H8" i="477"/>
  <c r="G11" i="477"/>
  <c r="P39" i="479"/>
  <c r="E41" i="479"/>
  <c r="P33" i="479"/>
  <c r="C23" i="483"/>
  <c r="H31" i="480"/>
  <c r="P35" i="479"/>
  <c r="G18" i="479"/>
  <c r="F25" i="479"/>
  <c r="K34" i="478"/>
  <c r="J23" i="479"/>
  <c r="C47" i="480"/>
  <c r="C48" i="480" s="1"/>
  <c r="C45" i="480"/>
  <c r="C35" i="483"/>
  <c r="J20" i="479"/>
  <c r="E47" i="478"/>
  <c r="E48" i="478" s="1"/>
  <c r="E45" i="478"/>
  <c r="F40" i="479"/>
  <c r="G29" i="479"/>
  <c r="O34" i="481"/>
  <c r="O41" i="479"/>
  <c r="G34" i="481"/>
  <c r="H34" i="481" s="1"/>
  <c r="I34" i="481" s="1"/>
  <c r="P34" i="481"/>
  <c r="E29" i="481"/>
  <c r="O14" i="478"/>
  <c r="O44" i="478"/>
  <c r="L30" i="477"/>
  <c r="Q30" i="477"/>
  <c r="D31" i="482"/>
  <c r="E31" i="482" s="1"/>
  <c r="F31" i="482" s="1"/>
  <c r="B180" i="11"/>
  <c r="E5" i="482"/>
  <c r="C14" i="481"/>
  <c r="H37" i="480"/>
  <c r="H24" i="480"/>
  <c r="M32" i="478"/>
  <c r="N32" i="478" s="1"/>
  <c r="R32" i="478"/>
  <c r="H29" i="478"/>
  <c r="P29" i="478" s="1"/>
  <c r="P40" i="478" s="1"/>
  <c r="G40" i="478"/>
  <c r="D38" i="482"/>
  <c r="E38" i="482" s="1"/>
  <c r="F38" i="482" s="1"/>
  <c r="D32" i="482"/>
  <c r="E32" i="482" s="1"/>
  <c r="F32" i="482" s="1"/>
  <c r="D13" i="481"/>
  <c r="E5" i="481"/>
  <c r="J32" i="477"/>
  <c r="K32" i="477" s="1"/>
  <c r="L32" i="477" s="1"/>
  <c r="F44" i="477"/>
  <c r="F14" i="477"/>
  <c r="Q31" i="479"/>
  <c r="J38" i="477"/>
  <c r="K38" i="477" s="1"/>
  <c r="L38" i="477" s="1"/>
  <c r="M38" i="477" s="1"/>
  <c r="N38" i="477" s="1"/>
  <c r="R38" i="477" s="1"/>
  <c r="F5" i="480"/>
  <c r="E13" i="480"/>
  <c r="O5" i="480"/>
  <c r="O24" i="481"/>
  <c r="G35" i="481"/>
  <c r="H35" i="481" s="1"/>
  <c r="I35" i="481" s="1"/>
  <c r="P35" i="481"/>
  <c r="G9" i="481"/>
  <c r="C36" i="483"/>
  <c r="G33" i="481"/>
  <c r="D44" i="480"/>
  <c r="D14" i="480"/>
  <c r="H21" i="480"/>
  <c r="S32" i="478"/>
  <c r="R35" i="478"/>
  <c r="P30" i="480"/>
  <c r="J33" i="480"/>
  <c r="K33" i="480" s="1"/>
  <c r="L33" i="480" s="1"/>
  <c r="Q22" i="478"/>
  <c r="H22" i="480"/>
  <c r="G31" i="481"/>
  <c r="H31" i="481" s="1"/>
  <c r="I31" i="481" s="1"/>
  <c r="P31" i="481"/>
  <c r="Q22" i="479"/>
  <c r="G30" i="481"/>
  <c r="G24" i="481"/>
  <c r="H24" i="481" s="1"/>
  <c r="I24" i="481" s="1"/>
  <c r="P24" i="481"/>
  <c r="M22" i="479"/>
  <c r="N22" i="479" s="1"/>
  <c r="S22" i="479" s="1"/>
  <c r="O44" i="479"/>
  <c r="O14" i="479"/>
  <c r="J32" i="480"/>
  <c r="K32" i="480" s="1"/>
  <c r="L32" i="480" s="1"/>
  <c r="Q32" i="480"/>
  <c r="C9" i="483"/>
  <c r="F44" i="478"/>
  <c r="F14" i="478"/>
  <c r="M36" i="477"/>
  <c r="Q35" i="477"/>
  <c r="M36" i="479"/>
  <c r="N36" i="479" s="1"/>
  <c r="S36" i="479" s="1"/>
  <c r="R36" i="479"/>
  <c r="G23" i="481"/>
  <c r="H23" i="481" s="1"/>
  <c r="I23" i="481" s="1"/>
  <c r="D18" i="482"/>
  <c r="C25" i="482"/>
  <c r="C26" i="482" s="1"/>
  <c r="O25" i="480"/>
  <c r="J30" i="480"/>
  <c r="K30" i="480" s="1"/>
  <c r="L30" i="480" s="1"/>
  <c r="Q30" i="480"/>
  <c r="M22" i="478"/>
  <c r="N22" i="478" s="1"/>
  <c r="R22" i="478"/>
  <c r="G13" i="478"/>
  <c r="H5" i="478"/>
  <c r="H39" i="480"/>
  <c r="D26" i="480"/>
  <c r="Q34" i="480"/>
  <c r="F8" i="480"/>
  <c r="E11" i="480"/>
  <c r="O8" i="480"/>
  <c r="O11" i="480" s="1"/>
  <c r="R33" i="477"/>
  <c r="Q23" i="478"/>
  <c r="J23" i="478"/>
  <c r="K23" i="478" s="1"/>
  <c r="L23" i="478" s="1"/>
  <c r="M23" i="478" s="1"/>
  <c r="N23" i="478" s="1"/>
  <c r="R23" i="478" s="1"/>
  <c r="Q38" i="479"/>
  <c r="G21" i="481"/>
  <c r="M9" i="479"/>
  <c r="N9" i="479" s="1"/>
  <c r="S9" i="479" s="1"/>
  <c r="R9" i="479"/>
  <c r="D39" i="482"/>
  <c r="E39" i="482" s="1"/>
  <c r="F39" i="482" s="1"/>
  <c r="O39" i="482"/>
  <c r="H5" i="477"/>
  <c r="G13" i="477"/>
  <c r="D8" i="482"/>
  <c r="C11" i="482"/>
  <c r="K19" i="479"/>
  <c r="L30" i="478"/>
  <c r="Q30" i="478"/>
  <c r="C34" i="483"/>
  <c r="S20" i="480"/>
  <c r="F18" i="480"/>
  <c r="E25" i="480"/>
  <c r="E26" i="480" s="1"/>
  <c r="O18" i="480"/>
  <c r="N38" i="478"/>
  <c r="S38" i="478"/>
  <c r="M34" i="480"/>
  <c r="N34" i="480" s="1"/>
  <c r="S34" i="480" s="1"/>
  <c r="R34" i="480"/>
  <c r="F26" i="477"/>
  <c r="C24" i="483"/>
  <c r="H38" i="480"/>
  <c r="I38" i="480" s="1"/>
  <c r="R19" i="477"/>
  <c r="M38" i="479"/>
  <c r="O21" i="481"/>
  <c r="P20" i="481"/>
  <c r="G20" i="481"/>
  <c r="H20" i="481" s="1"/>
  <c r="I20" i="481" s="1"/>
  <c r="D11" i="481"/>
  <c r="E8" i="481"/>
  <c r="J35" i="479"/>
  <c r="K35" i="479" s="1"/>
  <c r="L35" i="479" s="1"/>
  <c r="Q35" i="479"/>
  <c r="M31" i="479"/>
  <c r="N31" i="479" s="1"/>
  <c r="D34" i="482"/>
  <c r="E34" i="482" s="1"/>
  <c r="F34" i="482" s="1"/>
  <c r="O34" i="482"/>
  <c r="K32" i="479"/>
  <c r="H24" i="479"/>
  <c r="I24" i="479" s="1"/>
  <c r="J21" i="477"/>
  <c r="K21" i="477" s="1"/>
  <c r="L21" i="477" s="1"/>
  <c r="M37" i="479"/>
  <c r="N37" i="479" s="1"/>
  <c r="S37" i="479" s="1"/>
  <c r="R37" i="479"/>
  <c r="G8" i="479"/>
  <c r="F11" i="479"/>
  <c r="M35" i="477"/>
  <c r="E36" i="481"/>
  <c r="E45" i="477"/>
  <c r="E47" i="477"/>
  <c r="E48" i="477" s="1"/>
  <c r="R36" i="478"/>
  <c r="P19" i="480"/>
  <c r="R38" i="478"/>
  <c r="Q30" i="479"/>
  <c r="H18" i="477"/>
  <c r="P18" i="477" s="1"/>
  <c r="P25" i="477" s="1"/>
  <c r="G25" i="477"/>
  <c r="G26" i="477" s="1"/>
  <c r="N24" i="477"/>
  <c r="S24" i="477"/>
  <c r="J35" i="480"/>
  <c r="K35" i="480" s="1"/>
  <c r="L35" i="480" s="1"/>
  <c r="Q35" i="480"/>
  <c r="P23" i="480"/>
  <c r="G37" i="481"/>
  <c r="H37" i="481" s="1"/>
  <c r="I37" i="481" s="1"/>
  <c r="P37" i="481"/>
  <c r="C23" i="10"/>
  <c r="D23" i="10" s="1"/>
  <c r="E23" i="10" s="1"/>
  <c r="F23" i="10" s="1"/>
  <c r="C9" i="10"/>
  <c r="D9" i="10" s="1"/>
  <c r="E9" i="10" s="1"/>
  <c r="F9" i="10" s="1"/>
  <c r="G9" i="10" s="1"/>
  <c r="H9" i="10" s="1"/>
  <c r="C8" i="10"/>
  <c r="D8" i="10" s="1"/>
  <c r="D11" i="10" s="1"/>
  <c r="C37" i="10"/>
  <c r="D37" i="10" s="1"/>
  <c r="E37" i="10" s="1"/>
  <c r="F37" i="10" s="1"/>
  <c r="C34" i="10"/>
  <c r="D34" i="10" s="1"/>
  <c r="E34" i="10" s="1"/>
  <c r="F34" i="10" s="1"/>
  <c r="G34" i="10" s="1"/>
  <c r="H34" i="10" s="1"/>
  <c r="I34" i="10" s="1"/>
  <c r="C31" i="10"/>
  <c r="D31" i="10" s="1"/>
  <c r="E31" i="10" s="1"/>
  <c r="F31" i="10" s="1"/>
  <c r="G31" i="10" s="1"/>
  <c r="H31" i="10" s="1"/>
  <c r="I31" i="10" s="1"/>
  <c r="C38" i="10"/>
  <c r="C32" i="10"/>
  <c r="C5" i="10"/>
  <c r="C35" i="10"/>
  <c r="D35" i="10" s="1"/>
  <c r="E35" i="10" s="1"/>
  <c r="F35" i="10" s="1"/>
  <c r="G35" i="10" s="1"/>
  <c r="H35" i="10" s="1"/>
  <c r="I35" i="10" s="1"/>
  <c r="J35" i="10" s="1"/>
  <c r="C18" i="10"/>
  <c r="D18" i="10" s="1"/>
  <c r="E18" i="10" s="1"/>
  <c r="C21" i="10"/>
  <c r="D21" i="10" s="1"/>
  <c r="E21" i="10" s="1"/>
  <c r="F21" i="10" s="1"/>
  <c r="G21" i="10" s="1"/>
  <c r="H21" i="10" s="1"/>
  <c r="I21" i="10" s="1"/>
  <c r="J21" i="10" s="1"/>
  <c r="K21" i="10" s="1"/>
  <c r="L21" i="10" s="1"/>
  <c r="C30" i="10"/>
  <c r="D30" i="10" s="1"/>
  <c r="C10" i="10"/>
  <c r="D10" i="10" s="1"/>
  <c r="C36" i="10"/>
  <c r="D36" i="10" s="1"/>
  <c r="E36" i="10" s="1"/>
  <c r="F36" i="10" s="1"/>
  <c r="G36" i="10" s="1"/>
  <c r="H36" i="10" s="1"/>
  <c r="I36" i="10" s="1"/>
  <c r="C24" i="10"/>
  <c r="C33" i="10"/>
  <c r="D33" i="10" s="1"/>
  <c r="E33" i="10" s="1"/>
  <c r="F33" i="10" s="1"/>
  <c r="O22" i="10"/>
  <c r="C11" i="10"/>
  <c r="P21" i="10"/>
  <c r="C20" i="10"/>
  <c r="D20" i="10" s="1"/>
  <c r="E20" i="10" s="1"/>
  <c r="F20" i="10" s="1"/>
  <c r="G20" i="10" s="1"/>
  <c r="H20" i="10" s="1"/>
  <c r="I20" i="10" s="1"/>
  <c r="J20" i="10" s="1"/>
  <c r="C29" i="10"/>
  <c r="D29" i="10" s="1"/>
  <c r="E29" i="10" s="1"/>
  <c r="O29" i="10" s="1"/>
  <c r="P22" i="10"/>
  <c r="P19" i="10"/>
  <c r="O19" i="10"/>
  <c r="E10" i="10"/>
  <c r="F10" i="10" s="1"/>
  <c r="O9" i="10"/>
  <c r="O39" i="10"/>
  <c r="E136" i="11" a="1"/>
  <c r="E136" i="11" s="1"/>
  <c r="C8" i="483" s="1"/>
  <c r="I36" i="21"/>
  <c r="Q35" i="21"/>
  <c r="I9" i="10"/>
  <c r="P9" i="10"/>
  <c r="F39" i="21"/>
  <c r="P38" i="21"/>
  <c r="L33" i="21"/>
  <c r="R32" i="21"/>
  <c r="S32" i="21"/>
  <c r="J36" i="10"/>
  <c r="K36" i="10" s="1"/>
  <c r="L36" i="10" s="1"/>
  <c r="K22" i="10"/>
  <c r="L22" i="10" s="1"/>
  <c r="E149" i="11" a="1"/>
  <c r="E149" i="11" s="1"/>
  <c r="C32" i="483" s="1"/>
  <c r="K19" i="10"/>
  <c r="L19" i="10" s="1"/>
  <c r="E39" i="21"/>
  <c r="O38" i="21"/>
  <c r="P39" i="10"/>
  <c r="J39" i="10"/>
  <c r="K39" i="10" s="1"/>
  <c r="L39" i="10" s="1"/>
  <c r="K35" i="10"/>
  <c r="P36" i="10"/>
  <c r="M2" i="12"/>
  <c r="E174" i="11" s="1" a="1"/>
  <c r="E174" i="11" s="1"/>
  <c r="E142" i="11" a="1"/>
  <c r="E142" i="11" s="1"/>
  <c r="C21" i="483" s="1"/>
  <c r="E145" i="11" a="1"/>
  <c r="E145" i="11" s="1"/>
  <c r="E140" i="11" a="1"/>
  <c r="E140" i="11" s="1"/>
  <c r="C19" i="483" s="1"/>
  <c r="E151" i="11" a="1"/>
  <c r="E151" i="11" s="1"/>
  <c r="E138" i="11" a="1"/>
  <c r="E138" i="11" s="1"/>
  <c r="C10" i="483" s="1"/>
  <c r="E135" i="11" a="1"/>
  <c r="E135" i="11" s="1"/>
  <c r="C5" i="483" s="1"/>
  <c r="E143" i="11" a="1"/>
  <c r="E143" i="11" s="1"/>
  <c r="C22" i="483" s="1"/>
  <c r="E156" i="11" a="1"/>
  <c r="E156" i="11" s="1"/>
  <c r="C39" i="483" s="1"/>
  <c r="E139" i="11" a="1"/>
  <c r="E139" i="11" s="1"/>
  <c r="C18" i="483" s="1"/>
  <c r="E152" i="11" a="1"/>
  <c r="E152" i="11" s="1"/>
  <c r="E148" i="11" a="1"/>
  <c r="E148" i="11" s="1"/>
  <c r="E144" i="11" a="1"/>
  <c r="E144" i="11" s="1"/>
  <c r="E153" i="11" a="1"/>
  <c r="E153" i="11" s="1"/>
  <c r="E141" i="11" a="1"/>
  <c r="E141" i="11" s="1"/>
  <c r="C20" i="483" s="1"/>
  <c r="E137" i="11" a="1"/>
  <c r="E137" i="11" s="1"/>
  <c r="E154" i="11" a="1"/>
  <c r="E154" i="11" s="1"/>
  <c r="C37" i="483" s="1"/>
  <c r="E147" i="11" a="1"/>
  <c r="E147" i="11" s="1"/>
  <c r="C30" i="483" s="1"/>
  <c r="E150" i="11" a="1"/>
  <c r="E150" i="11" s="1"/>
  <c r="C33" i="483" s="1"/>
  <c r="J9" i="11" a="1"/>
  <c r="J9" i="11" s="1"/>
  <c r="E155" i="11" a="1"/>
  <c r="E155" i="11" s="1"/>
  <c r="C38" i="483" s="1"/>
  <c r="K3" i="10"/>
  <c r="L2" i="10"/>
  <c r="H12" i="11"/>
  <c r="B205" i="11"/>
  <c r="B165" i="11"/>
  <c r="B185" i="11"/>
  <c r="B208" i="11"/>
  <c r="B176" i="11"/>
  <c r="B223" i="11"/>
  <c r="B190" i="11"/>
  <c r="B204" i="11"/>
  <c r="B211" i="11"/>
  <c r="B216" i="11"/>
  <c r="B192" i="11"/>
  <c r="B159" i="11"/>
  <c r="B184" i="11"/>
  <c r="B166" i="11"/>
  <c r="B196" i="11"/>
  <c r="B191" i="11"/>
  <c r="B215" i="11"/>
  <c r="B217" i="11"/>
  <c r="B197" i="11"/>
  <c r="B221" i="11"/>
  <c r="B222" i="11"/>
  <c r="B202" i="11"/>
  <c r="L7" i="359"/>
  <c r="D10" i="483" l="1"/>
  <c r="E10" i="483" s="1"/>
  <c r="F10" i="483" s="1"/>
  <c r="D21" i="483"/>
  <c r="E21" i="483" s="1"/>
  <c r="F21" i="483" s="1"/>
  <c r="O21" i="483"/>
  <c r="O39" i="483"/>
  <c r="D39" i="483"/>
  <c r="E39" i="483" s="1"/>
  <c r="F39" i="483" s="1"/>
  <c r="O33" i="483"/>
  <c r="D33" i="483"/>
  <c r="E33" i="483" s="1"/>
  <c r="F33" i="483" s="1"/>
  <c r="D18" i="483"/>
  <c r="C25" i="483"/>
  <c r="D30" i="483"/>
  <c r="E30" i="483" s="1"/>
  <c r="F30" i="483" s="1"/>
  <c r="O30" i="483"/>
  <c r="D22" i="483"/>
  <c r="E22" i="483" s="1"/>
  <c r="F22" i="483" s="1"/>
  <c r="O22" i="483"/>
  <c r="D19" i="483"/>
  <c r="E19" i="483" s="1"/>
  <c r="F19" i="483" s="1"/>
  <c r="E30" i="10"/>
  <c r="F30" i="10" s="1"/>
  <c r="G30" i="10" s="1"/>
  <c r="H30" i="10" s="1"/>
  <c r="I30" i="10" s="1"/>
  <c r="H13" i="478"/>
  <c r="I5" i="478"/>
  <c r="P5" i="478"/>
  <c r="G22" i="482"/>
  <c r="H22" i="482" s="1"/>
  <c r="I22" i="482" s="1"/>
  <c r="P22" i="482"/>
  <c r="J38" i="480"/>
  <c r="C39" i="484"/>
  <c r="G13" i="479"/>
  <c r="G11" i="479"/>
  <c r="H8" i="479"/>
  <c r="R31" i="479"/>
  <c r="J23" i="481"/>
  <c r="Q33" i="480"/>
  <c r="Q38" i="477"/>
  <c r="I37" i="480"/>
  <c r="P37" i="480"/>
  <c r="K20" i="479"/>
  <c r="L20" i="479" s="1"/>
  <c r="E47" i="479"/>
  <c r="E48" i="479" s="1"/>
  <c r="E45" i="479"/>
  <c r="O10" i="482"/>
  <c r="I18" i="478"/>
  <c r="H25" i="478"/>
  <c r="H26" i="478" s="1"/>
  <c r="G37" i="482"/>
  <c r="H37" i="482" s="1"/>
  <c r="I37" i="482" s="1"/>
  <c r="P37" i="482"/>
  <c r="P21" i="482"/>
  <c r="G21" i="482"/>
  <c r="H21" i="482" s="1"/>
  <c r="I21" i="482" s="1"/>
  <c r="O21" i="10"/>
  <c r="Q21" i="477"/>
  <c r="M35" i="479"/>
  <c r="R30" i="478"/>
  <c r="M30" i="478"/>
  <c r="N30" i="478" s="1"/>
  <c r="S30" i="478"/>
  <c r="J21" i="479"/>
  <c r="K21" i="479" s="1"/>
  <c r="L21" i="479" s="1"/>
  <c r="L10" i="478"/>
  <c r="Q10" i="478"/>
  <c r="C14" i="482"/>
  <c r="C44" i="482"/>
  <c r="C13" i="483"/>
  <c r="D5" i="483"/>
  <c r="O31" i="10"/>
  <c r="R35" i="480"/>
  <c r="M35" i="480"/>
  <c r="N35" i="480" s="1"/>
  <c r="S35" i="480" s="1"/>
  <c r="S22" i="478"/>
  <c r="J20" i="481"/>
  <c r="K20" i="481" s="1"/>
  <c r="L20" i="481" s="1"/>
  <c r="Q20" i="481"/>
  <c r="F11" i="480"/>
  <c r="G8" i="480"/>
  <c r="F45" i="477"/>
  <c r="F47" i="477"/>
  <c r="F48" i="477" s="1"/>
  <c r="E13" i="482"/>
  <c r="F5" i="482"/>
  <c r="O5" i="482"/>
  <c r="O31" i="482"/>
  <c r="P10" i="481"/>
  <c r="G33" i="482"/>
  <c r="G20" i="482"/>
  <c r="M21" i="477"/>
  <c r="N21" i="477" s="1"/>
  <c r="S21" i="477" s="1"/>
  <c r="E11" i="481"/>
  <c r="F8" i="481"/>
  <c r="L19" i="479"/>
  <c r="Q19" i="479"/>
  <c r="D13" i="482"/>
  <c r="F45" i="478"/>
  <c r="F47" i="478"/>
  <c r="F48" i="478" s="1"/>
  <c r="I21" i="480"/>
  <c r="P21" i="480"/>
  <c r="Q32" i="477"/>
  <c r="G31" i="482"/>
  <c r="L34" i="478"/>
  <c r="Q34" i="478"/>
  <c r="J10" i="481"/>
  <c r="K10" i="481" s="1"/>
  <c r="L10" i="481" s="1"/>
  <c r="O41" i="480"/>
  <c r="P18" i="478"/>
  <c r="P25" i="478" s="1"/>
  <c r="N36" i="477"/>
  <c r="S36" i="477"/>
  <c r="Q23" i="480"/>
  <c r="K33" i="479"/>
  <c r="D9" i="483"/>
  <c r="E9" i="483" s="1"/>
  <c r="F9" i="483" s="1"/>
  <c r="G9" i="483" s="1"/>
  <c r="H9" i="483" s="1"/>
  <c r="O9" i="483"/>
  <c r="S31" i="479"/>
  <c r="M32" i="477"/>
  <c r="N32" i="477" s="1"/>
  <c r="S32" i="477" s="1"/>
  <c r="F26" i="479"/>
  <c r="I8" i="478"/>
  <c r="H11" i="478"/>
  <c r="P8" i="478"/>
  <c r="P11" i="478" s="1"/>
  <c r="J34" i="479"/>
  <c r="K34" i="479" s="1"/>
  <c r="L34" i="479" s="1"/>
  <c r="G35" i="482"/>
  <c r="H35" i="482" s="1"/>
  <c r="I35" i="482" s="1"/>
  <c r="P35" i="482"/>
  <c r="O8" i="481"/>
  <c r="O11" i="481" s="1"/>
  <c r="K23" i="479"/>
  <c r="L23" i="479" s="1"/>
  <c r="F44" i="479"/>
  <c r="F14" i="479"/>
  <c r="H5" i="479"/>
  <c r="J24" i="479"/>
  <c r="N38" i="479"/>
  <c r="S38" i="479" s="1"/>
  <c r="E8" i="482"/>
  <c r="D11" i="482"/>
  <c r="F5" i="481"/>
  <c r="E13" i="481"/>
  <c r="C35" i="484"/>
  <c r="M30" i="477"/>
  <c r="N30" i="477" s="1"/>
  <c r="K39" i="479"/>
  <c r="L39" i="479" s="1"/>
  <c r="F40" i="480"/>
  <c r="G29" i="480"/>
  <c r="R36" i="477"/>
  <c r="R38" i="479"/>
  <c r="I39" i="480"/>
  <c r="P39" i="480"/>
  <c r="M32" i="480"/>
  <c r="N32" i="480" s="1"/>
  <c r="S32" i="480" s="1"/>
  <c r="R32" i="480"/>
  <c r="O47" i="479"/>
  <c r="O48" i="479" s="1"/>
  <c r="O45" i="479"/>
  <c r="D47" i="480"/>
  <c r="D48" i="480" s="1"/>
  <c r="D45" i="480"/>
  <c r="D14" i="481"/>
  <c r="O47" i="478"/>
  <c r="O48" i="478" s="1"/>
  <c r="O45" i="478"/>
  <c r="H18" i="479"/>
  <c r="G25" i="479"/>
  <c r="G26" i="479" s="1"/>
  <c r="H19" i="481"/>
  <c r="E41" i="480"/>
  <c r="C11" i="483"/>
  <c r="D8" i="483"/>
  <c r="I18" i="477"/>
  <c r="H25" i="477"/>
  <c r="L32" i="479"/>
  <c r="Q32" i="479"/>
  <c r="G14" i="477"/>
  <c r="G44" i="477"/>
  <c r="R22" i="479"/>
  <c r="O22" i="482"/>
  <c r="G44" i="478"/>
  <c r="G14" i="478"/>
  <c r="G41" i="478"/>
  <c r="M34" i="477"/>
  <c r="N34" i="477" s="1"/>
  <c r="S34" i="477" s="1"/>
  <c r="D40" i="482"/>
  <c r="D41" i="482" s="1"/>
  <c r="E29" i="482"/>
  <c r="R33" i="480"/>
  <c r="M33" i="480"/>
  <c r="N33" i="480" s="1"/>
  <c r="S33" i="480" s="1"/>
  <c r="O32" i="482"/>
  <c r="D36" i="483"/>
  <c r="E36" i="483" s="1"/>
  <c r="F36" i="483" s="1"/>
  <c r="G39" i="482"/>
  <c r="H39" i="482" s="1"/>
  <c r="I39" i="482" s="1"/>
  <c r="J24" i="481"/>
  <c r="K24" i="481" s="1"/>
  <c r="L24" i="481" s="1"/>
  <c r="M24" i="481" s="1"/>
  <c r="N24" i="481" s="1"/>
  <c r="R24" i="481" s="1"/>
  <c r="Q24" i="481"/>
  <c r="H30" i="481"/>
  <c r="I30" i="481" s="1"/>
  <c r="D38" i="483"/>
  <c r="E38" i="483" s="1"/>
  <c r="F38" i="483" s="1"/>
  <c r="O20" i="10"/>
  <c r="M30" i="480"/>
  <c r="N30" i="480" s="1"/>
  <c r="S30" i="480" s="1"/>
  <c r="R30" i="480"/>
  <c r="J35" i="481"/>
  <c r="K35" i="481" s="1"/>
  <c r="L35" i="481" s="1"/>
  <c r="Q35" i="481"/>
  <c r="I29" i="478"/>
  <c r="H40" i="478"/>
  <c r="H41" i="478" s="1"/>
  <c r="C24" i="484"/>
  <c r="J38" i="481"/>
  <c r="K38" i="481" s="1"/>
  <c r="L38" i="481" s="1"/>
  <c r="J32" i="481"/>
  <c r="G30" i="482"/>
  <c r="C41" i="482"/>
  <c r="G32" i="482"/>
  <c r="H32" i="482" s="1"/>
  <c r="I32" i="482" s="1"/>
  <c r="P32" i="482"/>
  <c r="F29" i="481"/>
  <c r="D24" i="483"/>
  <c r="E24" i="483" s="1"/>
  <c r="F24" i="483" s="1"/>
  <c r="O24" i="483"/>
  <c r="O38" i="482"/>
  <c r="G19" i="482"/>
  <c r="O5" i="481"/>
  <c r="O13" i="481" s="1"/>
  <c r="D35" i="483"/>
  <c r="E35" i="483" s="1"/>
  <c r="F35" i="483" s="1"/>
  <c r="C37" i="484"/>
  <c r="J31" i="481"/>
  <c r="K31" i="481" s="1"/>
  <c r="L31" i="481" s="1"/>
  <c r="H29" i="479"/>
  <c r="G40" i="479"/>
  <c r="G41" i="479" s="1"/>
  <c r="N9" i="477"/>
  <c r="R9" i="477" s="1"/>
  <c r="S9" i="477"/>
  <c r="I9" i="480"/>
  <c r="P9" i="480"/>
  <c r="J19" i="480"/>
  <c r="D34" i="483"/>
  <c r="E34" i="483" s="1"/>
  <c r="F34" i="483" s="1"/>
  <c r="G10" i="482"/>
  <c r="H10" i="482" s="1"/>
  <c r="I10" i="482" s="1"/>
  <c r="I31" i="480"/>
  <c r="P31" i="480"/>
  <c r="O36" i="482"/>
  <c r="G34" i="482"/>
  <c r="D23" i="483"/>
  <c r="E23" i="483" s="1"/>
  <c r="F23" i="483" s="1"/>
  <c r="F18" i="481"/>
  <c r="O18" i="481"/>
  <c r="J34" i="481"/>
  <c r="K34" i="481" s="1"/>
  <c r="L34" i="481" s="1"/>
  <c r="M34" i="481" s="1"/>
  <c r="N34" i="481" s="1"/>
  <c r="R34" i="481" s="1"/>
  <c r="Q34" i="481"/>
  <c r="O26" i="480"/>
  <c r="S23" i="480"/>
  <c r="O13" i="480"/>
  <c r="S24" i="481"/>
  <c r="F41" i="479"/>
  <c r="D29" i="483"/>
  <c r="G9" i="482"/>
  <c r="G23" i="482"/>
  <c r="D37" i="483"/>
  <c r="E37" i="483" s="1"/>
  <c r="F37" i="483" s="1"/>
  <c r="O37" i="483"/>
  <c r="D32" i="483"/>
  <c r="E32" i="483" s="1"/>
  <c r="F32" i="483" s="1"/>
  <c r="O32" i="483"/>
  <c r="P35" i="10"/>
  <c r="N35" i="477"/>
  <c r="R35" i="477" s="1"/>
  <c r="I22" i="480"/>
  <c r="P22" i="480"/>
  <c r="E44" i="480"/>
  <c r="E14" i="480"/>
  <c r="C38" i="484"/>
  <c r="O9" i="482"/>
  <c r="J37" i="481"/>
  <c r="K37" i="481" s="1"/>
  <c r="L37" i="481" s="1"/>
  <c r="I5" i="477"/>
  <c r="H13" i="477"/>
  <c r="P5" i="477"/>
  <c r="P13" i="477" s="1"/>
  <c r="H33" i="481"/>
  <c r="I33" i="481" s="1"/>
  <c r="G38" i="482"/>
  <c r="H38" i="482" s="1"/>
  <c r="I38" i="482" s="1"/>
  <c r="P38" i="482"/>
  <c r="S34" i="481"/>
  <c r="O36" i="10"/>
  <c r="F36" i="481"/>
  <c r="O36" i="481"/>
  <c r="O20" i="483"/>
  <c r="D20" i="483"/>
  <c r="E20" i="483" s="1"/>
  <c r="F20" i="483" s="1"/>
  <c r="P31" i="10"/>
  <c r="E18" i="482"/>
  <c r="D25" i="482"/>
  <c r="D26" i="482" s="1"/>
  <c r="F13" i="480"/>
  <c r="G5" i="480"/>
  <c r="I24" i="480"/>
  <c r="P24" i="480"/>
  <c r="I8" i="477"/>
  <c r="H11" i="477"/>
  <c r="P8" i="477"/>
  <c r="P11" i="477" s="1"/>
  <c r="P38" i="480"/>
  <c r="H40" i="477"/>
  <c r="H41" i="477" s="1"/>
  <c r="I29" i="477"/>
  <c r="P29" i="477"/>
  <c r="P40" i="477" s="1"/>
  <c r="L10" i="479"/>
  <c r="M10" i="479" s="1"/>
  <c r="N10" i="479" s="1"/>
  <c r="R10" i="479" s="1"/>
  <c r="Q10" i="479"/>
  <c r="G36" i="482"/>
  <c r="H36" i="482" s="1"/>
  <c r="I36" i="482" s="1"/>
  <c r="M20" i="477"/>
  <c r="N20" i="477" s="1"/>
  <c r="R20" i="477" s="1"/>
  <c r="S20" i="477"/>
  <c r="H9" i="481"/>
  <c r="I9" i="481" s="1"/>
  <c r="C36" i="484"/>
  <c r="H21" i="481"/>
  <c r="P8" i="479"/>
  <c r="P11" i="479" s="1"/>
  <c r="G18" i="480"/>
  <c r="F25" i="480"/>
  <c r="S23" i="478"/>
  <c r="P23" i="481"/>
  <c r="S38" i="477"/>
  <c r="Q20" i="479"/>
  <c r="K36" i="480"/>
  <c r="M19" i="478"/>
  <c r="J10" i="480"/>
  <c r="O29" i="481"/>
  <c r="G24" i="482"/>
  <c r="D24" i="10"/>
  <c r="E24" i="10" s="1"/>
  <c r="F24" i="10" s="1"/>
  <c r="C25" i="10"/>
  <c r="D32" i="10"/>
  <c r="E32" i="10" s="1"/>
  <c r="F32" i="10" s="1"/>
  <c r="O33" i="10"/>
  <c r="O37" i="10"/>
  <c r="E8" i="10"/>
  <c r="E11" i="10" s="1"/>
  <c r="O35" i="10"/>
  <c r="D38" i="10"/>
  <c r="E38" i="10" s="1"/>
  <c r="F38" i="10" s="1"/>
  <c r="O38" i="10"/>
  <c r="P20" i="10"/>
  <c r="P30" i="10"/>
  <c r="E176" i="11" a="1"/>
  <c r="E176" i="11" s="1"/>
  <c r="P34" i="10"/>
  <c r="G37" i="10"/>
  <c r="H37" i="10" s="1"/>
  <c r="I37" i="10" s="1"/>
  <c r="J37" i="10" s="1"/>
  <c r="K37" i="10" s="1"/>
  <c r="L37" i="10" s="1"/>
  <c r="M37" i="10" s="1"/>
  <c r="O23" i="10"/>
  <c r="G33" i="10"/>
  <c r="H33" i="10" s="1"/>
  <c r="I33" i="10" s="1"/>
  <c r="C40" i="10"/>
  <c r="G23" i="10"/>
  <c r="H23" i="10" s="1"/>
  <c r="I23" i="10" s="1"/>
  <c r="O10" i="10"/>
  <c r="O34" i="10"/>
  <c r="E171" i="11" a="1"/>
  <c r="E171" i="11" s="1"/>
  <c r="C32" i="484" s="1"/>
  <c r="E170" i="11" a="1"/>
  <c r="E170" i="11" s="1"/>
  <c r="C31" i="484" s="1"/>
  <c r="E172" i="11" a="1"/>
  <c r="E172" i="11" s="1"/>
  <c r="C33" i="484" s="1"/>
  <c r="E168" i="11" a="1"/>
  <c r="E168" i="11" s="1"/>
  <c r="C29" i="484" s="1"/>
  <c r="E166" i="11" a="1"/>
  <c r="E166" i="11" s="1"/>
  <c r="C23" i="484" s="1"/>
  <c r="E160" i="11" a="1"/>
  <c r="E160" i="11" s="1"/>
  <c r="C10" i="484" s="1"/>
  <c r="E159" i="11" a="1"/>
  <c r="E159" i="11" s="1"/>
  <c r="C9" i="484" s="1"/>
  <c r="E157" i="11" a="1"/>
  <c r="E157" i="11" s="1"/>
  <c r="C5" i="484" s="1"/>
  <c r="L35" i="10"/>
  <c r="O18" i="10"/>
  <c r="F18" i="10"/>
  <c r="G10" i="10"/>
  <c r="J34" i="10"/>
  <c r="K34" i="10" s="1"/>
  <c r="L34" i="10" s="1"/>
  <c r="F29" i="10"/>
  <c r="E173" i="11" a="1"/>
  <c r="E173" i="11" s="1"/>
  <c r="C34" i="484" s="1"/>
  <c r="E164" i="11" a="1"/>
  <c r="E164" i="11" s="1"/>
  <c r="C21" i="484" s="1"/>
  <c r="M19" i="10"/>
  <c r="N19" i="10" s="1"/>
  <c r="E175" i="11" a="1"/>
  <c r="E175" i="11" s="1"/>
  <c r="M21" i="10"/>
  <c r="Q39" i="10"/>
  <c r="M39" i="10"/>
  <c r="F40" i="21"/>
  <c r="F41" i="21" s="1"/>
  <c r="F42" i="21" s="1"/>
  <c r="P39" i="21"/>
  <c r="P40" i="21" s="1"/>
  <c r="K20" i="10"/>
  <c r="Q35" i="10"/>
  <c r="E177" i="11" a="1"/>
  <c r="E177" i="11" s="1"/>
  <c r="M22" i="10"/>
  <c r="Q36" i="10"/>
  <c r="M36" i="10"/>
  <c r="E161" i="11" a="1"/>
  <c r="E161" i="11" s="1"/>
  <c r="J30" i="10"/>
  <c r="K30" i="10" s="1"/>
  <c r="L30" i="10" s="1"/>
  <c r="J31" i="10"/>
  <c r="K31" i="10" s="1"/>
  <c r="L31" i="10" s="1"/>
  <c r="Q19" i="10"/>
  <c r="J9" i="10"/>
  <c r="E158" i="11" a="1"/>
  <c r="E158" i="11" s="1"/>
  <c r="C8" i="484" s="1"/>
  <c r="Q22" i="10"/>
  <c r="E167" i="11" a="1"/>
  <c r="E167" i="11" s="1"/>
  <c r="L34" i="21"/>
  <c r="R33" i="21"/>
  <c r="S33" i="21"/>
  <c r="E178" i="11" a="1"/>
  <c r="E178" i="11" s="1"/>
  <c r="E40" i="21"/>
  <c r="E41" i="21" s="1"/>
  <c r="E42" i="21" s="1"/>
  <c r="O39" i="21"/>
  <c r="O40" i="21" s="1"/>
  <c r="I37" i="21"/>
  <c r="Q36" i="21"/>
  <c r="Q21" i="10"/>
  <c r="N2" i="12"/>
  <c r="E163" i="11" a="1"/>
  <c r="E163" i="11" s="1"/>
  <c r="C20" i="484" s="1"/>
  <c r="E165" i="11" a="1"/>
  <c r="E165" i="11" s="1"/>
  <c r="C22" i="484" s="1"/>
  <c r="E169" i="11" a="1"/>
  <c r="E169" i="11" s="1"/>
  <c r="C30" i="484" s="1"/>
  <c r="J10" i="11" a="1"/>
  <c r="J10" i="11" s="1"/>
  <c r="E162" i="11" a="1"/>
  <c r="E162" i="11" s="1"/>
  <c r="C19" i="484" s="1"/>
  <c r="M2" i="10"/>
  <c r="L3" i="10"/>
  <c r="H13" i="11"/>
  <c r="B187" i="11"/>
  <c r="B227" i="11"/>
  <c r="B214" i="11"/>
  <c r="B243" i="11"/>
  <c r="B206" i="11"/>
  <c r="B238" i="11"/>
  <c r="B244" i="11"/>
  <c r="B219" i="11"/>
  <c r="B233" i="11"/>
  <c r="B239" i="11"/>
  <c r="B226" i="11"/>
  <c r="B237" i="11"/>
  <c r="B212" i="11"/>
  <c r="B181" i="11"/>
  <c r="B213" i="11"/>
  <c r="B245" i="11"/>
  <c r="B198" i="11"/>
  <c r="B218" i="11"/>
  <c r="B224" i="11"/>
  <c r="B230" i="11"/>
  <c r="B188" i="11"/>
  <c r="B207" i="11"/>
  <c r="D34" i="484" l="1"/>
  <c r="E34" i="484" s="1"/>
  <c r="F34" i="484" s="1"/>
  <c r="O34" i="484"/>
  <c r="D21" i="484"/>
  <c r="E21" i="484" s="1"/>
  <c r="F21" i="484" s="1"/>
  <c r="O21" i="484"/>
  <c r="D9" i="484"/>
  <c r="E9" i="484" s="1"/>
  <c r="F9" i="484" s="1"/>
  <c r="O9" i="484"/>
  <c r="O8" i="483"/>
  <c r="O11" i="483" s="1"/>
  <c r="D10" i="484"/>
  <c r="E10" i="484" s="1"/>
  <c r="F10" i="484" s="1"/>
  <c r="O10" i="484"/>
  <c r="C40" i="484"/>
  <c r="D29" i="484"/>
  <c r="D33" i="484"/>
  <c r="E33" i="484" s="1"/>
  <c r="F33" i="484" s="1"/>
  <c r="D31" i="484"/>
  <c r="E31" i="484" s="1"/>
  <c r="F31" i="484" s="1"/>
  <c r="O31" i="484"/>
  <c r="D23" i="484"/>
  <c r="E23" i="484" s="1"/>
  <c r="F23" i="484" s="1"/>
  <c r="O23" i="484"/>
  <c r="O22" i="484"/>
  <c r="D22" i="484"/>
  <c r="E22" i="484" s="1"/>
  <c r="F22" i="484" s="1"/>
  <c r="D32" i="484"/>
  <c r="E32" i="484" s="1"/>
  <c r="R35" i="479"/>
  <c r="O5" i="483"/>
  <c r="D30" i="484"/>
  <c r="E30" i="484" s="1"/>
  <c r="F30" i="484" s="1"/>
  <c r="D20" i="484"/>
  <c r="E20" i="484" s="1"/>
  <c r="F20" i="484" s="1"/>
  <c r="D19" i="484"/>
  <c r="E19" i="484" s="1"/>
  <c r="F19" i="484" s="1"/>
  <c r="O19" i="484"/>
  <c r="H18" i="480"/>
  <c r="G25" i="480"/>
  <c r="G26" i="480" s="1"/>
  <c r="P14" i="477"/>
  <c r="P44" i="477"/>
  <c r="H9" i="482"/>
  <c r="I9" i="482" s="1"/>
  <c r="D24" i="484"/>
  <c r="E24" i="484" s="1"/>
  <c r="F24" i="484" s="1"/>
  <c r="O24" i="484"/>
  <c r="F29" i="482"/>
  <c r="E40" i="482"/>
  <c r="E41" i="482" s="1"/>
  <c r="O29" i="482"/>
  <c r="O40" i="482" s="1"/>
  <c r="G8" i="481"/>
  <c r="F11" i="481"/>
  <c r="D39" i="484"/>
  <c r="E39" i="484" s="1"/>
  <c r="F39" i="484" s="1"/>
  <c r="I11" i="477"/>
  <c r="J8" i="477"/>
  <c r="H14" i="477"/>
  <c r="H44" i="477"/>
  <c r="H34" i="482"/>
  <c r="D37" i="484"/>
  <c r="E37" i="484" s="1"/>
  <c r="F37" i="484" s="1"/>
  <c r="K24" i="479"/>
  <c r="J18" i="477"/>
  <c r="I25" i="477"/>
  <c r="P5" i="479"/>
  <c r="P13" i="479" s="1"/>
  <c r="C13" i="484"/>
  <c r="D5" i="484"/>
  <c r="J5" i="477"/>
  <c r="I13" i="477"/>
  <c r="O35" i="483"/>
  <c r="J29" i="478"/>
  <c r="I40" i="478"/>
  <c r="R34" i="477"/>
  <c r="P9" i="483"/>
  <c r="I9" i="483"/>
  <c r="R21" i="477"/>
  <c r="J37" i="482"/>
  <c r="K37" i="482" s="1"/>
  <c r="L37" i="482" s="1"/>
  <c r="Q37" i="482"/>
  <c r="K38" i="480"/>
  <c r="P26" i="477"/>
  <c r="D13" i="483"/>
  <c r="E5" i="483"/>
  <c r="Q22" i="482"/>
  <c r="J22" i="482"/>
  <c r="K22" i="482" s="1"/>
  <c r="L22" i="482" s="1"/>
  <c r="M22" i="482" s="1"/>
  <c r="N22" i="482" s="1"/>
  <c r="R22" i="482" s="1"/>
  <c r="O24" i="10"/>
  <c r="H5" i="480"/>
  <c r="G13" i="480"/>
  <c r="E29" i="483"/>
  <c r="J31" i="480"/>
  <c r="K31" i="480" s="1"/>
  <c r="L31" i="480" s="1"/>
  <c r="Q31" i="480"/>
  <c r="Q23" i="479"/>
  <c r="F47" i="479"/>
  <c r="F48" i="479" s="1"/>
  <c r="F45" i="479"/>
  <c r="L33" i="479"/>
  <c r="Q33" i="479"/>
  <c r="H20" i="482"/>
  <c r="C47" i="482"/>
  <c r="C48" i="482" s="1"/>
  <c r="C45" i="482"/>
  <c r="P13" i="478"/>
  <c r="Q37" i="481"/>
  <c r="O14" i="481"/>
  <c r="M35" i="481"/>
  <c r="N35" i="481" s="1"/>
  <c r="S35" i="481" s="1"/>
  <c r="R35" i="481"/>
  <c r="J39" i="480"/>
  <c r="K39" i="480" s="1"/>
  <c r="L39" i="480" s="1"/>
  <c r="Q39" i="480"/>
  <c r="C14" i="483"/>
  <c r="F44" i="480"/>
  <c r="F14" i="480"/>
  <c r="P10" i="482"/>
  <c r="S22" i="482"/>
  <c r="M23" i="479"/>
  <c r="H33" i="482"/>
  <c r="H44" i="478"/>
  <c r="H14" i="478"/>
  <c r="E18" i="483"/>
  <c r="D25" i="483"/>
  <c r="D26" i="483" s="1"/>
  <c r="M37" i="481"/>
  <c r="N37" i="481" s="1"/>
  <c r="S37" i="481" s="1"/>
  <c r="G35" i="483"/>
  <c r="H35" i="483" s="1"/>
  <c r="I35" i="483" s="1"/>
  <c r="P35" i="483"/>
  <c r="E8" i="483"/>
  <c r="D11" i="483"/>
  <c r="I5" i="479"/>
  <c r="H13" i="479"/>
  <c r="C26" i="483"/>
  <c r="J10" i="482"/>
  <c r="K10" i="482" s="1"/>
  <c r="L10" i="482" s="1"/>
  <c r="Q10" i="482"/>
  <c r="H19" i="482"/>
  <c r="I19" i="482" s="1"/>
  <c r="P33" i="481"/>
  <c r="J18" i="478"/>
  <c r="I25" i="478"/>
  <c r="J9" i="481"/>
  <c r="E25" i="482"/>
  <c r="E26" i="482" s="1"/>
  <c r="F18" i="482"/>
  <c r="E47" i="480"/>
  <c r="E48" i="480" s="1"/>
  <c r="E45" i="480"/>
  <c r="O14" i="480"/>
  <c r="O44" i="480"/>
  <c r="G47" i="478"/>
  <c r="G48" i="478" s="1"/>
  <c r="G45" i="478"/>
  <c r="H29" i="480"/>
  <c r="G40" i="480"/>
  <c r="G41" i="480" s="1"/>
  <c r="C32" i="485"/>
  <c r="M10" i="478"/>
  <c r="N10" i="478" s="1"/>
  <c r="R10" i="478" s="1"/>
  <c r="S10" i="478"/>
  <c r="O30" i="10"/>
  <c r="G33" i="483"/>
  <c r="H33" i="483" s="1"/>
  <c r="I33" i="483" s="1"/>
  <c r="P33" i="483"/>
  <c r="I21" i="481"/>
  <c r="P21" i="481"/>
  <c r="D36" i="484"/>
  <c r="E36" i="484" s="1"/>
  <c r="F36" i="484" s="1"/>
  <c r="O36" i="484"/>
  <c r="J5" i="478"/>
  <c r="I13" i="478"/>
  <c r="H24" i="482"/>
  <c r="I19" i="481"/>
  <c r="P19" i="481"/>
  <c r="F41" i="480"/>
  <c r="O13" i="482"/>
  <c r="S21" i="479"/>
  <c r="G30" i="483"/>
  <c r="H30" i="483" s="1"/>
  <c r="I30" i="483" s="1"/>
  <c r="P30" i="483"/>
  <c r="D38" i="484"/>
  <c r="E38" i="484" s="1"/>
  <c r="F38" i="484" s="1"/>
  <c r="O38" i="484"/>
  <c r="G34" i="483"/>
  <c r="J22" i="480"/>
  <c r="K22" i="480" s="1"/>
  <c r="L22" i="480" s="1"/>
  <c r="Q22" i="480"/>
  <c r="O34" i="483"/>
  <c r="P24" i="483"/>
  <c r="G24" i="483"/>
  <c r="H24" i="483" s="1"/>
  <c r="I24" i="483" s="1"/>
  <c r="O38" i="483"/>
  <c r="Q39" i="479"/>
  <c r="J35" i="482"/>
  <c r="K35" i="482" s="1"/>
  <c r="L35" i="482" s="1"/>
  <c r="Q35" i="482"/>
  <c r="G5" i="482"/>
  <c r="Q21" i="479"/>
  <c r="M20" i="479"/>
  <c r="S10" i="479"/>
  <c r="E14" i="482"/>
  <c r="M21" i="479"/>
  <c r="N21" i="479" s="1"/>
  <c r="R21" i="479"/>
  <c r="P30" i="481"/>
  <c r="P36" i="482"/>
  <c r="G20" i="483"/>
  <c r="S35" i="477"/>
  <c r="S30" i="481"/>
  <c r="S30" i="477"/>
  <c r="Q34" i="479"/>
  <c r="Q10" i="481"/>
  <c r="O19" i="483"/>
  <c r="G39" i="483"/>
  <c r="M39" i="479"/>
  <c r="N39" i="479" s="1"/>
  <c r="R39" i="479"/>
  <c r="J37" i="480"/>
  <c r="E40" i="10"/>
  <c r="R30" i="477"/>
  <c r="L36" i="480"/>
  <c r="Q36" i="480"/>
  <c r="J32" i="482"/>
  <c r="D35" i="484"/>
  <c r="E35" i="484" s="1"/>
  <c r="F35" i="484" s="1"/>
  <c r="O35" i="484"/>
  <c r="R34" i="478"/>
  <c r="M34" i="478"/>
  <c r="N34" i="478" s="1"/>
  <c r="S34" i="478" s="1"/>
  <c r="G11" i="480"/>
  <c r="H8" i="480"/>
  <c r="J24" i="480"/>
  <c r="K24" i="480" s="1"/>
  <c r="L24" i="480" s="1"/>
  <c r="Q24" i="480"/>
  <c r="G19" i="483"/>
  <c r="H19" i="483" s="1"/>
  <c r="I19" i="483" s="1"/>
  <c r="J9" i="480"/>
  <c r="K9" i="480" s="1"/>
  <c r="L9" i="480" s="1"/>
  <c r="Q9" i="480"/>
  <c r="C37" i="485"/>
  <c r="D8" i="484"/>
  <c r="C11" i="484"/>
  <c r="O8" i="10"/>
  <c r="O11" i="10" s="1"/>
  <c r="P41" i="477"/>
  <c r="G36" i="481"/>
  <c r="G32" i="483"/>
  <c r="H32" i="483" s="1"/>
  <c r="I32" i="483" s="1"/>
  <c r="P32" i="483"/>
  <c r="P39" i="482"/>
  <c r="G47" i="477"/>
  <c r="G48" i="477" s="1"/>
  <c r="G45" i="477"/>
  <c r="E14" i="481"/>
  <c r="J8" i="478"/>
  <c r="I11" i="478"/>
  <c r="G21" i="483"/>
  <c r="H21" i="483" s="1"/>
  <c r="I21" i="483" s="1"/>
  <c r="K19" i="480"/>
  <c r="L19" i="480" s="1"/>
  <c r="M19" i="480" s="1"/>
  <c r="N19" i="480" s="1"/>
  <c r="R19" i="480" s="1"/>
  <c r="S19" i="480"/>
  <c r="G38" i="483"/>
  <c r="H38" i="483" s="1"/>
  <c r="I38" i="483" s="1"/>
  <c r="H30" i="482"/>
  <c r="F8" i="482"/>
  <c r="E11" i="482"/>
  <c r="O8" i="482"/>
  <c r="O11" i="482" s="1"/>
  <c r="C9" i="485"/>
  <c r="G22" i="483"/>
  <c r="G10" i="483"/>
  <c r="H10" i="483" s="1"/>
  <c r="I10" i="483" s="1"/>
  <c r="P10" i="483"/>
  <c r="K10" i="480"/>
  <c r="L10" i="480" s="1"/>
  <c r="M10" i="480" s="1"/>
  <c r="N10" i="480" s="1"/>
  <c r="R10" i="480" s="1"/>
  <c r="N19" i="478"/>
  <c r="R19" i="478" s="1"/>
  <c r="S19" i="478"/>
  <c r="J36" i="482"/>
  <c r="K36" i="482" s="1"/>
  <c r="L36" i="482" s="1"/>
  <c r="Q36" i="482"/>
  <c r="G29" i="481"/>
  <c r="J30" i="481"/>
  <c r="K30" i="481" s="1"/>
  <c r="L30" i="481" s="1"/>
  <c r="M30" i="481" s="1"/>
  <c r="N30" i="481" s="1"/>
  <c r="R30" i="481" s="1"/>
  <c r="Q30" i="481"/>
  <c r="I18" i="479"/>
  <c r="H25" i="479"/>
  <c r="H26" i="479" s="1"/>
  <c r="P18" i="479"/>
  <c r="P25" i="479" s="1"/>
  <c r="M34" i="479"/>
  <c r="M10" i="481"/>
  <c r="D40" i="10"/>
  <c r="J29" i="477"/>
  <c r="I40" i="477"/>
  <c r="I41" i="477" s="1"/>
  <c r="H31" i="482"/>
  <c r="I31" i="482" s="1"/>
  <c r="G36" i="483"/>
  <c r="H36" i="483" s="1"/>
  <c r="I36" i="483" s="1"/>
  <c r="M20" i="481"/>
  <c r="N20" i="481" s="1"/>
  <c r="S20" i="481" s="1"/>
  <c r="E25" i="10"/>
  <c r="K32" i="481"/>
  <c r="M32" i="479"/>
  <c r="N32" i="479" s="1"/>
  <c r="R32" i="479" s="1"/>
  <c r="R32" i="477"/>
  <c r="D44" i="482"/>
  <c r="D14" i="482"/>
  <c r="I8" i="479"/>
  <c r="H11" i="479"/>
  <c r="O10" i="483"/>
  <c r="K23" i="481"/>
  <c r="L23" i="481" s="1"/>
  <c r="G37" i="483"/>
  <c r="G18" i="481"/>
  <c r="H40" i="479"/>
  <c r="I29" i="479"/>
  <c r="P29" i="479"/>
  <c r="P40" i="479" s="1"/>
  <c r="O36" i="483"/>
  <c r="J38" i="482"/>
  <c r="K38" i="482" s="1"/>
  <c r="L38" i="482" s="1"/>
  <c r="F8" i="10"/>
  <c r="F11" i="10" s="1"/>
  <c r="P18" i="480"/>
  <c r="P25" i="480" s="1"/>
  <c r="O23" i="483"/>
  <c r="Q31" i="481"/>
  <c r="Q38" i="481"/>
  <c r="C34" i="485"/>
  <c r="O18" i="482"/>
  <c r="O25" i="482" s="1"/>
  <c r="P9" i="481"/>
  <c r="Q39" i="482"/>
  <c r="J39" i="482"/>
  <c r="K39" i="482" s="1"/>
  <c r="L39" i="482" s="1"/>
  <c r="F13" i="481"/>
  <c r="G5" i="481"/>
  <c r="J21" i="480"/>
  <c r="K21" i="480" s="1"/>
  <c r="L21" i="480" s="1"/>
  <c r="M21" i="480" s="1"/>
  <c r="N21" i="480" s="1"/>
  <c r="R21" i="480" s="1"/>
  <c r="N35" i="479"/>
  <c r="S35" i="479"/>
  <c r="Q23" i="481"/>
  <c r="F26" i="480"/>
  <c r="J33" i="481"/>
  <c r="K33" i="481" s="1"/>
  <c r="L33" i="481" s="1"/>
  <c r="Q33" i="481"/>
  <c r="H23" i="482"/>
  <c r="I23" i="482" s="1"/>
  <c r="P23" i="483"/>
  <c r="G23" i="483"/>
  <c r="H23" i="483" s="1"/>
  <c r="I23" i="483" s="1"/>
  <c r="M31" i="481"/>
  <c r="N31" i="481" s="1"/>
  <c r="S31" i="481" s="1"/>
  <c r="M38" i="481"/>
  <c r="N38" i="481" s="1"/>
  <c r="S38" i="481" s="1"/>
  <c r="R38" i="481"/>
  <c r="H26" i="477"/>
  <c r="M19" i="479"/>
  <c r="N19" i="479" s="1"/>
  <c r="R19" i="479" s="1"/>
  <c r="J21" i="482"/>
  <c r="G14" i="479"/>
  <c r="G44" i="479"/>
  <c r="G32" i="10"/>
  <c r="H32" i="10" s="1"/>
  <c r="I32" i="10" s="1"/>
  <c r="P32" i="10"/>
  <c r="G24" i="10"/>
  <c r="H24" i="10" s="1"/>
  <c r="I24" i="10" s="1"/>
  <c r="O40" i="10"/>
  <c r="D25" i="10"/>
  <c r="G38" i="10"/>
  <c r="H38" i="10" s="1"/>
  <c r="I38" i="10" s="1"/>
  <c r="J38" i="10" s="1"/>
  <c r="K38" i="10" s="1"/>
  <c r="L38" i="10" s="1"/>
  <c r="M38" i="10" s="1"/>
  <c r="P38" i="10"/>
  <c r="O32" i="10"/>
  <c r="P33" i="10"/>
  <c r="P23" i="10"/>
  <c r="P37" i="10"/>
  <c r="Q37" i="10"/>
  <c r="R19" i="10"/>
  <c r="J33" i="10"/>
  <c r="K33" i="10" s="1"/>
  <c r="L33" i="10" s="1"/>
  <c r="O25" i="10"/>
  <c r="J23" i="10"/>
  <c r="K23" i="10" s="1"/>
  <c r="L23" i="10" s="1"/>
  <c r="M23" i="10" s="1"/>
  <c r="N23" i="10" s="1"/>
  <c r="Q38" i="10"/>
  <c r="M35" i="10"/>
  <c r="N35" i="10" s="1"/>
  <c r="S19" i="10"/>
  <c r="E198" i="11" a="1"/>
  <c r="E198" i="11" s="1"/>
  <c r="G29" i="10"/>
  <c r="F40" i="10"/>
  <c r="E187" i="11" a="1"/>
  <c r="E187" i="11" s="1"/>
  <c r="C22" i="485" s="1"/>
  <c r="L20" i="10"/>
  <c r="M20" i="10" s="1"/>
  <c r="M34" i="10"/>
  <c r="G18" i="10"/>
  <c r="F25" i="10"/>
  <c r="H10" i="10"/>
  <c r="Q34" i="10"/>
  <c r="K9" i="10"/>
  <c r="L9" i="10" s="1"/>
  <c r="M9" i="10" s="1"/>
  <c r="N9" i="10" s="1"/>
  <c r="L35" i="21"/>
  <c r="R34" i="21"/>
  <c r="S34" i="21"/>
  <c r="Q31" i="10"/>
  <c r="N39" i="10"/>
  <c r="M31" i="10"/>
  <c r="N31" i="10" s="1"/>
  <c r="S31" i="10" s="1"/>
  <c r="I38" i="21"/>
  <c r="Q37" i="21"/>
  <c r="Q30" i="10"/>
  <c r="M30" i="10"/>
  <c r="N30" i="10" s="1"/>
  <c r="S30" i="10" s="1"/>
  <c r="N37" i="10"/>
  <c r="R37" i="10" s="1"/>
  <c r="P41" i="21"/>
  <c r="P44" i="21"/>
  <c r="F43" i="21"/>
  <c r="F44" i="21" s="1"/>
  <c r="F45" i="21" s="1"/>
  <c r="F46" i="21" s="1"/>
  <c r="F47" i="21" s="1"/>
  <c r="F48" i="21" s="1"/>
  <c r="O41" i="21"/>
  <c r="O44" i="21"/>
  <c r="E43" i="21"/>
  <c r="E44" i="21" s="1"/>
  <c r="E45" i="21" s="1"/>
  <c r="E46" i="21" s="1"/>
  <c r="E47" i="21" s="1"/>
  <c r="E48" i="21" s="1"/>
  <c r="N36" i="10"/>
  <c r="N21" i="10"/>
  <c r="Q20" i="10"/>
  <c r="N22" i="10"/>
  <c r="R22" i="10" s="1"/>
  <c r="O2" i="12"/>
  <c r="E207" i="11" s="1" a="1"/>
  <c r="E207" i="11" s="1"/>
  <c r="E190" i="11" a="1"/>
  <c r="E190" i="11" s="1"/>
  <c r="C29" i="485" s="1"/>
  <c r="E193" i="11" a="1"/>
  <c r="E193" i="11" s="1"/>
  <c r="E197" i="11" a="1"/>
  <c r="E197" i="11" s="1"/>
  <c r="C36" i="485" s="1"/>
  <c r="E191" i="11" a="1"/>
  <c r="E191" i="11" s="1"/>
  <c r="E189" i="11" a="1"/>
  <c r="E189" i="11" s="1"/>
  <c r="C24" i="485" s="1"/>
  <c r="E192" i="11" a="1"/>
  <c r="E192" i="11" s="1"/>
  <c r="C31" i="485" s="1"/>
  <c r="E181" i="11" a="1"/>
  <c r="E181" i="11" s="1"/>
  <c r="E179" i="11" a="1"/>
  <c r="E179" i="11" s="1"/>
  <c r="C5" i="485" s="1"/>
  <c r="E194" i="11" a="1"/>
  <c r="E194" i="11" s="1"/>
  <c r="C33" i="485" s="1"/>
  <c r="E188" i="11" a="1"/>
  <c r="E188" i="11" s="1"/>
  <c r="C23" i="485" s="1"/>
  <c r="E199" i="11" a="1"/>
  <c r="E199" i="11" s="1"/>
  <c r="C38" i="485" s="1"/>
  <c r="E195" i="11" a="1"/>
  <c r="E195" i="11" s="1"/>
  <c r="E183" i="11" a="1"/>
  <c r="E183" i="11" s="1"/>
  <c r="C18" i="485" s="1"/>
  <c r="E200" i="11" a="1"/>
  <c r="E200" i="11" s="1"/>
  <c r="C39" i="485" s="1"/>
  <c r="J11" i="11" a="1"/>
  <c r="J11" i="11" s="1"/>
  <c r="E186" i="11" a="1"/>
  <c r="E186" i="11" s="1"/>
  <c r="C21" i="485" s="1"/>
  <c r="E196" i="11" a="1"/>
  <c r="E196" i="11" s="1"/>
  <c r="E184" i="11" a="1"/>
  <c r="E184" i="11" s="1"/>
  <c r="C19" i="485" s="1"/>
  <c r="E180" i="11" a="1"/>
  <c r="E180" i="11" s="1"/>
  <c r="C8" i="485" s="1"/>
  <c r="E182" i="11" a="1"/>
  <c r="E182" i="11" s="1"/>
  <c r="C10" i="485" s="1"/>
  <c r="E185" i="11" a="1"/>
  <c r="E185" i="11" s="1"/>
  <c r="C20" i="485" s="1"/>
  <c r="N2" i="10"/>
  <c r="M3" i="10"/>
  <c r="H14" i="11"/>
  <c r="B249" i="11"/>
  <c r="B209" i="11"/>
  <c r="B234" i="11"/>
  <c r="B248" i="11"/>
  <c r="B259" i="11"/>
  <c r="B252" i="11"/>
  <c r="B261" i="11"/>
  <c r="B255" i="11"/>
  <c r="B246" i="11"/>
  <c r="B203" i="11"/>
  <c r="B241" i="11"/>
  <c r="B240" i="11"/>
  <c r="B266" i="11"/>
  <c r="B229" i="11"/>
  <c r="B220" i="11"/>
  <c r="B260" i="11"/>
  <c r="B210" i="11"/>
  <c r="B228" i="11"/>
  <c r="B265" i="11"/>
  <c r="B267" i="11"/>
  <c r="B236" i="11"/>
  <c r="B235" i="11"/>
  <c r="M6" i="359"/>
  <c r="D21" i="485" l="1"/>
  <c r="E21" i="485" s="1"/>
  <c r="F21" i="485" s="1"/>
  <c r="O21" i="485"/>
  <c r="D38" i="485"/>
  <c r="E38" i="485" s="1"/>
  <c r="F38" i="485" s="1"/>
  <c r="O38" i="485"/>
  <c r="D23" i="485"/>
  <c r="E23" i="485" s="1"/>
  <c r="F23" i="485" s="1"/>
  <c r="O23" i="485"/>
  <c r="D24" i="485"/>
  <c r="E24" i="485" s="1"/>
  <c r="F24" i="485" s="1"/>
  <c r="D33" i="485"/>
  <c r="E33" i="485" s="1"/>
  <c r="F33" i="485" s="1"/>
  <c r="D39" i="485"/>
  <c r="E39" i="485" s="1"/>
  <c r="F39" i="485" s="1"/>
  <c r="O39" i="485"/>
  <c r="D36" i="485"/>
  <c r="E36" i="485" s="1"/>
  <c r="F36" i="485" s="1"/>
  <c r="O36" i="485"/>
  <c r="D10" i="485"/>
  <c r="E10" i="485" s="1"/>
  <c r="F10" i="485" s="1"/>
  <c r="O10" i="485"/>
  <c r="D31" i="485"/>
  <c r="E31" i="485" s="1"/>
  <c r="F31" i="485" s="1"/>
  <c r="O31" i="485"/>
  <c r="D29" i="485"/>
  <c r="G13" i="481"/>
  <c r="H5" i="481"/>
  <c r="J38" i="483"/>
  <c r="K38" i="483" s="1"/>
  <c r="L38" i="483" s="1"/>
  <c r="M38" i="483" s="1"/>
  <c r="N38" i="483" s="1"/>
  <c r="R38" i="483" s="1"/>
  <c r="Q38" i="483"/>
  <c r="G47" i="479"/>
  <c r="G48" i="479" s="1"/>
  <c r="G45" i="479"/>
  <c r="P36" i="483"/>
  <c r="S10" i="480"/>
  <c r="I24" i="482"/>
  <c r="P24" i="482"/>
  <c r="G18" i="482"/>
  <c r="F25" i="482"/>
  <c r="R37" i="481"/>
  <c r="D13" i="484"/>
  <c r="E5" i="484"/>
  <c r="O20" i="484"/>
  <c r="O33" i="484"/>
  <c r="J36" i="483"/>
  <c r="K36" i="483" s="1"/>
  <c r="L36" i="483" s="1"/>
  <c r="C14" i="484"/>
  <c r="G20" i="484"/>
  <c r="H20" i="484" s="1"/>
  <c r="I20" i="484" s="1"/>
  <c r="G33" i="484"/>
  <c r="H33" i="484" s="1"/>
  <c r="I33" i="484" s="1"/>
  <c r="P33" i="484"/>
  <c r="I44" i="478"/>
  <c r="I14" i="478"/>
  <c r="E13" i="483"/>
  <c r="F5" i="483"/>
  <c r="P26" i="479"/>
  <c r="P14" i="479"/>
  <c r="P44" i="479"/>
  <c r="G39" i="484"/>
  <c r="H39" i="484" s="1"/>
  <c r="I39" i="484" s="1"/>
  <c r="J10" i="483"/>
  <c r="K10" i="483" s="1"/>
  <c r="L10" i="483" s="1"/>
  <c r="Q10" i="483"/>
  <c r="K5" i="478"/>
  <c r="J13" i="478"/>
  <c r="K9" i="481"/>
  <c r="O18" i="483"/>
  <c r="O25" i="483" s="1"/>
  <c r="O26" i="483" s="1"/>
  <c r="F18" i="483"/>
  <c r="E25" i="483"/>
  <c r="P41" i="478"/>
  <c r="P14" i="478"/>
  <c r="P44" i="478"/>
  <c r="D14" i="483"/>
  <c r="O39" i="484"/>
  <c r="G30" i="484"/>
  <c r="E29" i="484"/>
  <c r="D40" i="484"/>
  <c r="S19" i="479"/>
  <c r="M39" i="482"/>
  <c r="N39" i="482" s="1"/>
  <c r="S39" i="482" s="1"/>
  <c r="R39" i="482"/>
  <c r="M23" i="481"/>
  <c r="H22" i="483"/>
  <c r="H36" i="481"/>
  <c r="H20" i="483"/>
  <c r="M22" i="480"/>
  <c r="I26" i="478"/>
  <c r="O30" i="484"/>
  <c r="C41" i="484"/>
  <c r="J31" i="482"/>
  <c r="G35" i="484"/>
  <c r="H35" i="484" s="1"/>
  <c r="I35" i="484" s="1"/>
  <c r="O13" i="483"/>
  <c r="C34" i="486"/>
  <c r="C9" i="486"/>
  <c r="C20" i="486"/>
  <c r="C32" i="486"/>
  <c r="C24" i="486"/>
  <c r="C21" i="486"/>
  <c r="C31" i="486"/>
  <c r="K18" i="478"/>
  <c r="J25" i="478"/>
  <c r="J26" i="478" s="1"/>
  <c r="H8" i="481"/>
  <c r="G11" i="481"/>
  <c r="H34" i="483"/>
  <c r="K32" i="482"/>
  <c r="I20" i="482"/>
  <c r="P20" i="482"/>
  <c r="Q19" i="480"/>
  <c r="D18" i="485"/>
  <c r="C25" i="485"/>
  <c r="L38" i="480"/>
  <c r="Q38" i="480"/>
  <c r="O26" i="482"/>
  <c r="D34" i="485"/>
  <c r="E34" i="485" s="1"/>
  <c r="F34" i="485" s="1"/>
  <c r="O34" i="485"/>
  <c r="J33" i="483"/>
  <c r="K33" i="483" s="1"/>
  <c r="L33" i="483" s="1"/>
  <c r="I33" i="482"/>
  <c r="P33" i="482"/>
  <c r="M37" i="482"/>
  <c r="O41" i="482"/>
  <c r="K18" i="477"/>
  <c r="J25" i="477"/>
  <c r="G10" i="484"/>
  <c r="H10" i="484" s="1"/>
  <c r="I10" i="484" s="1"/>
  <c r="P10" i="484"/>
  <c r="I11" i="479"/>
  <c r="J8" i="479"/>
  <c r="D5" i="485"/>
  <c r="C13" i="485"/>
  <c r="R31" i="481"/>
  <c r="D45" i="482"/>
  <c r="D47" i="482"/>
  <c r="D48" i="482" s="1"/>
  <c r="N10" i="481"/>
  <c r="R10" i="481" s="1"/>
  <c r="S10" i="481"/>
  <c r="G8" i="482"/>
  <c r="F11" i="482"/>
  <c r="M36" i="480"/>
  <c r="N36" i="480" s="1"/>
  <c r="R36" i="480" s="1"/>
  <c r="S36" i="480"/>
  <c r="E44" i="482"/>
  <c r="G38" i="484"/>
  <c r="P23" i="482"/>
  <c r="D22" i="485"/>
  <c r="E22" i="485" s="1"/>
  <c r="F22" i="485" s="1"/>
  <c r="D9" i="485"/>
  <c r="E9" i="485" s="1"/>
  <c r="F9" i="485" s="1"/>
  <c r="O9" i="485"/>
  <c r="G36" i="484"/>
  <c r="H36" i="484" s="1"/>
  <c r="I36" i="484" s="1"/>
  <c r="P36" i="484"/>
  <c r="L24" i="479"/>
  <c r="Q24" i="479"/>
  <c r="F40" i="482"/>
  <c r="G29" i="482"/>
  <c r="O32" i="484"/>
  <c r="F32" i="484"/>
  <c r="H47" i="478"/>
  <c r="H48" i="478" s="1"/>
  <c r="H45" i="478"/>
  <c r="J40" i="477"/>
  <c r="K29" i="477"/>
  <c r="J21" i="481"/>
  <c r="K21" i="481" s="1"/>
  <c r="L21" i="481" s="1"/>
  <c r="M21" i="481" s="1"/>
  <c r="N21" i="481" s="1"/>
  <c r="R21" i="481" s="1"/>
  <c r="J23" i="483"/>
  <c r="K23" i="483" s="1"/>
  <c r="L23" i="483" s="1"/>
  <c r="Q23" i="483"/>
  <c r="N34" i="479"/>
  <c r="R34" i="479" s="1"/>
  <c r="I30" i="482"/>
  <c r="P30" i="482"/>
  <c r="E8" i="484"/>
  <c r="D11" i="484"/>
  <c r="J30" i="483"/>
  <c r="K30" i="483" s="1"/>
  <c r="L30" i="483" s="1"/>
  <c r="Q30" i="483"/>
  <c r="N23" i="479"/>
  <c r="S23" i="479"/>
  <c r="M33" i="479"/>
  <c r="N33" i="479" s="1"/>
  <c r="S33" i="479"/>
  <c r="S21" i="480"/>
  <c r="S32" i="479"/>
  <c r="P38" i="483"/>
  <c r="O37" i="485"/>
  <c r="D37" i="485"/>
  <c r="E37" i="485" s="1"/>
  <c r="F37" i="485" s="1"/>
  <c r="N20" i="479"/>
  <c r="R20" i="479" s="1"/>
  <c r="R23" i="479"/>
  <c r="J9" i="483"/>
  <c r="K9" i="483" s="1"/>
  <c r="L9" i="483" s="1"/>
  <c r="G24" i="484"/>
  <c r="H24" i="484" s="1"/>
  <c r="I24" i="484" s="1"/>
  <c r="G22" i="484"/>
  <c r="G37" i="484"/>
  <c r="H37" i="484" s="1"/>
  <c r="I37" i="484" s="1"/>
  <c r="P37" i="484"/>
  <c r="J9" i="482"/>
  <c r="G9" i="484"/>
  <c r="H9" i="484" s="1"/>
  <c r="I9" i="484" s="1"/>
  <c r="K21" i="482"/>
  <c r="J32" i="483"/>
  <c r="K32" i="483" s="1"/>
  <c r="L32" i="483" s="1"/>
  <c r="H5" i="482"/>
  <c r="P47" i="477"/>
  <c r="P48" i="477" s="1"/>
  <c r="P45" i="477"/>
  <c r="G23" i="484"/>
  <c r="H23" i="484" s="1"/>
  <c r="I23" i="484" s="1"/>
  <c r="P31" i="482"/>
  <c r="M33" i="481"/>
  <c r="Q38" i="482"/>
  <c r="P21" i="483"/>
  <c r="P19" i="483"/>
  <c r="F13" i="482"/>
  <c r="P26" i="478"/>
  <c r="P29" i="480"/>
  <c r="P40" i="480" s="1"/>
  <c r="P41" i="480" s="1"/>
  <c r="H40" i="480"/>
  <c r="I29" i="480"/>
  <c r="M10" i="482"/>
  <c r="F47" i="480"/>
  <c r="F48" i="480" s="1"/>
  <c r="F45" i="480"/>
  <c r="I41" i="478"/>
  <c r="I34" i="482"/>
  <c r="P34" i="482"/>
  <c r="Q10" i="480"/>
  <c r="P19" i="482"/>
  <c r="M31" i="480"/>
  <c r="K29" i="478"/>
  <c r="J40" i="478"/>
  <c r="P9" i="482"/>
  <c r="O37" i="484"/>
  <c r="L32" i="481"/>
  <c r="Q32" i="481"/>
  <c r="M9" i="480"/>
  <c r="J19" i="482"/>
  <c r="K19" i="482" s="1"/>
  <c r="L19" i="482" s="1"/>
  <c r="M19" i="482" s="1"/>
  <c r="N19" i="482" s="1"/>
  <c r="R19" i="482" s="1"/>
  <c r="S35" i="10"/>
  <c r="H14" i="479"/>
  <c r="H44" i="479"/>
  <c r="H47" i="477"/>
  <c r="H48" i="477" s="1"/>
  <c r="H45" i="477"/>
  <c r="H29" i="481"/>
  <c r="M35" i="482"/>
  <c r="N35" i="482" s="1"/>
  <c r="S35" i="482" s="1"/>
  <c r="R35" i="482"/>
  <c r="J19" i="481"/>
  <c r="K19" i="481" s="1"/>
  <c r="L19" i="481" s="1"/>
  <c r="M19" i="481" s="1"/>
  <c r="N19" i="481" s="1"/>
  <c r="R19" i="481" s="1"/>
  <c r="Q19" i="481"/>
  <c r="O45" i="480"/>
  <c r="O47" i="480"/>
  <c r="O48" i="480" s="1"/>
  <c r="J5" i="479"/>
  <c r="I13" i="479"/>
  <c r="F29" i="483"/>
  <c r="O29" i="483"/>
  <c r="I26" i="477"/>
  <c r="I14" i="477"/>
  <c r="I44" i="477"/>
  <c r="I18" i="480"/>
  <c r="H25" i="480"/>
  <c r="G31" i="484"/>
  <c r="H31" i="484" s="1"/>
  <c r="I31" i="484" s="1"/>
  <c r="P31" i="484"/>
  <c r="H37" i="483"/>
  <c r="I37" i="483" s="1"/>
  <c r="F14" i="481"/>
  <c r="O14" i="482"/>
  <c r="O44" i="482"/>
  <c r="J19" i="483"/>
  <c r="K19" i="483" s="1"/>
  <c r="L19" i="483" s="1"/>
  <c r="H39" i="483"/>
  <c r="K8" i="478"/>
  <c r="J11" i="478"/>
  <c r="M24" i="480"/>
  <c r="S39" i="479"/>
  <c r="G21" i="484"/>
  <c r="D32" i="485"/>
  <c r="E32" i="485" s="1"/>
  <c r="F32" i="485" s="1"/>
  <c r="O32" i="485"/>
  <c r="J23" i="482"/>
  <c r="J18" i="479"/>
  <c r="I25" i="479"/>
  <c r="I26" i="479" s="1"/>
  <c r="K37" i="480"/>
  <c r="M38" i="482"/>
  <c r="N38" i="482" s="1"/>
  <c r="S38" i="482" s="1"/>
  <c r="J21" i="483"/>
  <c r="K21" i="483" s="1"/>
  <c r="L21" i="483" s="1"/>
  <c r="D20" i="485"/>
  <c r="E20" i="485" s="1"/>
  <c r="F20" i="485" s="1"/>
  <c r="O20" i="485"/>
  <c r="P41" i="479"/>
  <c r="I40" i="479"/>
  <c r="I41" i="479" s="1"/>
  <c r="J29" i="479"/>
  <c r="D8" i="485"/>
  <c r="C11" i="485"/>
  <c r="H41" i="479"/>
  <c r="R20" i="481"/>
  <c r="M36" i="482"/>
  <c r="S38" i="483"/>
  <c r="F8" i="483"/>
  <c r="E11" i="483"/>
  <c r="M39" i="480"/>
  <c r="G14" i="480"/>
  <c r="G44" i="480"/>
  <c r="K5" i="477"/>
  <c r="J13" i="477"/>
  <c r="D19" i="485"/>
  <c r="E19" i="485" s="1"/>
  <c r="F19" i="485" s="1"/>
  <c r="O19" i="485"/>
  <c r="G8" i="10"/>
  <c r="G11" i="10" s="1"/>
  <c r="H13" i="480"/>
  <c r="I5" i="480"/>
  <c r="P5" i="480"/>
  <c r="P13" i="480" s="1"/>
  <c r="P26" i="480" s="1"/>
  <c r="K8" i="477"/>
  <c r="J11" i="477"/>
  <c r="G19" i="484"/>
  <c r="P8" i="480"/>
  <c r="P11" i="480" s="1"/>
  <c r="H11" i="480"/>
  <c r="I8" i="480"/>
  <c r="Q21" i="480"/>
  <c r="H18" i="481"/>
  <c r="J24" i="483"/>
  <c r="K24" i="483" s="1"/>
  <c r="L24" i="483" s="1"/>
  <c r="J35" i="483"/>
  <c r="K35" i="483" s="1"/>
  <c r="L35" i="483" s="1"/>
  <c r="Q35" i="483"/>
  <c r="O5" i="484"/>
  <c r="G34" i="484"/>
  <c r="J24" i="10"/>
  <c r="K24" i="10" s="1"/>
  <c r="L24" i="10" s="1"/>
  <c r="M24" i="10" s="1"/>
  <c r="Q24" i="10"/>
  <c r="J32" i="10"/>
  <c r="K32" i="10" s="1"/>
  <c r="L32" i="10" s="1"/>
  <c r="M32" i="10" s="1"/>
  <c r="N32" i="10" s="1"/>
  <c r="S32" i="10" s="1"/>
  <c r="P24" i="10"/>
  <c r="Q33" i="10"/>
  <c r="M33" i="10"/>
  <c r="N33" i="10" s="1"/>
  <c r="S33" i="10" s="1"/>
  <c r="Q23" i="10"/>
  <c r="R23" i="10"/>
  <c r="S23" i="10"/>
  <c r="E212" i="11" a="1"/>
  <c r="E212" i="11" s="1"/>
  <c r="C29" i="486" s="1"/>
  <c r="R35" i="10"/>
  <c r="R30" i="10"/>
  <c r="R31" i="10"/>
  <c r="S9" i="10"/>
  <c r="G25" i="10"/>
  <c r="H18" i="10"/>
  <c r="P18" i="10" s="1"/>
  <c r="S37" i="10"/>
  <c r="I10" i="10"/>
  <c r="P10" i="10"/>
  <c r="R21" i="10"/>
  <c r="S21" i="10"/>
  <c r="R36" i="10"/>
  <c r="S36" i="10"/>
  <c r="R39" i="10"/>
  <c r="S39" i="10"/>
  <c r="E215" i="11" a="1"/>
  <c r="E215" i="11" s="1"/>
  <c r="S22" i="10"/>
  <c r="H8" i="10"/>
  <c r="P8" i="10" s="1"/>
  <c r="P11" i="10" s="1"/>
  <c r="H29" i="10"/>
  <c r="G40" i="10"/>
  <c r="N34" i="10"/>
  <c r="R34" i="10" s="1"/>
  <c r="Q9" i="10"/>
  <c r="N38" i="10"/>
  <c r="S38" i="10" s="1"/>
  <c r="E213" i="11" a="1"/>
  <c r="E213" i="11" s="1"/>
  <c r="C30" i="486" s="1"/>
  <c r="O47" i="21"/>
  <c r="O48" i="21" s="1"/>
  <c r="O45" i="21"/>
  <c r="L36" i="21"/>
  <c r="R35" i="21"/>
  <c r="S35" i="21"/>
  <c r="E222" i="11" a="1"/>
  <c r="E222" i="11" s="1"/>
  <c r="C39" i="486" s="1"/>
  <c r="R9" i="10"/>
  <c r="N20" i="10"/>
  <c r="I39" i="21"/>
  <c r="Q38" i="21"/>
  <c r="P45" i="21"/>
  <c r="P47" i="21"/>
  <c r="P48" i="21" s="1"/>
  <c r="E220" i="11" a="1"/>
  <c r="E220" i="11" s="1"/>
  <c r="C37" i="486" s="1"/>
  <c r="E203" i="11" a="1"/>
  <c r="E203" i="11" s="1"/>
  <c r="E217" i="11" a="1"/>
  <c r="E217" i="11" s="1"/>
  <c r="E205" i="11" a="1"/>
  <c r="E205" i="11" s="1"/>
  <c r="C18" i="486" s="1"/>
  <c r="E202" i="11" a="1"/>
  <c r="E202" i="11" s="1"/>
  <c r="C8" i="486" s="1"/>
  <c r="E219" i="11" a="1"/>
  <c r="E219" i="11" s="1"/>
  <c r="C36" i="486" s="1"/>
  <c r="E216" i="11" a="1"/>
  <c r="E216" i="11" s="1"/>
  <c r="C33" i="486" s="1"/>
  <c r="P2" i="12"/>
  <c r="E233" i="11" s="1" a="1"/>
  <c r="E233" i="11" s="1"/>
  <c r="E218" i="11" a="1"/>
  <c r="E218" i="11" s="1"/>
  <c r="C35" i="486" s="1"/>
  <c r="J12" i="11" a="1"/>
  <c r="J12" i="11" s="1"/>
  <c r="E206" i="11" a="1"/>
  <c r="E206" i="11" s="1"/>
  <c r="C19" i="486" s="1"/>
  <c r="E209" i="11" a="1"/>
  <c r="E209" i="11" s="1"/>
  <c r="C22" i="486" s="1"/>
  <c r="E201" i="11" a="1"/>
  <c r="E201" i="11" s="1"/>
  <c r="C5" i="486" s="1"/>
  <c r="E204" i="11" a="1"/>
  <c r="E204" i="11" s="1"/>
  <c r="C10" i="486" s="1"/>
  <c r="E210" i="11" a="1"/>
  <c r="E210" i="11" s="1"/>
  <c r="C23" i="486" s="1"/>
  <c r="E208" i="11" a="1"/>
  <c r="E208" i="11" s="1"/>
  <c r="E221" i="11" a="1"/>
  <c r="E221" i="11" s="1"/>
  <c r="C38" i="486" s="1"/>
  <c r="E211" i="11" a="1"/>
  <c r="E211" i="11" s="1"/>
  <c r="E214" i="11" a="1"/>
  <c r="E214" i="11" s="1"/>
  <c r="N24" i="10"/>
  <c r="S24" i="10" s="1"/>
  <c r="N3" i="10"/>
  <c r="O2" i="10"/>
  <c r="P2" i="10" s="1"/>
  <c r="Q2" i="10" s="1"/>
  <c r="R2" i="10" s="1"/>
  <c r="H15" i="11"/>
  <c r="B231" i="11"/>
  <c r="B271" i="11"/>
  <c r="B258" i="11"/>
  <c r="B263" i="11"/>
  <c r="B225" i="11"/>
  <c r="B268" i="11"/>
  <c r="B289" i="11"/>
  <c r="B287" i="11"/>
  <c r="B277" i="11"/>
  <c r="B283" i="11"/>
  <c r="B274" i="11"/>
  <c r="B262" i="11"/>
  <c r="B232" i="11"/>
  <c r="B282" i="11"/>
  <c r="B281" i="11"/>
  <c r="B242" i="11"/>
  <c r="B288" i="11"/>
  <c r="B270" i="11"/>
  <c r="B256" i="11"/>
  <c r="B257" i="11"/>
  <c r="B250" i="11"/>
  <c r="B251" i="11"/>
  <c r="M7" i="359"/>
  <c r="M8" i="359"/>
  <c r="M5" i="359"/>
  <c r="M9" i="359"/>
  <c r="C25" i="486" l="1"/>
  <c r="D18" i="486"/>
  <c r="D39" i="486"/>
  <c r="E39" i="486" s="1"/>
  <c r="F39" i="486" s="1"/>
  <c r="D38" i="486"/>
  <c r="E38" i="486" s="1"/>
  <c r="F38" i="486" s="1"/>
  <c r="O38" i="486"/>
  <c r="D37" i="486"/>
  <c r="E37" i="486" s="1"/>
  <c r="F37" i="486" s="1"/>
  <c r="O37" i="486"/>
  <c r="D35" i="486"/>
  <c r="E35" i="486" s="1"/>
  <c r="F35" i="486" s="1"/>
  <c r="O35" i="486"/>
  <c r="D23" i="486"/>
  <c r="E23" i="486" s="1"/>
  <c r="F23" i="486" s="1"/>
  <c r="D33" i="486"/>
  <c r="E33" i="486" s="1"/>
  <c r="F33" i="486" s="1"/>
  <c r="D10" i="486"/>
  <c r="E10" i="486" s="1"/>
  <c r="F10" i="486" s="1"/>
  <c r="D36" i="486"/>
  <c r="E36" i="486" s="1"/>
  <c r="F36" i="486" s="1"/>
  <c r="O36" i="486"/>
  <c r="D22" i="486"/>
  <c r="E22" i="486" s="1"/>
  <c r="F22" i="486" s="1"/>
  <c r="O22" i="486"/>
  <c r="D29" i="486"/>
  <c r="C40" i="486"/>
  <c r="D30" i="486"/>
  <c r="E30" i="486" s="1"/>
  <c r="D19" i="486"/>
  <c r="E19" i="486" s="1"/>
  <c r="F19" i="486" s="1"/>
  <c r="I45" i="477"/>
  <c r="I47" i="477"/>
  <c r="I48" i="477" s="1"/>
  <c r="Q32" i="483"/>
  <c r="G37" i="485"/>
  <c r="H37" i="485" s="1"/>
  <c r="I37" i="485" s="1"/>
  <c r="P37" i="485"/>
  <c r="E45" i="482"/>
  <c r="E47" i="482"/>
  <c r="E48" i="482" s="1"/>
  <c r="N37" i="482"/>
  <c r="R37" i="482" s="1"/>
  <c r="S37" i="482"/>
  <c r="I34" i="483"/>
  <c r="P34" i="483"/>
  <c r="J24" i="482"/>
  <c r="L21" i="482"/>
  <c r="Q21" i="482"/>
  <c r="K18" i="479"/>
  <c r="J25" i="479"/>
  <c r="J33" i="482"/>
  <c r="K33" i="482" s="1"/>
  <c r="L33" i="482" s="1"/>
  <c r="M33" i="482" s="1"/>
  <c r="N33" i="482" s="1"/>
  <c r="R33" i="482" s="1"/>
  <c r="H34" i="484"/>
  <c r="P22" i="485"/>
  <c r="G22" i="485"/>
  <c r="H22" i="485" s="1"/>
  <c r="I22" i="485" s="1"/>
  <c r="L8" i="477"/>
  <c r="K11" i="477"/>
  <c r="Q8" i="477"/>
  <c r="Q11" i="477" s="1"/>
  <c r="M32" i="483"/>
  <c r="N32" i="483" s="1"/>
  <c r="S32" i="483" s="1"/>
  <c r="R32" i="483"/>
  <c r="L29" i="477"/>
  <c r="K40" i="477"/>
  <c r="O14" i="483"/>
  <c r="D41" i="484"/>
  <c r="H21" i="484"/>
  <c r="N10" i="482"/>
  <c r="R10" i="482" s="1"/>
  <c r="S10" i="482"/>
  <c r="J41" i="477"/>
  <c r="I8" i="481"/>
  <c r="H11" i="481"/>
  <c r="P35" i="484"/>
  <c r="O29" i="484"/>
  <c r="O40" i="484" s="1"/>
  <c r="E40" i="484"/>
  <c r="F29" i="484"/>
  <c r="F13" i="483"/>
  <c r="G5" i="483"/>
  <c r="G36" i="485"/>
  <c r="Q19" i="482"/>
  <c r="I40" i="480"/>
  <c r="I41" i="480" s="1"/>
  <c r="J29" i="480"/>
  <c r="P9" i="484"/>
  <c r="L18" i="478"/>
  <c r="K25" i="478"/>
  <c r="Q18" i="478"/>
  <c r="Q25" i="478" s="1"/>
  <c r="H30" i="484"/>
  <c r="G39" i="485"/>
  <c r="H39" i="485" s="1"/>
  <c r="I39" i="485" s="1"/>
  <c r="P39" i="485"/>
  <c r="J40" i="479"/>
  <c r="K29" i="479"/>
  <c r="H41" i="480"/>
  <c r="J35" i="484"/>
  <c r="K35" i="484" s="1"/>
  <c r="L35" i="484" s="1"/>
  <c r="I13" i="480"/>
  <c r="J5" i="480"/>
  <c r="H44" i="480"/>
  <c r="H14" i="480"/>
  <c r="D31" i="486"/>
  <c r="E31" i="486" s="1"/>
  <c r="F31" i="486" s="1"/>
  <c r="K31" i="482"/>
  <c r="L31" i="482" s="1"/>
  <c r="M31" i="482" s="1"/>
  <c r="N31" i="482" s="1"/>
  <c r="R31" i="482" s="1"/>
  <c r="S31" i="482"/>
  <c r="N9" i="480"/>
  <c r="R9" i="480" s="1"/>
  <c r="K9" i="482"/>
  <c r="R33" i="479"/>
  <c r="J33" i="484"/>
  <c r="D21" i="486"/>
  <c r="E21" i="486" s="1"/>
  <c r="F21" i="486" s="1"/>
  <c r="G20" i="485"/>
  <c r="Q8" i="478"/>
  <c r="Q11" i="478" s="1"/>
  <c r="L8" i="478"/>
  <c r="K11" i="478"/>
  <c r="I14" i="479"/>
  <c r="I44" i="479"/>
  <c r="G40" i="482"/>
  <c r="H29" i="482"/>
  <c r="P47" i="478"/>
  <c r="P48" i="478" s="1"/>
  <c r="P45" i="478"/>
  <c r="P20" i="484"/>
  <c r="I5" i="481"/>
  <c r="H13" i="481"/>
  <c r="P5" i="481"/>
  <c r="P13" i="481" s="1"/>
  <c r="O33" i="485"/>
  <c r="O13" i="484"/>
  <c r="M35" i="483"/>
  <c r="N35" i="483" s="1"/>
  <c r="S35" i="483" s="1"/>
  <c r="R35" i="483"/>
  <c r="G19" i="485"/>
  <c r="H19" i="485" s="1"/>
  <c r="I19" i="485" s="1"/>
  <c r="Q21" i="483"/>
  <c r="J13" i="479"/>
  <c r="K5" i="479"/>
  <c r="M32" i="481"/>
  <c r="N32" i="481" s="1"/>
  <c r="R32" i="481" s="1"/>
  <c r="F44" i="482"/>
  <c r="F14" i="482"/>
  <c r="J37" i="484"/>
  <c r="F41" i="482"/>
  <c r="G34" i="485"/>
  <c r="H34" i="485" s="1"/>
  <c r="I34" i="485" s="1"/>
  <c r="P34" i="485"/>
  <c r="J20" i="484"/>
  <c r="G14" i="481"/>
  <c r="G33" i="485"/>
  <c r="H33" i="485" s="1"/>
  <c r="I33" i="485" s="1"/>
  <c r="P33" i="485"/>
  <c r="G32" i="484"/>
  <c r="H32" i="484" s="1"/>
  <c r="I32" i="484" s="1"/>
  <c r="P32" i="484"/>
  <c r="M33" i="483"/>
  <c r="N33" i="483" s="1"/>
  <c r="I47" i="478"/>
  <c r="I48" i="478" s="1"/>
  <c r="I45" i="478"/>
  <c r="N24" i="480"/>
  <c r="R24" i="480" s="1"/>
  <c r="Q33" i="483"/>
  <c r="P37" i="483"/>
  <c r="P25" i="10"/>
  <c r="M21" i="483"/>
  <c r="N21" i="483" s="1"/>
  <c r="S21" i="483" s="1"/>
  <c r="I39" i="483"/>
  <c r="P39" i="483"/>
  <c r="O24" i="485"/>
  <c r="J9" i="484"/>
  <c r="K9" i="484" s="1"/>
  <c r="L9" i="484" s="1"/>
  <c r="Q9" i="484"/>
  <c r="H8" i="482"/>
  <c r="G11" i="482"/>
  <c r="G29" i="483"/>
  <c r="R38" i="482"/>
  <c r="Q19" i="483"/>
  <c r="M24" i="479"/>
  <c r="N24" i="479" s="1"/>
  <c r="S24" i="479" s="1"/>
  <c r="R24" i="479"/>
  <c r="G24" i="485"/>
  <c r="H24" i="485" s="1"/>
  <c r="I24" i="485" s="1"/>
  <c r="M19" i="483"/>
  <c r="N19" i="483" s="1"/>
  <c r="S19" i="483" s="1"/>
  <c r="R19" i="483"/>
  <c r="H22" i="484"/>
  <c r="M30" i="483"/>
  <c r="N30" i="483" s="1"/>
  <c r="S30" i="483" s="1"/>
  <c r="R30" i="483"/>
  <c r="C14" i="485"/>
  <c r="N22" i="480"/>
  <c r="R22" i="480" s="1"/>
  <c r="E26" i="483"/>
  <c r="J44" i="477"/>
  <c r="J14" i="477"/>
  <c r="M24" i="483"/>
  <c r="N24" i="483" s="1"/>
  <c r="S24" i="483" s="1"/>
  <c r="L5" i="477"/>
  <c r="K13" i="477"/>
  <c r="Q5" i="477"/>
  <c r="Q13" i="477" s="1"/>
  <c r="Q24" i="483"/>
  <c r="G45" i="480"/>
  <c r="G47" i="480"/>
  <c r="G48" i="480" s="1"/>
  <c r="O45" i="482"/>
  <c r="O47" i="482"/>
  <c r="O48" i="482" s="1"/>
  <c r="S19" i="481"/>
  <c r="P24" i="484"/>
  <c r="J36" i="484"/>
  <c r="M38" i="480"/>
  <c r="N38" i="480" s="1"/>
  <c r="R38" i="480" s="1"/>
  <c r="S38" i="480"/>
  <c r="G18" i="483"/>
  <c r="F25" i="483"/>
  <c r="F26" i="483" s="1"/>
  <c r="Q36" i="483"/>
  <c r="E29" i="485"/>
  <c r="G23" i="485"/>
  <c r="H23" i="485" s="1"/>
  <c r="I23" i="485" s="1"/>
  <c r="P23" i="485"/>
  <c r="N33" i="481"/>
  <c r="R33" i="481" s="1"/>
  <c r="J24" i="484"/>
  <c r="K24" i="484" s="1"/>
  <c r="L24" i="484" s="1"/>
  <c r="E11" i="484"/>
  <c r="F8" i="484"/>
  <c r="I20" i="483"/>
  <c r="P20" i="483"/>
  <c r="M36" i="483"/>
  <c r="N36" i="483" s="1"/>
  <c r="S36" i="483" s="1"/>
  <c r="P44" i="480"/>
  <c r="P14" i="480"/>
  <c r="E14" i="483"/>
  <c r="E5" i="485"/>
  <c r="D13" i="485"/>
  <c r="I18" i="481"/>
  <c r="P18" i="481"/>
  <c r="N39" i="480"/>
  <c r="R39" i="480" s="1"/>
  <c r="C13" i="486"/>
  <c r="D5" i="486"/>
  <c r="L37" i="480"/>
  <c r="Q37" i="480"/>
  <c r="D32" i="486"/>
  <c r="E32" i="486" s="1"/>
  <c r="F32" i="486" s="1"/>
  <c r="J23" i="484"/>
  <c r="K23" i="484" s="1"/>
  <c r="L23" i="484" s="1"/>
  <c r="Q23" i="484"/>
  <c r="J30" i="482"/>
  <c r="K30" i="482" s="1"/>
  <c r="L30" i="482" s="1"/>
  <c r="M30" i="482" s="1"/>
  <c r="N30" i="482" s="1"/>
  <c r="R30" i="482" s="1"/>
  <c r="S30" i="482"/>
  <c r="J11" i="479"/>
  <c r="K8" i="479"/>
  <c r="C26" i="485"/>
  <c r="D20" i="486"/>
  <c r="E20" i="486" s="1"/>
  <c r="F20" i="486" s="1"/>
  <c r="L9" i="481"/>
  <c r="Q9" i="481"/>
  <c r="G38" i="485"/>
  <c r="H38" i="485" s="1"/>
  <c r="I38" i="485" s="1"/>
  <c r="P38" i="485"/>
  <c r="D24" i="486"/>
  <c r="E24" i="486" s="1"/>
  <c r="F24" i="486" s="1"/>
  <c r="L29" i="478"/>
  <c r="K40" i="478"/>
  <c r="Q29" i="478"/>
  <c r="Q40" i="478" s="1"/>
  <c r="G9" i="485"/>
  <c r="H9" i="485" s="1"/>
  <c r="I9" i="485" s="1"/>
  <c r="P9" i="485"/>
  <c r="R32" i="10"/>
  <c r="Q18" i="479"/>
  <c r="Q25" i="479" s="1"/>
  <c r="N31" i="480"/>
  <c r="R31" i="480" s="1"/>
  <c r="P23" i="484"/>
  <c r="Q9" i="483"/>
  <c r="S34" i="479"/>
  <c r="O22" i="485"/>
  <c r="D25" i="485"/>
  <c r="E18" i="485"/>
  <c r="I36" i="481"/>
  <c r="P36" i="481"/>
  <c r="J41" i="478"/>
  <c r="J44" i="478"/>
  <c r="J14" i="478"/>
  <c r="E13" i="484"/>
  <c r="F5" i="484"/>
  <c r="O8" i="484"/>
  <c r="O11" i="484" s="1"/>
  <c r="P8" i="481"/>
  <c r="P11" i="481" s="1"/>
  <c r="G8" i="483"/>
  <c r="F11" i="483"/>
  <c r="D9" i="486"/>
  <c r="E9" i="486" s="1"/>
  <c r="F9" i="486" s="1"/>
  <c r="L5" i="478"/>
  <c r="K13" i="478"/>
  <c r="D14" i="484"/>
  <c r="Q5" i="478"/>
  <c r="Q13" i="478" s="1"/>
  <c r="D11" i="485"/>
  <c r="E8" i="485"/>
  <c r="J8" i="480"/>
  <c r="I11" i="480"/>
  <c r="D34" i="486"/>
  <c r="E34" i="486" s="1"/>
  <c r="F34" i="486" s="1"/>
  <c r="O34" i="486"/>
  <c r="I22" i="483"/>
  <c r="P22" i="483"/>
  <c r="J20" i="482"/>
  <c r="K20" i="482" s="1"/>
  <c r="L20" i="482" s="1"/>
  <c r="M20" i="482" s="1"/>
  <c r="N20" i="482" s="1"/>
  <c r="R20" i="482" s="1"/>
  <c r="S20" i="482"/>
  <c r="N23" i="481"/>
  <c r="S23" i="481" s="1"/>
  <c r="M10" i="483"/>
  <c r="N10" i="483" s="1"/>
  <c r="S10" i="483" s="1"/>
  <c r="F26" i="482"/>
  <c r="Q29" i="477"/>
  <c r="Q40" i="477" s="1"/>
  <c r="K23" i="482"/>
  <c r="L23" i="482" s="1"/>
  <c r="M23" i="482" s="1"/>
  <c r="N23" i="482" s="1"/>
  <c r="R23" i="482" s="1"/>
  <c r="S23" i="482"/>
  <c r="J37" i="483"/>
  <c r="J10" i="484"/>
  <c r="K10" i="484" s="1"/>
  <c r="L10" i="484" s="1"/>
  <c r="Q10" i="484"/>
  <c r="G31" i="485"/>
  <c r="H31" i="485" s="1"/>
  <c r="I31" i="485" s="1"/>
  <c r="P31" i="485"/>
  <c r="I29" i="481"/>
  <c r="P29" i="481"/>
  <c r="M23" i="483"/>
  <c r="N23" i="483" s="1"/>
  <c r="S23" i="483" s="1"/>
  <c r="N36" i="482"/>
  <c r="R36" i="482" s="1"/>
  <c r="J31" i="484"/>
  <c r="P5" i="482"/>
  <c r="H13" i="482"/>
  <c r="I5" i="482"/>
  <c r="S20" i="479"/>
  <c r="J26" i="477"/>
  <c r="R23" i="481"/>
  <c r="P39" i="484"/>
  <c r="H18" i="482"/>
  <c r="G25" i="482"/>
  <c r="J34" i="482"/>
  <c r="K34" i="482" s="1"/>
  <c r="L34" i="482" s="1"/>
  <c r="M34" i="482" s="1"/>
  <c r="N34" i="482" s="1"/>
  <c r="R34" i="482" s="1"/>
  <c r="G13" i="482"/>
  <c r="S21" i="481"/>
  <c r="L18" i="477"/>
  <c r="K25" i="477"/>
  <c r="K26" i="477" s="1"/>
  <c r="L32" i="482"/>
  <c r="Q32" i="482"/>
  <c r="J39" i="484"/>
  <c r="G21" i="485"/>
  <c r="M9" i="483"/>
  <c r="N9" i="483" s="1"/>
  <c r="D8" i="486"/>
  <c r="C11" i="486"/>
  <c r="H26" i="480"/>
  <c r="C24" i="487"/>
  <c r="C23" i="487"/>
  <c r="H19" i="484"/>
  <c r="G32" i="485"/>
  <c r="I25" i="480"/>
  <c r="I26" i="480" s="1"/>
  <c r="J18" i="480"/>
  <c r="H45" i="479"/>
  <c r="H47" i="479"/>
  <c r="H48" i="479" s="1"/>
  <c r="S19" i="482"/>
  <c r="Q21" i="481"/>
  <c r="H38" i="484"/>
  <c r="P45" i="479"/>
  <c r="P47" i="479"/>
  <c r="P48" i="479" s="1"/>
  <c r="G10" i="485"/>
  <c r="Q18" i="477"/>
  <c r="Q25" i="477" s="1"/>
  <c r="Q32" i="10"/>
  <c r="R33" i="10"/>
  <c r="R38" i="10"/>
  <c r="I29" i="10"/>
  <c r="H40" i="10"/>
  <c r="P29" i="10"/>
  <c r="P40" i="10" s="1"/>
  <c r="J10" i="10"/>
  <c r="K10" i="10" s="1"/>
  <c r="L10" i="10" s="1"/>
  <c r="M10" i="10" s="1"/>
  <c r="N10" i="10" s="1"/>
  <c r="R10" i="10" s="1"/>
  <c r="I18" i="10"/>
  <c r="H25" i="10"/>
  <c r="R20" i="10"/>
  <c r="S20" i="10"/>
  <c r="H11" i="10"/>
  <c r="I8" i="10"/>
  <c r="S34" i="10"/>
  <c r="I40" i="21"/>
  <c r="I41" i="21" s="1"/>
  <c r="I42" i="21" s="1"/>
  <c r="Q39" i="21"/>
  <c r="Q40" i="21" s="1"/>
  <c r="L37" i="21"/>
  <c r="R36" i="21"/>
  <c r="S36" i="21"/>
  <c r="E236" i="11" a="1"/>
  <c r="E236" i="11" s="1"/>
  <c r="Q2" i="12"/>
  <c r="E224" i="11" a="1"/>
  <c r="E224" i="11" s="1"/>
  <c r="C8" i="487" s="1"/>
  <c r="E223" i="11" a="1"/>
  <c r="E223" i="11" s="1"/>
  <c r="C5" i="487" s="1"/>
  <c r="J13" i="11" a="1"/>
  <c r="J13" i="11" s="1"/>
  <c r="E241" i="11" a="1"/>
  <c r="E241" i="11" s="1"/>
  <c r="C36" i="487" s="1"/>
  <c r="E232" i="11" a="1"/>
  <c r="E232" i="11" s="1"/>
  <c r="R24" i="10"/>
  <c r="H16" i="11"/>
  <c r="B293" i="11"/>
  <c r="B253" i="11"/>
  <c r="B296" i="11"/>
  <c r="B272" i="11"/>
  <c r="B305" i="11"/>
  <c r="B284" i="11"/>
  <c r="B279" i="11"/>
  <c r="B299" i="11"/>
  <c r="B278" i="11"/>
  <c r="B292" i="11"/>
  <c r="B309" i="11"/>
  <c r="B310" i="11"/>
  <c r="B311" i="11"/>
  <c r="B264" i="11"/>
  <c r="B290" i="11"/>
  <c r="B273" i="11"/>
  <c r="B303" i="11"/>
  <c r="B247" i="11"/>
  <c r="B285" i="11"/>
  <c r="B304" i="11"/>
  <c r="B280" i="11"/>
  <c r="B254" i="11"/>
  <c r="L5" i="359"/>
  <c r="S9" i="482" l="1"/>
  <c r="D36" i="487"/>
  <c r="E36" i="487" s="1"/>
  <c r="F36" i="487" s="1"/>
  <c r="O36" i="487"/>
  <c r="J22" i="485"/>
  <c r="G10" i="486"/>
  <c r="H10" i="486" s="1"/>
  <c r="I10" i="486" s="1"/>
  <c r="P10" i="486"/>
  <c r="M32" i="482"/>
  <c r="N32" i="482" s="1"/>
  <c r="S32" i="482" s="1"/>
  <c r="R32" i="482"/>
  <c r="J29" i="481"/>
  <c r="G34" i="486"/>
  <c r="H34" i="486" s="1"/>
  <c r="I34" i="486" s="1"/>
  <c r="P34" i="486"/>
  <c r="Q24" i="484"/>
  <c r="K44" i="477"/>
  <c r="K14" i="477"/>
  <c r="R33" i="483"/>
  <c r="P19" i="485"/>
  <c r="O21" i="486"/>
  <c r="Q29" i="479"/>
  <c r="Q40" i="479" s="1"/>
  <c r="L29" i="479"/>
  <c r="K40" i="479"/>
  <c r="O41" i="484"/>
  <c r="I34" i="484"/>
  <c r="P34" i="484"/>
  <c r="O33" i="486"/>
  <c r="L25" i="477"/>
  <c r="L26" i="477" s="1"/>
  <c r="M18" i="477"/>
  <c r="Q23" i="482"/>
  <c r="J38" i="485"/>
  <c r="K38" i="485" s="1"/>
  <c r="L38" i="485" s="1"/>
  <c r="S33" i="481"/>
  <c r="M5" i="477"/>
  <c r="L13" i="477"/>
  <c r="J19" i="485"/>
  <c r="K19" i="485" s="1"/>
  <c r="L19" i="485" s="1"/>
  <c r="Q19" i="485"/>
  <c r="G21" i="486"/>
  <c r="J41" i="479"/>
  <c r="Q33" i="482"/>
  <c r="O19" i="486"/>
  <c r="G33" i="486"/>
  <c r="H33" i="486" s="1"/>
  <c r="I33" i="486" s="1"/>
  <c r="P33" i="486"/>
  <c r="G29" i="484"/>
  <c r="F40" i="484"/>
  <c r="F41" i="484" s="1"/>
  <c r="M24" i="484"/>
  <c r="N24" i="484" s="1"/>
  <c r="S24" i="484" s="1"/>
  <c r="K8" i="480"/>
  <c r="J11" i="480"/>
  <c r="M9" i="481"/>
  <c r="N9" i="481" s="1"/>
  <c r="R9" i="481" s="1"/>
  <c r="S34" i="482"/>
  <c r="F8" i="485"/>
  <c r="E11" i="485"/>
  <c r="D26" i="485"/>
  <c r="J23" i="485"/>
  <c r="K23" i="485" s="1"/>
  <c r="L23" i="485" s="1"/>
  <c r="Q23" i="485"/>
  <c r="O14" i="484"/>
  <c r="L18" i="479"/>
  <c r="K25" i="479"/>
  <c r="O30" i="486"/>
  <c r="F30" i="486"/>
  <c r="O23" i="486"/>
  <c r="H10" i="485"/>
  <c r="I10" i="485" s="1"/>
  <c r="K39" i="484"/>
  <c r="L39" i="484" s="1"/>
  <c r="F11" i="484"/>
  <c r="G8" i="484"/>
  <c r="H20" i="485"/>
  <c r="I20" i="485" s="1"/>
  <c r="D23" i="487"/>
  <c r="E23" i="487" s="1"/>
  <c r="F23" i="487" s="1"/>
  <c r="O23" i="487"/>
  <c r="G44" i="482"/>
  <c r="G14" i="482"/>
  <c r="S33" i="482"/>
  <c r="E25" i="485"/>
  <c r="F18" i="485"/>
  <c r="O18" i="485"/>
  <c r="O25" i="485" s="1"/>
  <c r="C14" i="486"/>
  <c r="C44" i="486"/>
  <c r="R24" i="483"/>
  <c r="H29" i="483"/>
  <c r="J32" i="484"/>
  <c r="K32" i="484" s="1"/>
  <c r="L32" i="484" s="1"/>
  <c r="M32" i="484" s="1"/>
  <c r="N32" i="484" s="1"/>
  <c r="R32" i="484" s="1"/>
  <c r="Q32" i="484"/>
  <c r="K33" i="484"/>
  <c r="J39" i="485"/>
  <c r="K39" i="485" s="1"/>
  <c r="L39" i="485" s="1"/>
  <c r="J8" i="481"/>
  <c r="I11" i="481"/>
  <c r="J26" i="479"/>
  <c r="G23" i="486"/>
  <c r="Q34" i="482"/>
  <c r="J31" i="485"/>
  <c r="K31" i="485" s="1"/>
  <c r="L31" i="485" s="1"/>
  <c r="Q31" i="485"/>
  <c r="O20" i="486"/>
  <c r="S39" i="480"/>
  <c r="J47" i="477"/>
  <c r="J48" i="477" s="1"/>
  <c r="J45" i="477"/>
  <c r="H11" i="482"/>
  <c r="I8" i="482"/>
  <c r="P8" i="482"/>
  <c r="P11" i="482" s="1"/>
  <c r="J33" i="485"/>
  <c r="K33" i="485" s="1"/>
  <c r="L33" i="485" s="1"/>
  <c r="Q33" i="485"/>
  <c r="I30" i="484"/>
  <c r="P30" i="484"/>
  <c r="M37" i="480"/>
  <c r="N37" i="480" s="1"/>
  <c r="S37" i="480" s="1"/>
  <c r="R37" i="480"/>
  <c r="Q26" i="478"/>
  <c r="Q14" i="478"/>
  <c r="Q44" i="478"/>
  <c r="G20" i="486"/>
  <c r="H20" i="486" s="1"/>
  <c r="I20" i="486" s="1"/>
  <c r="P20" i="486"/>
  <c r="F29" i="485"/>
  <c r="O29" i="485"/>
  <c r="P14" i="481"/>
  <c r="L9" i="482"/>
  <c r="M9" i="482" s="1"/>
  <c r="N9" i="482" s="1"/>
  <c r="R9" i="482" s="1"/>
  <c r="Q9" i="482"/>
  <c r="M21" i="482"/>
  <c r="N21" i="482" s="1"/>
  <c r="S21" i="482" s="1"/>
  <c r="G26" i="482"/>
  <c r="R10" i="484"/>
  <c r="M10" i="484"/>
  <c r="N10" i="484" s="1"/>
  <c r="S10" i="484" s="1"/>
  <c r="S22" i="480"/>
  <c r="M9" i="484"/>
  <c r="H14" i="481"/>
  <c r="S9" i="480"/>
  <c r="K26" i="478"/>
  <c r="C41" i="486"/>
  <c r="G35" i="486"/>
  <c r="H35" i="486" s="1"/>
  <c r="I35" i="486" s="1"/>
  <c r="E14" i="484"/>
  <c r="I38" i="484"/>
  <c r="P38" i="484"/>
  <c r="P18" i="482"/>
  <c r="P25" i="482" s="1"/>
  <c r="H25" i="482"/>
  <c r="H26" i="482" s="1"/>
  <c r="I18" i="482"/>
  <c r="K37" i="483"/>
  <c r="K13" i="479"/>
  <c r="L8" i="479"/>
  <c r="K11" i="479"/>
  <c r="Q8" i="479"/>
  <c r="Q11" i="479" s="1"/>
  <c r="J18" i="481"/>
  <c r="J5" i="481"/>
  <c r="I13" i="481"/>
  <c r="M18" i="478"/>
  <c r="L25" i="478"/>
  <c r="K24" i="482"/>
  <c r="L24" i="482" s="1"/>
  <c r="M24" i="482" s="1"/>
  <c r="N24" i="482" s="1"/>
  <c r="R24" i="482" s="1"/>
  <c r="S24" i="482"/>
  <c r="D24" i="487"/>
  <c r="E24" i="487" s="1"/>
  <c r="F24" i="487" s="1"/>
  <c r="K44" i="478"/>
  <c r="K14" i="478"/>
  <c r="S31" i="480"/>
  <c r="S33" i="483"/>
  <c r="I21" i="484"/>
  <c r="P21" i="484"/>
  <c r="E29" i="486"/>
  <c r="D40" i="486"/>
  <c r="G37" i="486"/>
  <c r="H37" i="486" s="1"/>
  <c r="I37" i="486" s="1"/>
  <c r="P37" i="486"/>
  <c r="J14" i="479"/>
  <c r="J44" i="479"/>
  <c r="Q41" i="477"/>
  <c r="O9" i="486"/>
  <c r="Q30" i="482"/>
  <c r="J34" i="485"/>
  <c r="K34" i="485" s="1"/>
  <c r="L34" i="485" s="1"/>
  <c r="I29" i="482"/>
  <c r="H40" i="482"/>
  <c r="H41" i="482" s="1"/>
  <c r="P29" i="482"/>
  <c r="P40" i="482" s="1"/>
  <c r="J40" i="480"/>
  <c r="K29" i="480"/>
  <c r="Q31" i="482"/>
  <c r="G38" i="486"/>
  <c r="G19" i="486"/>
  <c r="H19" i="486" s="1"/>
  <c r="I19" i="486" s="1"/>
  <c r="G25" i="483"/>
  <c r="H18" i="483"/>
  <c r="F5" i="485"/>
  <c r="E13" i="485"/>
  <c r="J5" i="482"/>
  <c r="I13" i="482"/>
  <c r="G9" i="486"/>
  <c r="J39" i="483"/>
  <c r="G41" i="482"/>
  <c r="O31" i="486"/>
  <c r="O39" i="486"/>
  <c r="J36" i="481"/>
  <c r="K36" i="481" s="1"/>
  <c r="L36" i="481" s="1"/>
  <c r="Q36" i="481"/>
  <c r="G22" i="486"/>
  <c r="H22" i="486" s="1"/>
  <c r="I22" i="486" s="1"/>
  <c r="H44" i="482"/>
  <c r="H14" i="482"/>
  <c r="R10" i="483"/>
  <c r="S9" i="483"/>
  <c r="K36" i="484"/>
  <c r="I22" i="484"/>
  <c r="P22" i="484"/>
  <c r="R21" i="483"/>
  <c r="K37" i="484"/>
  <c r="P31" i="486"/>
  <c r="G31" i="486"/>
  <c r="H31" i="486" s="1"/>
  <c r="I31" i="486" s="1"/>
  <c r="K41" i="477"/>
  <c r="O8" i="485"/>
  <c r="O11" i="485" s="1"/>
  <c r="G39" i="486"/>
  <c r="H39" i="486" s="1"/>
  <c r="I39" i="486" s="1"/>
  <c r="P39" i="486"/>
  <c r="G32" i="486"/>
  <c r="H32" i="486" s="1"/>
  <c r="I32" i="486" s="1"/>
  <c r="P32" i="486"/>
  <c r="J22" i="483"/>
  <c r="K22" i="483" s="1"/>
  <c r="L22" i="483" s="1"/>
  <c r="Q22" i="483"/>
  <c r="O24" i="486"/>
  <c r="J25" i="480"/>
  <c r="J26" i="480" s="1"/>
  <c r="K18" i="480"/>
  <c r="E8" i="486"/>
  <c r="D11" i="486"/>
  <c r="P13" i="482"/>
  <c r="P47" i="480"/>
  <c r="P48" i="480" s="1"/>
  <c r="P45" i="480"/>
  <c r="I47" i="479"/>
  <c r="I48" i="479" s="1"/>
  <c r="I45" i="479"/>
  <c r="M29" i="477"/>
  <c r="L40" i="477"/>
  <c r="L41" i="477" s="1"/>
  <c r="Q44" i="477"/>
  <c r="Q14" i="477"/>
  <c r="E41" i="484"/>
  <c r="R9" i="483"/>
  <c r="J9" i="485"/>
  <c r="K9" i="485" s="1"/>
  <c r="L9" i="485" s="1"/>
  <c r="Q9" i="485"/>
  <c r="M23" i="484"/>
  <c r="N23" i="484" s="1"/>
  <c r="S23" i="484" s="1"/>
  <c r="R23" i="484"/>
  <c r="H47" i="480"/>
  <c r="H48" i="480" s="1"/>
  <c r="H45" i="480"/>
  <c r="J37" i="485"/>
  <c r="O5" i="485"/>
  <c r="O13" i="485" s="1"/>
  <c r="D8" i="487"/>
  <c r="D14" i="485"/>
  <c r="J34" i="483"/>
  <c r="H32" i="485"/>
  <c r="I19" i="484"/>
  <c r="P19" i="484"/>
  <c r="K31" i="484"/>
  <c r="L31" i="484" s="1"/>
  <c r="G11" i="483"/>
  <c r="H8" i="483"/>
  <c r="Q41" i="478"/>
  <c r="R36" i="483"/>
  <c r="F45" i="482"/>
  <c r="F47" i="482"/>
  <c r="F48" i="482" s="1"/>
  <c r="H36" i="485"/>
  <c r="D25" i="486"/>
  <c r="E18" i="486"/>
  <c r="G24" i="486"/>
  <c r="H24" i="486" s="1"/>
  <c r="I24" i="486" s="1"/>
  <c r="P24" i="486"/>
  <c r="E5" i="486"/>
  <c r="D13" i="486"/>
  <c r="M5" i="478"/>
  <c r="L13" i="478"/>
  <c r="H21" i="485"/>
  <c r="I21" i="485" s="1"/>
  <c r="K41" i="478"/>
  <c r="P24" i="485"/>
  <c r="S32" i="481"/>
  <c r="M8" i="478"/>
  <c r="L11" i="478"/>
  <c r="K5" i="480"/>
  <c r="J13" i="480"/>
  <c r="C26" i="486"/>
  <c r="K20" i="484"/>
  <c r="L20" i="484" s="1"/>
  <c r="M20" i="484" s="1"/>
  <c r="N20" i="484" s="1"/>
  <c r="R20" i="484" s="1"/>
  <c r="S20" i="484"/>
  <c r="Q26" i="477"/>
  <c r="S36" i="482"/>
  <c r="Q20" i="482"/>
  <c r="M29" i="478"/>
  <c r="L40" i="478"/>
  <c r="L41" i="478" s="1"/>
  <c r="J20" i="483"/>
  <c r="K20" i="483" s="1"/>
  <c r="L20" i="483" s="1"/>
  <c r="M20" i="483" s="1"/>
  <c r="N20" i="483" s="1"/>
  <c r="R20" i="483" s="1"/>
  <c r="J24" i="485"/>
  <c r="K24" i="485" s="1"/>
  <c r="L24" i="485" s="1"/>
  <c r="Q24" i="485"/>
  <c r="I44" i="480"/>
  <c r="I14" i="480"/>
  <c r="G13" i="483"/>
  <c r="H5" i="483"/>
  <c r="G36" i="486"/>
  <c r="S20" i="483"/>
  <c r="M35" i="484"/>
  <c r="N35" i="484" s="1"/>
  <c r="J47" i="478"/>
  <c r="J48" i="478" s="1"/>
  <c r="J45" i="478"/>
  <c r="D5" i="487"/>
  <c r="R23" i="483"/>
  <c r="F13" i="484"/>
  <c r="G5" i="484"/>
  <c r="O32" i="486"/>
  <c r="S24" i="480"/>
  <c r="L5" i="479"/>
  <c r="Q5" i="479"/>
  <c r="Q13" i="479" s="1"/>
  <c r="Q26" i="479" s="1"/>
  <c r="P20" i="485"/>
  <c r="Q35" i="484"/>
  <c r="F14" i="483"/>
  <c r="M8" i="477"/>
  <c r="L11" i="477"/>
  <c r="O10" i="486"/>
  <c r="Q10" i="10"/>
  <c r="S10" i="10"/>
  <c r="J8" i="10"/>
  <c r="I11" i="10"/>
  <c r="I25" i="10"/>
  <c r="J18" i="10"/>
  <c r="I40" i="10"/>
  <c r="J29" i="10"/>
  <c r="L38" i="21"/>
  <c r="R37" i="21"/>
  <c r="S37" i="21"/>
  <c r="Q41" i="21"/>
  <c r="Q44" i="21"/>
  <c r="I43" i="21"/>
  <c r="I44" i="21" s="1"/>
  <c r="I45" i="21" s="1"/>
  <c r="I46" i="21" s="1"/>
  <c r="I47" i="21" s="1"/>
  <c r="I48" i="21" s="1"/>
  <c r="R2" i="12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AH2" i="12" s="1"/>
  <c r="AI2" i="12" s="1"/>
  <c r="AJ2" i="12" s="1"/>
  <c r="AK2" i="12" s="1"/>
  <c r="AL2" i="12" s="1"/>
  <c r="AM2" i="12" s="1"/>
  <c r="AN2" i="12" s="1"/>
  <c r="AO2" i="12" s="1"/>
  <c r="AP2" i="12" s="1"/>
  <c r="AQ2" i="12" s="1"/>
  <c r="AR2" i="12" s="1"/>
  <c r="AS2" i="12" s="1"/>
  <c r="AT2" i="12" s="1"/>
  <c r="AU2" i="12" s="1"/>
  <c r="AV2" i="12" s="1"/>
  <c r="AW2" i="12" s="1"/>
  <c r="AX2" i="12" s="1"/>
  <c r="AY2" i="12" s="1"/>
  <c r="AZ2" i="12" s="1"/>
  <c r="BA2" i="12" s="1"/>
  <c r="BB2" i="12" s="1"/>
  <c r="BC2" i="12" s="1"/>
  <c r="BD2" i="12" s="1"/>
  <c r="BE2" i="12" s="1"/>
  <c r="J14" i="11" a="1"/>
  <c r="J14" i="11" s="1"/>
  <c r="H17" i="11"/>
  <c r="B275" i="11"/>
  <c r="B315" i="11"/>
  <c r="B302" i="11"/>
  <c r="B331" i="11"/>
  <c r="B314" i="11"/>
  <c r="B326" i="11"/>
  <c r="B300" i="11"/>
  <c r="B332" i="11"/>
  <c r="B276" i="11"/>
  <c r="B307" i="11"/>
  <c r="B321" i="11"/>
  <c r="B325" i="11"/>
  <c r="B301" i="11"/>
  <c r="B306" i="11"/>
  <c r="B295" i="11"/>
  <c r="B327" i="11"/>
  <c r="B312" i="11"/>
  <c r="B286" i="11"/>
  <c r="B294" i="11"/>
  <c r="B318" i="11"/>
  <c r="B269" i="11"/>
  <c r="B333" i="11"/>
  <c r="L10" i="359"/>
  <c r="L8" i="359"/>
  <c r="Q34" i="483" l="1"/>
  <c r="R5" i="477"/>
  <c r="J21" i="485"/>
  <c r="K21" i="485" s="1"/>
  <c r="L21" i="485" s="1"/>
  <c r="N29" i="477"/>
  <c r="M40" i="477"/>
  <c r="M41" i="477" s="1"/>
  <c r="M39" i="485"/>
  <c r="N39" i="485" s="1"/>
  <c r="S39" i="485" s="1"/>
  <c r="R39" i="485"/>
  <c r="G11" i="484"/>
  <c r="H8" i="484"/>
  <c r="L8" i="480"/>
  <c r="K11" i="480"/>
  <c r="Q39" i="484"/>
  <c r="Q20" i="483"/>
  <c r="I14" i="482"/>
  <c r="I14" i="481"/>
  <c r="Q39" i="485"/>
  <c r="R24" i="484"/>
  <c r="E14" i="485"/>
  <c r="F5" i="486"/>
  <c r="E13" i="486"/>
  <c r="L36" i="484"/>
  <c r="Q36" i="484"/>
  <c r="J10" i="485"/>
  <c r="I32" i="485"/>
  <c r="P32" i="485"/>
  <c r="L37" i="484"/>
  <c r="Q37" i="484"/>
  <c r="M25" i="477"/>
  <c r="N18" i="477"/>
  <c r="P10" i="485"/>
  <c r="L26" i="478"/>
  <c r="L14" i="478"/>
  <c r="L44" i="478"/>
  <c r="K34" i="483"/>
  <c r="L34" i="483" s="1"/>
  <c r="K5" i="482"/>
  <c r="J47" i="479"/>
  <c r="J48" i="479" s="1"/>
  <c r="J45" i="479"/>
  <c r="J13" i="481"/>
  <c r="K5" i="481"/>
  <c r="G40" i="484"/>
  <c r="H29" i="484"/>
  <c r="E8" i="487"/>
  <c r="H25" i="483"/>
  <c r="H26" i="483" s="1"/>
  <c r="I18" i="483"/>
  <c r="M33" i="485"/>
  <c r="N33" i="485" s="1"/>
  <c r="S33" i="485" s="1"/>
  <c r="I29" i="483"/>
  <c r="K22" i="485"/>
  <c r="S32" i="484"/>
  <c r="J24" i="486"/>
  <c r="K24" i="486" s="1"/>
  <c r="L24" i="486" s="1"/>
  <c r="G26" i="483"/>
  <c r="F29" i="486"/>
  <c r="E40" i="486"/>
  <c r="E41" i="486" s="1"/>
  <c r="O29" i="486"/>
  <c r="G30" i="486"/>
  <c r="H30" i="486" s="1"/>
  <c r="I30" i="486" s="1"/>
  <c r="J33" i="486"/>
  <c r="K33" i="486" s="1"/>
  <c r="L33" i="486" s="1"/>
  <c r="P18" i="483"/>
  <c r="P25" i="483" s="1"/>
  <c r="N5" i="478"/>
  <c r="M13" i="478"/>
  <c r="J22" i="484"/>
  <c r="K22" i="484" s="1"/>
  <c r="L22" i="484" s="1"/>
  <c r="Q22" i="484"/>
  <c r="M39" i="484"/>
  <c r="N39" i="484" s="1"/>
  <c r="R39" i="484"/>
  <c r="P14" i="482"/>
  <c r="P44" i="482"/>
  <c r="D41" i="486"/>
  <c r="K18" i="481"/>
  <c r="O14" i="485"/>
  <c r="I11" i="482"/>
  <c r="J8" i="482"/>
  <c r="J13" i="482" s="1"/>
  <c r="O40" i="486"/>
  <c r="O41" i="486" s="1"/>
  <c r="K41" i="479"/>
  <c r="D14" i="486"/>
  <c r="D44" i="486"/>
  <c r="Q30" i="484"/>
  <c r="J30" i="484"/>
  <c r="K30" i="484" s="1"/>
  <c r="L30" i="484" s="1"/>
  <c r="M30" i="484" s="1"/>
  <c r="N30" i="484" s="1"/>
  <c r="R30" i="484" s="1"/>
  <c r="S30" i="484"/>
  <c r="E5" i="487"/>
  <c r="N9" i="484"/>
  <c r="R9" i="484" s="1"/>
  <c r="E25" i="486"/>
  <c r="E26" i="486" s="1"/>
  <c r="F18" i="486"/>
  <c r="O18" i="486"/>
  <c r="O25" i="486" s="1"/>
  <c r="E11" i="486"/>
  <c r="F8" i="486"/>
  <c r="O8" i="486"/>
  <c r="O11" i="486" s="1"/>
  <c r="N8" i="477"/>
  <c r="M11" i="477"/>
  <c r="R35" i="484"/>
  <c r="P21" i="485"/>
  <c r="D26" i="486"/>
  <c r="K25" i="480"/>
  <c r="K26" i="480" s="1"/>
  <c r="L18" i="480"/>
  <c r="Q18" i="480"/>
  <c r="Q25" i="480" s="1"/>
  <c r="P19" i="486"/>
  <c r="J21" i="484"/>
  <c r="K21" i="484" s="1"/>
  <c r="L21" i="484" s="1"/>
  <c r="M21" i="484" s="1"/>
  <c r="N21" i="484" s="1"/>
  <c r="R21" i="484" s="1"/>
  <c r="S21" i="484"/>
  <c r="M8" i="479"/>
  <c r="L11" i="479"/>
  <c r="R21" i="482"/>
  <c r="C45" i="486"/>
  <c r="C47" i="486"/>
  <c r="C48" i="486" s="1"/>
  <c r="K26" i="479"/>
  <c r="L40" i="479"/>
  <c r="L41" i="479" s="1"/>
  <c r="M29" i="479"/>
  <c r="M40" i="478"/>
  <c r="N29" i="478"/>
  <c r="J37" i="486"/>
  <c r="K37" i="486" s="1"/>
  <c r="L37" i="486" s="1"/>
  <c r="Q37" i="486"/>
  <c r="K37" i="485"/>
  <c r="L37" i="485" s="1"/>
  <c r="H47" i="482"/>
  <c r="H48" i="482" s="1"/>
  <c r="H45" i="482"/>
  <c r="J19" i="486"/>
  <c r="K14" i="479"/>
  <c r="K44" i="479"/>
  <c r="M18" i="479"/>
  <c r="L25" i="479"/>
  <c r="L26" i="479" s="1"/>
  <c r="Q41" i="479"/>
  <c r="I36" i="485"/>
  <c r="P36" i="485"/>
  <c r="J22" i="486"/>
  <c r="K22" i="486" s="1"/>
  <c r="L22" i="486" s="1"/>
  <c r="G36" i="487"/>
  <c r="H36" i="487" s="1"/>
  <c r="I36" i="487" s="1"/>
  <c r="P36" i="487"/>
  <c r="S22" i="483"/>
  <c r="P22" i="486"/>
  <c r="H38" i="486"/>
  <c r="L37" i="483"/>
  <c r="Q37" i="483"/>
  <c r="O26" i="485"/>
  <c r="H21" i="486"/>
  <c r="I21" i="486" s="1"/>
  <c r="J10" i="486"/>
  <c r="K10" i="486" s="1"/>
  <c r="L10" i="486" s="1"/>
  <c r="Q10" i="486"/>
  <c r="G18" i="485"/>
  <c r="F25" i="485"/>
  <c r="F26" i="485" s="1"/>
  <c r="E26" i="485"/>
  <c r="M23" i="485"/>
  <c r="N23" i="485" s="1"/>
  <c r="S23" i="485" s="1"/>
  <c r="M19" i="485"/>
  <c r="N19" i="485" s="1"/>
  <c r="S19" i="485" s="1"/>
  <c r="L13" i="479"/>
  <c r="M5" i="479"/>
  <c r="H36" i="486"/>
  <c r="Q5" i="480"/>
  <c r="L5" i="480"/>
  <c r="K13" i="480"/>
  <c r="M36" i="481"/>
  <c r="J41" i="480"/>
  <c r="I25" i="482"/>
  <c r="I26" i="482" s="1"/>
  <c r="J18" i="482"/>
  <c r="M31" i="485"/>
  <c r="N31" i="485" s="1"/>
  <c r="S31" i="485" s="1"/>
  <c r="L14" i="477"/>
  <c r="L44" i="477"/>
  <c r="K45" i="477"/>
  <c r="K47" i="477"/>
  <c r="K48" i="477" s="1"/>
  <c r="G5" i="485"/>
  <c r="F13" i="485"/>
  <c r="J44" i="480"/>
  <c r="J14" i="480"/>
  <c r="Q29" i="480"/>
  <c r="Q40" i="480" s="1"/>
  <c r="L29" i="480"/>
  <c r="K40" i="480"/>
  <c r="K41" i="480" s="1"/>
  <c r="C20" i="489"/>
  <c r="C29" i="489"/>
  <c r="C35" i="489"/>
  <c r="C36" i="489"/>
  <c r="C34" i="489"/>
  <c r="C31" i="489"/>
  <c r="C37" i="489"/>
  <c r="H11" i="483"/>
  <c r="I8" i="483"/>
  <c r="P8" i="483"/>
  <c r="P11" i="483" s="1"/>
  <c r="M9" i="485"/>
  <c r="N9" i="485" s="1"/>
  <c r="S9" i="485" s="1"/>
  <c r="R9" i="485"/>
  <c r="J32" i="486"/>
  <c r="O24" i="487"/>
  <c r="O5" i="486"/>
  <c r="O13" i="486" s="1"/>
  <c r="P41" i="482"/>
  <c r="G24" i="487"/>
  <c r="H24" i="487" s="1"/>
  <c r="I24" i="487" s="1"/>
  <c r="P24" i="487"/>
  <c r="N8" i="478"/>
  <c r="M11" i="478"/>
  <c r="J39" i="486"/>
  <c r="K39" i="486" s="1"/>
  <c r="L39" i="486" s="1"/>
  <c r="G29" i="485"/>
  <c r="H23" i="486"/>
  <c r="I23" i="486" s="1"/>
  <c r="G8" i="485"/>
  <c r="F11" i="485"/>
  <c r="I40" i="482"/>
  <c r="I41" i="482" s="1"/>
  <c r="J29" i="482"/>
  <c r="J38" i="484"/>
  <c r="P23" i="486"/>
  <c r="Q38" i="485"/>
  <c r="J34" i="486"/>
  <c r="K34" i="486" s="1"/>
  <c r="L34" i="486" s="1"/>
  <c r="Q31" i="484"/>
  <c r="L33" i="484"/>
  <c r="Q33" i="484"/>
  <c r="I45" i="480"/>
  <c r="I47" i="480"/>
  <c r="I48" i="480" s="1"/>
  <c r="M31" i="484"/>
  <c r="K39" i="483"/>
  <c r="Q34" i="485"/>
  <c r="J20" i="486"/>
  <c r="K20" i="486" s="1"/>
  <c r="L20" i="486" s="1"/>
  <c r="Q20" i="486"/>
  <c r="G23" i="487"/>
  <c r="M38" i="485"/>
  <c r="N38" i="485" s="1"/>
  <c r="S38" i="485" s="1"/>
  <c r="Q24" i="482"/>
  <c r="M22" i="483"/>
  <c r="N22" i="483" s="1"/>
  <c r="S35" i="484"/>
  <c r="Q47" i="477"/>
  <c r="Q48" i="477" s="1"/>
  <c r="Q45" i="477"/>
  <c r="J31" i="486"/>
  <c r="K31" i="486" s="1"/>
  <c r="L31" i="486" s="1"/>
  <c r="Q31" i="486"/>
  <c r="M34" i="485"/>
  <c r="N34" i="485" s="1"/>
  <c r="S34" i="485" s="1"/>
  <c r="Q45" i="478"/>
  <c r="Q47" i="478"/>
  <c r="Q48" i="478" s="1"/>
  <c r="S9" i="481"/>
  <c r="P29" i="483"/>
  <c r="J34" i="484"/>
  <c r="K34" i="484" s="1"/>
  <c r="L34" i="484" s="1"/>
  <c r="M34" i="484" s="1"/>
  <c r="N34" i="484" s="1"/>
  <c r="R34" i="484" s="1"/>
  <c r="Q34" i="484"/>
  <c r="S34" i="484"/>
  <c r="H13" i="483"/>
  <c r="I5" i="483"/>
  <c r="P5" i="483"/>
  <c r="P26" i="482"/>
  <c r="N18" i="478"/>
  <c r="R18" i="478" s="1"/>
  <c r="R25" i="478" s="1"/>
  <c r="M25" i="478"/>
  <c r="P35" i="486"/>
  <c r="J20" i="485"/>
  <c r="K20" i="485" s="1"/>
  <c r="L20" i="485" s="1"/>
  <c r="Q20" i="485"/>
  <c r="Q8" i="480"/>
  <c r="Q11" i="480" s="1"/>
  <c r="K47" i="478"/>
  <c r="K48" i="478" s="1"/>
  <c r="K45" i="478"/>
  <c r="Q14" i="479"/>
  <c r="Q44" i="479"/>
  <c r="G45" i="482"/>
  <c r="G47" i="482"/>
  <c r="G48" i="482" s="1"/>
  <c r="N5" i="477"/>
  <c r="M13" i="477"/>
  <c r="G14" i="483"/>
  <c r="H5" i="484"/>
  <c r="P5" i="484" s="1"/>
  <c r="G13" i="484"/>
  <c r="J19" i="484"/>
  <c r="K19" i="484" s="1"/>
  <c r="L19" i="484" s="1"/>
  <c r="R29" i="477"/>
  <c r="R40" i="477" s="1"/>
  <c r="H9" i="486"/>
  <c r="I9" i="486" s="1"/>
  <c r="F14" i="484"/>
  <c r="M24" i="485"/>
  <c r="N24" i="485" s="1"/>
  <c r="S24" i="485" s="1"/>
  <c r="J35" i="486"/>
  <c r="J11" i="481"/>
  <c r="K8" i="481"/>
  <c r="R18" i="477"/>
  <c r="R25" i="477" s="1"/>
  <c r="K29" i="481"/>
  <c r="Q20" i="484"/>
  <c r="J25" i="10"/>
  <c r="K18" i="10"/>
  <c r="K29" i="10"/>
  <c r="J40" i="10"/>
  <c r="K8" i="10"/>
  <c r="J11" i="10"/>
  <c r="Q47" i="21"/>
  <c r="Q48" i="21" s="1"/>
  <c r="Q45" i="21"/>
  <c r="J16" i="11" a="1"/>
  <c r="J16" i="11" s="1"/>
  <c r="L39" i="21"/>
  <c r="R38" i="21"/>
  <c r="S38" i="21"/>
  <c r="J15" i="11" a="1"/>
  <c r="J15" i="11" s="1"/>
  <c r="E250" i="11" a="1"/>
  <c r="E250" i="11" s="1"/>
  <c r="C19" i="488" s="1"/>
  <c r="E240" i="11" a="1"/>
  <c r="E240" i="11" s="1"/>
  <c r="C35" i="487" s="1"/>
  <c r="E227" i="11" a="1"/>
  <c r="E227" i="11" s="1"/>
  <c r="C18" i="487" s="1"/>
  <c r="E289" i="11" a="1"/>
  <c r="E289" i="11" s="1"/>
  <c r="E252" i="11" a="1"/>
  <c r="E252" i="11" s="1"/>
  <c r="C21" i="488" s="1"/>
  <c r="E331" i="11" a="1"/>
  <c r="E331" i="11" s="1"/>
  <c r="E258" i="11" a="1"/>
  <c r="E258" i="11" s="1"/>
  <c r="C31" i="488" s="1"/>
  <c r="E294" i="11" a="1"/>
  <c r="E294" i="11" s="1"/>
  <c r="E314" i="11" a="1"/>
  <c r="E314" i="11" s="1"/>
  <c r="E265" i="11" a="1"/>
  <c r="E265" i="11" s="1"/>
  <c r="E283" i="11" a="1"/>
  <c r="E283" i="11" s="1"/>
  <c r="E318" i="11" a="1"/>
  <c r="E318" i="11" s="1"/>
  <c r="E229" i="11" a="1"/>
  <c r="E229" i="11" s="1"/>
  <c r="C20" i="487" s="1"/>
  <c r="E276" i="11" a="1"/>
  <c r="E276" i="11" s="1"/>
  <c r="C23" i="489" s="1"/>
  <c r="E282" i="11" a="1"/>
  <c r="E282" i="11" s="1"/>
  <c r="C33" i="489" s="1"/>
  <c r="E253" i="11" a="1"/>
  <c r="E253" i="11" s="1"/>
  <c r="E272" i="11" a="1"/>
  <c r="E272" i="11" s="1"/>
  <c r="C19" i="489" s="1"/>
  <c r="E225" i="11" a="1"/>
  <c r="E225" i="11" s="1"/>
  <c r="C9" i="487" s="1"/>
  <c r="E244" i="11" a="1"/>
  <c r="E244" i="11" s="1"/>
  <c r="C39" i="487" s="1"/>
  <c r="E243" i="11" a="1"/>
  <c r="E243" i="11" s="1"/>
  <c r="C38" i="487" s="1"/>
  <c r="E255" i="11" a="1"/>
  <c r="E255" i="11" s="1"/>
  <c r="C24" i="488" s="1"/>
  <c r="E310" i="11" a="1"/>
  <c r="E310" i="11" s="1"/>
  <c r="E302" i="11" a="1"/>
  <c r="E302" i="11" s="1"/>
  <c r="E312" i="11" a="1"/>
  <c r="E312" i="11" s="1"/>
  <c r="E234" i="11" a="1"/>
  <c r="E234" i="11" s="1"/>
  <c r="C29" i="487" s="1"/>
  <c r="E226" i="11" a="1"/>
  <c r="E226" i="11" s="1"/>
  <c r="C10" i="487" s="1"/>
  <c r="E309" i="11" a="1"/>
  <c r="E309" i="11" s="1"/>
  <c r="E296" i="11" a="1"/>
  <c r="E296" i="11" s="1"/>
  <c r="E284" i="11" a="1"/>
  <c r="E284" i="11" s="1"/>
  <c r="E299" i="11" a="1"/>
  <c r="E299" i="11" s="1"/>
  <c r="E237" i="11" a="1"/>
  <c r="E237" i="11" s="1"/>
  <c r="C32" i="487" s="1"/>
  <c r="E268" i="11" a="1"/>
  <c r="E268" i="11" s="1"/>
  <c r="C8" i="489" s="1"/>
  <c r="E230" i="11" a="1"/>
  <c r="E230" i="11" s="1"/>
  <c r="C21" i="487" s="1"/>
  <c r="E259" i="11" a="1"/>
  <c r="E259" i="11" s="1"/>
  <c r="C32" i="488" s="1"/>
  <c r="E293" i="11" a="1"/>
  <c r="E293" i="11" s="1"/>
  <c r="E280" i="11" a="1"/>
  <c r="E280" i="11" s="1"/>
  <c r="E287" i="11" a="1"/>
  <c r="E287" i="11" s="1"/>
  <c r="C38" i="489" s="1"/>
  <c r="E260" i="11" a="1"/>
  <c r="E260" i="11" s="1"/>
  <c r="C33" i="488" s="1"/>
  <c r="E246" i="11" a="1"/>
  <c r="E246" i="11" s="1"/>
  <c r="C8" i="488" s="1"/>
  <c r="E306" i="11" a="1"/>
  <c r="E306" i="11" s="1"/>
  <c r="E274" i="11" a="1"/>
  <c r="E274" i="11" s="1"/>
  <c r="C21" i="489" s="1"/>
  <c r="E281" i="11" a="1"/>
  <c r="E281" i="11" s="1"/>
  <c r="C32" i="489" s="1"/>
  <c r="E285" i="11" a="1"/>
  <c r="E285" i="11" s="1"/>
  <c r="E248" i="11" a="1"/>
  <c r="E248" i="11" s="1"/>
  <c r="C10" i="488" s="1"/>
  <c r="E279" i="11" a="1"/>
  <c r="E279" i="11" s="1"/>
  <c r="C30" i="489" s="1"/>
  <c r="D30" i="489" s="1"/>
  <c r="E30" i="489" s="1"/>
  <c r="E239" i="11" a="1"/>
  <c r="E239" i="11" s="1"/>
  <c r="C34" i="487" s="1"/>
  <c r="E256" i="11" a="1"/>
  <c r="E256" i="11" s="1"/>
  <c r="C29" i="488" s="1"/>
  <c r="E251" i="11" a="1"/>
  <c r="E251" i="11" s="1"/>
  <c r="C20" i="488" s="1"/>
  <c r="E261" i="11" a="1"/>
  <c r="E261" i="11" s="1"/>
  <c r="C34" i="488" s="1"/>
  <c r="E288" i="11" a="1"/>
  <c r="E288" i="11" s="1"/>
  <c r="E267" i="11" a="1"/>
  <c r="E267" i="11" s="1"/>
  <c r="C5" i="489" s="1"/>
  <c r="E305" i="11" a="1"/>
  <c r="E305" i="11" s="1"/>
  <c r="E325" i="11" a="1"/>
  <c r="E325" i="11" s="1"/>
  <c r="E286" i="11" a="1"/>
  <c r="E286" i="11" s="1"/>
  <c r="E242" i="11" a="1"/>
  <c r="E242" i="11" s="1"/>
  <c r="C37" i="487" s="1"/>
  <c r="D37" i="487" s="1"/>
  <c r="E37" i="487" s="1"/>
  <c r="E238" i="11" a="1"/>
  <c r="E238" i="11" s="1"/>
  <c r="C33" i="487" s="1"/>
  <c r="E277" i="11" a="1"/>
  <c r="E277" i="11" s="1"/>
  <c r="C24" i="489" s="1"/>
  <c r="E231" i="11" a="1"/>
  <c r="E231" i="11" s="1"/>
  <c r="C22" i="487" s="1"/>
  <c r="E262" i="11" a="1"/>
  <c r="E262" i="11" s="1"/>
  <c r="E228" i="11" a="1"/>
  <c r="E228" i="11" s="1"/>
  <c r="C19" i="487" s="1"/>
  <c r="E235" i="11" a="1"/>
  <c r="E235" i="11" s="1"/>
  <c r="C30" i="487" s="1"/>
  <c r="E269" i="11" a="1"/>
  <c r="E269" i="11" s="1"/>
  <c r="C9" i="489" s="1"/>
  <c r="E273" i="11" a="1"/>
  <c r="E273" i="11" s="1"/>
  <c r="E266" i="11" a="1"/>
  <c r="E266" i="11" s="1"/>
  <c r="C39" i="488" s="1"/>
  <c r="D39" i="488" s="1"/>
  <c r="E39" i="488" s="1"/>
  <c r="E247" i="11" a="1"/>
  <c r="E247" i="11" s="1"/>
  <c r="C9" i="488" s="1"/>
  <c r="E315" i="11" a="1"/>
  <c r="E315" i="11" s="1"/>
  <c r="E278" i="11" a="1"/>
  <c r="E278" i="11" s="1"/>
  <c r="E292" i="11" a="1"/>
  <c r="E292" i="11" s="1"/>
  <c r="E249" i="11" a="1"/>
  <c r="E249" i="11" s="1"/>
  <c r="C18" i="488" s="1"/>
  <c r="E295" i="11" a="1"/>
  <c r="E295" i="11" s="1"/>
  <c r="E333" i="11" a="1"/>
  <c r="E333" i="11" s="1"/>
  <c r="E254" i="11" a="1"/>
  <c r="E254" i="11" s="1"/>
  <c r="C23" i="488" s="1"/>
  <c r="E307" i="11" a="1"/>
  <c r="E307" i="11" s="1"/>
  <c r="E300" i="11" a="1"/>
  <c r="E300" i="11" s="1"/>
  <c r="E275" i="11" a="1"/>
  <c r="E275" i="11" s="1"/>
  <c r="E326" i="11" a="1"/>
  <c r="E326" i="11" s="1"/>
  <c r="E311" i="11" a="1"/>
  <c r="E311" i="11" s="1"/>
  <c r="E270" i="11" a="1"/>
  <c r="E270" i="11" s="1"/>
  <c r="C10" i="489" s="1"/>
  <c r="E264" i="11" a="1"/>
  <c r="E264" i="11" s="1"/>
  <c r="C37" i="488" s="1"/>
  <c r="E257" i="11" a="1"/>
  <c r="E257" i="11" s="1"/>
  <c r="C30" i="488" s="1"/>
  <c r="E301" i="11" a="1"/>
  <c r="E301" i="11" s="1"/>
  <c r="E303" i="11" a="1"/>
  <c r="E303" i="11" s="1"/>
  <c r="E327" i="11" a="1"/>
  <c r="E327" i="11" s="1"/>
  <c r="E290" i="11" a="1"/>
  <c r="E290" i="11" s="1"/>
  <c r="E304" i="11" a="1"/>
  <c r="E304" i="11" s="1"/>
  <c r="E321" i="11" a="1"/>
  <c r="E321" i="11" s="1"/>
  <c r="E263" i="11" a="1"/>
  <c r="E263" i="11" s="1"/>
  <c r="C36" i="488" s="1"/>
  <c r="E245" i="11" a="1"/>
  <c r="E245" i="11" s="1"/>
  <c r="C5" i="488" s="1"/>
  <c r="E271" i="11" a="1"/>
  <c r="E271" i="11" s="1"/>
  <c r="C18" i="489" s="1"/>
  <c r="E332" i="11" a="1"/>
  <c r="E332" i="11" s="1"/>
  <c r="J17" i="11" a="1"/>
  <c r="J17" i="11" s="1"/>
  <c r="H18" i="11"/>
  <c r="B337" i="11"/>
  <c r="E337" i="11" s="1" a="1"/>
  <c r="E337" i="11" s="1"/>
  <c r="B297" i="11"/>
  <c r="E297" i="11" s="1" a="1"/>
  <c r="E297" i="11" s="1"/>
  <c r="B329" i="11"/>
  <c r="E329" i="11" s="1" a="1"/>
  <c r="E329" i="11" s="1"/>
  <c r="B298" i="11"/>
  <c r="E298" i="11" s="1" a="1"/>
  <c r="E298" i="11" s="1"/>
  <c r="B340" i="11"/>
  <c r="E340" i="11" s="1" a="1"/>
  <c r="E340" i="11" s="1"/>
  <c r="B316" i="11"/>
  <c r="E316" i="11" s="1" a="1"/>
  <c r="E316" i="11" s="1"/>
  <c r="B354" i="11"/>
  <c r="E354" i="11" s="1" a="1"/>
  <c r="E354" i="11" s="1"/>
  <c r="B308" i="11"/>
  <c r="E308" i="11" s="1" a="1"/>
  <c r="E308" i="11" s="1"/>
  <c r="B322" i="11"/>
  <c r="E322" i="11" s="1" a="1"/>
  <c r="E322" i="11" s="1"/>
  <c r="B347" i="11"/>
  <c r="E347" i="11" s="1" a="1"/>
  <c r="E347" i="11" s="1"/>
  <c r="B334" i="11"/>
  <c r="B348" i="11"/>
  <c r="E348" i="11" s="1" a="1"/>
  <c r="E348" i="11" s="1"/>
  <c r="B291" i="11"/>
  <c r="B349" i="11"/>
  <c r="E349" i="11" s="1" a="1"/>
  <c r="E349" i="11" s="1"/>
  <c r="B336" i="11"/>
  <c r="E336" i="11" s="1" a="1"/>
  <c r="E336" i="11" s="1"/>
  <c r="B317" i="11"/>
  <c r="E317" i="11" s="1" a="1"/>
  <c r="E317" i="11" s="1"/>
  <c r="B353" i="11"/>
  <c r="E353" i="11" s="1" a="1"/>
  <c r="E353" i="11" s="1"/>
  <c r="B324" i="11"/>
  <c r="E324" i="11" s="1" a="1"/>
  <c r="E324" i="11" s="1"/>
  <c r="B343" i="11"/>
  <c r="E343" i="11" s="1" a="1"/>
  <c r="E343" i="11" s="1"/>
  <c r="B328" i="11"/>
  <c r="E328" i="11" s="1" a="1"/>
  <c r="E328" i="11" s="1"/>
  <c r="B355" i="11"/>
  <c r="B323" i="11"/>
  <c r="E323" i="11" s="1" a="1"/>
  <c r="E323" i="11" s="1"/>
  <c r="M11" i="359"/>
  <c r="L9" i="359"/>
  <c r="J14" i="482" l="1"/>
  <c r="O30" i="489"/>
  <c r="F30" i="489"/>
  <c r="D33" i="489"/>
  <c r="E33" i="489" s="1"/>
  <c r="F33" i="489" s="1"/>
  <c r="O33" i="489"/>
  <c r="D23" i="489"/>
  <c r="E23" i="489" s="1"/>
  <c r="F23" i="489" s="1"/>
  <c r="D18" i="489"/>
  <c r="D38" i="489"/>
  <c r="E38" i="489" s="1"/>
  <c r="F38" i="489" s="1"/>
  <c r="O38" i="489"/>
  <c r="D19" i="489"/>
  <c r="E19" i="489" s="1"/>
  <c r="F19" i="489" s="1"/>
  <c r="D32" i="489"/>
  <c r="E32" i="489" s="1"/>
  <c r="F32" i="489" s="1"/>
  <c r="O32" i="489"/>
  <c r="D9" i="489"/>
  <c r="E9" i="489" s="1"/>
  <c r="F9" i="489" s="1"/>
  <c r="D10" i="489"/>
  <c r="E10" i="489" s="1"/>
  <c r="F10" i="489" s="1"/>
  <c r="O10" i="489"/>
  <c r="D21" i="489"/>
  <c r="E21" i="489" s="1"/>
  <c r="F21" i="489" s="1"/>
  <c r="D24" i="489"/>
  <c r="E24" i="489" s="1"/>
  <c r="F24" i="489" s="1"/>
  <c r="O24" i="489"/>
  <c r="D35" i="487"/>
  <c r="E35" i="487" s="1"/>
  <c r="F35" i="487" s="1"/>
  <c r="O35" i="487"/>
  <c r="M33" i="484"/>
  <c r="N33" i="484" s="1"/>
  <c r="S33" i="484" s="1"/>
  <c r="D35" i="489"/>
  <c r="E35" i="489" s="1"/>
  <c r="F35" i="489" s="1"/>
  <c r="K32" i="486"/>
  <c r="L8" i="481"/>
  <c r="K11" i="481"/>
  <c r="N13" i="477"/>
  <c r="S5" i="477"/>
  <c r="N31" i="484"/>
  <c r="S31" i="484"/>
  <c r="Q39" i="486"/>
  <c r="H5" i="485"/>
  <c r="G13" i="485"/>
  <c r="R23" i="485"/>
  <c r="G18" i="486"/>
  <c r="F25" i="486"/>
  <c r="N25" i="477"/>
  <c r="S18" i="477"/>
  <c r="S25" i="477" s="1"/>
  <c r="D21" i="488"/>
  <c r="E21" i="488" s="1"/>
  <c r="F21" i="488" s="1"/>
  <c r="M39" i="486"/>
  <c r="N39" i="486" s="1"/>
  <c r="S39" i="486" s="1"/>
  <c r="J36" i="485"/>
  <c r="K36" i="485" s="1"/>
  <c r="L36" i="485" s="1"/>
  <c r="M36" i="485" s="1"/>
  <c r="N36" i="485" s="1"/>
  <c r="R36" i="485" s="1"/>
  <c r="Q36" i="485"/>
  <c r="S36" i="485"/>
  <c r="J29" i="483"/>
  <c r="M26" i="477"/>
  <c r="L11" i="480"/>
  <c r="M8" i="480"/>
  <c r="D10" i="487"/>
  <c r="E10" i="487" s="1"/>
  <c r="F10" i="487" s="1"/>
  <c r="Q47" i="479"/>
  <c r="Q48" i="479" s="1"/>
  <c r="Q45" i="479"/>
  <c r="C5" i="490"/>
  <c r="R34" i="485"/>
  <c r="D37" i="489"/>
  <c r="E37" i="489" s="1"/>
  <c r="F37" i="489" s="1"/>
  <c r="S9" i="484"/>
  <c r="R33" i="485"/>
  <c r="I8" i="484"/>
  <c r="H11" i="484"/>
  <c r="L47" i="477"/>
  <c r="L48" i="477" s="1"/>
  <c r="L45" i="477"/>
  <c r="H18" i="485"/>
  <c r="G25" i="485"/>
  <c r="N8" i="479"/>
  <c r="M11" i="479"/>
  <c r="M44" i="478"/>
  <c r="M14" i="478"/>
  <c r="K45" i="479"/>
  <c r="K47" i="479"/>
  <c r="K48" i="479" s="1"/>
  <c r="N13" i="478"/>
  <c r="S5" i="478"/>
  <c r="K10" i="485"/>
  <c r="L10" i="485" s="1"/>
  <c r="M10" i="485" s="1"/>
  <c r="N10" i="485" s="1"/>
  <c r="R10" i="485" s="1"/>
  <c r="S10" i="485"/>
  <c r="D29" i="488"/>
  <c r="R24" i="485"/>
  <c r="Q34" i="486"/>
  <c r="R31" i="485"/>
  <c r="M10" i="486"/>
  <c r="N10" i="486" s="1"/>
  <c r="S10" i="486" s="1"/>
  <c r="Q21" i="484"/>
  <c r="O8" i="487"/>
  <c r="F8" i="487"/>
  <c r="Q10" i="485"/>
  <c r="N40" i="477"/>
  <c r="N41" i="477" s="1"/>
  <c r="S29" i="477"/>
  <c r="S40" i="477" s="1"/>
  <c r="D34" i="488"/>
  <c r="E34" i="488" s="1"/>
  <c r="F34" i="488" s="1"/>
  <c r="D34" i="487"/>
  <c r="E34" i="487" s="1"/>
  <c r="F34" i="487" s="1"/>
  <c r="O34" i="487"/>
  <c r="O14" i="486"/>
  <c r="O44" i="486"/>
  <c r="K19" i="486"/>
  <c r="Q33" i="486"/>
  <c r="Q21" i="485"/>
  <c r="D29" i="487"/>
  <c r="J32" i="485"/>
  <c r="D24" i="488"/>
  <c r="E24" i="488" s="1"/>
  <c r="F24" i="488" s="1"/>
  <c r="O24" i="488"/>
  <c r="J21" i="486"/>
  <c r="K21" i="486" s="1"/>
  <c r="L21" i="486" s="1"/>
  <c r="Q21" i="486"/>
  <c r="D45" i="486"/>
  <c r="D47" i="486"/>
  <c r="D48" i="486" s="1"/>
  <c r="M33" i="486"/>
  <c r="N33" i="486" s="1"/>
  <c r="S33" i="486" s="1"/>
  <c r="H40" i="484"/>
  <c r="H41" i="484" s="1"/>
  <c r="I29" i="484"/>
  <c r="P29" i="484"/>
  <c r="P40" i="484" s="1"/>
  <c r="M36" i="484"/>
  <c r="N36" i="484" s="1"/>
  <c r="R36" i="484"/>
  <c r="M21" i="485"/>
  <c r="F5" i="487"/>
  <c r="O5" i="487"/>
  <c r="D23" i="488"/>
  <c r="E23" i="488" s="1"/>
  <c r="F23" i="488" s="1"/>
  <c r="M34" i="486"/>
  <c r="N34" i="486" s="1"/>
  <c r="S34" i="486" s="1"/>
  <c r="R34" i="486"/>
  <c r="J24" i="487"/>
  <c r="D10" i="488"/>
  <c r="E10" i="488" s="1"/>
  <c r="F10" i="488" s="1"/>
  <c r="O38" i="487"/>
  <c r="D38" i="487"/>
  <c r="E38" i="487" s="1"/>
  <c r="F38" i="487" s="1"/>
  <c r="M20" i="485"/>
  <c r="N20" i="485" s="1"/>
  <c r="R20" i="485"/>
  <c r="R22" i="483"/>
  <c r="K18" i="482"/>
  <c r="J25" i="482"/>
  <c r="J26" i="482" s="1"/>
  <c r="G41" i="484"/>
  <c r="E14" i="486"/>
  <c r="E44" i="486"/>
  <c r="P9" i="486"/>
  <c r="M37" i="484"/>
  <c r="N37" i="484" s="1"/>
  <c r="S37" i="484" s="1"/>
  <c r="M22" i="484"/>
  <c r="N22" i="484" s="1"/>
  <c r="D20" i="488"/>
  <c r="E20" i="488" s="1"/>
  <c r="F20" i="488" s="1"/>
  <c r="D18" i="488"/>
  <c r="D39" i="487"/>
  <c r="E39" i="487" s="1"/>
  <c r="F39" i="487" s="1"/>
  <c r="O39" i="487"/>
  <c r="S31" i="486"/>
  <c r="M18" i="480"/>
  <c r="L25" i="480"/>
  <c r="P30" i="486"/>
  <c r="S39" i="484"/>
  <c r="F13" i="486"/>
  <c r="G5" i="486"/>
  <c r="R5" i="478"/>
  <c r="D31" i="489"/>
  <c r="E31" i="489" s="1"/>
  <c r="F31" i="489" s="1"/>
  <c r="O31" i="489"/>
  <c r="M31" i="486"/>
  <c r="N31" i="486" s="1"/>
  <c r="R31" i="486"/>
  <c r="J9" i="486"/>
  <c r="K9" i="486" s="1"/>
  <c r="L9" i="486" s="1"/>
  <c r="Q9" i="486"/>
  <c r="K38" i="484"/>
  <c r="L38" i="484" s="1"/>
  <c r="O39" i="488"/>
  <c r="F39" i="488"/>
  <c r="D36" i="488"/>
  <c r="E36" i="488" s="1"/>
  <c r="F36" i="488" s="1"/>
  <c r="C11" i="488"/>
  <c r="D8" i="488"/>
  <c r="Q19" i="484"/>
  <c r="P13" i="483"/>
  <c r="P26" i="483" s="1"/>
  <c r="N36" i="481"/>
  <c r="R36" i="481" s="1"/>
  <c r="I38" i="486"/>
  <c r="P38" i="486"/>
  <c r="M37" i="486"/>
  <c r="N37" i="486" s="1"/>
  <c r="S37" i="486" s="1"/>
  <c r="P21" i="486"/>
  <c r="D20" i="489"/>
  <c r="E20" i="489" s="1"/>
  <c r="F20" i="489" s="1"/>
  <c r="O20" i="489"/>
  <c r="D33" i="488"/>
  <c r="E33" i="488" s="1"/>
  <c r="F33" i="488" s="1"/>
  <c r="O33" i="488"/>
  <c r="M19" i="484"/>
  <c r="I13" i="483"/>
  <c r="J5" i="483"/>
  <c r="H23" i="487"/>
  <c r="I23" i="487" s="1"/>
  <c r="K44" i="480"/>
  <c r="K14" i="480"/>
  <c r="N40" i="478"/>
  <c r="S29" i="478"/>
  <c r="S40" i="478" s="1"/>
  <c r="R29" i="478"/>
  <c r="R40" i="478" s="1"/>
  <c r="D18" i="487"/>
  <c r="C25" i="487"/>
  <c r="N11" i="478"/>
  <c r="S8" i="478"/>
  <c r="S11" i="478" s="1"/>
  <c r="R8" i="478"/>
  <c r="R11" i="478" s="1"/>
  <c r="D36" i="489"/>
  <c r="D5" i="488"/>
  <c r="C13" i="488"/>
  <c r="D30" i="487"/>
  <c r="E30" i="487" s="1"/>
  <c r="F30" i="487" s="1"/>
  <c r="H14" i="483"/>
  <c r="M5" i="480"/>
  <c r="L13" i="480"/>
  <c r="N11" i="477"/>
  <c r="S8" i="477"/>
  <c r="S11" i="477" s="1"/>
  <c r="R8" i="477"/>
  <c r="R11" i="477" s="1"/>
  <c r="C8" i="490"/>
  <c r="H13" i="484"/>
  <c r="I5" i="484"/>
  <c r="G11" i="485"/>
  <c r="H8" i="485"/>
  <c r="J8" i="483"/>
  <c r="I11" i="483"/>
  <c r="M29" i="480"/>
  <c r="L40" i="480"/>
  <c r="L41" i="480" s="1"/>
  <c r="Q13" i="480"/>
  <c r="Q41" i="480" s="1"/>
  <c r="K35" i="486"/>
  <c r="L35" i="486" s="1"/>
  <c r="N18" i="479"/>
  <c r="M25" i="479"/>
  <c r="M26" i="479" s="1"/>
  <c r="D9" i="488"/>
  <c r="E9" i="488" s="1"/>
  <c r="F9" i="488" s="1"/>
  <c r="N25" i="478"/>
  <c r="S18" i="478"/>
  <c r="S25" i="478" s="1"/>
  <c r="J14" i="481"/>
  <c r="J40" i="482"/>
  <c r="J41" i="482" s="1"/>
  <c r="K29" i="482"/>
  <c r="M41" i="478"/>
  <c r="D19" i="487"/>
  <c r="E19" i="487" s="1"/>
  <c r="F19" i="487" s="1"/>
  <c r="O19" i="487"/>
  <c r="M20" i="486"/>
  <c r="Q24" i="486"/>
  <c r="M34" i="483"/>
  <c r="Q8" i="481"/>
  <c r="Q11" i="481" s="1"/>
  <c r="J11" i="482"/>
  <c r="K8" i="482"/>
  <c r="G29" i="486"/>
  <c r="F40" i="486"/>
  <c r="L5" i="482"/>
  <c r="Q5" i="482"/>
  <c r="O22" i="487"/>
  <c r="D22" i="487"/>
  <c r="E22" i="487" s="1"/>
  <c r="F22" i="487" s="1"/>
  <c r="D32" i="488"/>
  <c r="E32" i="488" s="1"/>
  <c r="F32" i="488" s="1"/>
  <c r="O32" i="488"/>
  <c r="J23" i="486"/>
  <c r="I36" i="486"/>
  <c r="P36" i="486"/>
  <c r="J36" i="487"/>
  <c r="M40" i="479"/>
  <c r="M41" i="479" s="1"/>
  <c r="N29" i="479"/>
  <c r="G8" i="486"/>
  <c r="F11" i="486"/>
  <c r="L18" i="481"/>
  <c r="Q18" i="481"/>
  <c r="M24" i="486"/>
  <c r="L45" i="478"/>
  <c r="L47" i="478"/>
  <c r="L48" i="478" s="1"/>
  <c r="D34" i="489"/>
  <c r="E34" i="489" s="1"/>
  <c r="F34" i="489" s="1"/>
  <c r="J18" i="483"/>
  <c r="I25" i="483"/>
  <c r="I26" i="483" s="1"/>
  <c r="D9" i="487"/>
  <c r="C13" i="487"/>
  <c r="C11" i="487"/>
  <c r="K13" i="481"/>
  <c r="L5" i="481"/>
  <c r="Q5" i="481"/>
  <c r="Q13" i="481" s="1"/>
  <c r="M37" i="485"/>
  <c r="G14" i="484"/>
  <c r="C24" i="490"/>
  <c r="C39" i="490"/>
  <c r="C23" i="490"/>
  <c r="C34" i="490"/>
  <c r="C30" i="490"/>
  <c r="C18" i="490"/>
  <c r="C31" i="490"/>
  <c r="C20" i="490"/>
  <c r="C35" i="490"/>
  <c r="C21" i="490"/>
  <c r="C33" i="490"/>
  <c r="C19" i="490"/>
  <c r="C36" i="490"/>
  <c r="C29" i="490"/>
  <c r="C32" i="490"/>
  <c r="C22" i="490"/>
  <c r="C38" i="490"/>
  <c r="C9" i="490"/>
  <c r="C10" i="490"/>
  <c r="C37" i="490"/>
  <c r="L29" i="481"/>
  <c r="Q29" i="481"/>
  <c r="J47" i="480"/>
  <c r="J48" i="480" s="1"/>
  <c r="J45" i="480"/>
  <c r="I44" i="482"/>
  <c r="D19" i="488"/>
  <c r="E19" i="488" s="1"/>
  <c r="F19" i="488" s="1"/>
  <c r="O19" i="488"/>
  <c r="M26" i="478"/>
  <c r="J30" i="486"/>
  <c r="K30" i="486" s="1"/>
  <c r="L30" i="486" s="1"/>
  <c r="Q30" i="486"/>
  <c r="D29" i="489"/>
  <c r="E29" i="489" s="1"/>
  <c r="O29" i="489"/>
  <c r="M37" i="483"/>
  <c r="N37" i="483" s="1"/>
  <c r="R37" i="483" s="1"/>
  <c r="Q37" i="485"/>
  <c r="R38" i="485"/>
  <c r="D30" i="488"/>
  <c r="E30" i="488" s="1"/>
  <c r="F30" i="488" s="1"/>
  <c r="O30" i="488"/>
  <c r="D33" i="487"/>
  <c r="E33" i="487" s="1"/>
  <c r="C11" i="489"/>
  <c r="D8" i="489"/>
  <c r="L39" i="483"/>
  <c r="Q39" i="483"/>
  <c r="H29" i="485"/>
  <c r="F14" i="485"/>
  <c r="N5" i="479"/>
  <c r="M13" i="479"/>
  <c r="M22" i="486"/>
  <c r="N22" i="486" s="1"/>
  <c r="S22" i="486" s="1"/>
  <c r="R22" i="486"/>
  <c r="P45" i="482"/>
  <c r="P47" i="482"/>
  <c r="P48" i="482" s="1"/>
  <c r="C13" i="489"/>
  <c r="D5" i="489"/>
  <c r="O20" i="487"/>
  <c r="D20" i="487"/>
  <c r="E20" i="487" s="1"/>
  <c r="F20" i="487" s="1"/>
  <c r="D21" i="487"/>
  <c r="E21" i="487" s="1"/>
  <c r="F21" i="487" s="1"/>
  <c r="D37" i="488"/>
  <c r="E37" i="488" s="1"/>
  <c r="F37" i="488" s="1"/>
  <c r="O37" i="488"/>
  <c r="O37" i="487"/>
  <c r="F37" i="487"/>
  <c r="D32" i="487"/>
  <c r="E32" i="487" s="1"/>
  <c r="F32" i="487" s="1"/>
  <c r="O32" i="487"/>
  <c r="D31" i="488"/>
  <c r="E31" i="488" s="1"/>
  <c r="F31" i="488" s="1"/>
  <c r="P8" i="484"/>
  <c r="P11" i="484" s="1"/>
  <c r="M44" i="477"/>
  <c r="M14" i="477"/>
  <c r="S20" i="485"/>
  <c r="R31" i="484"/>
  <c r="P5" i="485"/>
  <c r="L14" i="479"/>
  <c r="L44" i="479"/>
  <c r="R19" i="485"/>
  <c r="Q22" i="486"/>
  <c r="O26" i="486"/>
  <c r="L22" i="485"/>
  <c r="Q22" i="485"/>
  <c r="E355" i="11" a="1"/>
  <c r="E355" i="11" s="1"/>
  <c r="E291" i="11" a="1"/>
  <c r="E291" i="11" s="1"/>
  <c r="E334" i="11" a="1"/>
  <c r="E334" i="11" s="1"/>
  <c r="L29" i="10"/>
  <c r="K40" i="10"/>
  <c r="Q29" i="10"/>
  <c r="Q40" i="10" s="1"/>
  <c r="K25" i="10"/>
  <c r="L18" i="10"/>
  <c r="Q18" i="10"/>
  <c r="Q25" i="10" s="1"/>
  <c r="K11" i="10"/>
  <c r="Q8" i="10"/>
  <c r="Q11" i="10" s="1"/>
  <c r="L8" i="10"/>
  <c r="L40" i="21"/>
  <c r="L41" i="21" s="1"/>
  <c r="L42" i="21" s="1"/>
  <c r="R39" i="21"/>
  <c r="R40" i="21" s="1"/>
  <c r="S39" i="21"/>
  <c r="S40" i="21" s="1"/>
  <c r="H19" i="11"/>
  <c r="J18" i="11" a="1"/>
  <c r="J18" i="11" s="1"/>
  <c r="B319" i="11"/>
  <c r="E319" i="11" s="1" a="1"/>
  <c r="E319" i="11" s="1"/>
  <c r="B359" i="11"/>
  <c r="E359" i="11" s="1" a="1"/>
  <c r="E359" i="11" s="1"/>
  <c r="B313" i="11"/>
  <c r="C5" i="491" s="1"/>
  <c r="B356" i="11"/>
  <c r="B377" i="11"/>
  <c r="B369" i="11"/>
  <c r="E369" i="11" s="1" a="1"/>
  <c r="E369" i="11" s="1"/>
  <c r="B350" i="11"/>
  <c r="E350" i="11" s="1" a="1"/>
  <c r="E350" i="11" s="1"/>
  <c r="B344" i="11"/>
  <c r="E344" i="11" s="1" a="1"/>
  <c r="E344" i="11" s="1"/>
  <c r="B365" i="11"/>
  <c r="E365" i="11" s="1" a="1"/>
  <c r="E365" i="11" s="1"/>
  <c r="B330" i="11"/>
  <c r="E330" i="11" s="1" a="1"/>
  <c r="E330" i="11" s="1"/>
  <c r="B346" i="11"/>
  <c r="E346" i="11" s="1" a="1"/>
  <c r="E346" i="11" s="1"/>
  <c r="B345" i="11"/>
  <c r="E345" i="11" s="1" a="1"/>
  <c r="E345" i="11" s="1"/>
  <c r="B376" i="11"/>
  <c r="E376" i="11" s="1" a="1"/>
  <c r="E376" i="11" s="1"/>
  <c r="B375" i="11"/>
  <c r="E375" i="11" s="1" a="1"/>
  <c r="E375" i="11" s="1"/>
  <c r="B338" i="11"/>
  <c r="E338" i="11" s="1" a="1"/>
  <c r="E338" i="11" s="1"/>
  <c r="B339" i="11"/>
  <c r="E339" i="11" s="1" a="1"/>
  <c r="E339" i="11" s="1"/>
  <c r="B362" i="11"/>
  <c r="E362" i="11" s="1" a="1"/>
  <c r="E362" i="11" s="1"/>
  <c r="B370" i="11"/>
  <c r="E370" i="11" s="1" a="1"/>
  <c r="E370" i="11" s="1"/>
  <c r="B358" i="11"/>
  <c r="E358" i="11" s="1" a="1"/>
  <c r="E358" i="11" s="1"/>
  <c r="B320" i="11"/>
  <c r="E320" i="11" s="1" a="1"/>
  <c r="E320" i="11" s="1"/>
  <c r="B351" i="11"/>
  <c r="E351" i="11" s="1" a="1"/>
  <c r="E351" i="11" s="1"/>
  <c r="B371" i="11"/>
  <c r="E371" i="11" s="1" a="1"/>
  <c r="E371" i="11" s="1"/>
  <c r="M10" i="359"/>
  <c r="K6" i="359"/>
  <c r="L12" i="359"/>
  <c r="L11" i="359"/>
  <c r="D5" i="491" l="1"/>
  <c r="Q14" i="481"/>
  <c r="G30" i="487"/>
  <c r="M14" i="479"/>
  <c r="M44" i="479"/>
  <c r="N20" i="486"/>
  <c r="S20" i="486"/>
  <c r="E5" i="488"/>
  <c r="O5" i="488" s="1"/>
  <c r="D13" i="488"/>
  <c r="O34" i="488"/>
  <c r="K18" i="483"/>
  <c r="J25" i="483"/>
  <c r="M18" i="481"/>
  <c r="G40" i="486"/>
  <c r="G41" i="486" s="1"/>
  <c r="H29" i="486"/>
  <c r="G9" i="488"/>
  <c r="L44" i="480"/>
  <c r="L14" i="480"/>
  <c r="L26" i="480"/>
  <c r="S36" i="484"/>
  <c r="S22" i="484"/>
  <c r="O35" i="489"/>
  <c r="O19" i="489"/>
  <c r="K11" i="482"/>
  <c r="L8" i="482"/>
  <c r="Q8" i="482"/>
  <c r="Q11" i="482" s="1"/>
  <c r="K47" i="480"/>
  <c r="K48" i="480" s="1"/>
  <c r="K45" i="480"/>
  <c r="K25" i="482"/>
  <c r="L18" i="482"/>
  <c r="Q18" i="482"/>
  <c r="Q25" i="482" s="1"/>
  <c r="O21" i="488"/>
  <c r="R33" i="484"/>
  <c r="P23" i="487"/>
  <c r="L45" i="479"/>
  <c r="L47" i="479"/>
  <c r="L48" i="479" s="1"/>
  <c r="G35" i="489"/>
  <c r="H35" i="489" s="1"/>
  <c r="I35" i="489" s="1"/>
  <c r="P35" i="489"/>
  <c r="N25" i="479"/>
  <c r="N26" i="479" s="1"/>
  <c r="S18" i="479"/>
  <c r="S25" i="479" s="1"/>
  <c r="R18" i="479"/>
  <c r="R25" i="479" s="1"/>
  <c r="J23" i="487"/>
  <c r="K36" i="487"/>
  <c r="L36" i="487" s="1"/>
  <c r="M36" i="487" s="1"/>
  <c r="N36" i="487" s="1"/>
  <c r="R36" i="487" s="1"/>
  <c r="J13" i="483"/>
  <c r="K5" i="483"/>
  <c r="D5" i="490"/>
  <c r="C13" i="490"/>
  <c r="G35" i="487"/>
  <c r="M47" i="477"/>
  <c r="M48" i="477" s="1"/>
  <c r="M45" i="477"/>
  <c r="S37" i="483"/>
  <c r="D38" i="490"/>
  <c r="E38" i="490" s="1"/>
  <c r="F38" i="490" s="1"/>
  <c r="O38" i="490"/>
  <c r="I14" i="483"/>
  <c r="G39" i="488"/>
  <c r="H39" i="488" s="1"/>
  <c r="I39" i="488" s="1"/>
  <c r="P39" i="488"/>
  <c r="G38" i="487"/>
  <c r="R33" i="486"/>
  <c r="G34" i="487"/>
  <c r="H34" i="487" s="1"/>
  <c r="I34" i="487" s="1"/>
  <c r="P34" i="487"/>
  <c r="F26" i="486"/>
  <c r="D22" i="490"/>
  <c r="E22" i="490" s="1"/>
  <c r="F22" i="490" s="1"/>
  <c r="E9" i="487"/>
  <c r="D11" i="487"/>
  <c r="D13" i="487"/>
  <c r="G25" i="486"/>
  <c r="G26" i="486" s="1"/>
  <c r="H18" i="486"/>
  <c r="M25" i="480"/>
  <c r="N18" i="480"/>
  <c r="G11" i="486"/>
  <c r="H8" i="486"/>
  <c r="G21" i="488"/>
  <c r="M35" i="486"/>
  <c r="O45" i="486"/>
  <c r="O47" i="486"/>
  <c r="O48" i="486" s="1"/>
  <c r="D9" i="490"/>
  <c r="E9" i="490" s="1"/>
  <c r="F9" i="490" s="1"/>
  <c r="O9" i="490"/>
  <c r="C14" i="487"/>
  <c r="Q44" i="480"/>
  <c r="Q14" i="480"/>
  <c r="O30" i="487"/>
  <c r="O36" i="488"/>
  <c r="D32" i="490"/>
  <c r="E32" i="490" s="1"/>
  <c r="F32" i="490" s="1"/>
  <c r="O32" i="490"/>
  <c r="O9" i="487"/>
  <c r="R20" i="486"/>
  <c r="N29" i="480"/>
  <c r="M40" i="480"/>
  <c r="C14" i="488"/>
  <c r="N19" i="484"/>
  <c r="R19" i="484" s="1"/>
  <c r="E18" i="488"/>
  <c r="O10" i="488"/>
  <c r="S13" i="478"/>
  <c r="G24" i="489"/>
  <c r="E18" i="489"/>
  <c r="G37" i="489"/>
  <c r="H37" i="489" s="1"/>
  <c r="I37" i="489" s="1"/>
  <c r="O21" i="489"/>
  <c r="N37" i="485"/>
  <c r="S37" i="485"/>
  <c r="D10" i="490"/>
  <c r="E10" i="490" s="1"/>
  <c r="F10" i="490" s="1"/>
  <c r="O10" i="490"/>
  <c r="G10" i="488"/>
  <c r="H10" i="488" s="1"/>
  <c r="I10" i="488" s="1"/>
  <c r="P10" i="488"/>
  <c r="G10" i="487"/>
  <c r="I5" i="485"/>
  <c r="H13" i="485"/>
  <c r="O23" i="489"/>
  <c r="I40" i="484"/>
  <c r="I41" i="484" s="1"/>
  <c r="J29" i="484"/>
  <c r="M38" i="484"/>
  <c r="N38" i="484" s="1"/>
  <c r="S38" i="484" s="1"/>
  <c r="O31" i="488"/>
  <c r="G33" i="488"/>
  <c r="H33" i="488" s="1"/>
  <c r="I33" i="488" s="1"/>
  <c r="G20" i="488"/>
  <c r="G14" i="485"/>
  <c r="O20" i="488"/>
  <c r="N40" i="479"/>
  <c r="N41" i="479" s="1"/>
  <c r="S29" i="479"/>
  <c r="S40" i="479" s="1"/>
  <c r="S41" i="479" s="1"/>
  <c r="R29" i="479"/>
  <c r="R40" i="479" s="1"/>
  <c r="O10" i="487"/>
  <c r="J11" i="483"/>
  <c r="K8" i="483"/>
  <c r="K24" i="487"/>
  <c r="D21" i="490"/>
  <c r="E21" i="490" s="1"/>
  <c r="F21" i="490" s="1"/>
  <c r="O21" i="490"/>
  <c r="N8" i="480"/>
  <c r="M11" i="480"/>
  <c r="G37" i="487"/>
  <c r="H37" i="487" s="1"/>
  <c r="I37" i="487" s="1"/>
  <c r="P29" i="485"/>
  <c r="I29" i="485"/>
  <c r="M30" i="486"/>
  <c r="D35" i="490"/>
  <c r="E35" i="490" s="1"/>
  <c r="F35" i="490" s="1"/>
  <c r="O35" i="490"/>
  <c r="O34" i="489"/>
  <c r="G32" i="488"/>
  <c r="K40" i="482"/>
  <c r="K41" i="482" s="1"/>
  <c r="L29" i="482"/>
  <c r="Q29" i="482"/>
  <c r="Q40" i="482" s="1"/>
  <c r="Q41" i="482" s="1"/>
  <c r="R37" i="486"/>
  <c r="R37" i="484"/>
  <c r="G24" i="488"/>
  <c r="G10" i="489"/>
  <c r="H10" i="489" s="1"/>
  <c r="I10" i="489" s="1"/>
  <c r="G33" i="489"/>
  <c r="H33" i="489" s="1"/>
  <c r="I33" i="489" s="1"/>
  <c r="L19" i="486"/>
  <c r="M19" i="486" s="1"/>
  <c r="N19" i="486" s="1"/>
  <c r="R19" i="486" s="1"/>
  <c r="Q19" i="486"/>
  <c r="G19" i="489"/>
  <c r="H19" i="489" s="1"/>
  <c r="I19" i="489" s="1"/>
  <c r="P19" i="489"/>
  <c r="D13" i="489"/>
  <c r="E5" i="489"/>
  <c r="R37" i="485"/>
  <c r="M5" i="481"/>
  <c r="L13" i="481"/>
  <c r="D37" i="490"/>
  <c r="E37" i="490" s="1"/>
  <c r="F37" i="490" s="1"/>
  <c r="O37" i="490"/>
  <c r="K14" i="481"/>
  <c r="G36" i="488"/>
  <c r="M21" i="486"/>
  <c r="R22" i="484"/>
  <c r="M47" i="478"/>
  <c r="M48" i="478" s="1"/>
  <c r="M45" i="478"/>
  <c r="D20" i="490"/>
  <c r="E20" i="490" s="1"/>
  <c r="F20" i="490" s="1"/>
  <c r="G34" i="489"/>
  <c r="O23" i="488"/>
  <c r="N11" i="479"/>
  <c r="S8" i="479"/>
  <c r="S11" i="479" s="1"/>
  <c r="R8" i="479"/>
  <c r="R11" i="479" s="1"/>
  <c r="S13" i="477"/>
  <c r="S26" i="477" s="1"/>
  <c r="Q38" i="484"/>
  <c r="O37" i="489"/>
  <c r="C14" i="489"/>
  <c r="N13" i="479"/>
  <c r="S5" i="479"/>
  <c r="S13" i="479" s="1"/>
  <c r="R5" i="479"/>
  <c r="R13" i="479" s="1"/>
  <c r="F29" i="489"/>
  <c r="K23" i="486"/>
  <c r="G32" i="487"/>
  <c r="M39" i="483"/>
  <c r="N39" i="483" s="1"/>
  <c r="S39" i="483" s="1"/>
  <c r="R39" i="483"/>
  <c r="D31" i="490"/>
  <c r="E31" i="490" s="1"/>
  <c r="F31" i="490" s="1"/>
  <c r="O31" i="490"/>
  <c r="G22" i="487"/>
  <c r="I13" i="484"/>
  <c r="J5" i="484"/>
  <c r="C26" i="487"/>
  <c r="G31" i="489"/>
  <c r="H31" i="489" s="1"/>
  <c r="I31" i="489" s="1"/>
  <c r="G23" i="488"/>
  <c r="H23" i="488" s="1"/>
  <c r="I23" i="488" s="1"/>
  <c r="P23" i="488"/>
  <c r="K32" i="485"/>
  <c r="L32" i="485" s="1"/>
  <c r="M32" i="485" s="1"/>
  <c r="N32" i="485" s="1"/>
  <c r="R32" i="485" s="1"/>
  <c r="S32" i="485"/>
  <c r="G8" i="487"/>
  <c r="G26" i="485"/>
  <c r="K29" i="483"/>
  <c r="N26" i="477"/>
  <c r="N44" i="477"/>
  <c r="N14" i="477"/>
  <c r="O9" i="489"/>
  <c r="P13" i="484"/>
  <c r="P41" i="484" s="1"/>
  <c r="D36" i="490"/>
  <c r="E36" i="490" s="1"/>
  <c r="F36" i="490" s="1"/>
  <c r="O36" i="490"/>
  <c r="D19" i="490"/>
  <c r="E19" i="490" s="1"/>
  <c r="F19" i="490" s="1"/>
  <c r="E36" i="489"/>
  <c r="G20" i="489"/>
  <c r="H20" i="489" s="1"/>
  <c r="I20" i="489" s="1"/>
  <c r="P20" i="489"/>
  <c r="I8" i="485"/>
  <c r="H11" i="485"/>
  <c r="P8" i="485"/>
  <c r="P11" i="485" s="1"/>
  <c r="D18" i="490"/>
  <c r="C25" i="490"/>
  <c r="C26" i="490" s="1"/>
  <c r="H14" i="484"/>
  <c r="J38" i="486"/>
  <c r="K38" i="486" s="1"/>
  <c r="L38" i="486" s="1"/>
  <c r="M38" i="486" s="1"/>
  <c r="N38" i="486" s="1"/>
  <c r="R38" i="486" s="1"/>
  <c r="Q38" i="486"/>
  <c r="S38" i="486"/>
  <c r="R13" i="478"/>
  <c r="R41" i="478" s="1"/>
  <c r="E47" i="486"/>
  <c r="E48" i="486" s="1"/>
  <c r="E45" i="486"/>
  <c r="O13" i="487"/>
  <c r="O11" i="487"/>
  <c r="I18" i="485"/>
  <c r="H25" i="485"/>
  <c r="H26" i="485" s="1"/>
  <c r="P18" i="485"/>
  <c r="P25" i="485" s="1"/>
  <c r="G9" i="489"/>
  <c r="H9" i="489" s="1"/>
  <c r="I9" i="489" s="1"/>
  <c r="M13" i="480"/>
  <c r="N5" i="480"/>
  <c r="G38" i="489"/>
  <c r="J36" i="486"/>
  <c r="K36" i="486" s="1"/>
  <c r="L36" i="486" s="1"/>
  <c r="M36" i="486" s="1"/>
  <c r="N36" i="486" s="1"/>
  <c r="R36" i="486" s="1"/>
  <c r="S36" i="486"/>
  <c r="N44" i="478"/>
  <c r="N14" i="478"/>
  <c r="G37" i="488"/>
  <c r="G19" i="488"/>
  <c r="D30" i="490"/>
  <c r="E30" i="490" s="1"/>
  <c r="F30" i="490" s="1"/>
  <c r="O30" i="490"/>
  <c r="Q13" i="482"/>
  <c r="C11" i="490"/>
  <c r="D8" i="490"/>
  <c r="E18" i="487"/>
  <c r="D25" i="487"/>
  <c r="D26" i="487" s="1"/>
  <c r="G13" i="486"/>
  <c r="H5" i="486"/>
  <c r="L11" i="481"/>
  <c r="M8" i="481"/>
  <c r="G34" i="488"/>
  <c r="H34" i="488" s="1"/>
  <c r="I34" i="488" s="1"/>
  <c r="P34" i="488"/>
  <c r="Q35" i="486"/>
  <c r="O21" i="487"/>
  <c r="I45" i="482"/>
  <c r="I47" i="482"/>
  <c r="I48" i="482" s="1"/>
  <c r="D34" i="490"/>
  <c r="E34" i="490" s="1"/>
  <c r="F34" i="490" s="1"/>
  <c r="O34" i="490"/>
  <c r="N24" i="486"/>
  <c r="S24" i="486" s="1"/>
  <c r="K13" i="482"/>
  <c r="S26" i="478"/>
  <c r="S36" i="481"/>
  <c r="F44" i="486"/>
  <c r="F14" i="486"/>
  <c r="E29" i="487"/>
  <c r="R13" i="477"/>
  <c r="G30" i="489"/>
  <c r="H30" i="489" s="1"/>
  <c r="I30" i="489" s="1"/>
  <c r="O33" i="487"/>
  <c r="F33" i="487"/>
  <c r="E8" i="488"/>
  <c r="D11" i="488"/>
  <c r="G30" i="488"/>
  <c r="G39" i="487"/>
  <c r="H39" i="487" s="1"/>
  <c r="I39" i="487" s="1"/>
  <c r="P39" i="487"/>
  <c r="G23" i="489"/>
  <c r="H23" i="489" s="1"/>
  <c r="I23" i="489" s="1"/>
  <c r="M9" i="486"/>
  <c r="M22" i="485"/>
  <c r="N22" i="485" s="1"/>
  <c r="R22" i="485"/>
  <c r="S22" i="485"/>
  <c r="G21" i="487"/>
  <c r="H21" i="487" s="1"/>
  <c r="I21" i="487" s="1"/>
  <c r="P21" i="487"/>
  <c r="G5" i="487"/>
  <c r="R10" i="486"/>
  <c r="G32" i="489"/>
  <c r="N34" i="483"/>
  <c r="R34" i="483" s="1"/>
  <c r="S34" i="483"/>
  <c r="E29" i="488"/>
  <c r="G31" i="488"/>
  <c r="H31" i="488" s="1"/>
  <c r="I31" i="488" s="1"/>
  <c r="G21" i="489"/>
  <c r="H21" i="489" s="1"/>
  <c r="I21" i="489" s="1"/>
  <c r="P21" i="489"/>
  <c r="D23" i="490"/>
  <c r="E23" i="490" s="1"/>
  <c r="F23" i="490" s="1"/>
  <c r="M5" i="482"/>
  <c r="N26" i="478"/>
  <c r="E8" i="489"/>
  <c r="D11" i="489"/>
  <c r="S41" i="478"/>
  <c r="P14" i="483"/>
  <c r="Q26" i="480"/>
  <c r="N21" i="485"/>
  <c r="S21" i="485" s="1"/>
  <c r="I11" i="484"/>
  <c r="J8" i="484"/>
  <c r="L32" i="486"/>
  <c r="Q32" i="486"/>
  <c r="M29" i="481"/>
  <c r="D29" i="490"/>
  <c r="C40" i="490"/>
  <c r="C41" i="490" s="1"/>
  <c r="D33" i="490"/>
  <c r="E33" i="490" s="1"/>
  <c r="F33" i="490" s="1"/>
  <c r="O33" i="490"/>
  <c r="G19" i="487"/>
  <c r="D39" i="490"/>
  <c r="E39" i="490" s="1"/>
  <c r="F39" i="490" s="1"/>
  <c r="O39" i="490"/>
  <c r="C37" i="491"/>
  <c r="C10" i="491"/>
  <c r="C22" i="491"/>
  <c r="C23" i="491"/>
  <c r="C38" i="491"/>
  <c r="C35" i="491"/>
  <c r="C20" i="491"/>
  <c r="C29" i="491"/>
  <c r="C24" i="491"/>
  <c r="C33" i="491"/>
  <c r="C30" i="491"/>
  <c r="C9" i="491"/>
  <c r="C21" i="491"/>
  <c r="C39" i="491"/>
  <c r="C36" i="491"/>
  <c r="C34" i="491"/>
  <c r="C19" i="491"/>
  <c r="C31" i="491"/>
  <c r="C18" i="491"/>
  <c r="C32" i="491"/>
  <c r="G20" i="487"/>
  <c r="D24" i="490"/>
  <c r="E24" i="490" s="1"/>
  <c r="F24" i="490" s="1"/>
  <c r="O24" i="490"/>
  <c r="F41" i="486"/>
  <c r="O9" i="488"/>
  <c r="R5" i="480"/>
  <c r="N41" i="478"/>
  <c r="R18" i="480"/>
  <c r="R25" i="480" s="1"/>
  <c r="R21" i="485"/>
  <c r="R39" i="486"/>
  <c r="J44" i="482"/>
  <c r="E377" i="11" a="1"/>
  <c r="E377" i="11" s="1"/>
  <c r="E313" i="11" a="1"/>
  <c r="E313" i="11" s="1"/>
  <c r="M8" i="10"/>
  <c r="L11" i="10"/>
  <c r="L25" i="10"/>
  <c r="M18" i="10"/>
  <c r="M29" i="10"/>
  <c r="L40" i="10"/>
  <c r="E356" i="11" a="1"/>
  <c r="E356" i="11" s="1"/>
  <c r="S41" i="21"/>
  <c r="S44" i="21"/>
  <c r="R41" i="21"/>
  <c r="R44" i="21"/>
  <c r="L43" i="21"/>
  <c r="L44" i="21" s="1"/>
  <c r="L45" i="21" s="1"/>
  <c r="L46" i="21" s="1"/>
  <c r="L47" i="21" s="1"/>
  <c r="L48" i="21" s="1"/>
  <c r="J19" i="11" a="1"/>
  <c r="J19" i="11" s="1"/>
  <c r="H20" i="11"/>
  <c r="B381" i="11"/>
  <c r="E381" i="11" s="1" a="1"/>
  <c r="E381" i="11" s="1"/>
  <c r="B341" i="11"/>
  <c r="E341" i="11" s="1" a="1"/>
  <c r="E341" i="11" s="1"/>
  <c r="B367" i="11"/>
  <c r="E367" i="11" s="1" a="1"/>
  <c r="E367" i="11" s="1"/>
  <c r="B387" i="11"/>
  <c r="E387" i="11" s="1" a="1"/>
  <c r="E387" i="11" s="1"/>
  <c r="B393" i="11"/>
  <c r="E393" i="11" s="1" a="1"/>
  <c r="E393" i="11" s="1"/>
  <c r="B373" i="11"/>
  <c r="E373" i="11" s="1" a="1"/>
  <c r="E373" i="11" s="1"/>
  <c r="B342" i="11"/>
  <c r="E342" i="11" s="1" a="1"/>
  <c r="E342" i="11" s="1"/>
  <c r="B366" i="11"/>
  <c r="E366" i="11" s="1" a="1"/>
  <c r="E366" i="11" s="1"/>
  <c r="B380" i="11"/>
  <c r="E380" i="11" s="1" a="1"/>
  <c r="E380" i="11" s="1"/>
  <c r="B392" i="11"/>
  <c r="E392" i="11" s="1" a="1"/>
  <c r="E392" i="11" s="1"/>
  <c r="B372" i="11"/>
  <c r="E372" i="11" s="1" a="1"/>
  <c r="E372" i="11" s="1"/>
  <c r="B352" i="11"/>
  <c r="E352" i="11" s="1" a="1"/>
  <c r="E352" i="11" s="1"/>
  <c r="B384" i="11"/>
  <c r="E384" i="11" s="1" a="1"/>
  <c r="E384" i="11" s="1"/>
  <c r="B391" i="11"/>
  <c r="E391" i="11" s="1" a="1"/>
  <c r="E391" i="11" s="1"/>
  <c r="B361" i="11"/>
  <c r="E361" i="11" s="1" a="1"/>
  <c r="E361" i="11" s="1"/>
  <c r="B399" i="11"/>
  <c r="B368" i="11"/>
  <c r="E368" i="11" s="1" a="1"/>
  <c r="E368" i="11" s="1"/>
  <c r="B378" i="11"/>
  <c r="B360" i="11"/>
  <c r="E360" i="11" s="1" a="1"/>
  <c r="E360" i="11" s="1"/>
  <c r="B397" i="11"/>
  <c r="E397" i="11" s="1" a="1"/>
  <c r="E397" i="11" s="1"/>
  <c r="B398" i="11"/>
  <c r="E398" i="11" s="1" a="1"/>
  <c r="E398" i="11" s="1"/>
  <c r="B335" i="11"/>
  <c r="L13" i="359"/>
  <c r="M13" i="359"/>
  <c r="K7" i="359"/>
  <c r="M12" i="359"/>
  <c r="P32" i="488" l="1"/>
  <c r="P22" i="487"/>
  <c r="R8" i="481"/>
  <c r="R11" i="481" s="1"/>
  <c r="P37" i="488"/>
  <c r="R5" i="481"/>
  <c r="R13" i="481" s="1"/>
  <c r="Q32" i="485"/>
  <c r="D21" i="491"/>
  <c r="E29" i="490"/>
  <c r="D40" i="490"/>
  <c r="G23" i="490"/>
  <c r="H23" i="490" s="1"/>
  <c r="I23" i="490" s="1"/>
  <c r="P23" i="490"/>
  <c r="N47" i="478"/>
  <c r="N48" i="478" s="1"/>
  <c r="N45" i="478"/>
  <c r="S41" i="477"/>
  <c r="J33" i="489"/>
  <c r="K33" i="489" s="1"/>
  <c r="L33" i="489" s="1"/>
  <c r="Q33" i="489"/>
  <c r="P37" i="487"/>
  <c r="R38" i="484"/>
  <c r="G22" i="490"/>
  <c r="D13" i="490"/>
  <c r="E5" i="490"/>
  <c r="D14" i="488"/>
  <c r="J34" i="488"/>
  <c r="H8" i="487"/>
  <c r="L23" i="486"/>
  <c r="Q23" i="486"/>
  <c r="P10" i="489"/>
  <c r="H24" i="489"/>
  <c r="J14" i="483"/>
  <c r="D33" i="491"/>
  <c r="E33" i="491" s="1"/>
  <c r="F33" i="491" s="1"/>
  <c r="O33" i="491"/>
  <c r="P31" i="488"/>
  <c r="F8" i="488"/>
  <c r="E11" i="488"/>
  <c r="O8" i="488"/>
  <c r="O11" i="488" s="1"/>
  <c r="Q36" i="486"/>
  <c r="E18" i="490"/>
  <c r="D25" i="490"/>
  <c r="D26" i="490" s="1"/>
  <c r="H24" i="488"/>
  <c r="N11" i="480"/>
  <c r="S8" i="480"/>
  <c r="S11" i="480" s="1"/>
  <c r="R8" i="480"/>
  <c r="R11" i="480" s="1"/>
  <c r="J40" i="484"/>
  <c r="J41" i="484" s="1"/>
  <c r="K29" i="484"/>
  <c r="S44" i="478"/>
  <c r="S14" i="478"/>
  <c r="J34" i="487"/>
  <c r="K34" i="487" s="1"/>
  <c r="L34" i="487" s="1"/>
  <c r="S36" i="487"/>
  <c r="K13" i="483"/>
  <c r="L5" i="483"/>
  <c r="Q5" i="483"/>
  <c r="J31" i="488"/>
  <c r="K31" i="488" s="1"/>
  <c r="L31" i="488" s="1"/>
  <c r="M31" i="488" s="1"/>
  <c r="N31" i="488" s="1"/>
  <c r="R31" i="488" s="1"/>
  <c r="Q31" i="488"/>
  <c r="R26" i="479"/>
  <c r="R44" i="479"/>
  <c r="R14" i="479"/>
  <c r="J30" i="489"/>
  <c r="K30" i="489" s="1"/>
  <c r="L30" i="489" s="1"/>
  <c r="N13" i="480"/>
  <c r="S5" i="480"/>
  <c r="S44" i="479"/>
  <c r="S14" i="479"/>
  <c r="G21" i="490"/>
  <c r="D35" i="491"/>
  <c r="E35" i="491" s="1"/>
  <c r="F35" i="491" s="1"/>
  <c r="P30" i="489"/>
  <c r="P5" i="486"/>
  <c r="H13" i="486"/>
  <c r="I5" i="486"/>
  <c r="M26" i="480"/>
  <c r="M44" i="480"/>
  <c r="M14" i="480"/>
  <c r="J23" i="488"/>
  <c r="N14" i="479"/>
  <c r="N44" i="479"/>
  <c r="H14" i="485"/>
  <c r="F18" i="488"/>
  <c r="O18" i="488"/>
  <c r="K23" i="487"/>
  <c r="H30" i="487"/>
  <c r="D9" i="491"/>
  <c r="E9" i="491" s="1"/>
  <c r="F9" i="491" s="1"/>
  <c r="Q45" i="480"/>
  <c r="Q47" i="480"/>
  <c r="Q48" i="480" s="1"/>
  <c r="D29" i="491"/>
  <c r="C40" i="491"/>
  <c r="H38" i="489"/>
  <c r="D20" i="491"/>
  <c r="E20" i="491" s="1"/>
  <c r="F20" i="491" s="1"/>
  <c r="K8" i="484"/>
  <c r="J11" i="484"/>
  <c r="F29" i="488"/>
  <c r="O29" i="488"/>
  <c r="J8" i="485"/>
  <c r="I11" i="485"/>
  <c r="H36" i="488"/>
  <c r="H38" i="487"/>
  <c r="D38" i="491"/>
  <c r="E38" i="491" s="1"/>
  <c r="F38" i="491" s="1"/>
  <c r="R44" i="477"/>
  <c r="R14" i="477"/>
  <c r="R26" i="477"/>
  <c r="R41" i="477"/>
  <c r="G44" i="486"/>
  <c r="G14" i="486"/>
  <c r="P9" i="489"/>
  <c r="J20" i="489"/>
  <c r="K20" i="489" s="1"/>
  <c r="L20" i="489" s="1"/>
  <c r="Q20" i="489"/>
  <c r="P31" i="489"/>
  <c r="L24" i="487"/>
  <c r="Q24" i="487"/>
  <c r="J5" i="485"/>
  <c r="I13" i="485"/>
  <c r="S19" i="484"/>
  <c r="N35" i="486"/>
  <c r="R35" i="486" s="1"/>
  <c r="S35" i="486"/>
  <c r="J39" i="488"/>
  <c r="K39" i="488" s="1"/>
  <c r="L39" i="488" s="1"/>
  <c r="Q39" i="488"/>
  <c r="J45" i="482"/>
  <c r="J47" i="482"/>
  <c r="J48" i="482" s="1"/>
  <c r="L11" i="482"/>
  <c r="M8" i="482"/>
  <c r="N29" i="481"/>
  <c r="J21" i="489"/>
  <c r="K21" i="489" s="1"/>
  <c r="L21" i="489" s="1"/>
  <c r="Q21" i="489"/>
  <c r="D23" i="491"/>
  <c r="E23" i="491" s="1"/>
  <c r="F23" i="491" s="1"/>
  <c r="F29" i="487"/>
  <c r="O29" i="487"/>
  <c r="J9" i="489"/>
  <c r="K9" i="489" s="1"/>
  <c r="L9" i="489" s="1"/>
  <c r="F36" i="489"/>
  <c r="O36" i="489"/>
  <c r="Q31" i="489"/>
  <c r="J31" i="489"/>
  <c r="K31" i="489" s="1"/>
  <c r="L31" i="489" s="1"/>
  <c r="S26" i="479"/>
  <c r="L45" i="480"/>
  <c r="L47" i="480"/>
  <c r="L48" i="480" s="1"/>
  <c r="G9" i="490"/>
  <c r="H9" i="490" s="1"/>
  <c r="I9" i="490" s="1"/>
  <c r="D22" i="491"/>
  <c r="E22" i="491" s="1"/>
  <c r="F22" i="491" s="1"/>
  <c r="O22" i="491"/>
  <c r="H32" i="489"/>
  <c r="F18" i="487"/>
  <c r="E25" i="487"/>
  <c r="E26" i="487" s="1"/>
  <c r="O18" i="487"/>
  <c r="O25" i="487" s="1"/>
  <c r="O26" i="487" s="1"/>
  <c r="P26" i="485"/>
  <c r="G37" i="490"/>
  <c r="H37" i="490" s="1"/>
  <c r="I37" i="490" s="1"/>
  <c r="P37" i="490"/>
  <c r="L40" i="482"/>
  <c r="M29" i="482"/>
  <c r="K11" i="483"/>
  <c r="L8" i="483"/>
  <c r="Q8" i="483"/>
  <c r="Q11" i="483" s="1"/>
  <c r="H10" i="487"/>
  <c r="I10" i="487" s="1"/>
  <c r="H9" i="488"/>
  <c r="I9" i="488" s="1"/>
  <c r="M32" i="486"/>
  <c r="N32" i="486" s="1"/>
  <c r="S32" i="486" s="1"/>
  <c r="R32" i="486"/>
  <c r="H21" i="488"/>
  <c r="I21" i="488" s="1"/>
  <c r="D37" i="491"/>
  <c r="E37" i="491" s="1"/>
  <c r="F37" i="491" s="1"/>
  <c r="O37" i="491"/>
  <c r="F45" i="486"/>
  <c r="F47" i="486"/>
  <c r="F48" i="486" s="1"/>
  <c r="J18" i="485"/>
  <c r="I25" i="485"/>
  <c r="I26" i="485" s="1"/>
  <c r="O19" i="490"/>
  <c r="K5" i="484"/>
  <c r="J13" i="484"/>
  <c r="L14" i="481"/>
  <c r="J10" i="488"/>
  <c r="K10" i="488" s="1"/>
  <c r="L10" i="488" s="1"/>
  <c r="M41" i="480"/>
  <c r="I8" i="486"/>
  <c r="H11" i="486"/>
  <c r="P8" i="486"/>
  <c r="P11" i="486" s="1"/>
  <c r="Q36" i="487"/>
  <c r="J35" i="489"/>
  <c r="R24" i="486"/>
  <c r="D30" i="491"/>
  <c r="E30" i="491" s="1"/>
  <c r="F30" i="491" s="1"/>
  <c r="N21" i="486"/>
  <c r="R21" i="486" s="1"/>
  <c r="M45" i="479"/>
  <c r="M47" i="479"/>
  <c r="M48" i="479" s="1"/>
  <c r="C31" i="492"/>
  <c r="C29" i="492"/>
  <c r="C10" i="492"/>
  <c r="C22" i="492"/>
  <c r="C34" i="492"/>
  <c r="C39" i="492"/>
  <c r="C18" i="492"/>
  <c r="C36" i="492"/>
  <c r="C20" i="492"/>
  <c r="C21" i="492"/>
  <c r="C30" i="492"/>
  <c r="C35" i="492"/>
  <c r="C33" i="492"/>
  <c r="C5" i="492"/>
  <c r="C38" i="492"/>
  <c r="C23" i="492"/>
  <c r="C32" i="492"/>
  <c r="C37" i="492"/>
  <c r="C19" i="492"/>
  <c r="C24" i="492"/>
  <c r="G19" i="490"/>
  <c r="H19" i="490" s="1"/>
  <c r="I19" i="490" s="1"/>
  <c r="P19" i="490"/>
  <c r="R41" i="479"/>
  <c r="K14" i="482"/>
  <c r="K44" i="482"/>
  <c r="Q44" i="482"/>
  <c r="Q14" i="482"/>
  <c r="E13" i="489"/>
  <c r="F5" i="489"/>
  <c r="O5" i="489"/>
  <c r="O13" i="489" s="1"/>
  <c r="G10" i="490"/>
  <c r="G38" i="490"/>
  <c r="H38" i="490" s="1"/>
  <c r="I38" i="490" s="1"/>
  <c r="G39" i="490"/>
  <c r="H20" i="487"/>
  <c r="J21" i="487"/>
  <c r="K21" i="487" s="1"/>
  <c r="L21" i="487" s="1"/>
  <c r="Q21" i="487"/>
  <c r="G36" i="490"/>
  <c r="D14" i="489"/>
  <c r="H25" i="486"/>
  <c r="H26" i="486" s="1"/>
  <c r="I18" i="486"/>
  <c r="P18" i="486"/>
  <c r="P25" i="486" s="1"/>
  <c r="N18" i="481"/>
  <c r="E5" i="491"/>
  <c r="J37" i="487"/>
  <c r="K37" i="487" s="1"/>
  <c r="L37" i="487" s="1"/>
  <c r="Q37" i="487"/>
  <c r="D24" i="491"/>
  <c r="E24" i="491" s="1"/>
  <c r="F24" i="491" s="1"/>
  <c r="G33" i="487"/>
  <c r="H33" i="487" s="1"/>
  <c r="I33" i="487" s="1"/>
  <c r="P33" i="487"/>
  <c r="G29" i="489"/>
  <c r="D11" i="490"/>
  <c r="E8" i="490"/>
  <c r="N25" i="480"/>
  <c r="N26" i="480" s="1"/>
  <c r="S18" i="480"/>
  <c r="S25" i="480" s="1"/>
  <c r="G30" i="490"/>
  <c r="H30" i="490" s="1"/>
  <c r="I30" i="490" s="1"/>
  <c r="G35" i="490"/>
  <c r="H35" i="490" s="1"/>
  <c r="I35" i="490" s="1"/>
  <c r="P35" i="490"/>
  <c r="H30" i="488"/>
  <c r="I30" i="488" s="1"/>
  <c r="I14" i="484"/>
  <c r="H32" i="488"/>
  <c r="I32" i="488" s="1"/>
  <c r="N40" i="480"/>
  <c r="S29" i="480"/>
  <c r="S40" i="480" s="1"/>
  <c r="R29" i="480"/>
  <c r="R40" i="480" s="1"/>
  <c r="H5" i="487"/>
  <c r="P5" i="487" s="1"/>
  <c r="R26" i="478"/>
  <c r="R14" i="478"/>
  <c r="R44" i="478"/>
  <c r="P13" i="485"/>
  <c r="D31" i="491"/>
  <c r="E31" i="491" s="1"/>
  <c r="F31" i="491" s="1"/>
  <c r="O31" i="491"/>
  <c r="N9" i="486"/>
  <c r="R9" i="486" s="1"/>
  <c r="S9" i="486"/>
  <c r="H19" i="488"/>
  <c r="I19" i="488" s="1"/>
  <c r="G31" i="490"/>
  <c r="H34" i="489"/>
  <c r="J19" i="489"/>
  <c r="G32" i="490"/>
  <c r="D14" i="487"/>
  <c r="Q26" i="482"/>
  <c r="H22" i="487"/>
  <c r="I22" i="487" s="1"/>
  <c r="D32" i="491"/>
  <c r="E32" i="491" s="1"/>
  <c r="F32" i="491" s="1"/>
  <c r="O32" i="491"/>
  <c r="P14" i="484"/>
  <c r="D18" i="491"/>
  <c r="C25" i="491"/>
  <c r="D19" i="491"/>
  <c r="E19" i="491" s="1"/>
  <c r="F19" i="491" s="1"/>
  <c r="O19" i="491"/>
  <c r="G33" i="490"/>
  <c r="P23" i="489"/>
  <c r="G34" i="490"/>
  <c r="H34" i="490" s="1"/>
  <c r="I34" i="490" s="1"/>
  <c r="P34" i="490"/>
  <c r="P19" i="488"/>
  <c r="N47" i="477"/>
  <c r="N48" i="477" s="1"/>
  <c r="N45" i="477"/>
  <c r="N30" i="486"/>
  <c r="R30" i="486" s="1"/>
  <c r="S30" i="486"/>
  <c r="H20" i="488"/>
  <c r="H35" i="487"/>
  <c r="L25" i="482"/>
  <c r="L26" i="482" s="1"/>
  <c r="M18" i="482"/>
  <c r="S44" i="477"/>
  <c r="S14" i="477"/>
  <c r="J23" i="489"/>
  <c r="K23" i="489" s="1"/>
  <c r="L23" i="489" s="1"/>
  <c r="M23" i="489" s="1"/>
  <c r="N23" i="489" s="1"/>
  <c r="R23" i="489" s="1"/>
  <c r="Q23" i="489"/>
  <c r="O20" i="490"/>
  <c r="J29" i="485"/>
  <c r="P33" i="488"/>
  <c r="P37" i="489"/>
  <c r="S31" i="488"/>
  <c r="F9" i="487"/>
  <c r="E13" i="487"/>
  <c r="E11" i="487"/>
  <c r="K26" i="482"/>
  <c r="J26" i="483"/>
  <c r="J10" i="489"/>
  <c r="K10" i="489" s="1"/>
  <c r="L10" i="489" s="1"/>
  <c r="Q10" i="489"/>
  <c r="F5" i="488"/>
  <c r="E13" i="488"/>
  <c r="M13" i="481"/>
  <c r="N5" i="481"/>
  <c r="D34" i="491"/>
  <c r="E34" i="491" s="1"/>
  <c r="F34" i="491" s="1"/>
  <c r="D36" i="491"/>
  <c r="E36" i="491" s="1"/>
  <c r="F36" i="491" s="1"/>
  <c r="O36" i="491"/>
  <c r="N5" i="482"/>
  <c r="R5" i="482" s="1"/>
  <c r="M13" i="482"/>
  <c r="Q29" i="483"/>
  <c r="L29" i="483"/>
  <c r="G20" i="490"/>
  <c r="H20" i="490" s="1"/>
  <c r="I20" i="490" s="1"/>
  <c r="J33" i="488"/>
  <c r="K33" i="488" s="1"/>
  <c r="L33" i="488" s="1"/>
  <c r="J37" i="489"/>
  <c r="K25" i="483"/>
  <c r="K26" i="483" s="1"/>
  <c r="L18" i="483"/>
  <c r="Q18" i="483"/>
  <c r="Q25" i="483" s="1"/>
  <c r="N8" i="481"/>
  <c r="M11" i="481"/>
  <c r="D10" i="491"/>
  <c r="E10" i="491" s="1"/>
  <c r="F10" i="491" s="1"/>
  <c r="I29" i="486"/>
  <c r="H40" i="486"/>
  <c r="H41" i="486" s="1"/>
  <c r="P29" i="486"/>
  <c r="P40" i="486" s="1"/>
  <c r="G24" i="490"/>
  <c r="H24" i="490" s="1"/>
  <c r="I24" i="490" s="1"/>
  <c r="P24" i="490"/>
  <c r="O14" i="487"/>
  <c r="H19" i="487"/>
  <c r="I19" i="487" s="1"/>
  <c r="F8" i="489"/>
  <c r="E11" i="489"/>
  <c r="O8" i="489"/>
  <c r="O11" i="489" s="1"/>
  <c r="L13" i="482"/>
  <c r="H37" i="488"/>
  <c r="I37" i="488" s="1"/>
  <c r="O39" i="491"/>
  <c r="D39" i="491"/>
  <c r="E39" i="491" s="1"/>
  <c r="F39" i="491" s="1"/>
  <c r="O23" i="490"/>
  <c r="J39" i="487"/>
  <c r="K39" i="487" s="1"/>
  <c r="L39" i="487" s="1"/>
  <c r="H32" i="487"/>
  <c r="P33" i="489"/>
  <c r="F18" i="489"/>
  <c r="O18" i="489"/>
  <c r="O22" i="490"/>
  <c r="C44" i="490"/>
  <c r="C14" i="490"/>
  <c r="S19" i="486"/>
  <c r="E399" i="11" a="1"/>
  <c r="E399" i="11" s="1"/>
  <c r="N29" i="10"/>
  <c r="M40" i="10"/>
  <c r="N18" i="10"/>
  <c r="M25" i="10"/>
  <c r="M11" i="10"/>
  <c r="N8" i="10"/>
  <c r="E335" i="11" a="1"/>
  <c r="E335" i="11" s="1"/>
  <c r="C9" i="492" s="1"/>
  <c r="E378" i="11" a="1"/>
  <c r="E378" i="11" s="1"/>
  <c r="R45" i="21"/>
  <c r="R47" i="21"/>
  <c r="R48" i="21" s="1"/>
  <c r="S47" i="21"/>
  <c r="S48" i="21" s="1"/>
  <c r="S45" i="21"/>
  <c r="H21" i="11"/>
  <c r="J20" i="11" a="1"/>
  <c r="J20" i="11" s="1"/>
  <c r="B363" i="11"/>
  <c r="E363" i="11" s="1" a="1"/>
  <c r="E363" i="11" s="1"/>
  <c r="B403" i="11"/>
  <c r="E403" i="11" s="1" a="1"/>
  <c r="E403" i="11" s="1"/>
  <c r="B420" i="11"/>
  <c r="E420" i="11" s="1" a="1"/>
  <c r="E420" i="11" s="1"/>
  <c r="B374" i="11"/>
  <c r="E374" i="11" s="1" a="1"/>
  <c r="E374" i="11" s="1"/>
  <c r="B394" i="11"/>
  <c r="E394" i="11" s="1" a="1"/>
  <c r="E394" i="11" s="1"/>
  <c r="B414" i="11"/>
  <c r="E414" i="11" s="1" a="1"/>
  <c r="E414" i="11" s="1"/>
  <c r="B419" i="11"/>
  <c r="E419" i="11" s="1" a="1"/>
  <c r="E419" i="11" s="1"/>
  <c r="B402" i="11"/>
  <c r="E402" i="11" s="1" a="1"/>
  <c r="E402" i="11" s="1"/>
  <c r="B357" i="11"/>
  <c r="B388" i="11"/>
  <c r="E388" i="11" s="1" a="1"/>
  <c r="E388" i="11" s="1"/>
  <c r="B382" i="11"/>
  <c r="E382" i="11" s="1" a="1"/>
  <c r="E382" i="11" s="1"/>
  <c r="B400" i="11"/>
  <c r="B364" i="11"/>
  <c r="E364" i="11" s="1" a="1"/>
  <c r="E364" i="11" s="1"/>
  <c r="B406" i="11"/>
  <c r="E406" i="11" s="1" a="1"/>
  <c r="E406" i="11" s="1"/>
  <c r="B390" i="11"/>
  <c r="E390" i="11" s="1" a="1"/>
  <c r="E390" i="11" s="1"/>
  <c r="B395" i="11"/>
  <c r="E395" i="11" s="1" a="1"/>
  <c r="E395" i="11" s="1"/>
  <c r="B421" i="11"/>
  <c r="B415" i="11"/>
  <c r="E415" i="11" s="1" a="1"/>
  <c r="E415" i="11" s="1"/>
  <c r="B383" i="11"/>
  <c r="E383" i="11" s="1" a="1"/>
  <c r="E383" i="11" s="1"/>
  <c r="B409" i="11"/>
  <c r="E409" i="11" s="1" a="1"/>
  <c r="E409" i="11" s="1"/>
  <c r="B413" i="11"/>
  <c r="E413" i="11" s="1" a="1"/>
  <c r="E413" i="11" s="1"/>
  <c r="B389" i="11"/>
  <c r="E389" i="11" s="1" a="1"/>
  <c r="E389" i="11" s="1"/>
  <c r="J5" i="359"/>
  <c r="D9" i="492" l="1"/>
  <c r="E9" i="492" s="1"/>
  <c r="F9" i="492" s="1"/>
  <c r="O9" i="492"/>
  <c r="K13" i="484"/>
  <c r="L5" i="484"/>
  <c r="Q5" i="484"/>
  <c r="S45" i="478"/>
  <c r="S47" i="478"/>
  <c r="S48" i="478" s="1"/>
  <c r="H33" i="490"/>
  <c r="G19" i="491"/>
  <c r="H19" i="491" s="1"/>
  <c r="I19" i="491" s="1"/>
  <c r="D44" i="490"/>
  <c r="D14" i="490"/>
  <c r="K11" i="484"/>
  <c r="L8" i="484"/>
  <c r="Q8" i="484"/>
  <c r="Q11" i="484" s="1"/>
  <c r="G32" i="491"/>
  <c r="H32" i="491" s="1"/>
  <c r="I32" i="491" s="1"/>
  <c r="M29" i="483"/>
  <c r="D22" i="492"/>
  <c r="E22" i="492" s="1"/>
  <c r="F22" i="492" s="1"/>
  <c r="O22" i="492"/>
  <c r="G38" i="491"/>
  <c r="H38" i="491" s="1"/>
  <c r="I38" i="491" s="1"/>
  <c r="M34" i="487"/>
  <c r="N34" i="487" s="1"/>
  <c r="S34" i="487" s="1"/>
  <c r="R34" i="487"/>
  <c r="F29" i="490"/>
  <c r="E40" i="490"/>
  <c r="O29" i="490"/>
  <c r="O40" i="490" s="1"/>
  <c r="M39" i="488"/>
  <c r="N39" i="488" s="1"/>
  <c r="S39" i="488" s="1"/>
  <c r="R39" i="488"/>
  <c r="I8" i="487"/>
  <c r="P8" i="487"/>
  <c r="O35" i="491"/>
  <c r="O37" i="492"/>
  <c r="D37" i="492"/>
  <c r="E37" i="492" s="1"/>
  <c r="F37" i="492" s="1"/>
  <c r="G8" i="489"/>
  <c r="F11" i="489"/>
  <c r="K19" i="489"/>
  <c r="L19" i="489" s="1"/>
  <c r="S30" i="488"/>
  <c r="Q45" i="482"/>
  <c r="Q47" i="482"/>
  <c r="Q48" i="482" s="1"/>
  <c r="J14" i="484"/>
  <c r="J10" i="487"/>
  <c r="K10" i="487" s="1"/>
  <c r="L10" i="487" s="1"/>
  <c r="Q10" i="487"/>
  <c r="O9" i="491"/>
  <c r="G9" i="491"/>
  <c r="H9" i="491" s="1"/>
  <c r="I9" i="491" s="1"/>
  <c r="M31" i="489"/>
  <c r="N31" i="489" s="1"/>
  <c r="P30" i="490"/>
  <c r="N29" i="482"/>
  <c r="M40" i="482"/>
  <c r="M41" i="482" s="1"/>
  <c r="G36" i="489"/>
  <c r="H36" i="489" s="1"/>
  <c r="I36" i="489" s="1"/>
  <c r="P36" i="489"/>
  <c r="L23" i="487"/>
  <c r="Q23" i="487"/>
  <c r="H21" i="490"/>
  <c r="K34" i="488"/>
  <c r="O34" i="491"/>
  <c r="J19" i="488"/>
  <c r="Q19" i="490"/>
  <c r="J19" i="490"/>
  <c r="K19" i="490" s="1"/>
  <c r="L19" i="490" s="1"/>
  <c r="M19" i="490" s="1"/>
  <c r="N19" i="490" s="1"/>
  <c r="R19" i="490" s="1"/>
  <c r="S21" i="486"/>
  <c r="L41" i="482"/>
  <c r="Q9" i="489"/>
  <c r="I14" i="485"/>
  <c r="K8" i="485"/>
  <c r="J11" i="485"/>
  <c r="P30" i="488"/>
  <c r="J30" i="488"/>
  <c r="K30" i="488" s="1"/>
  <c r="L30" i="488" s="1"/>
  <c r="M30" i="488" s="1"/>
  <c r="N30" i="488" s="1"/>
  <c r="R30" i="488" s="1"/>
  <c r="Q30" i="488"/>
  <c r="P36" i="491"/>
  <c r="G36" i="491"/>
  <c r="H36" i="491" s="1"/>
  <c r="I36" i="491" s="1"/>
  <c r="M9" i="489"/>
  <c r="N9" i="489" s="1"/>
  <c r="S45" i="479"/>
  <c r="S47" i="479"/>
  <c r="S48" i="479" s="1"/>
  <c r="G18" i="489"/>
  <c r="O10" i="491"/>
  <c r="N13" i="481"/>
  <c r="S5" i="481"/>
  <c r="S45" i="477"/>
  <c r="S47" i="477"/>
  <c r="S48" i="477" s="1"/>
  <c r="E18" i="491"/>
  <c r="D25" i="491"/>
  <c r="E11" i="490"/>
  <c r="F8" i="490"/>
  <c r="D19" i="492"/>
  <c r="E19" i="492" s="1"/>
  <c r="F19" i="492" s="1"/>
  <c r="O19" i="492"/>
  <c r="O30" i="491"/>
  <c r="J37" i="490"/>
  <c r="K37" i="490" s="1"/>
  <c r="L37" i="490" s="1"/>
  <c r="K5" i="485"/>
  <c r="J13" i="485"/>
  <c r="G18" i="488"/>
  <c r="S13" i="480"/>
  <c r="I24" i="488"/>
  <c r="P24" i="488"/>
  <c r="F5" i="490"/>
  <c r="E13" i="490"/>
  <c r="O5" i="490"/>
  <c r="O13" i="490" s="1"/>
  <c r="I25" i="486"/>
  <c r="J18" i="486"/>
  <c r="J35" i="490"/>
  <c r="M14" i="481"/>
  <c r="D32" i="492"/>
  <c r="E32" i="492" s="1"/>
  <c r="F32" i="492" s="1"/>
  <c r="O32" i="492"/>
  <c r="G37" i="491"/>
  <c r="H37" i="491" s="1"/>
  <c r="I37" i="491" s="1"/>
  <c r="P37" i="491"/>
  <c r="G29" i="487"/>
  <c r="M24" i="487"/>
  <c r="N24" i="487" s="1"/>
  <c r="G29" i="488"/>
  <c r="M30" i="489"/>
  <c r="N30" i="489" s="1"/>
  <c r="S30" i="489" s="1"/>
  <c r="R30" i="489"/>
  <c r="F18" i="490"/>
  <c r="E25" i="490"/>
  <c r="O18" i="490"/>
  <c r="I32" i="487"/>
  <c r="P32" i="487"/>
  <c r="N11" i="481"/>
  <c r="S8" i="481"/>
  <c r="S11" i="481" s="1"/>
  <c r="F13" i="488"/>
  <c r="G5" i="488"/>
  <c r="P14" i="485"/>
  <c r="H29" i="489"/>
  <c r="D23" i="492"/>
  <c r="E23" i="492" s="1"/>
  <c r="F23" i="492" s="1"/>
  <c r="O23" i="492"/>
  <c r="Q30" i="489"/>
  <c r="H22" i="490"/>
  <c r="H31" i="490"/>
  <c r="G10" i="491"/>
  <c r="H10" i="491" s="1"/>
  <c r="I10" i="491" s="1"/>
  <c r="P10" i="491"/>
  <c r="G30" i="491"/>
  <c r="H30" i="491" s="1"/>
  <c r="I30" i="491" s="1"/>
  <c r="P30" i="491"/>
  <c r="E14" i="488"/>
  <c r="M21" i="487"/>
  <c r="N21" i="487" s="1"/>
  <c r="S21" i="487" s="1"/>
  <c r="J33" i="487"/>
  <c r="M20" i="489"/>
  <c r="N20" i="489" s="1"/>
  <c r="S20" i="489" s="1"/>
  <c r="R20" i="489"/>
  <c r="L25" i="483"/>
  <c r="L26" i="483" s="1"/>
  <c r="M18" i="483"/>
  <c r="H39" i="490"/>
  <c r="D33" i="492"/>
  <c r="E33" i="492" s="1"/>
  <c r="F33" i="492" s="1"/>
  <c r="J21" i="488"/>
  <c r="O23" i="491"/>
  <c r="O20" i="491"/>
  <c r="R45" i="479"/>
  <c r="R47" i="479"/>
  <c r="R48" i="479" s="1"/>
  <c r="G8" i="488"/>
  <c r="F11" i="488"/>
  <c r="M44" i="482"/>
  <c r="M14" i="482"/>
  <c r="D29" i="492"/>
  <c r="C40" i="492"/>
  <c r="G35" i="491"/>
  <c r="K40" i="484"/>
  <c r="K41" i="484" s="1"/>
  <c r="L29" i="484"/>
  <c r="Q29" i="484"/>
  <c r="Q40" i="484" s="1"/>
  <c r="Q39" i="487"/>
  <c r="D5" i="492"/>
  <c r="G18" i="487"/>
  <c r="F25" i="487"/>
  <c r="N47" i="479"/>
  <c r="N48" i="479" s="1"/>
  <c r="N45" i="479"/>
  <c r="G39" i="491"/>
  <c r="H39" i="491" s="1"/>
  <c r="I39" i="491" s="1"/>
  <c r="P39" i="491"/>
  <c r="I20" i="488"/>
  <c r="P20" i="488"/>
  <c r="J22" i="487"/>
  <c r="O24" i="491"/>
  <c r="P38" i="490"/>
  <c r="O35" i="492"/>
  <c r="D35" i="492"/>
  <c r="E35" i="492" s="1"/>
  <c r="F35" i="492" s="1"/>
  <c r="S19" i="490"/>
  <c r="G23" i="491"/>
  <c r="G20" i="491"/>
  <c r="M33" i="489"/>
  <c r="N33" i="489" s="1"/>
  <c r="S33" i="489" s="1"/>
  <c r="R33" i="489"/>
  <c r="P19" i="487"/>
  <c r="O21" i="491"/>
  <c r="E21" i="491"/>
  <c r="F21" i="491" s="1"/>
  <c r="R14" i="481"/>
  <c r="N14" i="480"/>
  <c r="N44" i="480"/>
  <c r="M39" i="487"/>
  <c r="N39" i="487" s="1"/>
  <c r="S39" i="487" s="1"/>
  <c r="R39" i="487"/>
  <c r="I35" i="487"/>
  <c r="P35" i="487"/>
  <c r="D30" i="492"/>
  <c r="E30" i="492" s="1"/>
  <c r="F30" i="492" s="1"/>
  <c r="O30" i="492"/>
  <c r="I32" i="489"/>
  <c r="P32" i="489"/>
  <c r="G45" i="486"/>
  <c r="G47" i="486"/>
  <c r="G48" i="486" s="1"/>
  <c r="K37" i="489"/>
  <c r="D21" i="492"/>
  <c r="E21" i="492" s="1"/>
  <c r="F21" i="492" s="1"/>
  <c r="M21" i="489"/>
  <c r="N21" i="489" s="1"/>
  <c r="S21" i="489" s="1"/>
  <c r="R21" i="489"/>
  <c r="I38" i="489"/>
  <c r="P38" i="489"/>
  <c r="O8" i="490"/>
  <c r="O11" i="490" s="1"/>
  <c r="K35" i="489"/>
  <c r="L35" i="489" s="1"/>
  <c r="M10" i="489"/>
  <c r="N10" i="489" s="1"/>
  <c r="S10" i="489" s="1"/>
  <c r="R10" i="489"/>
  <c r="J38" i="490"/>
  <c r="K38" i="490" s="1"/>
  <c r="L38" i="490" s="1"/>
  <c r="Q38" i="490"/>
  <c r="J8" i="486"/>
  <c r="I11" i="486"/>
  <c r="K23" i="488"/>
  <c r="L23" i="488" s="1"/>
  <c r="J37" i="488"/>
  <c r="Q33" i="488"/>
  <c r="S41" i="480"/>
  <c r="M37" i="487"/>
  <c r="N37" i="487" s="1"/>
  <c r="S37" i="487" s="1"/>
  <c r="H10" i="490"/>
  <c r="D20" i="492"/>
  <c r="E20" i="492" s="1"/>
  <c r="F20" i="492" s="1"/>
  <c r="O20" i="492"/>
  <c r="Q10" i="488"/>
  <c r="G22" i="491"/>
  <c r="H22" i="491" s="1"/>
  <c r="I22" i="491" s="1"/>
  <c r="P22" i="491"/>
  <c r="M47" i="480"/>
  <c r="M48" i="480" s="1"/>
  <c r="M45" i="480"/>
  <c r="Q13" i="483"/>
  <c r="G33" i="491"/>
  <c r="H33" i="491" s="1"/>
  <c r="I33" i="491" s="1"/>
  <c r="P21" i="488"/>
  <c r="D10" i="492"/>
  <c r="E10" i="492" s="1"/>
  <c r="F10" i="492" s="1"/>
  <c r="N13" i="482"/>
  <c r="S5" i="482"/>
  <c r="K29" i="485"/>
  <c r="I34" i="489"/>
  <c r="P34" i="489"/>
  <c r="O25" i="490"/>
  <c r="I30" i="487"/>
  <c r="P30" i="487"/>
  <c r="J24" i="490"/>
  <c r="K24" i="490" s="1"/>
  <c r="L24" i="490" s="1"/>
  <c r="Q24" i="490"/>
  <c r="D24" i="492"/>
  <c r="E24" i="492" s="1"/>
  <c r="F24" i="492" s="1"/>
  <c r="O24" i="492"/>
  <c r="N18" i="482"/>
  <c r="M25" i="482"/>
  <c r="M26" i="482" s="1"/>
  <c r="D38" i="492"/>
  <c r="E38" i="492" s="1"/>
  <c r="F38" i="492" s="1"/>
  <c r="G24" i="491"/>
  <c r="H24" i="491" s="1"/>
  <c r="I24" i="491" s="1"/>
  <c r="R33" i="488"/>
  <c r="M33" i="488"/>
  <c r="N33" i="488" s="1"/>
  <c r="S33" i="488" s="1"/>
  <c r="E14" i="487"/>
  <c r="N41" i="480"/>
  <c r="D36" i="492"/>
  <c r="E36" i="492" s="1"/>
  <c r="F36" i="492" s="1"/>
  <c r="M10" i="488"/>
  <c r="N10" i="488" s="1"/>
  <c r="S10" i="488" s="1"/>
  <c r="R10" i="488"/>
  <c r="R13" i="480"/>
  <c r="R29" i="481"/>
  <c r="S29" i="481"/>
  <c r="M5" i="483"/>
  <c r="L13" i="483"/>
  <c r="O13" i="488"/>
  <c r="K45" i="482"/>
  <c r="K47" i="482"/>
  <c r="K48" i="482" s="1"/>
  <c r="J19" i="487"/>
  <c r="M8" i="483"/>
  <c r="L11" i="483"/>
  <c r="J30" i="490"/>
  <c r="K30" i="490" s="1"/>
  <c r="L30" i="490" s="1"/>
  <c r="J29" i="486"/>
  <c r="I40" i="486"/>
  <c r="G34" i="491"/>
  <c r="H34" i="491" s="1"/>
  <c r="I34" i="491" s="1"/>
  <c r="O14" i="489"/>
  <c r="D18" i="492"/>
  <c r="C25" i="492"/>
  <c r="P9" i="490"/>
  <c r="R47" i="477"/>
  <c r="R48" i="477" s="1"/>
  <c r="R45" i="477"/>
  <c r="J5" i="486"/>
  <c r="I13" i="486"/>
  <c r="K14" i="483"/>
  <c r="P10" i="487"/>
  <c r="C22" i="493"/>
  <c r="C19" i="493"/>
  <c r="C36" i="493"/>
  <c r="C23" i="493"/>
  <c r="C21" i="493"/>
  <c r="C37" i="493"/>
  <c r="C31" i="493"/>
  <c r="C29" i="493"/>
  <c r="C5" i="493"/>
  <c r="C32" i="493"/>
  <c r="C39" i="493"/>
  <c r="C24" i="493"/>
  <c r="C33" i="493"/>
  <c r="C35" i="493"/>
  <c r="C30" i="493"/>
  <c r="C9" i="493"/>
  <c r="C38" i="493"/>
  <c r="C18" i="493"/>
  <c r="C34" i="493"/>
  <c r="C20" i="493"/>
  <c r="C10" i="493"/>
  <c r="I38" i="487"/>
  <c r="P38" i="487"/>
  <c r="M23" i="486"/>
  <c r="N23" i="486" s="1"/>
  <c r="R23" i="486" s="1"/>
  <c r="D31" i="492"/>
  <c r="E31" i="492" s="1"/>
  <c r="F31" i="492" s="1"/>
  <c r="I36" i="488"/>
  <c r="P36" i="488"/>
  <c r="I20" i="487"/>
  <c r="P20" i="487"/>
  <c r="I5" i="487"/>
  <c r="J20" i="490"/>
  <c r="K20" i="490" s="1"/>
  <c r="L20" i="490" s="1"/>
  <c r="F5" i="491"/>
  <c r="O5" i="491"/>
  <c r="P20" i="490"/>
  <c r="H32" i="490"/>
  <c r="J32" i="488"/>
  <c r="F13" i="489"/>
  <c r="G5" i="489"/>
  <c r="D39" i="492"/>
  <c r="E39" i="492" s="1"/>
  <c r="F39" i="492" s="1"/>
  <c r="O39" i="492"/>
  <c r="J9" i="488"/>
  <c r="K9" i="488" s="1"/>
  <c r="L9" i="488" s="1"/>
  <c r="M9" i="488" s="1"/>
  <c r="N9" i="488" s="1"/>
  <c r="R9" i="488" s="1"/>
  <c r="J9" i="490"/>
  <c r="K9" i="490" s="1"/>
  <c r="L9" i="490" s="1"/>
  <c r="Q9" i="490"/>
  <c r="M11" i="482"/>
  <c r="N8" i="482"/>
  <c r="D40" i="491"/>
  <c r="E29" i="491"/>
  <c r="H44" i="486"/>
  <c r="H14" i="486"/>
  <c r="J23" i="490"/>
  <c r="K23" i="490" s="1"/>
  <c r="L23" i="490" s="1"/>
  <c r="Q23" i="490"/>
  <c r="C45" i="490"/>
  <c r="C47" i="490"/>
  <c r="C48" i="490" s="1"/>
  <c r="K18" i="485"/>
  <c r="J25" i="485"/>
  <c r="H36" i="490"/>
  <c r="I36" i="490" s="1"/>
  <c r="G31" i="491"/>
  <c r="H31" i="491" s="1"/>
  <c r="I31" i="491" s="1"/>
  <c r="P31" i="491"/>
  <c r="R45" i="478"/>
  <c r="R47" i="478"/>
  <c r="R48" i="478" s="1"/>
  <c r="L14" i="482"/>
  <c r="L44" i="482"/>
  <c r="G9" i="487"/>
  <c r="F13" i="487"/>
  <c r="F11" i="487"/>
  <c r="J34" i="490"/>
  <c r="K34" i="490" s="1"/>
  <c r="L34" i="490" s="1"/>
  <c r="Q34" i="490"/>
  <c r="S23" i="489"/>
  <c r="S18" i="481"/>
  <c r="R18" i="481"/>
  <c r="E14" i="489"/>
  <c r="D34" i="492"/>
  <c r="E34" i="492" s="1"/>
  <c r="F34" i="492" s="1"/>
  <c r="O34" i="492"/>
  <c r="O38" i="491"/>
  <c r="P13" i="486"/>
  <c r="P41" i="486" s="1"/>
  <c r="Q34" i="487"/>
  <c r="I24" i="489"/>
  <c r="P24" i="489"/>
  <c r="D41" i="490"/>
  <c r="P9" i="488"/>
  <c r="E421" i="11" a="1"/>
  <c r="E421" i="11" s="1"/>
  <c r="R8" i="10"/>
  <c r="R11" i="10" s="1"/>
  <c r="S8" i="10"/>
  <c r="S11" i="10" s="1"/>
  <c r="N11" i="10"/>
  <c r="S18" i="10"/>
  <c r="S25" i="10" s="1"/>
  <c r="N25" i="10"/>
  <c r="R18" i="10"/>
  <c r="R25" i="10" s="1"/>
  <c r="S29" i="10"/>
  <c r="S40" i="10" s="1"/>
  <c r="N40" i="10"/>
  <c r="R29" i="10"/>
  <c r="R40" i="10" s="1"/>
  <c r="E357" i="11" a="1"/>
  <c r="E357" i="11" s="1"/>
  <c r="E400" i="11" a="1"/>
  <c r="E400" i="11" s="1"/>
  <c r="J21" i="11" a="1"/>
  <c r="J21" i="11" s="1"/>
  <c r="H22" i="11"/>
  <c r="B425" i="11"/>
  <c r="E425" i="11" s="1" a="1"/>
  <c r="E425" i="11" s="1"/>
  <c r="B385" i="11"/>
  <c r="E385" i="11" s="1" a="1"/>
  <c r="E385" i="11" s="1"/>
  <c r="B422" i="11"/>
  <c r="B411" i="11"/>
  <c r="E411" i="11" s="1" a="1"/>
  <c r="E411" i="11" s="1"/>
  <c r="B435" i="11"/>
  <c r="E435" i="11" s="1" a="1"/>
  <c r="E435" i="11" s="1"/>
  <c r="B404" i="11"/>
  <c r="E404" i="11" s="1" a="1"/>
  <c r="E404" i="11" s="1"/>
  <c r="B410" i="11"/>
  <c r="E410" i="11" s="1" a="1"/>
  <c r="E410" i="11" s="1"/>
  <c r="B431" i="11"/>
  <c r="E431" i="11" s="1" a="1"/>
  <c r="E431" i="11" s="1"/>
  <c r="B379" i="11"/>
  <c r="B405" i="11"/>
  <c r="E405" i="11" s="1" a="1"/>
  <c r="E405" i="11" s="1"/>
  <c r="B424" i="11"/>
  <c r="E424" i="11" s="1" a="1"/>
  <c r="E424" i="11" s="1"/>
  <c r="B437" i="11"/>
  <c r="E437" i="11" s="1" a="1"/>
  <c r="E437" i="11" s="1"/>
  <c r="B441" i="11"/>
  <c r="E441" i="11" s="1" a="1"/>
  <c r="E441" i="11" s="1"/>
  <c r="B443" i="11"/>
  <c r="B436" i="11"/>
  <c r="E436" i="11" s="1" a="1"/>
  <c r="E436" i="11" s="1"/>
  <c r="B417" i="11"/>
  <c r="E417" i="11" s="1" a="1"/>
  <c r="E417" i="11" s="1"/>
  <c r="B412" i="11"/>
  <c r="E412" i="11" s="1" a="1"/>
  <c r="E412" i="11" s="1"/>
  <c r="B428" i="11"/>
  <c r="E428" i="11" s="1" a="1"/>
  <c r="E428" i="11" s="1"/>
  <c r="B416" i="11"/>
  <c r="E416" i="11" s="1" a="1"/>
  <c r="E416" i="11" s="1"/>
  <c r="B396" i="11"/>
  <c r="E396" i="11" s="1" a="1"/>
  <c r="E396" i="11" s="1"/>
  <c r="B386" i="11"/>
  <c r="E386" i="11" s="1" a="1"/>
  <c r="E386" i="11" s="1"/>
  <c r="B442" i="11"/>
  <c r="E442" i="11" s="1" a="1"/>
  <c r="E442" i="11" s="1"/>
  <c r="K9" i="359"/>
  <c r="J9" i="359"/>
  <c r="J10" i="359"/>
  <c r="P5" i="489" l="1"/>
  <c r="O29" i="492"/>
  <c r="O40" i="492" s="1"/>
  <c r="L34" i="488"/>
  <c r="Q34" i="488"/>
  <c r="J38" i="491"/>
  <c r="K38" i="491" s="1"/>
  <c r="L38" i="491" s="1"/>
  <c r="L13" i="484"/>
  <c r="M5" i="484"/>
  <c r="M34" i="490"/>
  <c r="N34" i="490" s="1"/>
  <c r="S34" i="490" s="1"/>
  <c r="N11" i="482"/>
  <c r="S8" i="482"/>
  <c r="S11" i="482" s="1"/>
  <c r="D5" i="493"/>
  <c r="E18" i="492"/>
  <c r="D25" i="492"/>
  <c r="R41" i="480"/>
  <c r="R44" i="480"/>
  <c r="R14" i="480"/>
  <c r="R26" i="480"/>
  <c r="M29" i="484"/>
  <c r="L40" i="484"/>
  <c r="L41" i="484" s="1"/>
  <c r="G23" i="492"/>
  <c r="H23" i="492" s="1"/>
  <c r="I23" i="492" s="1"/>
  <c r="R24" i="487"/>
  <c r="H18" i="488"/>
  <c r="K14" i="484"/>
  <c r="J14" i="485"/>
  <c r="I21" i="490"/>
  <c r="P21" i="490"/>
  <c r="S19" i="489"/>
  <c r="C40" i="493"/>
  <c r="D29" i="493"/>
  <c r="I39" i="490"/>
  <c r="P39" i="490"/>
  <c r="M19" i="489"/>
  <c r="N19" i="489" s="1"/>
  <c r="R19" i="489"/>
  <c r="M9" i="490"/>
  <c r="N9" i="490" s="1"/>
  <c r="S9" i="490" s="1"/>
  <c r="R9" i="490"/>
  <c r="Q20" i="487"/>
  <c r="J20" i="487"/>
  <c r="K20" i="487" s="1"/>
  <c r="L20" i="487" s="1"/>
  <c r="M20" i="487" s="1"/>
  <c r="N20" i="487" s="1"/>
  <c r="R20" i="487" s="1"/>
  <c r="D37" i="493"/>
  <c r="E37" i="493" s="1"/>
  <c r="F37" i="493" s="1"/>
  <c r="P34" i="491"/>
  <c r="L29" i="485"/>
  <c r="K37" i="488"/>
  <c r="M23" i="488"/>
  <c r="J32" i="489"/>
  <c r="K32" i="489" s="1"/>
  <c r="L32" i="489" s="1"/>
  <c r="H35" i="491"/>
  <c r="Q37" i="490"/>
  <c r="J36" i="491"/>
  <c r="K36" i="491" s="1"/>
  <c r="L36" i="491" s="1"/>
  <c r="M23" i="487"/>
  <c r="N23" i="487" s="1"/>
  <c r="R23" i="487"/>
  <c r="G22" i="492"/>
  <c r="R9" i="489"/>
  <c r="Q9" i="488"/>
  <c r="D21" i="493"/>
  <c r="E21" i="493" s="1"/>
  <c r="F21" i="493" s="1"/>
  <c r="O21" i="493"/>
  <c r="J34" i="491"/>
  <c r="K34" i="491" s="1"/>
  <c r="L34" i="491" s="1"/>
  <c r="Q34" i="491"/>
  <c r="O36" i="492"/>
  <c r="M37" i="490"/>
  <c r="N37" i="490" s="1"/>
  <c r="S37" i="490" s="1"/>
  <c r="R37" i="490"/>
  <c r="P26" i="486"/>
  <c r="G35" i="492"/>
  <c r="H35" i="492" s="1"/>
  <c r="I35" i="492" s="1"/>
  <c r="P35" i="492"/>
  <c r="H9" i="487"/>
  <c r="G13" i="487"/>
  <c r="G11" i="487"/>
  <c r="G36" i="492"/>
  <c r="H36" i="492" s="1"/>
  <c r="I36" i="492" s="1"/>
  <c r="P36" i="492"/>
  <c r="F14" i="487"/>
  <c r="N44" i="482"/>
  <c r="N14" i="482"/>
  <c r="K22" i="487"/>
  <c r="L22" i="487" s="1"/>
  <c r="M22" i="487" s="1"/>
  <c r="N22" i="487" s="1"/>
  <c r="R22" i="487" s="1"/>
  <c r="J37" i="491"/>
  <c r="K37" i="491" s="1"/>
  <c r="L37" i="491" s="1"/>
  <c r="Q37" i="491"/>
  <c r="C5" i="494"/>
  <c r="C30" i="494"/>
  <c r="C29" i="494"/>
  <c r="C36" i="494"/>
  <c r="C9" i="494"/>
  <c r="C19" i="494"/>
  <c r="C35" i="494"/>
  <c r="C24" i="494"/>
  <c r="C39" i="494"/>
  <c r="C33" i="494"/>
  <c r="C22" i="494"/>
  <c r="C37" i="494"/>
  <c r="C20" i="494"/>
  <c r="C34" i="494"/>
  <c r="C38" i="494"/>
  <c r="C23" i="494"/>
  <c r="C18" i="494"/>
  <c r="C21" i="494"/>
  <c r="C10" i="494"/>
  <c r="C32" i="494"/>
  <c r="L45" i="482"/>
  <c r="L47" i="482"/>
  <c r="L48" i="482" s="1"/>
  <c r="O31" i="492"/>
  <c r="D36" i="493"/>
  <c r="E36" i="493" s="1"/>
  <c r="F36" i="493" s="1"/>
  <c r="I41" i="486"/>
  <c r="O10" i="492"/>
  <c r="K8" i="486"/>
  <c r="J11" i="486"/>
  <c r="G30" i="492"/>
  <c r="Q22" i="487"/>
  <c r="J36" i="489"/>
  <c r="K36" i="489" s="1"/>
  <c r="L36" i="489" s="1"/>
  <c r="Q36" i="489"/>
  <c r="H8" i="489"/>
  <c r="G11" i="489"/>
  <c r="K33" i="487"/>
  <c r="L33" i="487" s="1"/>
  <c r="G31" i="492"/>
  <c r="H31" i="492" s="1"/>
  <c r="I31" i="492" s="1"/>
  <c r="P31" i="492"/>
  <c r="E29" i="492"/>
  <c r="D40" i="492"/>
  <c r="N29" i="483"/>
  <c r="J24" i="489"/>
  <c r="K24" i="489" s="1"/>
  <c r="L24" i="489" s="1"/>
  <c r="Q24" i="489"/>
  <c r="G39" i="492"/>
  <c r="H39" i="492" s="1"/>
  <c r="I39" i="492" s="1"/>
  <c r="P39" i="492"/>
  <c r="S23" i="486"/>
  <c r="D22" i="493"/>
  <c r="E22" i="493" s="1"/>
  <c r="F22" i="493" s="1"/>
  <c r="Q30" i="490"/>
  <c r="M38" i="490"/>
  <c r="N38" i="490" s="1"/>
  <c r="S38" i="490" s="1"/>
  <c r="J35" i="487"/>
  <c r="J20" i="488"/>
  <c r="K20" i="488" s="1"/>
  <c r="L20" i="488" s="1"/>
  <c r="Q20" i="488"/>
  <c r="R21" i="487"/>
  <c r="F14" i="488"/>
  <c r="G32" i="492"/>
  <c r="H32" i="492" s="1"/>
  <c r="I32" i="492" s="1"/>
  <c r="P32" i="492"/>
  <c r="G19" i="492"/>
  <c r="H19" i="492" s="1"/>
  <c r="I19" i="492" s="1"/>
  <c r="P19" i="492"/>
  <c r="G37" i="492"/>
  <c r="P32" i="491"/>
  <c r="J5" i="487"/>
  <c r="D31" i="493"/>
  <c r="E31" i="493" s="1"/>
  <c r="F31" i="493" s="1"/>
  <c r="M25" i="483"/>
  <c r="M26" i="483" s="1"/>
  <c r="N18" i="483"/>
  <c r="J36" i="488"/>
  <c r="K36" i="488" s="1"/>
  <c r="L36" i="488" s="1"/>
  <c r="M36" i="488" s="1"/>
  <c r="N36" i="488" s="1"/>
  <c r="R36" i="488" s="1"/>
  <c r="Q36" i="488"/>
  <c r="S36" i="488"/>
  <c r="D19" i="493"/>
  <c r="E19" i="493" s="1"/>
  <c r="F19" i="493" s="1"/>
  <c r="O19" i="493"/>
  <c r="J40" i="486"/>
  <c r="K29" i="486"/>
  <c r="G10" i="492"/>
  <c r="H10" i="492" s="1"/>
  <c r="I10" i="492" s="1"/>
  <c r="P10" i="492"/>
  <c r="H5" i="488"/>
  <c r="G13" i="488"/>
  <c r="M30" i="490"/>
  <c r="N30" i="490" s="1"/>
  <c r="S30" i="490" s="1"/>
  <c r="R30" i="490"/>
  <c r="P33" i="491"/>
  <c r="M45" i="482"/>
  <c r="M47" i="482"/>
  <c r="M48" i="482" s="1"/>
  <c r="F11" i="490"/>
  <c r="G8" i="490"/>
  <c r="L8" i="485"/>
  <c r="K11" i="485"/>
  <c r="Q8" i="485"/>
  <c r="Q11" i="485" s="1"/>
  <c r="N40" i="482"/>
  <c r="N41" i="482" s="1"/>
  <c r="S29" i="482"/>
  <c r="S40" i="482" s="1"/>
  <c r="R29" i="482"/>
  <c r="R40" i="482" s="1"/>
  <c r="J32" i="491"/>
  <c r="K32" i="491" s="1"/>
  <c r="L32" i="491" s="1"/>
  <c r="J33" i="491"/>
  <c r="K33" i="491" s="1"/>
  <c r="L33" i="491" s="1"/>
  <c r="Q33" i="491"/>
  <c r="J39" i="491"/>
  <c r="K39" i="491" s="1"/>
  <c r="L39" i="491" s="1"/>
  <c r="J31" i="491"/>
  <c r="K31" i="491" s="1"/>
  <c r="L31" i="491" s="1"/>
  <c r="Q31" i="491"/>
  <c r="F14" i="489"/>
  <c r="J38" i="487"/>
  <c r="P24" i="491"/>
  <c r="Q26" i="483"/>
  <c r="Q14" i="483"/>
  <c r="S35" i="489"/>
  <c r="N47" i="480"/>
  <c r="N48" i="480" s="1"/>
  <c r="N45" i="480"/>
  <c r="M8" i="484"/>
  <c r="L11" i="484"/>
  <c r="G9" i="492"/>
  <c r="R20" i="490"/>
  <c r="M20" i="490"/>
  <c r="N20" i="490" s="1"/>
  <c r="S20" i="490" s="1"/>
  <c r="H29" i="487"/>
  <c r="J34" i="489"/>
  <c r="K34" i="489" s="1"/>
  <c r="L34" i="489" s="1"/>
  <c r="Q34" i="489"/>
  <c r="D10" i="493"/>
  <c r="E10" i="493" s="1"/>
  <c r="F10" i="493" s="1"/>
  <c r="O10" i="493"/>
  <c r="M35" i="489"/>
  <c r="N35" i="489" s="1"/>
  <c r="R35" i="489"/>
  <c r="H8" i="488"/>
  <c r="G11" i="488"/>
  <c r="J32" i="487"/>
  <c r="K32" i="487" s="1"/>
  <c r="L32" i="487" s="1"/>
  <c r="M32" i="487" s="1"/>
  <c r="N32" i="487" s="1"/>
  <c r="R32" i="487" s="1"/>
  <c r="S32" i="487"/>
  <c r="K35" i="490"/>
  <c r="L35" i="490" s="1"/>
  <c r="F18" i="491"/>
  <c r="E25" i="491"/>
  <c r="O18" i="491"/>
  <c r="O25" i="491" s="1"/>
  <c r="J8" i="487"/>
  <c r="Q23" i="488"/>
  <c r="J36" i="490"/>
  <c r="K32" i="488"/>
  <c r="D20" i="493"/>
  <c r="E20" i="493" s="1"/>
  <c r="F20" i="493" s="1"/>
  <c r="O38" i="492"/>
  <c r="J30" i="491"/>
  <c r="K30" i="491" s="1"/>
  <c r="L30" i="491" s="1"/>
  <c r="R31" i="489"/>
  <c r="G13" i="489"/>
  <c r="H5" i="489"/>
  <c r="S9" i="489"/>
  <c r="N8" i="483"/>
  <c r="M11" i="483"/>
  <c r="J24" i="491"/>
  <c r="K24" i="491" s="1"/>
  <c r="L24" i="491" s="1"/>
  <c r="I29" i="489"/>
  <c r="P29" i="489"/>
  <c r="P14" i="486"/>
  <c r="P44" i="486"/>
  <c r="J26" i="485"/>
  <c r="D34" i="493"/>
  <c r="E34" i="493" s="1"/>
  <c r="F34" i="493" s="1"/>
  <c r="O34" i="493"/>
  <c r="I44" i="486"/>
  <c r="I14" i="486"/>
  <c r="K19" i="487"/>
  <c r="L19" i="487" s="1"/>
  <c r="G38" i="492"/>
  <c r="H38" i="492" s="1"/>
  <c r="I38" i="492" s="1"/>
  <c r="F26" i="487"/>
  <c r="K18" i="486"/>
  <c r="Q18" i="486" s="1"/>
  <c r="Q25" i="486" s="1"/>
  <c r="J25" i="486"/>
  <c r="D45" i="490"/>
  <c r="D47" i="490"/>
  <c r="D48" i="490" s="1"/>
  <c r="Q19" i="489"/>
  <c r="P34" i="492"/>
  <c r="G34" i="492"/>
  <c r="H34" i="492" s="1"/>
  <c r="I34" i="492" s="1"/>
  <c r="Q18" i="485"/>
  <c r="Q25" i="485" s="1"/>
  <c r="L18" i="485"/>
  <c r="K25" i="485"/>
  <c r="I32" i="490"/>
  <c r="P32" i="490"/>
  <c r="D18" i="493"/>
  <c r="C25" i="493"/>
  <c r="K5" i="486"/>
  <c r="J13" i="486"/>
  <c r="J22" i="491"/>
  <c r="K22" i="491" s="1"/>
  <c r="L22" i="491" s="1"/>
  <c r="J38" i="489"/>
  <c r="K38" i="489" s="1"/>
  <c r="L38" i="489" s="1"/>
  <c r="M38" i="489" s="1"/>
  <c r="N38" i="489" s="1"/>
  <c r="R38" i="489" s="1"/>
  <c r="G21" i="491"/>
  <c r="H21" i="491" s="1"/>
  <c r="I21" i="491" s="1"/>
  <c r="P21" i="491"/>
  <c r="H18" i="487"/>
  <c r="G25" i="487"/>
  <c r="G26" i="487" s="1"/>
  <c r="J10" i="491"/>
  <c r="K10" i="491" s="1"/>
  <c r="L10" i="491" s="1"/>
  <c r="E26" i="490"/>
  <c r="I26" i="486"/>
  <c r="S13" i="481"/>
  <c r="P9" i="491"/>
  <c r="Q29" i="485"/>
  <c r="O41" i="490"/>
  <c r="P19" i="491"/>
  <c r="D23" i="493"/>
  <c r="E23" i="493" s="1"/>
  <c r="F23" i="493" s="1"/>
  <c r="O23" i="493"/>
  <c r="R18" i="482"/>
  <c r="R25" i="482" s="1"/>
  <c r="N25" i="482"/>
  <c r="N26" i="482" s="1"/>
  <c r="S18" i="482"/>
  <c r="S25" i="482" s="1"/>
  <c r="F25" i="490"/>
  <c r="G18" i="490"/>
  <c r="D32" i="493"/>
  <c r="E32" i="493" s="1"/>
  <c r="F32" i="493" s="1"/>
  <c r="O32" i="493"/>
  <c r="O26" i="490"/>
  <c r="L37" i="489"/>
  <c r="Q37" i="489"/>
  <c r="L5" i="485"/>
  <c r="K13" i="485"/>
  <c r="Q5" i="485"/>
  <c r="D30" i="493"/>
  <c r="E30" i="493" s="1"/>
  <c r="F30" i="493" s="1"/>
  <c r="G24" i="492"/>
  <c r="H24" i="492" s="1"/>
  <c r="I24" i="492" s="1"/>
  <c r="P24" i="492"/>
  <c r="E5" i="492"/>
  <c r="F13" i="490"/>
  <c r="G5" i="490"/>
  <c r="K19" i="488"/>
  <c r="E41" i="490"/>
  <c r="D38" i="493"/>
  <c r="E38" i="493" s="1"/>
  <c r="F38" i="493" s="1"/>
  <c r="O38" i="493"/>
  <c r="I31" i="490"/>
  <c r="P31" i="490"/>
  <c r="Q35" i="489"/>
  <c r="M23" i="490"/>
  <c r="N23" i="490" s="1"/>
  <c r="S23" i="490" s="1"/>
  <c r="R23" i="490"/>
  <c r="D35" i="493"/>
  <c r="E35" i="493" s="1"/>
  <c r="F35" i="493" s="1"/>
  <c r="L14" i="483"/>
  <c r="G20" i="492"/>
  <c r="I22" i="490"/>
  <c r="P22" i="490"/>
  <c r="H18" i="489"/>
  <c r="M10" i="487"/>
  <c r="G29" i="490"/>
  <c r="F40" i="490"/>
  <c r="I33" i="490"/>
  <c r="P33" i="490"/>
  <c r="S20" i="487"/>
  <c r="N14" i="481"/>
  <c r="K21" i="488"/>
  <c r="L21" i="488" s="1"/>
  <c r="J19" i="491"/>
  <c r="K19" i="491" s="1"/>
  <c r="L19" i="491" s="1"/>
  <c r="S9" i="488"/>
  <c r="N5" i="483"/>
  <c r="R5" i="483" s="1"/>
  <c r="M13" i="483"/>
  <c r="M24" i="490"/>
  <c r="N24" i="490" s="1"/>
  <c r="G21" i="492"/>
  <c r="O33" i="492"/>
  <c r="H29" i="488"/>
  <c r="J24" i="488"/>
  <c r="K24" i="488" s="1"/>
  <c r="L24" i="488" s="1"/>
  <c r="Q24" i="488"/>
  <c r="P36" i="490"/>
  <c r="O14" i="490"/>
  <c r="O44" i="490"/>
  <c r="D9" i="493"/>
  <c r="E9" i="493" s="1"/>
  <c r="F9" i="493" s="1"/>
  <c r="O14" i="488"/>
  <c r="D33" i="493"/>
  <c r="E33" i="493" s="1"/>
  <c r="F33" i="493" s="1"/>
  <c r="H47" i="486"/>
  <c r="H48" i="486" s="1"/>
  <c r="H45" i="486"/>
  <c r="D24" i="493"/>
  <c r="E24" i="493" s="1"/>
  <c r="F24" i="493" s="1"/>
  <c r="I10" i="490"/>
  <c r="P10" i="490"/>
  <c r="O21" i="492"/>
  <c r="H20" i="491"/>
  <c r="I20" i="491" s="1"/>
  <c r="S31" i="489"/>
  <c r="G33" i="492"/>
  <c r="S26" i="480"/>
  <c r="S44" i="480"/>
  <c r="S14" i="480"/>
  <c r="J9" i="491"/>
  <c r="K9" i="491" s="1"/>
  <c r="L9" i="491" s="1"/>
  <c r="E44" i="490"/>
  <c r="E14" i="490"/>
  <c r="G5" i="491"/>
  <c r="F29" i="491"/>
  <c r="E40" i="491"/>
  <c r="O29" i="491"/>
  <c r="O40" i="491" s="1"/>
  <c r="Q20" i="490"/>
  <c r="O39" i="493"/>
  <c r="D39" i="493"/>
  <c r="E39" i="493" s="1"/>
  <c r="F39" i="493" s="1"/>
  <c r="J30" i="487"/>
  <c r="K30" i="487" s="1"/>
  <c r="L30" i="487" s="1"/>
  <c r="Q30" i="487"/>
  <c r="R37" i="487"/>
  <c r="H23" i="491"/>
  <c r="S24" i="487"/>
  <c r="P18" i="488"/>
  <c r="P38" i="491"/>
  <c r="Q13" i="484"/>
  <c r="R8" i="482"/>
  <c r="E443" i="11" a="1"/>
  <c r="E443" i="11" s="1"/>
  <c r="E379" i="11" a="1"/>
  <c r="E379" i="11" s="1"/>
  <c r="E422" i="11" a="1"/>
  <c r="E422" i="11" s="1"/>
  <c r="H23" i="11"/>
  <c r="J22" i="11" a="1"/>
  <c r="J22" i="11" s="1"/>
  <c r="B407" i="11"/>
  <c r="E407" i="11" s="1" a="1"/>
  <c r="E407" i="11" s="1"/>
  <c r="B447" i="11"/>
  <c r="E447" i="11" s="1" a="1"/>
  <c r="E447" i="11" s="1"/>
  <c r="B463" i="11"/>
  <c r="E463" i="11" s="1" a="1"/>
  <c r="E463" i="11" s="1"/>
  <c r="B459" i="11"/>
  <c r="E459" i="11" s="1" a="1"/>
  <c r="E459" i="11" s="1"/>
  <c r="B464" i="11"/>
  <c r="E464" i="11" s="1" a="1"/>
  <c r="E464" i="11" s="1"/>
  <c r="B446" i="11"/>
  <c r="E446" i="11" s="1" a="1"/>
  <c r="E446" i="11" s="1"/>
  <c r="B427" i="11"/>
  <c r="E427" i="11" s="1" a="1"/>
  <c r="E427" i="11" s="1"/>
  <c r="B408" i="11"/>
  <c r="E408" i="11" s="1" a="1"/>
  <c r="E408" i="11" s="1"/>
  <c r="B418" i="11"/>
  <c r="E418" i="11" s="1" a="1"/>
  <c r="E418" i="11" s="1"/>
  <c r="B401" i="11"/>
  <c r="C8" i="495" s="1"/>
  <c r="B453" i="11"/>
  <c r="E453" i="11" s="1" a="1"/>
  <c r="E453" i="11" s="1"/>
  <c r="B450" i="11"/>
  <c r="E450" i="11" s="1" a="1"/>
  <c r="E450" i="11" s="1"/>
  <c r="B432" i="11"/>
  <c r="E432" i="11" s="1" a="1"/>
  <c r="E432" i="11" s="1"/>
  <c r="B434" i="11"/>
  <c r="E434" i="11" s="1" a="1"/>
  <c r="E434" i="11" s="1"/>
  <c r="B426" i="11"/>
  <c r="E426" i="11" s="1" a="1"/>
  <c r="E426" i="11" s="1"/>
  <c r="B457" i="11"/>
  <c r="E457" i="11" s="1" a="1"/>
  <c r="E457" i="11" s="1"/>
  <c r="B439" i="11"/>
  <c r="E439" i="11" s="1" a="1"/>
  <c r="E439" i="11" s="1"/>
  <c r="B438" i="11"/>
  <c r="E438" i="11" s="1" a="1"/>
  <c r="E438" i="11" s="1"/>
  <c r="B458" i="11"/>
  <c r="E458" i="11" s="1" a="1"/>
  <c r="E458" i="11" s="1"/>
  <c r="B433" i="11"/>
  <c r="E433" i="11" s="1" a="1"/>
  <c r="E433" i="11" s="1"/>
  <c r="B465" i="11"/>
  <c r="B444" i="11"/>
  <c r="J6" i="359"/>
  <c r="L6" i="359"/>
  <c r="K8" i="359"/>
  <c r="J8" i="359"/>
  <c r="M14" i="359"/>
  <c r="J7" i="359"/>
  <c r="K10" i="359"/>
  <c r="K5" i="359"/>
  <c r="M17" i="359"/>
  <c r="L14" i="359"/>
  <c r="Q8" i="487" l="1"/>
  <c r="D8" i="495"/>
  <c r="P18" i="490"/>
  <c r="P25" i="490" s="1"/>
  <c r="R13" i="483"/>
  <c r="P30" i="492"/>
  <c r="M38" i="491"/>
  <c r="N38" i="491" s="1"/>
  <c r="S38" i="491" s="1"/>
  <c r="R38" i="491"/>
  <c r="M19" i="491"/>
  <c r="N19" i="491" s="1"/>
  <c r="S19" i="491" s="1"/>
  <c r="Q14" i="484"/>
  <c r="G24" i="493"/>
  <c r="H24" i="493" s="1"/>
  <c r="I24" i="493" s="1"/>
  <c r="P24" i="493"/>
  <c r="F26" i="490"/>
  <c r="S38" i="489"/>
  <c r="G14" i="489"/>
  <c r="M33" i="487"/>
  <c r="N33" i="487" s="1"/>
  <c r="S33" i="487" s="1"/>
  <c r="D10" i="494"/>
  <c r="E10" i="494" s="1"/>
  <c r="F10" i="494" s="1"/>
  <c r="O10" i="494"/>
  <c r="G37" i="493"/>
  <c r="H37" i="493" s="1"/>
  <c r="I37" i="493" s="1"/>
  <c r="P37" i="493"/>
  <c r="L14" i="484"/>
  <c r="H5" i="491"/>
  <c r="M14" i="483"/>
  <c r="Q38" i="489"/>
  <c r="P38" i="492"/>
  <c r="M35" i="490"/>
  <c r="S41" i="482"/>
  <c r="G19" i="493"/>
  <c r="H19" i="493" s="1"/>
  <c r="I19" i="493" s="1"/>
  <c r="M20" i="488"/>
  <c r="N20" i="488" s="1"/>
  <c r="R20" i="488"/>
  <c r="D21" i="494"/>
  <c r="E21" i="494" s="1"/>
  <c r="F21" i="494" s="1"/>
  <c r="O21" i="494"/>
  <c r="P23" i="492"/>
  <c r="Q38" i="491"/>
  <c r="F44" i="490"/>
  <c r="F14" i="490"/>
  <c r="K35" i="487"/>
  <c r="D23" i="494"/>
  <c r="E23" i="494" s="1"/>
  <c r="F23" i="494" s="1"/>
  <c r="H22" i="492"/>
  <c r="Q9" i="491"/>
  <c r="O33" i="493"/>
  <c r="F5" i="492"/>
  <c r="O5" i="492"/>
  <c r="Q22" i="491"/>
  <c r="M19" i="487"/>
  <c r="Q32" i="487"/>
  <c r="R38" i="490"/>
  <c r="M36" i="489"/>
  <c r="N36" i="489" s="1"/>
  <c r="S36" i="489" s="1"/>
  <c r="R36" i="489"/>
  <c r="D38" i="494"/>
  <c r="E38" i="494" s="1"/>
  <c r="F38" i="494" s="1"/>
  <c r="S23" i="487"/>
  <c r="M34" i="488"/>
  <c r="J38" i="492"/>
  <c r="K38" i="492" s="1"/>
  <c r="L38" i="492" s="1"/>
  <c r="Q38" i="492"/>
  <c r="E45" i="490"/>
  <c r="E47" i="490"/>
  <c r="E48" i="490" s="1"/>
  <c r="G33" i="493"/>
  <c r="J14" i="486"/>
  <c r="J44" i="486"/>
  <c r="D20" i="494"/>
  <c r="E20" i="494" s="1"/>
  <c r="F20" i="494" s="1"/>
  <c r="N29" i="484"/>
  <c r="M40" i="484"/>
  <c r="S21" i="488"/>
  <c r="G23" i="493"/>
  <c r="L5" i="486"/>
  <c r="K13" i="486"/>
  <c r="H11" i="488"/>
  <c r="I8" i="488"/>
  <c r="O31" i="493"/>
  <c r="D37" i="494"/>
  <c r="E37" i="494" s="1"/>
  <c r="F37" i="494" s="1"/>
  <c r="O37" i="494"/>
  <c r="J36" i="492"/>
  <c r="K36" i="492" s="1"/>
  <c r="L36" i="492" s="1"/>
  <c r="Q36" i="491"/>
  <c r="O22" i="494"/>
  <c r="D22" i="494"/>
  <c r="E22" i="494" s="1"/>
  <c r="F22" i="494" s="1"/>
  <c r="M36" i="491"/>
  <c r="N36" i="491" s="1"/>
  <c r="S36" i="491" s="1"/>
  <c r="O9" i="493"/>
  <c r="O35" i="493"/>
  <c r="J24" i="492"/>
  <c r="K24" i="492" s="1"/>
  <c r="L24" i="492" s="1"/>
  <c r="Q24" i="492"/>
  <c r="G34" i="493"/>
  <c r="O20" i="493"/>
  <c r="O22" i="493"/>
  <c r="D33" i="494"/>
  <c r="E33" i="494" s="1"/>
  <c r="F33" i="494" s="1"/>
  <c r="G14" i="487"/>
  <c r="J39" i="490"/>
  <c r="O47" i="490"/>
  <c r="O48" i="490" s="1"/>
  <c r="O45" i="490"/>
  <c r="O30" i="493"/>
  <c r="E18" i="493"/>
  <c r="D25" i="493"/>
  <c r="P47" i="486"/>
  <c r="P48" i="486" s="1"/>
  <c r="P45" i="486"/>
  <c r="K5" i="487"/>
  <c r="D24" i="494"/>
  <c r="E24" i="494" s="1"/>
  <c r="F24" i="494" s="1"/>
  <c r="I35" i="491"/>
  <c r="P35" i="491"/>
  <c r="Q35" i="490"/>
  <c r="G9" i="493"/>
  <c r="G22" i="493"/>
  <c r="H30" i="492"/>
  <c r="I30" i="492" s="1"/>
  <c r="H33" i="492"/>
  <c r="G30" i="493"/>
  <c r="L32" i="488"/>
  <c r="M32" i="488" s="1"/>
  <c r="N32" i="488" s="1"/>
  <c r="R32" i="488" s="1"/>
  <c r="Q32" i="488"/>
  <c r="K38" i="487"/>
  <c r="L38" i="487" s="1"/>
  <c r="L8" i="486"/>
  <c r="K11" i="486"/>
  <c r="Q8" i="486"/>
  <c r="Q11" i="486" s="1"/>
  <c r="D35" i="494"/>
  <c r="E35" i="494" s="1"/>
  <c r="F35" i="494" s="1"/>
  <c r="O35" i="494"/>
  <c r="J35" i="492"/>
  <c r="K35" i="492" s="1"/>
  <c r="L35" i="492" s="1"/>
  <c r="Q35" i="492"/>
  <c r="Q32" i="489"/>
  <c r="E29" i="493"/>
  <c r="D40" i="493"/>
  <c r="N13" i="483"/>
  <c r="S5" i="483"/>
  <c r="D34" i="494"/>
  <c r="E34" i="494" s="1"/>
  <c r="F34" i="494" s="1"/>
  <c r="O34" i="494"/>
  <c r="D39" i="494"/>
  <c r="E39" i="494" s="1"/>
  <c r="F39" i="494" s="1"/>
  <c r="O39" i="494"/>
  <c r="I9" i="487"/>
  <c r="H11" i="487"/>
  <c r="H13" i="487"/>
  <c r="R47" i="480"/>
  <c r="R48" i="480" s="1"/>
  <c r="R45" i="480"/>
  <c r="M30" i="487"/>
  <c r="Q13" i="485"/>
  <c r="J32" i="490"/>
  <c r="K32" i="490" s="1"/>
  <c r="L32" i="490" s="1"/>
  <c r="Q32" i="490"/>
  <c r="G10" i="493"/>
  <c r="H10" i="493" s="1"/>
  <c r="I10" i="493" s="1"/>
  <c r="P10" i="493"/>
  <c r="J39" i="492"/>
  <c r="K39" i="492" s="1"/>
  <c r="L39" i="492" s="1"/>
  <c r="M39" i="492" s="1"/>
  <c r="N39" i="492" s="1"/>
  <c r="R39" i="492" s="1"/>
  <c r="Q39" i="492"/>
  <c r="D19" i="494"/>
  <c r="E19" i="494" s="1"/>
  <c r="F19" i="494" s="1"/>
  <c r="M32" i="489"/>
  <c r="N32" i="489" s="1"/>
  <c r="S32" i="489" s="1"/>
  <c r="R32" i="489"/>
  <c r="F18" i="492"/>
  <c r="E25" i="492"/>
  <c r="O18" i="492"/>
  <c r="O25" i="492" s="1"/>
  <c r="Q19" i="487"/>
  <c r="D18" i="494"/>
  <c r="C25" i="494"/>
  <c r="M8" i="485"/>
  <c r="L11" i="485"/>
  <c r="H20" i="492"/>
  <c r="I20" i="492" s="1"/>
  <c r="J20" i="491"/>
  <c r="M5" i="485"/>
  <c r="L13" i="485"/>
  <c r="J29" i="489"/>
  <c r="H37" i="492"/>
  <c r="M24" i="489"/>
  <c r="N24" i="489" s="1"/>
  <c r="S24" i="489" s="1"/>
  <c r="R24" i="489"/>
  <c r="D36" i="494"/>
  <c r="E36" i="494" s="1"/>
  <c r="F36" i="494" s="1"/>
  <c r="O36" i="494"/>
  <c r="N23" i="488"/>
  <c r="R23" i="488" s="1"/>
  <c r="P9" i="487"/>
  <c r="G39" i="493"/>
  <c r="M24" i="488"/>
  <c r="J33" i="490"/>
  <c r="K33" i="490" s="1"/>
  <c r="L33" i="490" s="1"/>
  <c r="Q33" i="490"/>
  <c r="M34" i="489"/>
  <c r="I29" i="487"/>
  <c r="P29" i="487"/>
  <c r="M31" i="491"/>
  <c r="N31" i="491" s="1"/>
  <c r="S31" i="491" s="1"/>
  <c r="R31" i="491"/>
  <c r="D29" i="494"/>
  <c r="J21" i="490"/>
  <c r="P8" i="488"/>
  <c r="P11" i="488" s="1"/>
  <c r="J22" i="490"/>
  <c r="K22" i="490" s="1"/>
  <c r="L22" i="490" s="1"/>
  <c r="Q22" i="490"/>
  <c r="I23" i="491"/>
  <c r="P23" i="491"/>
  <c r="K14" i="485"/>
  <c r="D9" i="494"/>
  <c r="E9" i="494" s="1"/>
  <c r="F9" i="494" s="1"/>
  <c r="O9" i="494"/>
  <c r="M18" i="485"/>
  <c r="L25" i="485"/>
  <c r="I29" i="488"/>
  <c r="P29" i="488"/>
  <c r="F41" i="490"/>
  <c r="J31" i="490"/>
  <c r="K31" i="490" s="1"/>
  <c r="L31" i="490" s="1"/>
  <c r="Q31" i="490"/>
  <c r="M37" i="489"/>
  <c r="Q10" i="491"/>
  <c r="J34" i="492"/>
  <c r="Q24" i="491"/>
  <c r="Q39" i="491"/>
  <c r="G14" i="488"/>
  <c r="J19" i="492"/>
  <c r="K19" i="492" s="1"/>
  <c r="L19" i="492" s="1"/>
  <c r="S29" i="483"/>
  <c r="O36" i="493"/>
  <c r="D30" i="494"/>
  <c r="E30" i="494" s="1"/>
  <c r="F30" i="494" s="1"/>
  <c r="L37" i="488"/>
  <c r="Q37" i="488"/>
  <c r="E5" i="493"/>
  <c r="Q5" i="486"/>
  <c r="H11" i="489"/>
  <c r="I8" i="489"/>
  <c r="P8" i="489"/>
  <c r="P11" i="489" s="1"/>
  <c r="M30" i="491"/>
  <c r="N30" i="491" s="1"/>
  <c r="S30" i="491" s="1"/>
  <c r="R30" i="491"/>
  <c r="N25" i="483"/>
  <c r="S18" i="483"/>
  <c r="S25" i="483" s="1"/>
  <c r="R18" i="483"/>
  <c r="R25" i="483" s="1"/>
  <c r="H8" i="490"/>
  <c r="G11" i="490"/>
  <c r="S24" i="490"/>
  <c r="K26" i="485"/>
  <c r="Q19" i="491"/>
  <c r="Q41" i="484"/>
  <c r="G31" i="493"/>
  <c r="H31" i="493" s="1"/>
  <c r="I31" i="493" s="1"/>
  <c r="P31" i="493"/>
  <c r="S14" i="481"/>
  <c r="K36" i="490"/>
  <c r="L36" i="490" s="1"/>
  <c r="M36" i="490" s="1"/>
  <c r="N36" i="490" s="1"/>
  <c r="R36" i="490" s="1"/>
  <c r="S36" i="490"/>
  <c r="P13" i="489"/>
  <c r="M39" i="491"/>
  <c r="N39" i="491" s="1"/>
  <c r="S39" i="491" s="1"/>
  <c r="R39" i="491"/>
  <c r="P5" i="488"/>
  <c r="I5" i="488"/>
  <c r="H13" i="488"/>
  <c r="P36" i="493"/>
  <c r="G36" i="493"/>
  <c r="H36" i="493" s="1"/>
  <c r="I36" i="493" s="1"/>
  <c r="H29" i="490"/>
  <c r="G40" i="490"/>
  <c r="J32" i="492"/>
  <c r="E40" i="492"/>
  <c r="F29" i="492"/>
  <c r="Q21" i="488"/>
  <c r="G35" i="493"/>
  <c r="N10" i="487"/>
  <c r="R10" i="487" s="1"/>
  <c r="G38" i="493"/>
  <c r="H9" i="492"/>
  <c r="J10" i="492"/>
  <c r="K10" i="492" s="1"/>
  <c r="L10" i="492" s="1"/>
  <c r="Q10" i="492"/>
  <c r="J23" i="492"/>
  <c r="I45" i="486"/>
  <c r="I47" i="486"/>
  <c r="I48" i="486" s="1"/>
  <c r="Q30" i="491"/>
  <c r="G20" i="493"/>
  <c r="H20" i="493" s="1"/>
  <c r="I20" i="493" s="1"/>
  <c r="P20" i="493"/>
  <c r="M10" i="491"/>
  <c r="N10" i="491" s="1"/>
  <c r="S10" i="491" s="1"/>
  <c r="R10" i="491"/>
  <c r="K8" i="487"/>
  <c r="M29" i="485"/>
  <c r="N11" i="483"/>
  <c r="S8" i="483"/>
  <c r="S11" i="483" s="1"/>
  <c r="R8" i="483"/>
  <c r="R11" i="483" s="1"/>
  <c r="H21" i="492"/>
  <c r="G32" i="493"/>
  <c r="H25" i="487"/>
  <c r="I18" i="487"/>
  <c r="P18" i="487"/>
  <c r="P25" i="487" s="1"/>
  <c r="M33" i="491"/>
  <c r="N33" i="491" s="1"/>
  <c r="S33" i="491" s="1"/>
  <c r="R33" i="491"/>
  <c r="L29" i="486"/>
  <c r="K40" i="486"/>
  <c r="Q29" i="486"/>
  <c r="Q40" i="486" s="1"/>
  <c r="M34" i="491"/>
  <c r="R34" i="490"/>
  <c r="G13" i="490"/>
  <c r="H5" i="490"/>
  <c r="M24" i="491"/>
  <c r="N24" i="491" s="1"/>
  <c r="D5" i="494"/>
  <c r="S13" i="482"/>
  <c r="S26" i="482" s="1"/>
  <c r="Q33" i="487"/>
  <c r="J10" i="490"/>
  <c r="K10" i="490" s="1"/>
  <c r="L10" i="490" s="1"/>
  <c r="F40" i="491"/>
  <c r="G29" i="491"/>
  <c r="J26" i="486"/>
  <c r="Q32" i="491"/>
  <c r="J41" i="486"/>
  <c r="J31" i="492"/>
  <c r="K31" i="492" s="1"/>
  <c r="L31" i="492" s="1"/>
  <c r="Q31" i="492"/>
  <c r="M37" i="491"/>
  <c r="R29" i="483"/>
  <c r="N47" i="482"/>
  <c r="N48" i="482" s="1"/>
  <c r="N45" i="482"/>
  <c r="R9" i="491"/>
  <c r="M9" i="491"/>
  <c r="N9" i="491" s="1"/>
  <c r="S9" i="491" s="1"/>
  <c r="M22" i="491"/>
  <c r="N22" i="491" s="1"/>
  <c r="S22" i="491" s="1"/>
  <c r="C30" i="495"/>
  <c r="C35" i="495"/>
  <c r="C37" i="495"/>
  <c r="C23" i="495"/>
  <c r="C22" i="495"/>
  <c r="C34" i="495"/>
  <c r="C36" i="495"/>
  <c r="C29" i="495"/>
  <c r="C19" i="495"/>
  <c r="C18" i="495"/>
  <c r="C31" i="495"/>
  <c r="C5" i="495"/>
  <c r="C24" i="495"/>
  <c r="C39" i="495"/>
  <c r="C32" i="495"/>
  <c r="C9" i="495"/>
  <c r="C21" i="495"/>
  <c r="C33" i="495"/>
  <c r="C38" i="495"/>
  <c r="D38" i="495" s="1"/>
  <c r="E38" i="495" s="1"/>
  <c r="C20" i="495"/>
  <c r="C10" i="495"/>
  <c r="S45" i="480"/>
  <c r="S47" i="480"/>
  <c r="S48" i="480" s="1"/>
  <c r="M21" i="488"/>
  <c r="N21" i="488" s="1"/>
  <c r="R21" i="488"/>
  <c r="R11" i="482"/>
  <c r="R13" i="482"/>
  <c r="R26" i="482" s="1"/>
  <c r="O24" i="493"/>
  <c r="R24" i="490"/>
  <c r="I18" i="489"/>
  <c r="P18" i="489"/>
  <c r="L19" i="488"/>
  <c r="M19" i="488" s="1"/>
  <c r="N19" i="488" s="1"/>
  <c r="R19" i="488" s="1"/>
  <c r="Q19" i="488"/>
  <c r="G25" i="490"/>
  <c r="H18" i="490"/>
  <c r="J21" i="491"/>
  <c r="L18" i="486"/>
  <c r="K25" i="486"/>
  <c r="I5" i="489"/>
  <c r="H13" i="489"/>
  <c r="G18" i="491"/>
  <c r="F25" i="491"/>
  <c r="M11" i="484"/>
  <c r="N8" i="484"/>
  <c r="R8" i="484" s="1"/>
  <c r="R11" i="484" s="1"/>
  <c r="M32" i="491"/>
  <c r="S20" i="488"/>
  <c r="D32" i="494"/>
  <c r="E32" i="494" s="1"/>
  <c r="F32" i="494" s="1"/>
  <c r="O32" i="494"/>
  <c r="S22" i="487"/>
  <c r="G21" i="493"/>
  <c r="H21" i="493" s="1"/>
  <c r="I21" i="493" s="1"/>
  <c r="O37" i="493"/>
  <c r="I18" i="488"/>
  <c r="M13" i="484"/>
  <c r="N5" i="484"/>
  <c r="P20" i="491"/>
  <c r="E465" i="11" a="1"/>
  <c r="E465" i="11" s="1"/>
  <c r="E401" i="11" a="1"/>
  <c r="E401" i="11" s="1"/>
  <c r="E444" i="11" a="1"/>
  <c r="E444" i="11" s="1"/>
  <c r="H24" i="11"/>
  <c r="J23" i="11" a="1"/>
  <c r="J23" i="11" s="1"/>
  <c r="B469" i="11"/>
  <c r="E469" i="11" s="1" a="1"/>
  <c r="E469" i="11" s="1"/>
  <c r="B429" i="11"/>
  <c r="E429" i="11" s="1" a="1"/>
  <c r="E429" i="11" s="1"/>
  <c r="B456" i="11"/>
  <c r="E456" i="11" s="1" a="1"/>
  <c r="E456" i="11" s="1"/>
  <c r="B454" i="11"/>
  <c r="E454" i="11" s="1" a="1"/>
  <c r="E454" i="11" s="1"/>
  <c r="B466" i="11"/>
  <c r="E466" i="11" s="1" a="1"/>
  <c r="E466" i="11" s="1"/>
  <c r="B472" i="11"/>
  <c r="E472" i="11" s="1" a="1"/>
  <c r="E472" i="11" s="1"/>
  <c r="B475" i="11"/>
  <c r="E475" i="11" s="1" a="1"/>
  <c r="E475" i="11" s="1"/>
  <c r="B455" i="11"/>
  <c r="E455" i="11" s="1" a="1"/>
  <c r="E455" i="11" s="1"/>
  <c r="B423" i="11"/>
  <c r="B480" i="11"/>
  <c r="E480" i="11" s="1" a="1"/>
  <c r="E480" i="11" s="1"/>
  <c r="B440" i="11"/>
  <c r="E440" i="11" s="1" a="1"/>
  <c r="E440" i="11" s="1"/>
  <c r="B430" i="11"/>
  <c r="E430" i="11" s="1" a="1"/>
  <c r="E430" i="11" s="1"/>
  <c r="B449" i="11"/>
  <c r="E449" i="11" s="1" a="1"/>
  <c r="E449" i="11" s="1"/>
  <c r="B468" i="11"/>
  <c r="E468" i="11" s="1" a="1"/>
  <c r="E468" i="11" s="1"/>
  <c r="B460" i="11"/>
  <c r="E460" i="11" s="1" a="1"/>
  <c r="E460" i="11" s="1"/>
  <c r="B461" i="11"/>
  <c r="E461" i="11" s="1" a="1"/>
  <c r="E461" i="11" s="1"/>
  <c r="B479" i="11"/>
  <c r="E479" i="11" s="1" a="1"/>
  <c r="E479" i="11" s="1"/>
  <c r="B486" i="11"/>
  <c r="E486" i="11" s="1" a="1"/>
  <c r="E486" i="11" s="1"/>
  <c r="B487" i="11"/>
  <c r="B481" i="11"/>
  <c r="E481" i="11" s="1" a="1"/>
  <c r="E481" i="11" s="1"/>
  <c r="B448" i="11"/>
  <c r="E448" i="11" s="1" a="1"/>
  <c r="E448" i="11" s="1"/>
  <c r="B485" i="11"/>
  <c r="E485" i="11" s="1" a="1"/>
  <c r="E485" i="11" s="1"/>
  <c r="K11" i="359"/>
  <c r="F9" i="359"/>
  <c r="J11" i="359"/>
  <c r="M16" i="359"/>
  <c r="Q20" i="491" l="1"/>
  <c r="Q32" i="492"/>
  <c r="G33" i="494"/>
  <c r="H33" i="494" s="1"/>
  <c r="I33" i="494" s="1"/>
  <c r="P33" i="494"/>
  <c r="D20" i="495"/>
  <c r="E20" i="495" s="1"/>
  <c r="F20" i="495" s="1"/>
  <c r="O20" i="495"/>
  <c r="H38" i="493"/>
  <c r="M37" i="488"/>
  <c r="N37" i="488" s="1"/>
  <c r="S37" i="488"/>
  <c r="M5" i="486"/>
  <c r="L13" i="486"/>
  <c r="F47" i="490"/>
  <c r="F48" i="490" s="1"/>
  <c r="F45" i="490"/>
  <c r="J37" i="493"/>
  <c r="H14" i="489"/>
  <c r="D33" i="495"/>
  <c r="E33" i="495" s="1"/>
  <c r="F33" i="495" s="1"/>
  <c r="R24" i="491"/>
  <c r="S10" i="487"/>
  <c r="O30" i="494"/>
  <c r="J29" i="488"/>
  <c r="K29" i="489"/>
  <c r="F29" i="493"/>
  <c r="E40" i="493"/>
  <c r="O29" i="493"/>
  <c r="O40" i="493" s="1"/>
  <c r="E5" i="494"/>
  <c r="L26" i="485"/>
  <c r="J10" i="493"/>
  <c r="K10" i="493" s="1"/>
  <c r="L10" i="493" s="1"/>
  <c r="M10" i="493" s="1"/>
  <c r="N10" i="493" s="1"/>
  <c r="R10" i="493" s="1"/>
  <c r="Q10" i="493"/>
  <c r="N13" i="484"/>
  <c r="S5" i="484"/>
  <c r="S13" i="484" s="1"/>
  <c r="R5" i="484"/>
  <c r="R13" i="484" s="1"/>
  <c r="L25" i="486"/>
  <c r="L26" i="486" s="1"/>
  <c r="M18" i="486"/>
  <c r="D32" i="495"/>
  <c r="E32" i="495" s="1"/>
  <c r="F32" i="495" s="1"/>
  <c r="N37" i="491"/>
  <c r="R37" i="491" s="1"/>
  <c r="S37" i="491"/>
  <c r="L8" i="487"/>
  <c r="H35" i="493"/>
  <c r="J31" i="493"/>
  <c r="K31" i="493" s="1"/>
  <c r="L31" i="493" s="1"/>
  <c r="Q31" i="493"/>
  <c r="N18" i="485"/>
  <c r="M25" i="485"/>
  <c r="R35" i="492"/>
  <c r="M35" i="492"/>
  <c r="N35" i="492" s="1"/>
  <c r="S35" i="492" s="1"/>
  <c r="O24" i="494"/>
  <c r="M41" i="484"/>
  <c r="R33" i="487"/>
  <c r="E8" i="495"/>
  <c r="D11" i="495"/>
  <c r="H9" i="493"/>
  <c r="I5" i="490"/>
  <c r="H13" i="490"/>
  <c r="D9" i="495"/>
  <c r="E9" i="495" s="1"/>
  <c r="F9" i="495" s="1"/>
  <c r="O9" i="495"/>
  <c r="D39" i="495"/>
  <c r="E39" i="495" s="1"/>
  <c r="F39" i="495" s="1"/>
  <c r="G24" i="494"/>
  <c r="N40" i="484"/>
  <c r="S29" i="484"/>
  <c r="S40" i="484" s="1"/>
  <c r="N5" i="485"/>
  <c r="M13" i="485"/>
  <c r="G10" i="494"/>
  <c r="H10" i="494" s="1"/>
  <c r="I10" i="494" s="1"/>
  <c r="D24" i="495"/>
  <c r="E24" i="495" s="1"/>
  <c r="F24" i="495" s="1"/>
  <c r="O24" i="495"/>
  <c r="M31" i="492"/>
  <c r="N31" i="492" s="1"/>
  <c r="S31" i="492" s="1"/>
  <c r="N34" i="491"/>
  <c r="R34" i="491" s="1"/>
  <c r="S34" i="491"/>
  <c r="M19" i="492"/>
  <c r="N19" i="492" s="1"/>
  <c r="S19" i="492" s="1"/>
  <c r="R19" i="492"/>
  <c r="M32" i="490"/>
  <c r="G35" i="494"/>
  <c r="H35" i="494" s="1"/>
  <c r="I35" i="494" s="1"/>
  <c r="P35" i="494"/>
  <c r="M24" i="492"/>
  <c r="N24" i="492" s="1"/>
  <c r="S24" i="492" s="1"/>
  <c r="N19" i="487"/>
  <c r="R19" i="487" s="1"/>
  <c r="G21" i="494"/>
  <c r="H21" i="494" s="1"/>
  <c r="I21" i="494" s="1"/>
  <c r="P21" i="494"/>
  <c r="R14" i="483"/>
  <c r="H18" i="491"/>
  <c r="G25" i="491"/>
  <c r="M14" i="484"/>
  <c r="N34" i="489"/>
  <c r="R34" i="489" s="1"/>
  <c r="S34" i="489"/>
  <c r="J18" i="488"/>
  <c r="K21" i="491"/>
  <c r="H25" i="490"/>
  <c r="I18" i="490"/>
  <c r="C13" i="495"/>
  <c r="D5" i="495"/>
  <c r="F40" i="492"/>
  <c r="G29" i="492"/>
  <c r="Q19" i="492"/>
  <c r="G9" i="494"/>
  <c r="J20" i="492"/>
  <c r="Q26" i="485"/>
  <c r="Q14" i="485"/>
  <c r="L5" i="487"/>
  <c r="Q5" i="487"/>
  <c r="O20" i="494"/>
  <c r="R41" i="482"/>
  <c r="R29" i="484"/>
  <c r="R40" i="484" s="1"/>
  <c r="N14" i="483"/>
  <c r="C11" i="495"/>
  <c r="K20" i="491"/>
  <c r="L20" i="491" s="1"/>
  <c r="D31" i="495"/>
  <c r="E31" i="495" s="1"/>
  <c r="F31" i="495" s="1"/>
  <c r="O31" i="495"/>
  <c r="G20" i="494"/>
  <c r="H20" i="494" s="1"/>
  <c r="I20" i="494" s="1"/>
  <c r="P20" i="494"/>
  <c r="I37" i="492"/>
  <c r="P37" i="492"/>
  <c r="K26" i="486"/>
  <c r="G14" i="490"/>
  <c r="G44" i="490"/>
  <c r="J29" i="487"/>
  <c r="G26" i="490"/>
  <c r="P21" i="493"/>
  <c r="D18" i="495"/>
  <c r="C25" i="495"/>
  <c r="M29" i="486"/>
  <c r="L40" i="486"/>
  <c r="L41" i="486" s="1"/>
  <c r="J20" i="493"/>
  <c r="K20" i="493" s="1"/>
  <c r="L20" i="493" s="1"/>
  <c r="M33" i="490"/>
  <c r="M11" i="485"/>
  <c r="N8" i="485"/>
  <c r="N30" i="487"/>
  <c r="R30" i="487" s="1"/>
  <c r="S30" i="487"/>
  <c r="L11" i="486"/>
  <c r="M8" i="486"/>
  <c r="R36" i="491"/>
  <c r="J45" i="486"/>
  <c r="J47" i="486"/>
  <c r="J48" i="486" s="1"/>
  <c r="P19" i="493"/>
  <c r="S32" i="488"/>
  <c r="D36" i="495"/>
  <c r="E36" i="495" s="1"/>
  <c r="F36" i="495" s="1"/>
  <c r="O36" i="495"/>
  <c r="S26" i="483"/>
  <c r="E18" i="494"/>
  <c r="D25" i="494"/>
  <c r="G22" i="494"/>
  <c r="H33" i="493"/>
  <c r="G5" i="492"/>
  <c r="L35" i="487"/>
  <c r="Q35" i="487"/>
  <c r="D21" i="495"/>
  <c r="E21" i="495" s="1"/>
  <c r="F21" i="495" s="1"/>
  <c r="N29" i="485"/>
  <c r="H34" i="493"/>
  <c r="I34" i="493" s="1"/>
  <c r="N24" i="488"/>
  <c r="R24" i="488" s="1"/>
  <c r="S24" i="488"/>
  <c r="J18" i="489"/>
  <c r="D23" i="495"/>
  <c r="E23" i="495" s="1"/>
  <c r="F23" i="495" s="1"/>
  <c r="I25" i="487"/>
  <c r="J18" i="487"/>
  <c r="K23" i="492"/>
  <c r="J36" i="493"/>
  <c r="S23" i="488"/>
  <c r="J9" i="487"/>
  <c r="I13" i="487"/>
  <c r="I11" i="487"/>
  <c r="H30" i="493"/>
  <c r="Q36" i="492"/>
  <c r="S24" i="491"/>
  <c r="K41" i="486"/>
  <c r="K14" i="486"/>
  <c r="K44" i="486"/>
  <c r="I8" i="490"/>
  <c r="H11" i="490"/>
  <c r="D34" i="495"/>
  <c r="E34" i="495" s="1"/>
  <c r="F34" i="495" s="1"/>
  <c r="G41" i="490"/>
  <c r="D22" i="495"/>
  <c r="E22" i="495" s="1"/>
  <c r="F22" i="495" s="1"/>
  <c r="D37" i="495"/>
  <c r="E37" i="495" s="1"/>
  <c r="F37" i="495" s="1"/>
  <c r="O37" i="495"/>
  <c r="Q10" i="490"/>
  <c r="H26" i="487"/>
  <c r="K21" i="490"/>
  <c r="G18" i="492"/>
  <c r="F25" i="492"/>
  <c r="M36" i="492"/>
  <c r="O10" i="495"/>
  <c r="D10" i="495"/>
  <c r="E10" i="495" s="1"/>
  <c r="F10" i="495" s="1"/>
  <c r="G38" i="494"/>
  <c r="H38" i="494" s="1"/>
  <c r="I38" i="494" s="1"/>
  <c r="P38" i="494"/>
  <c r="I33" i="492"/>
  <c r="P33" i="492"/>
  <c r="M38" i="492"/>
  <c r="N38" i="492" s="1"/>
  <c r="S38" i="492" s="1"/>
  <c r="R38" i="492"/>
  <c r="I22" i="492"/>
  <c r="P22" i="492"/>
  <c r="R19" i="491"/>
  <c r="S19" i="488"/>
  <c r="O38" i="494"/>
  <c r="J19" i="493"/>
  <c r="K19" i="493" s="1"/>
  <c r="L19" i="493" s="1"/>
  <c r="Q19" i="493"/>
  <c r="M38" i="487"/>
  <c r="N38" i="487" s="1"/>
  <c r="S38" i="487" s="1"/>
  <c r="H39" i="493"/>
  <c r="I39" i="493" s="1"/>
  <c r="P13" i="487"/>
  <c r="P26" i="487" s="1"/>
  <c r="P11" i="487"/>
  <c r="N35" i="490"/>
  <c r="R35" i="490" s="1"/>
  <c r="D35" i="495"/>
  <c r="E35" i="495" s="1"/>
  <c r="F35" i="495" s="1"/>
  <c r="O35" i="495"/>
  <c r="H14" i="488"/>
  <c r="G39" i="494"/>
  <c r="K39" i="490"/>
  <c r="L39" i="490" s="1"/>
  <c r="G23" i="494"/>
  <c r="H23" i="494" s="1"/>
  <c r="I23" i="494" s="1"/>
  <c r="P23" i="494"/>
  <c r="G30" i="494"/>
  <c r="H30" i="494" s="1"/>
  <c r="I30" i="494" s="1"/>
  <c r="P30" i="494"/>
  <c r="D19" i="495"/>
  <c r="E19" i="495" s="1"/>
  <c r="F19" i="495" s="1"/>
  <c r="O19" i="495"/>
  <c r="D29" i="495"/>
  <c r="C40" i="495"/>
  <c r="R26" i="483"/>
  <c r="F18" i="493"/>
  <c r="E25" i="493"/>
  <c r="O18" i="493"/>
  <c r="O25" i="493" s="1"/>
  <c r="I29" i="490"/>
  <c r="H40" i="490"/>
  <c r="P29" i="490"/>
  <c r="P40" i="490" s="1"/>
  <c r="M22" i="490"/>
  <c r="N22" i="490" s="1"/>
  <c r="Q36" i="490"/>
  <c r="M10" i="490"/>
  <c r="N10" i="490" s="1"/>
  <c r="S39" i="492"/>
  <c r="N37" i="489"/>
  <c r="R37" i="489" s="1"/>
  <c r="S37" i="489"/>
  <c r="D30" i="495"/>
  <c r="E30" i="495" s="1"/>
  <c r="F30" i="495" s="1"/>
  <c r="O30" i="495"/>
  <c r="I11" i="489"/>
  <c r="J8" i="489"/>
  <c r="R22" i="491"/>
  <c r="S44" i="482"/>
  <c r="S14" i="482"/>
  <c r="M10" i="492"/>
  <c r="N10" i="492" s="1"/>
  <c r="S10" i="492" s="1"/>
  <c r="P13" i="488"/>
  <c r="G36" i="494"/>
  <c r="J30" i="492"/>
  <c r="G37" i="494"/>
  <c r="N34" i="488"/>
  <c r="R34" i="488" s="1"/>
  <c r="O23" i="494"/>
  <c r="P20" i="492"/>
  <c r="P14" i="489"/>
  <c r="O38" i="495"/>
  <c r="F38" i="495"/>
  <c r="I13" i="489"/>
  <c r="J5" i="489"/>
  <c r="L14" i="485"/>
  <c r="H23" i="493"/>
  <c r="I23" i="493" s="1"/>
  <c r="K32" i="492"/>
  <c r="L32" i="492" s="1"/>
  <c r="M32" i="492" s="1"/>
  <c r="N32" i="492" s="1"/>
  <c r="R32" i="492" s="1"/>
  <c r="S32" i="492"/>
  <c r="P5" i="490"/>
  <c r="J23" i="491"/>
  <c r="K23" i="491" s="1"/>
  <c r="L23" i="491" s="1"/>
  <c r="C24" i="496"/>
  <c r="C19" i="496"/>
  <c r="C21" i="496"/>
  <c r="C20" i="496"/>
  <c r="C36" i="496"/>
  <c r="C32" i="496"/>
  <c r="C30" i="496"/>
  <c r="C22" i="496"/>
  <c r="C37" i="496"/>
  <c r="C39" i="496"/>
  <c r="C35" i="496"/>
  <c r="C34" i="496"/>
  <c r="C9" i="496"/>
  <c r="C18" i="496"/>
  <c r="C31" i="496"/>
  <c r="C8" i="496"/>
  <c r="C5" i="496"/>
  <c r="C38" i="496"/>
  <c r="C29" i="496"/>
  <c r="C10" i="496"/>
  <c r="C33" i="496"/>
  <c r="C23" i="496"/>
  <c r="G40" i="491"/>
  <c r="H29" i="491"/>
  <c r="N26" i="483"/>
  <c r="K34" i="492"/>
  <c r="I13" i="488"/>
  <c r="J5" i="488"/>
  <c r="N11" i="484"/>
  <c r="S8" i="484"/>
  <c r="S11" i="484" s="1"/>
  <c r="Q13" i="486"/>
  <c r="M31" i="490"/>
  <c r="G34" i="494"/>
  <c r="H34" i="494" s="1"/>
  <c r="I34" i="494" s="1"/>
  <c r="P34" i="494"/>
  <c r="I5" i="491"/>
  <c r="P5" i="491"/>
  <c r="G19" i="494"/>
  <c r="H19" i="494" s="1"/>
  <c r="I19" i="494" s="1"/>
  <c r="P19" i="494"/>
  <c r="J35" i="491"/>
  <c r="K35" i="491" s="1"/>
  <c r="L35" i="491" s="1"/>
  <c r="Q35" i="491"/>
  <c r="Q21" i="493"/>
  <c r="J21" i="493"/>
  <c r="K21" i="493" s="1"/>
  <c r="L21" i="493" s="1"/>
  <c r="P8" i="490"/>
  <c r="P11" i="490" s="1"/>
  <c r="H14" i="487"/>
  <c r="G32" i="494"/>
  <c r="J24" i="493"/>
  <c r="R44" i="482"/>
  <c r="R14" i="482"/>
  <c r="N32" i="491"/>
  <c r="R32" i="491" s="1"/>
  <c r="S32" i="491"/>
  <c r="H32" i="493"/>
  <c r="O5" i="494"/>
  <c r="I21" i="492"/>
  <c r="P21" i="492"/>
  <c r="I9" i="492"/>
  <c r="P9" i="492"/>
  <c r="F5" i="493"/>
  <c r="O5" i="493"/>
  <c r="E29" i="494"/>
  <c r="O19" i="494"/>
  <c r="S13" i="483"/>
  <c r="H22" i="493"/>
  <c r="I22" i="493" s="1"/>
  <c r="O33" i="494"/>
  <c r="I11" i="488"/>
  <c r="J8" i="488"/>
  <c r="Q38" i="487"/>
  <c r="E487" i="11" a="1"/>
  <c r="E487" i="11" s="1"/>
  <c r="E423" i="11" a="1"/>
  <c r="E423" i="11" s="1"/>
  <c r="J24" i="11" a="1"/>
  <c r="J24" i="11" s="1"/>
  <c r="H25" i="11"/>
  <c r="B451" i="11"/>
  <c r="E451" i="11" s="1" a="1"/>
  <c r="E451" i="11" s="1"/>
  <c r="B491" i="11"/>
  <c r="E491" i="11" s="1" a="1"/>
  <c r="E491" i="11" s="1"/>
  <c r="B470" i="11"/>
  <c r="E470" i="11" s="1" a="1"/>
  <c r="E470" i="11" s="1"/>
  <c r="B462" i="11"/>
  <c r="E462" i="11" s="1" a="1"/>
  <c r="E462" i="11" s="1"/>
  <c r="B502" i="11"/>
  <c r="E502" i="11" s="1" a="1"/>
  <c r="E502" i="11" s="1"/>
  <c r="B471" i="11"/>
  <c r="E471" i="11" s="1" a="1"/>
  <c r="E471" i="11" s="1"/>
  <c r="B503" i="11"/>
  <c r="E503" i="11" s="1" a="1"/>
  <c r="E503" i="11" s="1"/>
  <c r="B445" i="11"/>
  <c r="C8" i="497" s="1"/>
  <c r="B509" i="11"/>
  <c r="B477" i="11"/>
  <c r="E477" i="11" s="1" a="1"/>
  <c r="E477" i="11" s="1"/>
  <c r="B497" i="11"/>
  <c r="E497" i="11" s="1" a="1"/>
  <c r="E497" i="11" s="1"/>
  <c r="B494" i="11"/>
  <c r="E494" i="11" s="1" a="1"/>
  <c r="E494" i="11" s="1"/>
  <c r="B507" i="11"/>
  <c r="E507" i="11" s="1" a="1"/>
  <c r="E507" i="11" s="1"/>
  <c r="B483" i="11"/>
  <c r="E483" i="11" s="1" a="1"/>
  <c r="E483" i="11" s="1"/>
  <c r="B488" i="11"/>
  <c r="E488" i="11" s="1" a="1"/>
  <c r="E488" i="11" s="1"/>
  <c r="B452" i="11"/>
  <c r="E452" i="11" s="1" a="1"/>
  <c r="E452" i="11" s="1"/>
  <c r="B508" i="11"/>
  <c r="E508" i="11" s="1" a="1"/>
  <c r="E508" i="11" s="1"/>
  <c r="B476" i="11"/>
  <c r="E476" i="11" s="1" a="1"/>
  <c r="E476" i="11" s="1"/>
  <c r="B501" i="11"/>
  <c r="E501" i="11" s="1" a="1"/>
  <c r="E501" i="11" s="1"/>
  <c r="B490" i="11"/>
  <c r="E490" i="11" s="1" a="1"/>
  <c r="E490" i="11" s="1"/>
  <c r="B482" i="11"/>
  <c r="E482" i="11" s="1" a="1"/>
  <c r="E482" i="11" s="1"/>
  <c r="B478" i="11"/>
  <c r="E478" i="11" s="1" a="1"/>
  <c r="E478" i="11" s="1"/>
  <c r="F6" i="359"/>
  <c r="F7" i="359"/>
  <c r="K12" i="359"/>
  <c r="F5" i="359"/>
  <c r="M15" i="359"/>
  <c r="F8" i="359"/>
  <c r="H7" i="359"/>
  <c r="H5" i="359"/>
  <c r="H10" i="359"/>
  <c r="F10" i="359"/>
  <c r="H8" i="359"/>
  <c r="J12" i="359"/>
  <c r="H6" i="359"/>
  <c r="D8" i="497" l="1"/>
  <c r="K18" i="489"/>
  <c r="H44" i="490"/>
  <c r="H14" i="490"/>
  <c r="K8" i="488"/>
  <c r="J11" i="488"/>
  <c r="R45" i="482"/>
  <c r="R47" i="482"/>
  <c r="R48" i="482" s="1"/>
  <c r="J23" i="493"/>
  <c r="K23" i="493" s="1"/>
  <c r="L23" i="493" s="1"/>
  <c r="M23" i="493" s="1"/>
  <c r="N23" i="493" s="1"/>
  <c r="R23" i="493" s="1"/>
  <c r="Q23" i="493"/>
  <c r="P23" i="495"/>
  <c r="G23" i="495"/>
  <c r="H23" i="495" s="1"/>
  <c r="I23" i="495" s="1"/>
  <c r="Q29" i="489"/>
  <c r="L29" i="489"/>
  <c r="N31" i="490"/>
  <c r="R31" i="490" s="1"/>
  <c r="S31" i="490"/>
  <c r="D31" i="496"/>
  <c r="E31" i="496" s="1"/>
  <c r="F31" i="496" s="1"/>
  <c r="G18" i="493"/>
  <c r="F25" i="493"/>
  <c r="N36" i="492"/>
  <c r="R36" i="492" s="1"/>
  <c r="O18" i="494"/>
  <c r="O25" i="494" s="1"/>
  <c r="F18" i="494"/>
  <c r="E25" i="494"/>
  <c r="O39" i="495"/>
  <c r="M8" i="487"/>
  <c r="R37" i="488"/>
  <c r="J22" i="493"/>
  <c r="E29" i="495"/>
  <c r="O29" i="495" s="1"/>
  <c r="O40" i="495" s="1"/>
  <c r="D40" i="495"/>
  <c r="G5" i="493"/>
  <c r="C11" i="496"/>
  <c r="D8" i="496"/>
  <c r="H24" i="494"/>
  <c r="I24" i="494" s="1"/>
  <c r="I35" i="493"/>
  <c r="P35" i="493"/>
  <c r="K24" i="493"/>
  <c r="L24" i="493" s="1"/>
  <c r="M24" i="493" s="1"/>
  <c r="N24" i="493" s="1"/>
  <c r="R24" i="493" s="1"/>
  <c r="S24" i="493"/>
  <c r="Q44" i="486"/>
  <c r="Q14" i="486"/>
  <c r="Q26" i="486"/>
  <c r="D18" i="496"/>
  <c r="C25" i="496"/>
  <c r="P14" i="487"/>
  <c r="S22" i="490"/>
  <c r="E5" i="495"/>
  <c r="D13" i="495"/>
  <c r="R24" i="492"/>
  <c r="G39" i="495"/>
  <c r="H39" i="495" s="1"/>
  <c r="I39" i="495" s="1"/>
  <c r="D34" i="496"/>
  <c r="E34" i="496" s="1"/>
  <c r="F34" i="496" s="1"/>
  <c r="J39" i="493"/>
  <c r="H18" i="492"/>
  <c r="G25" i="492"/>
  <c r="J18" i="490"/>
  <c r="I25" i="490"/>
  <c r="K29" i="488"/>
  <c r="Q29" i="488" s="1"/>
  <c r="I38" i="493"/>
  <c r="P38" i="493"/>
  <c r="S14" i="483"/>
  <c r="H32" i="494"/>
  <c r="D35" i="496"/>
  <c r="E35" i="496" s="1"/>
  <c r="F35" i="496" s="1"/>
  <c r="K5" i="489"/>
  <c r="J13" i="489"/>
  <c r="C41" i="495"/>
  <c r="R38" i="487"/>
  <c r="I30" i="493"/>
  <c r="P30" i="493"/>
  <c r="C26" i="495"/>
  <c r="R41" i="484"/>
  <c r="H26" i="490"/>
  <c r="J35" i="494"/>
  <c r="K35" i="494" s="1"/>
  <c r="L35" i="494" s="1"/>
  <c r="Q35" i="494"/>
  <c r="G9" i="495"/>
  <c r="G32" i="495"/>
  <c r="H32" i="495" s="1"/>
  <c r="I32" i="495" s="1"/>
  <c r="G20" i="495"/>
  <c r="H20" i="495" s="1"/>
  <c r="I20" i="495" s="1"/>
  <c r="P20" i="495"/>
  <c r="C44" i="495"/>
  <c r="C14" i="495"/>
  <c r="O39" i="496"/>
  <c r="D39" i="496"/>
  <c r="E39" i="496" s="1"/>
  <c r="F39" i="496" s="1"/>
  <c r="G38" i="495"/>
  <c r="H38" i="495" s="1"/>
  <c r="I38" i="495" s="1"/>
  <c r="P38" i="495"/>
  <c r="I14" i="487"/>
  <c r="J34" i="493"/>
  <c r="G36" i="495"/>
  <c r="H36" i="495" s="1"/>
  <c r="I36" i="495" s="1"/>
  <c r="P36" i="495"/>
  <c r="L21" i="491"/>
  <c r="Q21" i="491"/>
  <c r="N32" i="490"/>
  <c r="R32" i="490" s="1"/>
  <c r="J5" i="490"/>
  <c r="I13" i="490"/>
  <c r="F29" i="494"/>
  <c r="O29" i="494"/>
  <c r="K5" i="488"/>
  <c r="J13" i="488"/>
  <c r="D22" i="496"/>
  <c r="E22" i="496" s="1"/>
  <c r="F22" i="496" s="1"/>
  <c r="O22" i="496"/>
  <c r="S29" i="485"/>
  <c r="R29" i="485"/>
  <c r="C18" i="497"/>
  <c r="C30" i="497"/>
  <c r="C29" i="497"/>
  <c r="C35" i="497"/>
  <c r="C19" i="497"/>
  <c r="C22" i="497"/>
  <c r="C21" i="497"/>
  <c r="C37" i="497"/>
  <c r="C23" i="497"/>
  <c r="C34" i="497"/>
  <c r="C38" i="497"/>
  <c r="C20" i="497"/>
  <c r="C32" i="497"/>
  <c r="C10" i="497"/>
  <c r="C33" i="497"/>
  <c r="C36" i="497"/>
  <c r="C39" i="497"/>
  <c r="C5" i="497"/>
  <c r="C24" i="497"/>
  <c r="C31" i="497"/>
  <c r="M21" i="493"/>
  <c r="N21" i="493" s="1"/>
  <c r="S21" i="493" s="1"/>
  <c r="I14" i="488"/>
  <c r="D30" i="496"/>
  <c r="E30" i="496" s="1"/>
  <c r="F30" i="496" s="1"/>
  <c r="O30" i="496"/>
  <c r="G30" i="495"/>
  <c r="H30" i="495" s="1"/>
  <c r="I30" i="495" s="1"/>
  <c r="G19" i="495"/>
  <c r="M19" i="493"/>
  <c r="K9" i="487"/>
  <c r="J11" i="487"/>
  <c r="J13" i="487"/>
  <c r="M5" i="487"/>
  <c r="I9" i="493"/>
  <c r="P9" i="493"/>
  <c r="N18" i="486"/>
  <c r="M25" i="486"/>
  <c r="J33" i="494"/>
  <c r="K33" i="494" s="1"/>
  <c r="L33" i="494" s="1"/>
  <c r="Q33" i="494"/>
  <c r="M40" i="486"/>
  <c r="N29" i="486"/>
  <c r="L21" i="490"/>
  <c r="M21" i="490" s="1"/>
  <c r="N21" i="490" s="1"/>
  <c r="Q21" i="490"/>
  <c r="E18" i="495"/>
  <c r="D25" i="495"/>
  <c r="D32" i="496"/>
  <c r="E32" i="496" s="1"/>
  <c r="F32" i="496" s="1"/>
  <c r="O32" i="496"/>
  <c r="D36" i="496"/>
  <c r="E36" i="496" s="1"/>
  <c r="F36" i="496" s="1"/>
  <c r="J30" i="494"/>
  <c r="K30" i="494" s="1"/>
  <c r="L30" i="494" s="1"/>
  <c r="Q30" i="494"/>
  <c r="G37" i="495"/>
  <c r="H37" i="495" s="1"/>
  <c r="I37" i="495" s="1"/>
  <c r="O21" i="495"/>
  <c r="G45" i="490"/>
  <c r="G47" i="490"/>
  <c r="G48" i="490" s="1"/>
  <c r="F8" i="495"/>
  <c r="E11" i="495"/>
  <c r="O8" i="495"/>
  <c r="O11" i="495" s="1"/>
  <c r="R14" i="484"/>
  <c r="O33" i="495"/>
  <c r="G21" i="495"/>
  <c r="H21" i="495" s="1"/>
  <c r="I21" i="495" s="1"/>
  <c r="S14" i="484"/>
  <c r="G33" i="495"/>
  <c r="M35" i="491"/>
  <c r="D21" i="496"/>
  <c r="E21" i="496" s="1"/>
  <c r="F21" i="496" s="1"/>
  <c r="O21" i="496"/>
  <c r="S34" i="488"/>
  <c r="R10" i="490"/>
  <c r="J23" i="494"/>
  <c r="K23" i="494" s="1"/>
  <c r="L23" i="494" s="1"/>
  <c r="Q23" i="494"/>
  <c r="O22" i="495"/>
  <c r="K36" i="493"/>
  <c r="S10" i="493"/>
  <c r="R31" i="492"/>
  <c r="N14" i="484"/>
  <c r="P23" i="493"/>
  <c r="D9" i="496"/>
  <c r="E9" i="496" s="1"/>
  <c r="F9" i="496" s="1"/>
  <c r="K18" i="488"/>
  <c r="Q18" i="488" s="1"/>
  <c r="J22" i="492"/>
  <c r="K22" i="492" s="1"/>
  <c r="L22" i="492" s="1"/>
  <c r="M11" i="486"/>
  <c r="N8" i="486"/>
  <c r="P22" i="493"/>
  <c r="J19" i="494"/>
  <c r="K19" i="494" s="1"/>
  <c r="L19" i="494" s="1"/>
  <c r="H37" i="494"/>
  <c r="I37" i="494" s="1"/>
  <c r="L23" i="492"/>
  <c r="Q23" i="492"/>
  <c r="K20" i="492"/>
  <c r="J21" i="492"/>
  <c r="K21" i="492" s="1"/>
  <c r="L21" i="492" s="1"/>
  <c r="Q21" i="492"/>
  <c r="H40" i="491"/>
  <c r="I29" i="491"/>
  <c r="Q23" i="491"/>
  <c r="P10" i="494"/>
  <c r="F5" i="494"/>
  <c r="P29" i="491"/>
  <c r="P40" i="491" s="1"/>
  <c r="O32" i="495"/>
  <c r="G22" i="495"/>
  <c r="M35" i="487"/>
  <c r="N35" i="487" s="1"/>
  <c r="S35" i="487" s="1"/>
  <c r="D24" i="496"/>
  <c r="E24" i="496" s="1"/>
  <c r="F24" i="496" s="1"/>
  <c r="O24" i="496"/>
  <c r="M39" i="490"/>
  <c r="J37" i="492"/>
  <c r="K37" i="492" s="1"/>
  <c r="L37" i="492" s="1"/>
  <c r="M37" i="492" s="1"/>
  <c r="N37" i="492" s="1"/>
  <c r="R37" i="492" s="1"/>
  <c r="Q37" i="492"/>
  <c r="G24" i="495"/>
  <c r="H24" i="495" s="1"/>
  <c r="I24" i="495" s="1"/>
  <c r="P24" i="495"/>
  <c r="M23" i="491"/>
  <c r="N23" i="491" s="1"/>
  <c r="S23" i="491" s="1"/>
  <c r="R23" i="491"/>
  <c r="K30" i="492"/>
  <c r="R22" i="490"/>
  <c r="H39" i="494"/>
  <c r="O34" i="495"/>
  <c r="J20" i="494"/>
  <c r="H9" i="494"/>
  <c r="J10" i="494"/>
  <c r="K10" i="494" s="1"/>
  <c r="L10" i="494" s="1"/>
  <c r="K37" i="493"/>
  <c r="D37" i="496"/>
  <c r="E37" i="496" s="1"/>
  <c r="F37" i="496" s="1"/>
  <c r="O37" i="496"/>
  <c r="K29" i="487"/>
  <c r="D19" i="496"/>
  <c r="E19" i="496" s="1"/>
  <c r="F19" i="496" s="1"/>
  <c r="O19" i="496"/>
  <c r="D23" i="496"/>
  <c r="E23" i="496" s="1"/>
  <c r="F23" i="496" s="1"/>
  <c r="I32" i="493"/>
  <c r="P32" i="493"/>
  <c r="N25" i="485"/>
  <c r="N26" i="485" s="1"/>
  <c r="S18" i="485"/>
  <c r="S25" i="485" s="1"/>
  <c r="R18" i="485"/>
  <c r="R25" i="485" s="1"/>
  <c r="I26" i="487"/>
  <c r="I33" i="493"/>
  <c r="P33" i="493"/>
  <c r="H29" i="492"/>
  <c r="G40" i="492"/>
  <c r="S45" i="482"/>
  <c r="S47" i="482"/>
  <c r="S48" i="482" s="1"/>
  <c r="I14" i="489"/>
  <c r="J9" i="492"/>
  <c r="K9" i="492" s="1"/>
  <c r="L9" i="492" s="1"/>
  <c r="J33" i="492"/>
  <c r="K33" i="492" s="1"/>
  <c r="L33" i="492" s="1"/>
  <c r="G34" i="495"/>
  <c r="H34" i="495" s="1"/>
  <c r="I34" i="495" s="1"/>
  <c r="P34" i="495"/>
  <c r="H5" i="492"/>
  <c r="P5" i="492" s="1"/>
  <c r="J25" i="487"/>
  <c r="K18" i="487"/>
  <c r="R5" i="485"/>
  <c r="R13" i="485" s="1"/>
  <c r="N13" i="485"/>
  <c r="S5" i="485"/>
  <c r="S13" i="485" s="1"/>
  <c r="Q39" i="490"/>
  <c r="J5" i="491"/>
  <c r="D29" i="496"/>
  <c r="C40" i="496"/>
  <c r="C41" i="496" s="1"/>
  <c r="J29" i="490"/>
  <c r="I40" i="490"/>
  <c r="J38" i="494"/>
  <c r="K38" i="494" s="1"/>
  <c r="L38" i="494" s="1"/>
  <c r="Q38" i="494"/>
  <c r="I11" i="490"/>
  <c r="J8" i="490"/>
  <c r="S10" i="490"/>
  <c r="N33" i="490"/>
  <c r="R33" i="490" s="1"/>
  <c r="S33" i="490"/>
  <c r="G31" i="495"/>
  <c r="S41" i="484"/>
  <c r="F40" i="493"/>
  <c r="G29" i="493"/>
  <c r="L44" i="486"/>
  <c r="L14" i="486"/>
  <c r="O20" i="496"/>
  <c r="D20" i="496"/>
  <c r="E20" i="496" s="1"/>
  <c r="F20" i="496" s="1"/>
  <c r="R8" i="485"/>
  <c r="R11" i="485" s="1"/>
  <c r="N11" i="485"/>
  <c r="S8" i="485"/>
  <c r="S11" i="485" s="1"/>
  <c r="M14" i="485"/>
  <c r="P13" i="490"/>
  <c r="P41" i="490" s="1"/>
  <c r="D10" i="496"/>
  <c r="E10" i="496" s="1"/>
  <c r="F10" i="496" s="1"/>
  <c r="H36" i="494"/>
  <c r="H41" i="490"/>
  <c r="J34" i="494"/>
  <c r="K34" i="494" s="1"/>
  <c r="L34" i="494" s="1"/>
  <c r="D38" i="496"/>
  <c r="E38" i="496" s="1"/>
  <c r="F38" i="496" s="1"/>
  <c r="P14" i="488"/>
  <c r="G35" i="495"/>
  <c r="H35" i="495" s="1"/>
  <c r="I35" i="495" s="1"/>
  <c r="G10" i="495"/>
  <c r="H10" i="495" s="1"/>
  <c r="I10" i="495" s="1"/>
  <c r="K45" i="486"/>
  <c r="K47" i="486"/>
  <c r="K48" i="486" s="1"/>
  <c r="H22" i="494"/>
  <c r="Q20" i="493"/>
  <c r="J21" i="494"/>
  <c r="N41" i="484"/>
  <c r="M31" i="493"/>
  <c r="N31" i="493" s="1"/>
  <c r="S31" i="493" s="1"/>
  <c r="R31" i="493"/>
  <c r="N5" i="486"/>
  <c r="M13" i="486"/>
  <c r="P34" i="493"/>
  <c r="K8" i="489"/>
  <c r="J11" i="489"/>
  <c r="L34" i="492"/>
  <c r="Q34" i="492"/>
  <c r="I18" i="491"/>
  <c r="H25" i="491"/>
  <c r="P18" i="491"/>
  <c r="P25" i="491" s="1"/>
  <c r="M26" i="485"/>
  <c r="P39" i="493"/>
  <c r="D33" i="496"/>
  <c r="E33" i="496" s="1"/>
  <c r="F33" i="496" s="1"/>
  <c r="O33" i="496"/>
  <c r="C13" i="496"/>
  <c r="D5" i="496"/>
  <c r="S23" i="493"/>
  <c r="R10" i="492"/>
  <c r="S35" i="490"/>
  <c r="O23" i="495"/>
  <c r="M20" i="493"/>
  <c r="N20" i="493" s="1"/>
  <c r="S20" i="493" s="1"/>
  <c r="M20" i="491"/>
  <c r="N20" i="491" s="1"/>
  <c r="R20" i="491"/>
  <c r="Q41" i="486"/>
  <c r="S19" i="487"/>
  <c r="E509" i="11" a="1"/>
  <c r="E509" i="11" s="1"/>
  <c r="E445" i="11" a="1"/>
  <c r="E445" i="11" s="1"/>
  <c r="C9" i="497" s="1"/>
  <c r="H26" i="11"/>
  <c r="J25" i="11" a="1"/>
  <c r="J25" i="11" s="1"/>
  <c r="B513" i="11"/>
  <c r="E513" i="11" s="1" a="1"/>
  <c r="E513" i="11" s="1"/>
  <c r="B473" i="11"/>
  <c r="E473" i="11" s="1" a="1"/>
  <c r="E473" i="11" s="1"/>
  <c r="B516" i="11"/>
  <c r="E516" i="11" s="1" a="1"/>
  <c r="E516" i="11" s="1"/>
  <c r="B500" i="11"/>
  <c r="E500" i="11" s="1" a="1"/>
  <c r="E500" i="11" s="1"/>
  <c r="B519" i="11"/>
  <c r="E519" i="11" s="1" a="1"/>
  <c r="E519" i="11" s="1"/>
  <c r="B529" i="11"/>
  <c r="E529" i="11" s="1" a="1"/>
  <c r="E529" i="11" s="1"/>
  <c r="B504" i="11"/>
  <c r="E504" i="11" s="1" a="1"/>
  <c r="E504" i="11" s="1"/>
  <c r="B499" i="11"/>
  <c r="E499" i="11" s="1" a="1"/>
  <c r="E499" i="11" s="1"/>
  <c r="B531" i="11"/>
  <c r="B512" i="11"/>
  <c r="E512" i="11" s="1" a="1"/>
  <c r="E512" i="11" s="1"/>
  <c r="B523" i="11"/>
  <c r="E523" i="11" s="1" a="1"/>
  <c r="E523" i="11" s="1"/>
  <c r="B467" i="11"/>
  <c r="B498" i="11"/>
  <c r="E498" i="11" s="1" a="1"/>
  <c r="E498" i="11" s="1"/>
  <c r="B525" i="11"/>
  <c r="E525" i="11" s="1" a="1"/>
  <c r="E525" i="11" s="1"/>
  <c r="B493" i="11"/>
  <c r="E493" i="11" s="1" a="1"/>
  <c r="E493" i="11" s="1"/>
  <c r="B530" i="11"/>
  <c r="E530" i="11" s="1" a="1"/>
  <c r="E530" i="11" s="1"/>
  <c r="B524" i="11"/>
  <c r="E524" i="11" s="1" a="1"/>
  <c r="E524" i="11" s="1"/>
  <c r="B474" i="11"/>
  <c r="E474" i="11" s="1" a="1"/>
  <c r="E474" i="11" s="1"/>
  <c r="B510" i="11"/>
  <c r="E510" i="11" s="1" a="1"/>
  <c r="E510" i="11" s="1"/>
  <c r="B484" i="11"/>
  <c r="E484" i="11" s="1" a="1"/>
  <c r="E484" i="11" s="1"/>
  <c r="B505" i="11"/>
  <c r="E505" i="11" s="1" a="1"/>
  <c r="E505" i="11" s="1"/>
  <c r="B492" i="11"/>
  <c r="E492" i="11" s="1" a="1"/>
  <c r="E492" i="11" s="1"/>
  <c r="L19" i="359"/>
  <c r="F11" i="359"/>
  <c r="K13" i="359"/>
  <c r="L16" i="359"/>
  <c r="G7" i="359"/>
  <c r="G5" i="359"/>
  <c r="L17" i="359"/>
  <c r="G8" i="359"/>
  <c r="G6" i="359"/>
  <c r="J13" i="359"/>
  <c r="G10" i="359"/>
  <c r="M18" i="359"/>
  <c r="M19" i="359"/>
  <c r="D9" i="497" l="1"/>
  <c r="E9" i="497" s="1"/>
  <c r="F9" i="497" s="1"/>
  <c r="O9" i="497"/>
  <c r="C11" i="497"/>
  <c r="R19" i="493"/>
  <c r="D35" i="497"/>
  <c r="E35" i="497" s="1"/>
  <c r="F35" i="497" s="1"/>
  <c r="J18" i="491"/>
  <c r="I25" i="491"/>
  <c r="P35" i="495"/>
  <c r="G20" i="496"/>
  <c r="G37" i="496"/>
  <c r="H37" i="496" s="1"/>
  <c r="I37" i="496" s="1"/>
  <c r="N40" i="486"/>
  <c r="S29" i="486"/>
  <c r="S40" i="486" s="1"/>
  <c r="G30" i="496"/>
  <c r="H30" i="496" s="1"/>
  <c r="I30" i="496" s="1"/>
  <c r="P30" i="496"/>
  <c r="C40" i="497"/>
  <c r="D29" i="497"/>
  <c r="J36" i="495"/>
  <c r="M35" i="494"/>
  <c r="N35" i="494" s="1"/>
  <c r="S35" i="494" s="1"/>
  <c r="I26" i="490"/>
  <c r="N8" i="487"/>
  <c r="J35" i="495"/>
  <c r="K35" i="495" s="1"/>
  <c r="L35" i="495" s="1"/>
  <c r="Q35" i="495"/>
  <c r="Q47" i="486"/>
  <c r="Q48" i="486" s="1"/>
  <c r="Q45" i="486"/>
  <c r="L37" i="493"/>
  <c r="Q37" i="493"/>
  <c r="J24" i="495"/>
  <c r="K24" i="495" s="1"/>
  <c r="L24" i="495" s="1"/>
  <c r="Q24" i="495"/>
  <c r="D18" i="497"/>
  <c r="C25" i="497"/>
  <c r="K11" i="488"/>
  <c r="L8" i="488"/>
  <c r="C29" i="498"/>
  <c r="C20" i="498"/>
  <c r="C21" i="498"/>
  <c r="C33" i="498"/>
  <c r="C19" i="498"/>
  <c r="C38" i="498"/>
  <c r="C23" i="498"/>
  <c r="C32" i="498"/>
  <c r="C37" i="498"/>
  <c r="C31" i="498"/>
  <c r="C36" i="498"/>
  <c r="C22" i="498"/>
  <c r="C34" i="498"/>
  <c r="C30" i="498"/>
  <c r="C5" i="498"/>
  <c r="C24" i="498"/>
  <c r="C18" i="498"/>
  <c r="C10" i="498"/>
  <c r="C35" i="498"/>
  <c r="C39" i="498"/>
  <c r="C8" i="498"/>
  <c r="R20" i="493"/>
  <c r="L45" i="486"/>
  <c r="L47" i="486"/>
  <c r="L48" i="486" s="1"/>
  <c r="S37" i="492"/>
  <c r="M21" i="492"/>
  <c r="M33" i="494"/>
  <c r="N33" i="494" s="1"/>
  <c r="S33" i="494" s="1"/>
  <c r="R21" i="493"/>
  <c r="P18" i="492"/>
  <c r="P25" i="492" s="1"/>
  <c r="I18" i="492"/>
  <c r="H25" i="492"/>
  <c r="D30" i="497"/>
  <c r="E30" i="497" s="1"/>
  <c r="F30" i="497" s="1"/>
  <c r="O30" i="497"/>
  <c r="H47" i="490"/>
  <c r="H48" i="490" s="1"/>
  <c r="H45" i="490"/>
  <c r="G18" i="494"/>
  <c r="F25" i="494"/>
  <c r="K11" i="489"/>
  <c r="L8" i="489"/>
  <c r="L20" i="492"/>
  <c r="Q20" i="492"/>
  <c r="L36" i="493"/>
  <c r="Q36" i="493"/>
  <c r="M26" i="486"/>
  <c r="K39" i="493"/>
  <c r="J35" i="493"/>
  <c r="K35" i="493" s="1"/>
  <c r="L35" i="493" s="1"/>
  <c r="M35" i="493" s="1"/>
  <c r="N35" i="493" s="1"/>
  <c r="R35" i="493" s="1"/>
  <c r="Q35" i="493"/>
  <c r="O38" i="496"/>
  <c r="H40" i="492"/>
  <c r="I29" i="492"/>
  <c r="P29" i="492"/>
  <c r="P40" i="492" s="1"/>
  <c r="Q10" i="494"/>
  <c r="N25" i="486"/>
  <c r="S18" i="486"/>
  <c r="S25" i="486" s="1"/>
  <c r="R18" i="486"/>
  <c r="R25" i="486" s="1"/>
  <c r="J38" i="495"/>
  <c r="K38" i="495" s="1"/>
  <c r="L38" i="495" s="1"/>
  <c r="Q38" i="495"/>
  <c r="J30" i="493"/>
  <c r="K30" i="493" s="1"/>
  <c r="L30" i="493" s="1"/>
  <c r="M30" i="493" s="1"/>
  <c r="N30" i="493" s="1"/>
  <c r="R30" i="493" s="1"/>
  <c r="S30" i="493"/>
  <c r="S36" i="492"/>
  <c r="Q18" i="489"/>
  <c r="L18" i="489"/>
  <c r="J10" i="495"/>
  <c r="K10" i="495" s="1"/>
  <c r="L10" i="495" s="1"/>
  <c r="I40" i="491"/>
  <c r="J29" i="491"/>
  <c r="S14" i="485"/>
  <c r="N39" i="490"/>
  <c r="S39" i="490" s="1"/>
  <c r="M23" i="492"/>
  <c r="N23" i="492" s="1"/>
  <c r="R23" i="492"/>
  <c r="D31" i="497"/>
  <c r="E31" i="497" s="1"/>
  <c r="F31" i="497" s="1"/>
  <c r="O31" i="497"/>
  <c r="J24" i="494"/>
  <c r="K24" i="494" s="1"/>
  <c r="L24" i="494" s="1"/>
  <c r="N13" i="486"/>
  <c r="S5" i="486"/>
  <c r="S13" i="486" s="1"/>
  <c r="R5" i="486"/>
  <c r="R13" i="486" s="1"/>
  <c r="Q34" i="494"/>
  <c r="N14" i="485"/>
  <c r="J33" i="493"/>
  <c r="K33" i="493" s="1"/>
  <c r="L33" i="493" s="1"/>
  <c r="M23" i="494"/>
  <c r="N23" i="494" s="1"/>
  <c r="S23" i="494" s="1"/>
  <c r="R23" i="494"/>
  <c r="P37" i="495"/>
  <c r="J9" i="493"/>
  <c r="K9" i="493" s="1"/>
  <c r="L9" i="493" s="1"/>
  <c r="D24" i="497"/>
  <c r="E24" i="497" s="1"/>
  <c r="F24" i="497" s="1"/>
  <c r="G39" i="496"/>
  <c r="O34" i="496"/>
  <c r="G40" i="493"/>
  <c r="H29" i="493"/>
  <c r="R14" i="485"/>
  <c r="J14" i="489"/>
  <c r="G34" i="496"/>
  <c r="R29" i="486"/>
  <c r="R40" i="486" s="1"/>
  <c r="R21" i="490"/>
  <c r="S21" i="490"/>
  <c r="I9" i="494"/>
  <c r="P9" i="494"/>
  <c r="R26" i="485"/>
  <c r="L5" i="489"/>
  <c r="K13" i="489"/>
  <c r="Q5" i="489"/>
  <c r="Q13" i="489" s="1"/>
  <c r="H18" i="493"/>
  <c r="G25" i="493"/>
  <c r="J37" i="494"/>
  <c r="K37" i="494" s="1"/>
  <c r="L37" i="494" s="1"/>
  <c r="M37" i="494" s="1"/>
  <c r="N37" i="494" s="1"/>
  <c r="R37" i="494" s="1"/>
  <c r="Q37" i="494"/>
  <c r="K25" i="487"/>
  <c r="K26" i="487" s="1"/>
  <c r="L18" i="487"/>
  <c r="Q18" i="487"/>
  <c r="Q25" i="487" s="1"/>
  <c r="G24" i="496"/>
  <c r="H24" i="496" s="1"/>
  <c r="I24" i="496" s="1"/>
  <c r="M19" i="494"/>
  <c r="O39" i="497"/>
  <c r="D39" i="497"/>
  <c r="E39" i="497" s="1"/>
  <c r="F39" i="497" s="1"/>
  <c r="H31" i="495"/>
  <c r="J26" i="487"/>
  <c r="S26" i="485"/>
  <c r="K20" i="494"/>
  <c r="R35" i="487"/>
  <c r="Q19" i="494"/>
  <c r="M30" i="494"/>
  <c r="N30" i="494" s="1"/>
  <c r="S30" i="494" s="1"/>
  <c r="R30" i="494"/>
  <c r="N5" i="487"/>
  <c r="D36" i="497"/>
  <c r="E36" i="497" s="1"/>
  <c r="F36" i="497" s="1"/>
  <c r="G22" i="496"/>
  <c r="P39" i="495"/>
  <c r="E8" i="496"/>
  <c r="D11" i="496"/>
  <c r="O31" i="496"/>
  <c r="D33" i="497"/>
  <c r="E33" i="497" s="1"/>
  <c r="F33" i="497" s="1"/>
  <c r="O33" i="497"/>
  <c r="J14" i="488"/>
  <c r="C47" i="495"/>
  <c r="C48" i="495" s="1"/>
  <c r="C45" i="495"/>
  <c r="O35" i="496"/>
  <c r="J39" i="495"/>
  <c r="K39" i="495" s="1"/>
  <c r="L39" i="495" s="1"/>
  <c r="G31" i="496"/>
  <c r="H31" i="496" s="1"/>
  <c r="I31" i="496" s="1"/>
  <c r="P31" i="496"/>
  <c r="K5" i="491"/>
  <c r="G38" i="496"/>
  <c r="J37" i="495"/>
  <c r="K37" i="495" s="1"/>
  <c r="L37" i="495" s="1"/>
  <c r="R8" i="486"/>
  <c r="R11" i="486" s="1"/>
  <c r="N11" i="486"/>
  <c r="S8" i="486"/>
  <c r="S11" i="486" s="1"/>
  <c r="G36" i="496"/>
  <c r="J20" i="495"/>
  <c r="K20" i="495" s="1"/>
  <c r="L20" i="495" s="1"/>
  <c r="M20" i="495" s="1"/>
  <c r="N20" i="495" s="1"/>
  <c r="R20" i="495" s="1"/>
  <c r="Q20" i="495"/>
  <c r="J25" i="490"/>
  <c r="K18" i="490"/>
  <c r="Q18" i="490" s="1"/>
  <c r="Q25" i="490" s="1"/>
  <c r="M34" i="494"/>
  <c r="N34" i="494" s="1"/>
  <c r="S34" i="494" s="1"/>
  <c r="D10" i="497"/>
  <c r="E10" i="497" s="1"/>
  <c r="F10" i="497" s="1"/>
  <c r="K21" i="494"/>
  <c r="I39" i="494"/>
  <c r="P39" i="494"/>
  <c r="H22" i="495"/>
  <c r="N35" i="491"/>
  <c r="R35" i="491" s="1"/>
  <c r="D44" i="495"/>
  <c r="D14" i="495"/>
  <c r="D11" i="497"/>
  <c r="E8" i="497"/>
  <c r="Q8" i="488"/>
  <c r="Q11" i="488" s="1"/>
  <c r="O10" i="496"/>
  <c r="J34" i="495"/>
  <c r="K34" i="495" s="1"/>
  <c r="L34" i="495" s="1"/>
  <c r="M34" i="495" s="1"/>
  <c r="N34" i="495" s="1"/>
  <c r="R34" i="495" s="1"/>
  <c r="Q34" i="495"/>
  <c r="O36" i="496"/>
  <c r="L9" i="487"/>
  <c r="K13" i="487"/>
  <c r="Q9" i="487"/>
  <c r="K11" i="487"/>
  <c r="O20" i="497"/>
  <c r="D20" i="497"/>
  <c r="E20" i="497" s="1"/>
  <c r="F20" i="497" s="1"/>
  <c r="I32" i="494"/>
  <c r="P32" i="494"/>
  <c r="E13" i="495"/>
  <c r="F5" i="495"/>
  <c r="O5" i="495"/>
  <c r="O13" i="495" s="1"/>
  <c r="O41" i="495" s="1"/>
  <c r="H5" i="493"/>
  <c r="D40" i="496"/>
  <c r="E29" i="496"/>
  <c r="O29" i="496" s="1"/>
  <c r="O40" i="496" s="1"/>
  <c r="M10" i="494"/>
  <c r="N10" i="494" s="1"/>
  <c r="D32" i="497"/>
  <c r="E32" i="497" s="1"/>
  <c r="F32" i="497" s="1"/>
  <c r="O32" i="497"/>
  <c r="S20" i="491"/>
  <c r="J11" i="490"/>
  <c r="K8" i="490"/>
  <c r="S33" i="492"/>
  <c r="O23" i="496"/>
  <c r="Q22" i="492"/>
  <c r="H33" i="495"/>
  <c r="D38" i="497"/>
  <c r="E38" i="497" s="1"/>
  <c r="F38" i="497" s="1"/>
  <c r="P32" i="495"/>
  <c r="D41" i="495"/>
  <c r="M29" i="489"/>
  <c r="Q24" i="493"/>
  <c r="K34" i="493"/>
  <c r="L34" i="493" s="1"/>
  <c r="I36" i="494"/>
  <c r="P36" i="494"/>
  <c r="M22" i="492"/>
  <c r="N22" i="492" s="1"/>
  <c r="G29" i="494"/>
  <c r="E40" i="495"/>
  <c r="E41" i="495" s="1"/>
  <c r="F29" i="495"/>
  <c r="Q8" i="489"/>
  <c r="Q11" i="489" s="1"/>
  <c r="D34" i="497"/>
  <c r="E34" i="497" s="1"/>
  <c r="F34" i="497" s="1"/>
  <c r="D23" i="497"/>
  <c r="E23" i="497" s="1"/>
  <c r="F23" i="497" s="1"/>
  <c r="O23" i="497"/>
  <c r="J13" i="490"/>
  <c r="K5" i="490"/>
  <c r="Q5" i="490" s="1"/>
  <c r="S20" i="495"/>
  <c r="C44" i="496"/>
  <c r="C14" i="496"/>
  <c r="P21" i="496"/>
  <c r="G21" i="496"/>
  <c r="H21" i="496" s="1"/>
  <c r="I21" i="496" s="1"/>
  <c r="I14" i="490"/>
  <c r="I44" i="490"/>
  <c r="I22" i="494"/>
  <c r="P22" i="494"/>
  <c r="M38" i="494"/>
  <c r="S9" i="492"/>
  <c r="G19" i="496"/>
  <c r="H19" i="496" s="1"/>
  <c r="I19" i="496" s="1"/>
  <c r="P19" i="496"/>
  <c r="L18" i="488"/>
  <c r="G32" i="496"/>
  <c r="H19" i="495"/>
  <c r="D37" i="497"/>
  <c r="E37" i="497" s="1"/>
  <c r="F37" i="497" s="1"/>
  <c r="O37" i="497"/>
  <c r="S32" i="490"/>
  <c r="K22" i="493"/>
  <c r="J23" i="495"/>
  <c r="E5" i="496"/>
  <c r="D13" i="496"/>
  <c r="J14" i="487"/>
  <c r="L5" i="488"/>
  <c r="K13" i="488"/>
  <c r="Q5" i="488"/>
  <c r="Q13" i="488" s="1"/>
  <c r="G35" i="496"/>
  <c r="H35" i="496" s="1"/>
  <c r="I35" i="496" s="1"/>
  <c r="P35" i="496"/>
  <c r="P14" i="490"/>
  <c r="P44" i="490"/>
  <c r="P26" i="490"/>
  <c r="M33" i="492"/>
  <c r="N33" i="492" s="1"/>
  <c r="R33" i="492"/>
  <c r="L30" i="492"/>
  <c r="Q30" i="492"/>
  <c r="G33" i="496"/>
  <c r="H33" i="496" s="1"/>
  <c r="I33" i="496" s="1"/>
  <c r="Q33" i="492"/>
  <c r="G5" i="494"/>
  <c r="I41" i="490"/>
  <c r="Q9" i="492"/>
  <c r="S34" i="495"/>
  <c r="O9" i="496"/>
  <c r="P21" i="495"/>
  <c r="D26" i="495"/>
  <c r="P30" i="495"/>
  <c r="D21" i="497"/>
  <c r="E21" i="497" s="1"/>
  <c r="F21" i="497" s="1"/>
  <c r="O21" i="497"/>
  <c r="J38" i="493"/>
  <c r="K38" i="493" s="1"/>
  <c r="L38" i="493" s="1"/>
  <c r="M38" i="493" s="1"/>
  <c r="N38" i="493" s="1"/>
  <c r="R38" i="493" s="1"/>
  <c r="Q38" i="493"/>
  <c r="S38" i="493"/>
  <c r="M34" i="492"/>
  <c r="N34" i="492" s="1"/>
  <c r="S34" i="492" s="1"/>
  <c r="R34" i="492"/>
  <c r="M41" i="486"/>
  <c r="M14" i="486"/>
  <c r="M44" i="486"/>
  <c r="D5" i="497"/>
  <c r="C13" i="497"/>
  <c r="G10" i="496"/>
  <c r="H10" i="496" s="1"/>
  <c r="I10" i="496" s="1"/>
  <c r="P10" i="496"/>
  <c r="J32" i="493"/>
  <c r="K32" i="493" s="1"/>
  <c r="L32" i="493" s="1"/>
  <c r="M9" i="492"/>
  <c r="N9" i="492" s="1"/>
  <c r="R9" i="492"/>
  <c r="J30" i="495"/>
  <c r="K30" i="495" s="1"/>
  <c r="L30" i="495" s="1"/>
  <c r="D22" i="497"/>
  <c r="E22" i="497" s="1"/>
  <c r="F22" i="497" s="1"/>
  <c r="O22" i="497"/>
  <c r="C26" i="496"/>
  <c r="F11" i="495"/>
  <c r="G8" i="495"/>
  <c r="I5" i="492"/>
  <c r="G23" i="496"/>
  <c r="H23" i="496" s="1"/>
  <c r="I23" i="496" s="1"/>
  <c r="P23" i="496"/>
  <c r="N19" i="493"/>
  <c r="S19" i="493"/>
  <c r="J32" i="495"/>
  <c r="K32" i="495" s="1"/>
  <c r="L32" i="495" s="1"/>
  <c r="S35" i="493"/>
  <c r="Q29" i="487"/>
  <c r="L29" i="487"/>
  <c r="P37" i="494"/>
  <c r="G9" i="496"/>
  <c r="H9" i="496" s="1"/>
  <c r="I9" i="496" s="1"/>
  <c r="P9" i="496"/>
  <c r="J21" i="495"/>
  <c r="K21" i="495" s="1"/>
  <c r="L21" i="495" s="1"/>
  <c r="M21" i="495" s="1"/>
  <c r="N21" i="495" s="1"/>
  <c r="R21" i="495" s="1"/>
  <c r="O18" i="495"/>
  <c r="O25" i="495" s="1"/>
  <c r="O26" i="495" s="1"/>
  <c r="F18" i="495"/>
  <c r="E25" i="495"/>
  <c r="E26" i="495" s="1"/>
  <c r="P24" i="494"/>
  <c r="P10" i="495"/>
  <c r="K29" i="490"/>
  <c r="J40" i="490"/>
  <c r="J41" i="490" s="1"/>
  <c r="D19" i="497"/>
  <c r="E19" i="497" s="1"/>
  <c r="F19" i="497" s="1"/>
  <c r="M21" i="491"/>
  <c r="N21" i="491" s="1"/>
  <c r="S21" i="491" s="1"/>
  <c r="R21" i="491"/>
  <c r="H9" i="495"/>
  <c r="L29" i="488"/>
  <c r="E18" i="496"/>
  <c r="D25" i="496"/>
  <c r="D26" i="496" s="1"/>
  <c r="R8" i="487"/>
  <c r="E531" i="11" a="1"/>
  <c r="E531" i="11" s="1"/>
  <c r="E467" i="11" a="1"/>
  <c r="E467" i="11" s="1"/>
  <c r="C9" i="498" s="1"/>
  <c r="H27" i="11"/>
  <c r="J26" i="11" a="1"/>
  <c r="J26" i="11" s="1"/>
  <c r="B495" i="11"/>
  <c r="E495" i="11" s="1" a="1"/>
  <c r="E495" i="11" s="1"/>
  <c r="B535" i="11"/>
  <c r="E535" i="11" s="1" a="1"/>
  <c r="E535" i="11" s="1"/>
  <c r="B520" i="11"/>
  <c r="E520" i="11" s="1" a="1"/>
  <c r="E520" i="11" s="1"/>
  <c r="B514" i="11"/>
  <c r="E514" i="11" s="1" a="1"/>
  <c r="E514" i="11" s="1"/>
  <c r="B489" i="11"/>
  <c r="B545" i="11"/>
  <c r="E545" i="11" s="1" a="1"/>
  <c r="E545" i="11" s="1"/>
  <c r="B506" i="11"/>
  <c r="E506" i="11" s="1" a="1"/>
  <c r="E506" i="11" s="1"/>
  <c r="B534" i="11"/>
  <c r="E534" i="11" s="1" a="1"/>
  <c r="E534" i="11" s="1"/>
  <c r="B527" i="11"/>
  <c r="E527" i="11" s="1" a="1"/>
  <c r="E527" i="11" s="1"/>
  <c r="B553" i="11"/>
  <c r="B521" i="11"/>
  <c r="E521" i="11" s="1" a="1"/>
  <c r="E521" i="11" s="1"/>
  <c r="B547" i="11"/>
  <c r="E547" i="11" s="1" a="1"/>
  <c r="E547" i="11" s="1"/>
  <c r="B496" i="11"/>
  <c r="E496" i="11" s="1" a="1"/>
  <c r="E496" i="11" s="1"/>
  <c r="B526" i="11"/>
  <c r="E526" i="11" s="1" a="1"/>
  <c r="E526" i="11" s="1"/>
  <c r="B546" i="11"/>
  <c r="E546" i="11" s="1" a="1"/>
  <c r="E546" i="11" s="1"/>
  <c r="B551" i="11"/>
  <c r="E551" i="11" s="1" a="1"/>
  <c r="E551" i="11" s="1"/>
  <c r="B552" i="11"/>
  <c r="E552" i="11" s="1" a="1"/>
  <c r="E552" i="11" s="1"/>
  <c r="B541" i="11"/>
  <c r="E541" i="11" s="1" a="1"/>
  <c r="E541" i="11" s="1"/>
  <c r="B522" i="11"/>
  <c r="E522" i="11" s="1" a="1"/>
  <c r="E522" i="11" s="1"/>
  <c r="B532" i="11"/>
  <c r="E532" i="11" s="1" a="1"/>
  <c r="E532" i="11" s="1"/>
  <c r="B515" i="11"/>
  <c r="E515" i="11" s="1" a="1"/>
  <c r="E515" i="11" s="1"/>
  <c r="B538" i="11"/>
  <c r="E538" i="11" s="1" a="1"/>
  <c r="E538" i="11" s="1"/>
  <c r="J14" i="359"/>
  <c r="F12" i="359"/>
  <c r="L18" i="359"/>
  <c r="K14" i="359"/>
  <c r="F13" i="359"/>
  <c r="L20" i="359"/>
  <c r="D9" i="498" l="1"/>
  <c r="E9" i="498" s="1"/>
  <c r="F9" i="498" s="1"/>
  <c r="O9" i="498"/>
  <c r="Q23" i="495"/>
  <c r="P8" i="495"/>
  <c r="P11" i="495" s="1"/>
  <c r="D38" i="498"/>
  <c r="E38" i="498" s="1"/>
  <c r="F38" i="498" s="1"/>
  <c r="O38" i="498"/>
  <c r="G35" i="497"/>
  <c r="H35" i="497" s="1"/>
  <c r="I35" i="497" s="1"/>
  <c r="P35" i="497"/>
  <c r="G34" i="497"/>
  <c r="H34" i="497" s="1"/>
  <c r="I34" i="497" s="1"/>
  <c r="P34" i="497"/>
  <c r="S21" i="495"/>
  <c r="D45" i="495"/>
  <c r="D47" i="495"/>
  <c r="D48" i="495" s="1"/>
  <c r="M37" i="495"/>
  <c r="N37" i="495" s="1"/>
  <c r="S37" i="495" s="1"/>
  <c r="M10" i="495"/>
  <c r="N10" i="495" s="1"/>
  <c r="S10" i="495" s="1"/>
  <c r="R10" i="495"/>
  <c r="G22" i="497"/>
  <c r="H22" i="497" s="1"/>
  <c r="I22" i="497" s="1"/>
  <c r="M18" i="488"/>
  <c r="F13" i="495"/>
  <c r="G5" i="495"/>
  <c r="S35" i="491"/>
  <c r="H22" i="496"/>
  <c r="M18" i="487"/>
  <c r="L25" i="487"/>
  <c r="D19" i="498"/>
  <c r="E19" i="498" s="1"/>
  <c r="F19" i="498" s="1"/>
  <c r="O19" i="498"/>
  <c r="R35" i="494"/>
  <c r="Q21" i="495"/>
  <c r="Q30" i="495"/>
  <c r="I33" i="495"/>
  <c r="P33" i="495"/>
  <c r="E44" i="495"/>
  <c r="E14" i="495"/>
  <c r="H38" i="496"/>
  <c r="I38" i="496" s="1"/>
  <c r="O36" i="497"/>
  <c r="M18" i="489"/>
  <c r="N21" i="492"/>
  <c r="R21" i="492" s="1"/>
  <c r="S21" i="492"/>
  <c r="D33" i="498"/>
  <c r="E33" i="498" s="1"/>
  <c r="F33" i="498" s="1"/>
  <c r="J35" i="496"/>
  <c r="K35" i="496" s="1"/>
  <c r="L35" i="496" s="1"/>
  <c r="J19" i="496"/>
  <c r="K19" i="496" s="1"/>
  <c r="L19" i="496" s="1"/>
  <c r="Q19" i="496"/>
  <c r="G36" i="497"/>
  <c r="H36" i="497" s="1"/>
  <c r="I36" i="497" s="1"/>
  <c r="R44" i="486"/>
  <c r="R14" i="486"/>
  <c r="M36" i="493"/>
  <c r="N36" i="493" s="1"/>
  <c r="R36" i="493" s="1"/>
  <c r="D21" i="498"/>
  <c r="E21" i="498" s="1"/>
  <c r="F21" i="498" s="1"/>
  <c r="O21" i="498"/>
  <c r="K36" i="495"/>
  <c r="L36" i="495" s="1"/>
  <c r="I29" i="493"/>
  <c r="H40" i="493"/>
  <c r="P29" i="493"/>
  <c r="P40" i="493" s="1"/>
  <c r="S41" i="486"/>
  <c r="S14" i="486"/>
  <c r="S44" i="486"/>
  <c r="S10" i="494"/>
  <c r="D20" i="498"/>
  <c r="E20" i="498" s="1"/>
  <c r="F20" i="498" s="1"/>
  <c r="O20" i="498"/>
  <c r="G18" i="495"/>
  <c r="F25" i="495"/>
  <c r="G29" i="495"/>
  <c r="F40" i="495"/>
  <c r="F41" i="495" s="1"/>
  <c r="K14" i="488"/>
  <c r="N44" i="486"/>
  <c r="N14" i="486"/>
  <c r="M20" i="492"/>
  <c r="N20" i="492" s="1"/>
  <c r="R20" i="492"/>
  <c r="D29" i="498"/>
  <c r="C40" i="498"/>
  <c r="R30" i="495"/>
  <c r="M30" i="495"/>
  <c r="N30" i="495" s="1"/>
  <c r="S30" i="495" s="1"/>
  <c r="J39" i="494"/>
  <c r="K39" i="494" s="1"/>
  <c r="L39" i="494" s="1"/>
  <c r="M39" i="494" s="1"/>
  <c r="N39" i="494" s="1"/>
  <c r="R39" i="494" s="1"/>
  <c r="Q39" i="494"/>
  <c r="S39" i="494"/>
  <c r="J31" i="496"/>
  <c r="K31" i="496" s="1"/>
  <c r="L31" i="496" s="1"/>
  <c r="M24" i="494"/>
  <c r="L11" i="489"/>
  <c r="M8" i="489"/>
  <c r="M8" i="488"/>
  <c r="L11" i="488"/>
  <c r="Q32" i="493"/>
  <c r="G20" i="497"/>
  <c r="Q39" i="495"/>
  <c r="Q24" i="494"/>
  <c r="Q30" i="493"/>
  <c r="D40" i="497"/>
  <c r="E29" i="497"/>
  <c r="I18" i="493"/>
  <c r="H25" i="493"/>
  <c r="H39" i="496"/>
  <c r="I39" i="496" s="1"/>
  <c r="C11" i="498"/>
  <c r="D8" i="498"/>
  <c r="C41" i="497"/>
  <c r="L5" i="491"/>
  <c r="O10" i="497"/>
  <c r="Q14" i="489"/>
  <c r="R39" i="490"/>
  <c r="Q11" i="487"/>
  <c r="Q13" i="487"/>
  <c r="Q26" i="487" s="1"/>
  <c r="G10" i="497"/>
  <c r="H10" i="497" s="1"/>
  <c r="I10" i="497" s="1"/>
  <c r="G31" i="497"/>
  <c r="M38" i="495"/>
  <c r="N38" i="495" s="1"/>
  <c r="S38" i="495" s="1"/>
  <c r="R38" i="495"/>
  <c r="G25" i="494"/>
  <c r="H18" i="494"/>
  <c r="D39" i="498"/>
  <c r="E39" i="498" s="1"/>
  <c r="F39" i="498" s="1"/>
  <c r="J30" i="496"/>
  <c r="L21" i="494"/>
  <c r="Q21" i="494"/>
  <c r="M39" i="495"/>
  <c r="N39" i="495" s="1"/>
  <c r="S39" i="495" s="1"/>
  <c r="I9" i="495"/>
  <c r="P9" i="495"/>
  <c r="D44" i="496"/>
  <c r="D14" i="496"/>
  <c r="R22" i="492"/>
  <c r="Q32" i="495"/>
  <c r="J21" i="496"/>
  <c r="K14" i="487"/>
  <c r="R34" i="494"/>
  <c r="K14" i="489"/>
  <c r="O24" i="497"/>
  <c r="S23" i="492"/>
  <c r="D35" i="498"/>
  <c r="E35" i="498" s="1"/>
  <c r="F35" i="498" s="1"/>
  <c r="O35" i="498"/>
  <c r="C26" i="497"/>
  <c r="Q34" i="493"/>
  <c r="I22" i="495"/>
  <c r="P22" i="495"/>
  <c r="J9" i="496"/>
  <c r="K9" i="496" s="1"/>
  <c r="L9" i="496" s="1"/>
  <c r="Q9" i="496"/>
  <c r="N38" i="494"/>
  <c r="R38" i="494" s="1"/>
  <c r="S38" i="494"/>
  <c r="M32" i="493"/>
  <c r="M32" i="495"/>
  <c r="K23" i="495"/>
  <c r="L23" i="495" s="1"/>
  <c r="J36" i="494"/>
  <c r="K36" i="494" s="1"/>
  <c r="L36" i="494" s="1"/>
  <c r="Q36" i="494"/>
  <c r="M9" i="487"/>
  <c r="L13" i="487"/>
  <c r="L11" i="487"/>
  <c r="L20" i="494"/>
  <c r="M20" i="494" s="1"/>
  <c r="N20" i="494" s="1"/>
  <c r="R20" i="494" s="1"/>
  <c r="Q20" i="494"/>
  <c r="M5" i="489"/>
  <c r="L13" i="489"/>
  <c r="G24" i="497"/>
  <c r="H24" i="497" s="1"/>
  <c r="I24" i="497" s="1"/>
  <c r="P24" i="497"/>
  <c r="D10" i="498"/>
  <c r="E10" i="498" s="1"/>
  <c r="F10" i="498" s="1"/>
  <c r="O10" i="498"/>
  <c r="E18" i="497"/>
  <c r="O18" i="497" s="1"/>
  <c r="O25" i="497" s="1"/>
  <c r="D25" i="497"/>
  <c r="N41" i="486"/>
  <c r="J32" i="494"/>
  <c r="K32" i="494" s="1"/>
  <c r="L32" i="494" s="1"/>
  <c r="Q32" i="494"/>
  <c r="S5" i="487"/>
  <c r="R5" i="487"/>
  <c r="F18" i="496"/>
  <c r="E25" i="496"/>
  <c r="O18" i="496"/>
  <c r="O25" i="496" s="1"/>
  <c r="J10" i="496"/>
  <c r="K10" i="496" s="1"/>
  <c r="L10" i="496" s="1"/>
  <c r="Q10" i="496"/>
  <c r="F5" i="496"/>
  <c r="E13" i="496"/>
  <c r="C14" i="497"/>
  <c r="C44" i="497"/>
  <c r="S9" i="493"/>
  <c r="R26" i="486"/>
  <c r="D18" i="498"/>
  <c r="C25" i="498"/>
  <c r="I47" i="490"/>
  <c r="I48" i="490" s="1"/>
  <c r="I45" i="490"/>
  <c r="S20" i="492"/>
  <c r="L18" i="490"/>
  <c r="K25" i="490"/>
  <c r="O19" i="497"/>
  <c r="H5" i="494"/>
  <c r="L22" i="493"/>
  <c r="Q22" i="493"/>
  <c r="C45" i="496"/>
  <c r="C47" i="496"/>
  <c r="C48" i="496" s="1"/>
  <c r="S34" i="493"/>
  <c r="G32" i="497"/>
  <c r="J26" i="490"/>
  <c r="Q9" i="493"/>
  <c r="S26" i="486"/>
  <c r="D24" i="498"/>
  <c r="E24" i="498" s="1"/>
  <c r="F24" i="498" s="1"/>
  <c r="O24" i="498"/>
  <c r="M24" i="495"/>
  <c r="N24" i="495" s="1"/>
  <c r="S24" i="495" s="1"/>
  <c r="R24" i="495"/>
  <c r="P37" i="496"/>
  <c r="H29" i="494"/>
  <c r="R34" i="493"/>
  <c r="M34" i="493"/>
  <c r="N34" i="493" s="1"/>
  <c r="S22" i="492"/>
  <c r="M9" i="493"/>
  <c r="N9" i="493" s="1"/>
  <c r="R9" i="493"/>
  <c r="N26" i="486"/>
  <c r="C13" i="498"/>
  <c r="D5" i="498"/>
  <c r="J37" i="496"/>
  <c r="P47" i="490"/>
  <c r="P48" i="490" s="1"/>
  <c r="P45" i="490"/>
  <c r="L13" i="488"/>
  <c r="M5" i="488"/>
  <c r="G19" i="497"/>
  <c r="H19" i="497" s="1"/>
  <c r="I19" i="497" s="1"/>
  <c r="P19" i="497"/>
  <c r="E5" i="497"/>
  <c r="O5" i="497" s="1"/>
  <c r="O13" i="497" s="1"/>
  <c r="D13" i="497"/>
  <c r="L5" i="490"/>
  <c r="K13" i="490"/>
  <c r="I31" i="495"/>
  <c r="P31" i="495"/>
  <c r="J9" i="494"/>
  <c r="K9" i="494" s="1"/>
  <c r="L9" i="494" s="1"/>
  <c r="M9" i="494" s="1"/>
  <c r="N9" i="494" s="1"/>
  <c r="R9" i="494" s="1"/>
  <c r="Q9" i="494"/>
  <c r="G30" i="497"/>
  <c r="H30" i="497" s="1"/>
  <c r="I30" i="497" s="1"/>
  <c r="P30" i="497"/>
  <c r="D30" i="498"/>
  <c r="E30" i="498" s="1"/>
  <c r="F30" i="498" s="1"/>
  <c r="O30" i="498"/>
  <c r="M37" i="493"/>
  <c r="N37" i="493" s="1"/>
  <c r="O5" i="496"/>
  <c r="M29" i="487"/>
  <c r="J23" i="496"/>
  <c r="K23" i="496" s="1"/>
  <c r="L23" i="496" s="1"/>
  <c r="M23" i="496" s="1"/>
  <c r="N23" i="496" s="1"/>
  <c r="R23" i="496" s="1"/>
  <c r="Q23" i="496"/>
  <c r="R10" i="494"/>
  <c r="C31" i="499"/>
  <c r="C24" i="499"/>
  <c r="C21" i="499"/>
  <c r="C35" i="499"/>
  <c r="C30" i="499"/>
  <c r="C29" i="499"/>
  <c r="C8" i="499"/>
  <c r="C23" i="499"/>
  <c r="C39" i="499"/>
  <c r="C37" i="499"/>
  <c r="C34" i="499"/>
  <c r="C10" i="499"/>
  <c r="C19" i="499"/>
  <c r="C18" i="499"/>
  <c r="C32" i="499"/>
  <c r="C5" i="499"/>
  <c r="C22" i="499"/>
  <c r="C38" i="499"/>
  <c r="C33" i="499"/>
  <c r="C36" i="499"/>
  <c r="C20" i="499"/>
  <c r="J5" i="492"/>
  <c r="P33" i="496"/>
  <c r="J14" i="490"/>
  <c r="J44" i="490"/>
  <c r="G33" i="497"/>
  <c r="D34" i="498"/>
  <c r="E34" i="498" s="1"/>
  <c r="F34" i="498" s="1"/>
  <c r="O34" i="498"/>
  <c r="S9" i="494"/>
  <c r="Q14" i="488"/>
  <c r="J33" i="496"/>
  <c r="K33" i="496" s="1"/>
  <c r="L33" i="496" s="1"/>
  <c r="E40" i="496"/>
  <c r="F29" i="496"/>
  <c r="G39" i="497"/>
  <c r="J29" i="492"/>
  <c r="I40" i="492"/>
  <c r="D22" i="498"/>
  <c r="E22" i="498" s="1"/>
  <c r="F22" i="498" s="1"/>
  <c r="O22" i="498"/>
  <c r="H20" i="496"/>
  <c r="P18" i="493"/>
  <c r="P25" i="493" s="1"/>
  <c r="G21" i="497"/>
  <c r="H21" i="497" s="1"/>
  <c r="I21" i="497" s="1"/>
  <c r="P21" i="497"/>
  <c r="M29" i="488"/>
  <c r="J22" i="494"/>
  <c r="K22" i="494" s="1"/>
  <c r="L22" i="494" s="1"/>
  <c r="M22" i="494" s="1"/>
  <c r="N22" i="494" s="1"/>
  <c r="R22" i="494" s="1"/>
  <c r="L8" i="490"/>
  <c r="K11" i="490"/>
  <c r="Q8" i="490"/>
  <c r="Q11" i="490" s="1"/>
  <c r="M45" i="486"/>
  <c r="M47" i="486"/>
  <c r="M48" i="486" s="1"/>
  <c r="L29" i="490"/>
  <c r="K40" i="490"/>
  <c r="Q29" i="490"/>
  <c r="Q40" i="490" s="1"/>
  <c r="G37" i="497"/>
  <c r="H37" i="497" s="1"/>
  <c r="I37" i="497" s="1"/>
  <c r="P37" i="497"/>
  <c r="N29" i="489"/>
  <c r="D41" i="496"/>
  <c r="H36" i="496"/>
  <c r="I36" i="496" s="1"/>
  <c r="R41" i="486"/>
  <c r="S37" i="494"/>
  <c r="J18" i="492"/>
  <c r="I25" i="492"/>
  <c r="D36" i="498"/>
  <c r="E36" i="498" s="1"/>
  <c r="F36" i="498" s="1"/>
  <c r="Q5" i="491"/>
  <c r="M30" i="492"/>
  <c r="N30" i="492" s="1"/>
  <c r="S30" i="492" s="1"/>
  <c r="R30" i="492"/>
  <c r="F8" i="496"/>
  <c r="E11" i="496"/>
  <c r="O8" i="496"/>
  <c r="O11" i="496" s="1"/>
  <c r="D31" i="498"/>
  <c r="E31" i="498" s="1"/>
  <c r="F31" i="498" s="1"/>
  <c r="M35" i="495"/>
  <c r="N35" i="495" s="1"/>
  <c r="S35" i="495" s="1"/>
  <c r="R35" i="495"/>
  <c r="E11" i="497"/>
  <c r="F8" i="497"/>
  <c r="O8" i="497"/>
  <c r="O11" i="497" s="1"/>
  <c r="N19" i="494"/>
  <c r="R19" i="494" s="1"/>
  <c r="S19" i="494"/>
  <c r="J40" i="491"/>
  <c r="K29" i="491"/>
  <c r="D37" i="498"/>
  <c r="E37" i="498" s="1"/>
  <c r="F37" i="498" s="1"/>
  <c r="H8" i="495"/>
  <c r="G11" i="495"/>
  <c r="I19" i="495"/>
  <c r="P19" i="495"/>
  <c r="G23" i="497"/>
  <c r="O38" i="497"/>
  <c r="I5" i="493"/>
  <c r="P5" i="493"/>
  <c r="P24" i="496"/>
  <c r="H34" i="496"/>
  <c r="Q33" i="493"/>
  <c r="D32" i="498"/>
  <c r="E32" i="498" s="1"/>
  <c r="F32" i="498" s="1"/>
  <c r="O32" i="498"/>
  <c r="S8" i="487"/>
  <c r="K18" i="491"/>
  <c r="J25" i="491"/>
  <c r="G9" i="497"/>
  <c r="H32" i="496"/>
  <c r="I32" i="496" s="1"/>
  <c r="O34" i="497"/>
  <c r="G38" i="497"/>
  <c r="H38" i="497" s="1"/>
  <c r="I38" i="497" s="1"/>
  <c r="O14" i="495"/>
  <c r="O44" i="495"/>
  <c r="Q37" i="495"/>
  <c r="J24" i="496"/>
  <c r="K24" i="496" s="1"/>
  <c r="L24" i="496" s="1"/>
  <c r="Q24" i="496"/>
  <c r="M33" i="493"/>
  <c r="N33" i="493" s="1"/>
  <c r="Q10" i="495"/>
  <c r="L39" i="493"/>
  <c r="M39" i="493" s="1"/>
  <c r="N39" i="493" s="1"/>
  <c r="R39" i="493" s="1"/>
  <c r="Q39" i="493"/>
  <c r="R33" i="494"/>
  <c r="D23" i="498"/>
  <c r="E23" i="498" s="1"/>
  <c r="F23" i="498" s="1"/>
  <c r="O23" i="498"/>
  <c r="O35" i="497"/>
  <c r="E553" i="11" a="1"/>
  <c r="E553" i="11" s="1"/>
  <c r="E489" i="11" a="1"/>
  <c r="E489" i="11" s="1"/>
  <c r="C9" i="499" s="1"/>
  <c r="J27" i="11" a="1"/>
  <c r="J27" i="11" s="1"/>
  <c r="H28" i="11"/>
  <c r="B557" i="11"/>
  <c r="E557" i="11" s="1" a="1"/>
  <c r="E557" i="11" s="1"/>
  <c r="B517" i="11"/>
  <c r="E517" i="11" s="1" a="1"/>
  <c r="E517" i="11" s="1"/>
  <c r="B518" i="11"/>
  <c r="E518" i="11" s="1" a="1"/>
  <c r="E518" i="11" s="1"/>
  <c r="B569" i="11"/>
  <c r="E569" i="11" s="1" a="1"/>
  <c r="E569" i="11" s="1"/>
  <c r="B543" i="11"/>
  <c r="E543" i="11" s="1" a="1"/>
  <c r="E543" i="11" s="1"/>
  <c r="B548" i="11"/>
  <c r="E548" i="11" s="1" a="1"/>
  <c r="E548" i="11" s="1"/>
  <c r="B537" i="11"/>
  <c r="E537" i="11" s="1" a="1"/>
  <c r="E537" i="11" s="1"/>
  <c r="B575" i="11"/>
  <c r="B554" i="11"/>
  <c r="E554" i="11" s="1" a="1"/>
  <c r="E554" i="11" s="1"/>
  <c r="B549" i="11"/>
  <c r="E549" i="11" s="1" a="1"/>
  <c r="E549" i="11" s="1"/>
  <c r="B544" i="11"/>
  <c r="E544" i="11" s="1" a="1"/>
  <c r="E544" i="11" s="1"/>
  <c r="B556" i="11"/>
  <c r="E556" i="11" s="1" a="1"/>
  <c r="E556" i="11" s="1"/>
  <c r="B528" i="11"/>
  <c r="E528" i="11" s="1" a="1"/>
  <c r="E528" i="11" s="1"/>
  <c r="B563" i="11"/>
  <c r="E563" i="11" s="1" a="1"/>
  <c r="E563" i="11" s="1"/>
  <c r="B567" i="11"/>
  <c r="E567" i="11" s="1" a="1"/>
  <c r="E567" i="11" s="1"/>
  <c r="B560" i="11"/>
  <c r="E560" i="11" s="1" a="1"/>
  <c r="E560" i="11" s="1"/>
  <c r="B574" i="11"/>
  <c r="E574" i="11" s="1" a="1"/>
  <c r="E574" i="11" s="1"/>
  <c r="B511" i="11"/>
  <c r="B573" i="11"/>
  <c r="E573" i="11" s="1" a="1"/>
  <c r="E573" i="11" s="1"/>
  <c r="B536" i="11"/>
  <c r="E536" i="11" s="1" a="1"/>
  <c r="E536" i="11" s="1"/>
  <c r="B542" i="11"/>
  <c r="E542" i="11" s="1" a="1"/>
  <c r="E542" i="11" s="1"/>
  <c r="B568" i="11"/>
  <c r="E568" i="11" s="1" a="1"/>
  <c r="E568" i="11" s="1"/>
  <c r="F14" i="359"/>
  <c r="K15" i="359"/>
  <c r="J15" i="359"/>
  <c r="L21" i="359"/>
  <c r="O14" i="497" l="1"/>
  <c r="O26" i="497"/>
  <c r="D9" i="499"/>
  <c r="E9" i="499" s="1"/>
  <c r="F9" i="499" s="1"/>
  <c r="J22" i="495"/>
  <c r="K22" i="495" s="1"/>
  <c r="L22" i="495" s="1"/>
  <c r="M22" i="495" s="1"/>
  <c r="N22" i="495" s="1"/>
  <c r="R22" i="495" s="1"/>
  <c r="H20" i="497"/>
  <c r="I20" i="497" s="1"/>
  <c r="C25" i="499"/>
  <c r="D18" i="499"/>
  <c r="G13" i="495"/>
  <c r="H5" i="495"/>
  <c r="G32" i="498"/>
  <c r="H32" i="498" s="1"/>
  <c r="I32" i="498" s="1"/>
  <c r="P32" i="498"/>
  <c r="S33" i="493"/>
  <c r="D19" i="499"/>
  <c r="E19" i="499" s="1"/>
  <c r="F19" i="499" s="1"/>
  <c r="K37" i="496"/>
  <c r="C45" i="497"/>
  <c r="C47" i="497"/>
  <c r="C48" i="497" s="1"/>
  <c r="J24" i="497"/>
  <c r="M21" i="494"/>
  <c r="N21" i="494" s="1"/>
  <c r="S21" i="494" s="1"/>
  <c r="J29" i="493"/>
  <c r="I40" i="493"/>
  <c r="F14" i="495"/>
  <c r="F44" i="495"/>
  <c r="N45" i="486"/>
  <c r="N47" i="486"/>
  <c r="N48" i="486" s="1"/>
  <c r="P38" i="496"/>
  <c r="K30" i="496"/>
  <c r="L30" i="496" s="1"/>
  <c r="M36" i="495"/>
  <c r="N36" i="495" s="1"/>
  <c r="N18" i="489"/>
  <c r="N18" i="488"/>
  <c r="S20" i="494"/>
  <c r="R33" i="493"/>
  <c r="G8" i="497"/>
  <c r="F11" i="497"/>
  <c r="J21" i="497"/>
  <c r="K21" i="497" s="1"/>
  <c r="L21" i="497" s="1"/>
  <c r="Q21" i="497"/>
  <c r="G34" i="498"/>
  <c r="D39" i="499"/>
  <c r="E39" i="499" s="1"/>
  <c r="F39" i="499" s="1"/>
  <c r="J30" i="497"/>
  <c r="K30" i="497" s="1"/>
  <c r="L30" i="497" s="1"/>
  <c r="C14" i="498"/>
  <c r="C44" i="498"/>
  <c r="G5" i="496"/>
  <c r="F13" i="496"/>
  <c r="G35" i="498"/>
  <c r="O39" i="498"/>
  <c r="M5" i="491"/>
  <c r="G21" i="498"/>
  <c r="H21" i="498" s="1"/>
  <c r="I21" i="498" s="1"/>
  <c r="S38" i="496"/>
  <c r="P22" i="497"/>
  <c r="D10" i="499"/>
  <c r="E10" i="499" s="1"/>
  <c r="F10" i="499" s="1"/>
  <c r="O10" i="499"/>
  <c r="G39" i="498"/>
  <c r="N8" i="489"/>
  <c r="R8" i="489" s="1"/>
  <c r="R11" i="489" s="1"/>
  <c r="M11" i="489"/>
  <c r="S36" i="493"/>
  <c r="J38" i="496"/>
  <c r="K38" i="496" s="1"/>
  <c r="L38" i="496" s="1"/>
  <c r="M38" i="496" s="1"/>
  <c r="N38" i="496" s="1"/>
  <c r="R38" i="496" s="1"/>
  <c r="Q38" i="496"/>
  <c r="Q22" i="497"/>
  <c r="J22" i="497"/>
  <c r="K22" i="497" s="1"/>
  <c r="L22" i="497" s="1"/>
  <c r="S22" i="495"/>
  <c r="H32" i="497"/>
  <c r="M24" i="496"/>
  <c r="N24" i="496" s="1"/>
  <c r="R24" i="496"/>
  <c r="J36" i="496"/>
  <c r="I20" i="496"/>
  <c r="P20" i="496"/>
  <c r="D29" i="499"/>
  <c r="C40" i="499"/>
  <c r="M22" i="493"/>
  <c r="N22" i="493" s="1"/>
  <c r="R22" i="493" s="1"/>
  <c r="S22" i="493"/>
  <c r="L14" i="487"/>
  <c r="H29" i="495"/>
  <c r="G40" i="495"/>
  <c r="G41" i="495" s="1"/>
  <c r="E47" i="495"/>
  <c r="E48" i="495" s="1"/>
  <c r="E45" i="495"/>
  <c r="Q13" i="490"/>
  <c r="E5" i="498"/>
  <c r="D13" i="498"/>
  <c r="E44" i="496"/>
  <c r="E14" i="496"/>
  <c r="N8" i="488"/>
  <c r="M11" i="488"/>
  <c r="O31" i="498"/>
  <c r="H33" i="497"/>
  <c r="P5" i="494"/>
  <c r="I5" i="494"/>
  <c r="N9" i="487"/>
  <c r="M11" i="487"/>
  <c r="M13" i="487"/>
  <c r="D11" i="498"/>
  <c r="E8" i="498"/>
  <c r="L14" i="489"/>
  <c r="M10" i="496"/>
  <c r="N10" i="496" s="1"/>
  <c r="S10" i="496" s="1"/>
  <c r="R10" i="496"/>
  <c r="E26" i="496"/>
  <c r="N24" i="494"/>
  <c r="R24" i="494" s="1"/>
  <c r="S24" i="494"/>
  <c r="J33" i="495"/>
  <c r="K33" i="495" s="1"/>
  <c r="L33" i="495" s="1"/>
  <c r="Q36" i="495"/>
  <c r="D35" i="499"/>
  <c r="E35" i="499" s="1"/>
  <c r="F35" i="499" s="1"/>
  <c r="S23" i="496"/>
  <c r="G18" i="496"/>
  <c r="F25" i="496"/>
  <c r="F26" i="496" s="1"/>
  <c r="Q31" i="496"/>
  <c r="F26" i="495"/>
  <c r="R47" i="486"/>
  <c r="R48" i="486" s="1"/>
  <c r="R45" i="486"/>
  <c r="R37" i="495"/>
  <c r="D30" i="499"/>
  <c r="E30" i="499" s="1"/>
  <c r="F30" i="499" s="1"/>
  <c r="G22" i="498"/>
  <c r="H22" i="498" s="1"/>
  <c r="I22" i="498" s="1"/>
  <c r="P22" i="498"/>
  <c r="P38" i="497"/>
  <c r="S24" i="496"/>
  <c r="D21" i="499"/>
  <c r="E21" i="499" s="1"/>
  <c r="F21" i="499" s="1"/>
  <c r="O21" i="499"/>
  <c r="K14" i="490"/>
  <c r="K44" i="490"/>
  <c r="K26" i="490"/>
  <c r="M31" i="496"/>
  <c r="N31" i="496" s="1"/>
  <c r="S31" i="496" s="1"/>
  <c r="R31" i="496"/>
  <c r="G25" i="495"/>
  <c r="H18" i="495"/>
  <c r="P36" i="497"/>
  <c r="P32" i="496"/>
  <c r="O47" i="495"/>
  <c r="O48" i="495" s="1"/>
  <c r="O45" i="495"/>
  <c r="S29" i="489"/>
  <c r="R29" i="489"/>
  <c r="J37" i="497"/>
  <c r="D24" i="499"/>
  <c r="E24" i="499" s="1"/>
  <c r="F24" i="499" s="1"/>
  <c r="L13" i="490"/>
  <c r="M5" i="490"/>
  <c r="L25" i="490"/>
  <c r="M18" i="490"/>
  <c r="M36" i="494"/>
  <c r="H31" i="497"/>
  <c r="J39" i="496"/>
  <c r="K39" i="496" s="1"/>
  <c r="L39" i="496" s="1"/>
  <c r="J36" i="497"/>
  <c r="K36" i="497" s="1"/>
  <c r="L36" i="497" s="1"/>
  <c r="Q36" i="497"/>
  <c r="O34" i="499"/>
  <c r="D34" i="499"/>
  <c r="E34" i="499" s="1"/>
  <c r="F34" i="499" s="1"/>
  <c r="C11" i="499"/>
  <c r="D8" i="499"/>
  <c r="H25" i="494"/>
  <c r="I18" i="494"/>
  <c r="P18" i="494"/>
  <c r="P25" i="494" s="1"/>
  <c r="D31" i="499"/>
  <c r="E31" i="499" s="1"/>
  <c r="F31" i="499" s="1"/>
  <c r="D14" i="497"/>
  <c r="D44" i="497"/>
  <c r="I29" i="494"/>
  <c r="H23" i="497"/>
  <c r="K41" i="490"/>
  <c r="K5" i="492"/>
  <c r="F5" i="497"/>
  <c r="E13" i="497"/>
  <c r="S32" i="494"/>
  <c r="M23" i="495"/>
  <c r="K21" i="496"/>
  <c r="P10" i="497"/>
  <c r="M19" i="496"/>
  <c r="N19" i="496" s="1"/>
  <c r="S19" i="496" s="1"/>
  <c r="G19" i="498"/>
  <c r="H19" i="498" s="1"/>
  <c r="I19" i="498" s="1"/>
  <c r="G9" i="498"/>
  <c r="J10" i="497"/>
  <c r="K10" i="497" s="1"/>
  <c r="L10" i="497" s="1"/>
  <c r="J18" i="493"/>
  <c r="I25" i="493"/>
  <c r="G20" i="498"/>
  <c r="Q35" i="496"/>
  <c r="J34" i="497"/>
  <c r="N5" i="489"/>
  <c r="M13" i="489"/>
  <c r="Q41" i="490"/>
  <c r="S39" i="493"/>
  <c r="K18" i="492"/>
  <c r="J25" i="492"/>
  <c r="J31" i="495"/>
  <c r="K31" i="495" s="1"/>
  <c r="L31" i="495" s="1"/>
  <c r="Q31" i="495"/>
  <c r="J5" i="493"/>
  <c r="J19" i="495"/>
  <c r="K19" i="495" s="1"/>
  <c r="L19" i="495" s="1"/>
  <c r="J19" i="497"/>
  <c r="D36" i="499"/>
  <c r="E36" i="499" s="1"/>
  <c r="F36" i="499" s="1"/>
  <c r="D41" i="497"/>
  <c r="L26" i="487"/>
  <c r="J35" i="497"/>
  <c r="K35" i="497" s="1"/>
  <c r="L35" i="497" s="1"/>
  <c r="Q35" i="497"/>
  <c r="P36" i="496"/>
  <c r="F11" i="496"/>
  <c r="G8" i="496"/>
  <c r="J40" i="492"/>
  <c r="K29" i="492"/>
  <c r="D20" i="499"/>
  <c r="E20" i="499" s="1"/>
  <c r="F20" i="499" s="1"/>
  <c r="E40" i="497"/>
  <c r="F29" i="497"/>
  <c r="O29" i="497"/>
  <c r="O40" i="497" s="1"/>
  <c r="O41" i="497" s="1"/>
  <c r="M35" i="496"/>
  <c r="N32" i="495"/>
  <c r="R32" i="495" s="1"/>
  <c r="S32" i="495"/>
  <c r="D33" i="499"/>
  <c r="E33" i="499" s="1"/>
  <c r="F33" i="499" s="1"/>
  <c r="N5" i="488"/>
  <c r="M13" i="488"/>
  <c r="D26" i="497"/>
  <c r="D45" i="496"/>
  <c r="D47" i="496"/>
  <c r="D48" i="496" s="1"/>
  <c r="C41" i="498"/>
  <c r="N18" i="487"/>
  <c r="M25" i="487"/>
  <c r="H11" i="495"/>
  <c r="I8" i="495"/>
  <c r="G29" i="496"/>
  <c r="F40" i="496"/>
  <c r="F41" i="496" s="1"/>
  <c r="L18" i="491"/>
  <c r="K25" i="491"/>
  <c r="Q18" i="491"/>
  <c r="Q25" i="491" s="1"/>
  <c r="P29" i="494"/>
  <c r="E41" i="496"/>
  <c r="D38" i="499"/>
  <c r="E38" i="499" s="1"/>
  <c r="F38" i="499" s="1"/>
  <c r="N29" i="487"/>
  <c r="L14" i="488"/>
  <c r="G24" i="498"/>
  <c r="C26" i="498"/>
  <c r="E25" i="497"/>
  <c r="E26" i="497" s="1"/>
  <c r="F18" i="497"/>
  <c r="S47" i="486"/>
  <c r="S48" i="486" s="1"/>
  <c r="S45" i="486"/>
  <c r="O33" i="498"/>
  <c r="G38" i="498"/>
  <c r="H38" i="498" s="1"/>
  <c r="I38" i="498" s="1"/>
  <c r="D23" i="499"/>
  <c r="E23" i="499" s="1"/>
  <c r="F23" i="499" s="1"/>
  <c r="O23" i="499"/>
  <c r="G31" i="498"/>
  <c r="H31" i="498" s="1"/>
  <c r="I31" i="498" s="1"/>
  <c r="J45" i="490"/>
  <c r="J47" i="490"/>
  <c r="J48" i="490" s="1"/>
  <c r="M32" i="494"/>
  <c r="N32" i="494" s="1"/>
  <c r="R32" i="494"/>
  <c r="O37" i="498"/>
  <c r="L11" i="490"/>
  <c r="M8" i="490"/>
  <c r="Q33" i="496"/>
  <c r="D22" i="499"/>
  <c r="E22" i="499" s="1"/>
  <c r="F22" i="499" s="1"/>
  <c r="O13" i="496"/>
  <c r="E18" i="498"/>
  <c r="D25" i="498"/>
  <c r="J9" i="495"/>
  <c r="K9" i="495" s="1"/>
  <c r="L9" i="495" s="1"/>
  <c r="M9" i="495" s="1"/>
  <c r="N9" i="495" s="1"/>
  <c r="R9" i="495" s="1"/>
  <c r="S9" i="495"/>
  <c r="E29" i="498"/>
  <c r="O29" i="498" s="1"/>
  <c r="O40" i="498" s="1"/>
  <c r="D40" i="498"/>
  <c r="D41" i="498" s="1"/>
  <c r="G33" i="498"/>
  <c r="H33" i="498" s="1"/>
  <c r="I33" i="498" s="1"/>
  <c r="P33" i="498"/>
  <c r="I22" i="496"/>
  <c r="P22" i="496"/>
  <c r="N29" i="488"/>
  <c r="D37" i="499"/>
  <c r="E37" i="499" s="1"/>
  <c r="F37" i="499" s="1"/>
  <c r="O37" i="499"/>
  <c r="I34" i="496"/>
  <c r="P34" i="496"/>
  <c r="J32" i="496"/>
  <c r="K32" i="496" s="1"/>
  <c r="L32" i="496" s="1"/>
  <c r="M32" i="496" s="1"/>
  <c r="N32" i="496" s="1"/>
  <c r="R32" i="496" s="1"/>
  <c r="M29" i="490"/>
  <c r="L40" i="490"/>
  <c r="L41" i="490" s="1"/>
  <c r="H9" i="497"/>
  <c r="H39" i="497"/>
  <c r="C39" i="500"/>
  <c r="C24" i="500"/>
  <c r="C32" i="500"/>
  <c r="C5" i="500"/>
  <c r="C35" i="500"/>
  <c r="C22" i="500"/>
  <c r="C36" i="500"/>
  <c r="C20" i="500"/>
  <c r="C38" i="500"/>
  <c r="C19" i="500"/>
  <c r="C31" i="500"/>
  <c r="C30" i="500"/>
  <c r="C33" i="500"/>
  <c r="C8" i="500"/>
  <c r="C37" i="500"/>
  <c r="C21" i="500"/>
  <c r="C10" i="500"/>
  <c r="C18" i="500"/>
  <c r="C23" i="500"/>
  <c r="C29" i="500"/>
  <c r="C34" i="500"/>
  <c r="G37" i="498"/>
  <c r="H37" i="498" s="1"/>
  <c r="I37" i="498" s="1"/>
  <c r="P37" i="498"/>
  <c r="G36" i="498"/>
  <c r="H36" i="498" s="1"/>
  <c r="I36" i="498" s="1"/>
  <c r="P36" i="498"/>
  <c r="S22" i="494"/>
  <c r="M33" i="496"/>
  <c r="N33" i="496" s="1"/>
  <c r="S33" i="496" s="1"/>
  <c r="D5" i="499"/>
  <c r="C13" i="499"/>
  <c r="S37" i="493"/>
  <c r="G10" i="498"/>
  <c r="H10" i="498" s="1"/>
  <c r="I10" i="498" s="1"/>
  <c r="P10" i="498"/>
  <c r="M9" i="496"/>
  <c r="N9" i="496" s="1"/>
  <c r="S9" i="496" s="1"/>
  <c r="R39" i="495"/>
  <c r="G30" i="498"/>
  <c r="H30" i="498" s="1"/>
  <c r="I30" i="498" s="1"/>
  <c r="J38" i="497"/>
  <c r="K38" i="497" s="1"/>
  <c r="L38" i="497" s="1"/>
  <c r="N32" i="493"/>
  <c r="R32" i="493" s="1"/>
  <c r="S32" i="493"/>
  <c r="Q14" i="487"/>
  <c r="G23" i="498"/>
  <c r="L29" i="491"/>
  <c r="K40" i="491"/>
  <c r="Q29" i="491"/>
  <c r="Q40" i="491" s="1"/>
  <c r="O36" i="498"/>
  <c r="Q22" i="494"/>
  <c r="D32" i="499"/>
  <c r="E32" i="499" s="1"/>
  <c r="F32" i="499" s="1"/>
  <c r="O32" i="499"/>
  <c r="R37" i="493"/>
  <c r="P20" i="497"/>
  <c r="P5" i="495"/>
  <c r="P13" i="495" s="1"/>
  <c r="P39" i="496"/>
  <c r="E575" i="11" a="1"/>
  <c r="E575" i="11" s="1"/>
  <c r="E511" i="11" a="1"/>
  <c r="E511" i="11" s="1"/>
  <c r="H29" i="11"/>
  <c r="J28" i="11" a="1"/>
  <c r="J28" i="11" s="1"/>
  <c r="B539" i="11"/>
  <c r="E539" i="11" s="1" a="1"/>
  <c r="E539" i="11" s="1"/>
  <c r="B579" i="11"/>
  <c r="E579" i="11" s="1" a="1"/>
  <c r="E579" i="11" s="1"/>
  <c r="B590" i="11"/>
  <c r="E590" i="11" s="1" a="1"/>
  <c r="E590" i="11" s="1"/>
  <c r="B571" i="11"/>
  <c r="E571" i="11" s="1" a="1"/>
  <c r="E571" i="11" s="1"/>
  <c r="B558" i="11"/>
  <c r="E558" i="11" s="1" a="1"/>
  <c r="E558" i="11" s="1"/>
  <c r="B576" i="11"/>
  <c r="E576" i="11" s="1" a="1"/>
  <c r="E576" i="11" s="1"/>
  <c r="B566" i="11"/>
  <c r="E566" i="11" s="1" a="1"/>
  <c r="E566" i="11" s="1"/>
  <c r="B595" i="11"/>
  <c r="E595" i="11" s="1" a="1"/>
  <c r="E595" i="11" s="1"/>
  <c r="B597" i="11"/>
  <c r="B559" i="11"/>
  <c r="E559" i="11" s="1" a="1"/>
  <c r="E559" i="11" s="1"/>
  <c r="B596" i="11"/>
  <c r="E596" i="11" s="1" a="1"/>
  <c r="E596" i="11" s="1"/>
  <c r="B570" i="11"/>
  <c r="E570" i="11" s="1" a="1"/>
  <c r="E570" i="11" s="1"/>
  <c r="B564" i="11"/>
  <c r="E564" i="11" s="1" a="1"/>
  <c r="E564" i="11" s="1"/>
  <c r="B582" i="11"/>
  <c r="E582" i="11" s="1" a="1"/>
  <c r="E582" i="11" s="1"/>
  <c r="B565" i="11"/>
  <c r="E565" i="11" s="1" a="1"/>
  <c r="E565" i="11" s="1"/>
  <c r="B578" i="11"/>
  <c r="E578" i="11" s="1" a="1"/>
  <c r="E578" i="11" s="1"/>
  <c r="B589" i="11"/>
  <c r="E589" i="11" s="1" a="1"/>
  <c r="E589" i="11" s="1"/>
  <c r="B585" i="11"/>
  <c r="E585" i="11" s="1" a="1"/>
  <c r="E585" i="11" s="1"/>
  <c r="B591" i="11"/>
  <c r="E591" i="11" s="1" a="1"/>
  <c r="E591" i="11" s="1"/>
  <c r="B533" i="11"/>
  <c r="B550" i="11"/>
  <c r="E550" i="11" s="1" a="1"/>
  <c r="E550" i="11" s="1"/>
  <c r="B540" i="11"/>
  <c r="E540" i="11" s="1" a="1"/>
  <c r="E540" i="11" s="1"/>
  <c r="R23" i="495" l="1"/>
  <c r="D33" i="500"/>
  <c r="E33" i="500" s="1"/>
  <c r="F33" i="500" s="1"/>
  <c r="O33" i="500"/>
  <c r="S29" i="488"/>
  <c r="J31" i="498"/>
  <c r="K31" i="498" s="1"/>
  <c r="L31" i="498" s="1"/>
  <c r="Q31" i="498"/>
  <c r="K19" i="497"/>
  <c r="L19" i="497" s="1"/>
  <c r="Q38" i="497"/>
  <c r="D34" i="500"/>
  <c r="E34" i="500" s="1"/>
  <c r="F34" i="500" s="1"/>
  <c r="I9" i="497"/>
  <c r="P9" i="497"/>
  <c r="D26" i="498"/>
  <c r="J38" i="498"/>
  <c r="K38" i="498" s="1"/>
  <c r="L38" i="498" s="1"/>
  <c r="Q38" i="498"/>
  <c r="H9" i="498"/>
  <c r="I9" i="498" s="1"/>
  <c r="N36" i="494"/>
  <c r="S36" i="494"/>
  <c r="P30" i="498"/>
  <c r="M38" i="497"/>
  <c r="N38" i="497" s="1"/>
  <c r="S38" i="497" s="1"/>
  <c r="D29" i="500"/>
  <c r="C40" i="500"/>
  <c r="O18" i="498"/>
  <c r="O25" i="498" s="1"/>
  <c r="F18" i="498"/>
  <c r="E25" i="498"/>
  <c r="I11" i="495"/>
  <c r="J8" i="495"/>
  <c r="O20" i="499"/>
  <c r="K5" i="493"/>
  <c r="P19" i="498"/>
  <c r="J29" i="494"/>
  <c r="H18" i="496"/>
  <c r="G25" i="496"/>
  <c r="J21" i="498"/>
  <c r="K21" i="498" s="1"/>
  <c r="L21" i="498" s="1"/>
  <c r="H8" i="497"/>
  <c r="G11" i="497"/>
  <c r="Q22" i="495"/>
  <c r="J19" i="498"/>
  <c r="K19" i="498" s="1"/>
  <c r="L19" i="498" s="1"/>
  <c r="D45" i="497"/>
  <c r="D47" i="497"/>
  <c r="D48" i="497" s="1"/>
  <c r="C41" i="499"/>
  <c r="P21" i="498"/>
  <c r="K24" i="497"/>
  <c r="P14" i="495"/>
  <c r="N29" i="490"/>
  <c r="M40" i="490"/>
  <c r="M41" i="490" s="1"/>
  <c r="L29" i="492"/>
  <c r="K40" i="492"/>
  <c r="Q29" i="492"/>
  <c r="Q40" i="492" s="1"/>
  <c r="M25" i="490"/>
  <c r="M26" i="490" s="1"/>
  <c r="N18" i="490"/>
  <c r="O35" i="499"/>
  <c r="I33" i="497"/>
  <c r="P33" i="497"/>
  <c r="D40" i="499"/>
  <c r="E29" i="499"/>
  <c r="Q30" i="498"/>
  <c r="J30" i="498"/>
  <c r="K30" i="498" s="1"/>
  <c r="L30" i="498" s="1"/>
  <c r="M30" i="498" s="1"/>
  <c r="N30" i="498" s="1"/>
  <c r="R30" i="498" s="1"/>
  <c r="O18" i="500"/>
  <c r="D18" i="500"/>
  <c r="E18" i="500" s="1"/>
  <c r="C25" i="500"/>
  <c r="O44" i="496"/>
  <c r="O14" i="496"/>
  <c r="O41" i="496"/>
  <c r="D10" i="500"/>
  <c r="E10" i="500" s="1"/>
  <c r="F10" i="500" s="1"/>
  <c r="Q32" i="496"/>
  <c r="O22" i="499"/>
  <c r="M31" i="495"/>
  <c r="R19" i="496"/>
  <c r="L26" i="490"/>
  <c r="K45" i="490"/>
  <c r="K47" i="490"/>
  <c r="K48" i="490" s="1"/>
  <c r="G35" i="499"/>
  <c r="H35" i="499" s="1"/>
  <c r="I35" i="499" s="1"/>
  <c r="P35" i="499"/>
  <c r="G9" i="499"/>
  <c r="N25" i="487"/>
  <c r="S18" i="487"/>
  <c r="S25" i="487" s="1"/>
  <c r="R18" i="487"/>
  <c r="R25" i="487" s="1"/>
  <c r="O31" i="499"/>
  <c r="J20" i="496"/>
  <c r="K20" i="496" s="1"/>
  <c r="L20" i="496" s="1"/>
  <c r="Q20" i="496"/>
  <c r="N5" i="491"/>
  <c r="O9" i="499"/>
  <c r="G18" i="497"/>
  <c r="F25" i="497"/>
  <c r="R9" i="496"/>
  <c r="D37" i="500"/>
  <c r="E37" i="500" s="1"/>
  <c r="F37" i="500" s="1"/>
  <c r="G11" i="496"/>
  <c r="H8" i="496"/>
  <c r="L18" i="492"/>
  <c r="K25" i="492"/>
  <c r="G31" i="499"/>
  <c r="H31" i="499" s="1"/>
  <c r="I31" i="499" s="1"/>
  <c r="N5" i="490"/>
  <c r="M13" i="490"/>
  <c r="Q33" i="495"/>
  <c r="S18" i="488"/>
  <c r="L37" i="496"/>
  <c r="Q37" i="496"/>
  <c r="L44" i="490"/>
  <c r="L14" i="490"/>
  <c r="M33" i="495"/>
  <c r="N33" i="495" s="1"/>
  <c r="S33" i="495" s="1"/>
  <c r="R33" i="495"/>
  <c r="K36" i="496"/>
  <c r="L36" i="496" s="1"/>
  <c r="R29" i="488"/>
  <c r="J18" i="494"/>
  <c r="I25" i="494"/>
  <c r="G21" i="499"/>
  <c r="H21" i="499" s="1"/>
  <c r="I21" i="499" s="1"/>
  <c r="N11" i="488"/>
  <c r="S8" i="488"/>
  <c r="S11" i="488" s="1"/>
  <c r="H35" i="498"/>
  <c r="S18" i="489"/>
  <c r="D30" i="500"/>
  <c r="E30" i="500" s="1"/>
  <c r="F30" i="500" s="1"/>
  <c r="O30" i="500"/>
  <c r="O24" i="499"/>
  <c r="I32" i="497"/>
  <c r="P32" i="497"/>
  <c r="R36" i="495"/>
  <c r="O19" i="499"/>
  <c r="R18" i="488"/>
  <c r="G32" i="499"/>
  <c r="J10" i="498"/>
  <c r="K10" i="498" s="1"/>
  <c r="L10" i="498" s="1"/>
  <c r="Q10" i="498"/>
  <c r="D31" i="500"/>
  <c r="E31" i="500" s="1"/>
  <c r="F31" i="500" s="1"/>
  <c r="O31" i="500"/>
  <c r="G37" i="499"/>
  <c r="M35" i="497"/>
  <c r="N35" i="497" s="1"/>
  <c r="S35" i="497" s="1"/>
  <c r="M14" i="489"/>
  <c r="G24" i="499"/>
  <c r="E45" i="496"/>
  <c r="E47" i="496"/>
  <c r="E48" i="496" s="1"/>
  <c r="G19" i="499"/>
  <c r="H19" i="499" s="1"/>
  <c r="I19" i="499" s="1"/>
  <c r="Q30" i="496"/>
  <c r="N23" i="495"/>
  <c r="S23" i="495" s="1"/>
  <c r="K37" i="497"/>
  <c r="D14" i="498"/>
  <c r="D44" i="498"/>
  <c r="M22" i="497"/>
  <c r="N22" i="497" s="1"/>
  <c r="S22" i="497" s="1"/>
  <c r="F14" i="496"/>
  <c r="F44" i="496"/>
  <c r="S30" i="496"/>
  <c r="E8" i="499"/>
  <c r="D11" i="499"/>
  <c r="Q22" i="498"/>
  <c r="J22" i="498"/>
  <c r="K22" i="498" s="1"/>
  <c r="L22" i="498" s="1"/>
  <c r="M22" i="498" s="1"/>
  <c r="N22" i="498" s="1"/>
  <c r="R22" i="498" s="1"/>
  <c r="F5" i="498"/>
  <c r="E13" i="498"/>
  <c r="O5" i="498"/>
  <c r="O13" i="498" s="1"/>
  <c r="O41" i="498" s="1"/>
  <c r="G13" i="496"/>
  <c r="H5" i="496"/>
  <c r="M30" i="496"/>
  <c r="N30" i="496" s="1"/>
  <c r="R30" i="496"/>
  <c r="C19" i="501"/>
  <c r="C22" i="501"/>
  <c r="C29" i="501"/>
  <c r="C30" i="501"/>
  <c r="C39" i="501"/>
  <c r="C38" i="501"/>
  <c r="C5" i="501"/>
  <c r="C35" i="501"/>
  <c r="C18" i="501"/>
  <c r="C31" i="501"/>
  <c r="C33" i="501"/>
  <c r="C37" i="501"/>
  <c r="C23" i="501"/>
  <c r="C24" i="501"/>
  <c r="C21" i="501"/>
  <c r="C20" i="501"/>
  <c r="C36" i="501"/>
  <c r="C32" i="501"/>
  <c r="C10" i="501"/>
  <c r="C8" i="501"/>
  <c r="C34" i="501"/>
  <c r="G22" i="499"/>
  <c r="H22" i="499" s="1"/>
  <c r="I22" i="499" s="1"/>
  <c r="P22" i="499"/>
  <c r="S29" i="487"/>
  <c r="R29" i="487"/>
  <c r="D20" i="500"/>
  <c r="E20" i="500" s="1"/>
  <c r="F20" i="500" s="1"/>
  <c r="O20" i="500"/>
  <c r="K34" i="497"/>
  <c r="E44" i="497"/>
  <c r="E14" i="497"/>
  <c r="Q14" i="490"/>
  <c r="Q44" i="490"/>
  <c r="Q26" i="490"/>
  <c r="C45" i="498"/>
  <c r="C47" i="498"/>
  <c r="C48" i="498" s="1"/>
  <c r="J32" i="498"/>
  <c r="C14" i="499"/>
  <c r="C44" i="499"/>
  <c r="O36" i="500"/>
  <c r="D36" i="500"/>
  <c r="E36" i="500" s="1"/>
  <c r="F36" i="500" s="1"/>
  <c r="O38" i="499"/>
  <c r="O33" i="499"/>
  <c r="G5" i="497"/>
  <c r="F13" i="497"/>
  <c r="G34" i="499"/>
  <c r="H34" i="499" s="1"/>
  <c r="I34" i="499" s="1"/>
  <c r="P34" i="499"/>
  <c r="O30" i="499"/>
  <c r="S36" i="495"/>
  <c r="N13" i="489"/>
  <c r="S5" i="489"/>
  <c r="S13" i="489" s="1"/>
  <c r="R5" i="489"/>
  <c r="R13" i="489" s="1"/>
  <c r="G38" i="499"/>
  <c r="H38" i="499" s="1"/>
  <c r="I38" i="499" s="1"/>
  <c r="P38" i="499"/>
  <c r="G33" i="499"/>
  <c r="H33" i="499" s="1"/>
  <c r="I33" i="499" s="1"/>
  <c r="G36" i="499"/>
  <c r="H36" i="499" s="1"/>
  <c r="I36" i="499" s="1"/>
  <c r="P36" i="499"/>
  <c r="H20" i="498"/>
  <c r="I20" i="498" s="1"/>
  <c r="L5" i="492"/>
  <c r="Q5" i="492"/>
  <c r="G30" i="499"/>
  <c r="H30" i="499" s="1"/>
  <c r="I30" i="499" s="1"/>
  <c r="Q30" i="497"/>
  <c r="H13" i="495"/>
  <c r="I5" i="495"/>
  <c r="J22" i="496"/>
  <c r="K22" i="496" s="1"/>
  <c r="L22" i="496" s="1"/>
  <c r="M22" i="496" s="1"/>
  <c r="N22" i="496" s="1"/>
  <c r="R22" i="496" s="1"/>
  <c r="M29" i="491"/>
  <c r="L40" i="491"/>
  <c r="D35" i="500"/>
  <c r="E35" i="500" s="1"/>
  <c r="F35" i="500" s="1"/>
  <c r="O35" i="500"/>
  <c r="O36" i="499"/>
  <c r="P20" i="498"/>
  <c r="F8" i="498"/>
  <c r="E11" i="498"/>
  <c r="O8" i="498"/>
  <c r="O11" i="498" s="1"/>
  <c r="M30" i="497"/>
  <c r="G26" i="495"/>
  <c r="G44" i="495"/>
  <c r="G14" i="495"/>
  <c r="R8" i="488"/>
  <c r="R11" i="488" s="1"/>
  <c r="E5" i="499"/>
  <c r="O5" i="499" s="1"/>
  <c r="D13" i="499"/>
  <c r="R33" i="496"/>
  <c r="D5" i="500"/>
  <c r="J33" i="498"/>
  <c r="P31" i="498"/>
  <c r="Q19" i="497"/>
  <c r="M36" i="497"/>
  <c r="N36" i="497" s="1"/>
  <c r="S36" i="497" s="1"/>
  <c r="I29" i="495"/>
  <c r="H40" i="495"/>
  <c r="P29" i="495"/>
  <c r="P40" i="495" s="1"/>
  <c r="P41" i="495" s="1"/>
  <c r="N11" i="489"/>
  <c r="S8" i="489"/>
  <c r="S11" i="489" s="1"/>
  <c r="O39" i="499"/>
  <c r="F47" i="495"/>
  <c r="F48" i="495" s="1"/>
  <c r="F45" i="495"/>
  <c r="R18" i="489"/>
  <c r="Q39" i="496"/>
  <c r="M26" i="487"/>
  <c r="M14" i="487"/>
  <c r="G39" i="499"/>
  <c r="H39" i="499" s="1"/>
  <c r="I39" i="499" s="1"/>
  <c r="D8" i="500"/>
  <c r="L21" i="496"/>
  <c r="Q21" i="496"/>
  <c r="H39" i="498"/>
  <c r="I39" i="498" s="1"/>
  <c r="O44" i="497"/>
  <c r="H24" i="498"/>
  <c r="I24" i="498" s="1"/>
  <c r="D22" i="500"/>
  <c r="E22" i="500" s="1"/>
  <c r="F22" i="500" s="1"/>
  <c r="O22" i="500"/>
  <c r="H23" i="498"/>
  <c r="G23" i="499"/>
  <c r="H23" i="499" s="1"/>
  <c r="I23" i="499" s="1"/>
  <c r="M18" i="491"/>
  <c r="L25" i="491"/>
  <c r="M19" i="495"/>
  <c r="Q10" i="497"/>
  <c r="I23" i="497"/>
  <c r="P23" i="497"/>
  <c r="H25" i="495"/>
  <c r="I18" i="495"/>
  <c r="P18" i="495"/>
  <c r="P25" i="495" s="1"/>
  <c r="P26" i="495" s="1"/>
  <c r="S9" i="487"/>
  <c r="N11" i="487"/>
  <c r="N13" i="487"/>
  <c r="R9" i="487"/>
  <c r="H34" i="498"/>
  <c r="E18" i="499"/>
  <c r="D25" i="499"/>
  <c r="D26" i="499" s="1"/>
  <c r="O19" i="500"/>
  <c r="D19" i="500"/>
  <c r="E19" i="500" s="1"/>
  <c r="F19" i="500" s="1"/>
  <c r="M14" i="488"/>
  <c r="N13" i="488"/>
  <c r="S5" i="488"/>
  <c r="S13" i="488" s="1"/>
  <c r="R5" i="488"/>
  <c r="R13" i="488" s="1"/>
  <c r="D39" i="500"/>
  <c r="E39" i="500" s="1"/>
  <c r="F39" i="500" s="1"/>
  <c r="O39" i="500"/>
  <c r="Q19" i="495"/>
  <c r="M10" i="497"/>
  <c r="N10" i="497" s="1"/>
  <c r="S10" i="497" s="1"/>
  <c r="S32" i="496"/>
  <c r="I31" i="497"/>
  <c r="P31" i="497"/>
  <c r="O26" i="496"/>
  <c r="J40" i="493"/>
  <c r="K29" i="493"/>
  <c r="C26" i="499"/>
  <c r="D21" i="500"/>
  <c r="Q34" i="496"/>
  <c r="J34" i="496"/>
  <c r="K34" i="496" s="1"/>
  <c r="L34" i="496" s="1"/>
  <c r="M34" i="496" s="1"/>
  <c r="N34" i="496" s="1"/>
  <c r="R34" i="496" s="1"/>
  <c r="M11" i="490"/>
  <c r="N8" i="490"/>
  <c r="N35" i="496"/>
  <c r="S35" i="496" s="1"/>
  <c r="K18" i="493"/>
  <c r="J25" i="493"/>
  <c r="R39" i="496"/>
  <c r="M39" i="496"/>
  <c r="N39" i="496" s="1"/>
  <c r="J36" i="498"/>
  <c r="F40" i="497"/>
  <c r="F41" i="497" s="1"/>
  <c r="G29" i="497"/>
  <c r="G10" i="499"/>
  <c r="M21" i="497"/>
  <c r="N21" i="497" s="1"/>
  <c r="S21" i="497" s="1"/>
  <c r="R21" i="497"/>
  <c r="Q18" i="492"/>
  <c r="Q25" i="492" s="1"/>
  <c r="D23" i="500"/>
  <c r="E23" i="500" s="1"/>
  <c r="F23" i="500" s="1"/>
  <c r="G20" i="499"/>
  <c r="H20" i="499" s="1"/>
  <c r="I20" i="499" s="1"/>
  <c r="D38" i="500"/>
  <c r="E38" i="500" s="1"/>
  <c r="F38" i="500" s="1"/>
  <c r="D32" i="500"/>
  <c r="E32" i="500" s="1"/>
  <c r="F32" i="500" s="1"/>
  <c r="O32" i="500"/>
  <c r="D24" i="500"/>
  <c r="E24" i="500" s="1"/>
  <c r="F24" i="500" s="1"/>
  <c r="O24" i="500"/>
  <c r="F29" i="498"/>
  <c r="E40" i="498"/>
  <c r="E41" i="498" s="1"/>
  <c r="Q37" i="498"/>
  <c r="J37" i="498"/>
  <c r="K37" i="498" s="1"/>
  <c r="L37" i="498" s="1"/>
  <c r="I39" i="497"/>
  <c r="P39" i="497"/>
  <c r="Q9" i="495"/>
  <c r="P38" i="498"/>
  <c r="G40" i="496"/>
  <c r="G41" i="496" s="1"/>
  <c r="H29" i="496"/>
  <c r="E41" i="497"/>
  <c r="Q5" i="493"/>
  <c r="P9" i="498"/>
  <c r="R36" i="494"/>
  <c r="P18" i="496"/>
  <c r="P25" i="496" s="1"/>
  <c r="J5" i="494"/>
  <c r="P8" i="497"/>
  <c r="P11" i="497" s="1"/>
  <c r="R21" i="494"/>
  <c r="J20" i="497"/>
  <c r="S34" i="496"/>
  <c r="E597" i="11" a="1"/>
  <c r="E597" i="11" s="1"/>
  <c r="E533" i="11" a="1"/>
  <c r="E533" i="11" s="1"/>
  <c r="C9" i="501" s="1"/>
  <c r="H30" i="11"/>
  <c r="J29" i="11" a="1"/>
  <c r="J29" i="11" s="1"/>
  <c r="B601" i="11"/>
  <c r="E601" i="11" s="1" a="1"/>
  <c r="E601" i="11" s="1"/>
  <c r="B561" i="11"/>
  <c r="E561" i="11" s="1" a="1"/>
  <c r="E561" i="11" s="1"/>
  <c r="B562" i="11"/>
  <c r="E562" i="11" s="1" a="1"/>
  <c r="E562" i="11" s="1"/>
  <c r="B592" i="11"/>
  <c r="E592" i="11" s="1" a="1"/>
  <c r="E592" i="11" s="1"/>
  <c r="B618" i="11"/>
  <c r="E618" i="11" s="1" a="1"/>
  <c r="E618" i="11" s="1"/>
  <c r="B586" i="11"/>
  <c r="E586" i="11" s="1" a="1"/>
  <c r="E586" i="11" s="1"/>
  <c r="B581" i="11"/>
  <c r="E581" i="11" s="1" a="1"/>
  <c r="E581" i="11" s="1"/>
  <c r="B619" i="11"/>
  <c r="B617" i="11"/>
  <c r="E617" i="11" s="1" a="1"/>
  <c r="E617" i="11" s="1"/>
  <c r="B588" i="11"/>
  <c r="E588" i="11" s="1" a="1"/>
  <c r="E588" i="11" s="1"/>
  <c r="B555" i="11"/>
  <c r="B600" i="11"/>
  <c r="E600" i="11" s="1" a="1"/>
  <c r="E600" i="11" s="1"/>
  <c r="B598" i="11"/>
  <c r="E598" i="11" s="1" a="1"/>
  <c r="E598" i="11" s="1"/>
  <c r="B613" i="11"/>
  <c r="E613" i="11" s="1" a="1"/>
  <c r="E613" i="11" s="1"/>
  <c r="B611" i="11"/>
  <c r="E611" i="11" s="1" a="1"/>
  <c r="E611" i="11" s="1"/>
  <c r="B580" i="11"/>
  <c r="E580" i="11" s="1" a="1"/>
  <c r="E580" i="11" s="1"/>
  <c r="B572" i="11"/>
  <c r="E572" i="11" s="1" a="1"/>
  <c r="E572" i="11" s="1"/>
  <c r="B587" i="11"/>
  <c r="E587" i="11" s="1" a="1"/>
  <c r="E587" i="11" s="1"/>
  <c r="B593" i="11"/>
  <c r="E593" i="11" s="1" a="1"/>
  <c r="E593" i="11" s="1"/>
  <c r="B607" i="11"/>
  <c r="E607" i="11" s="1" a="1"/>
  <c r="E607" i="11" s="1"/>
  <c r="B612" i="11"/>
  <c r="E612" i="11" s="1" a="1"/>
  <c r="E612" i="11" s="1"/>
  <c r="B604" i="11"/>
  <c r="E604" i="11" s="1" a="1"/>
  <c r="E604" i="11" s="1"/>
  <c r="K16" i="359"/>
  <c r="J17" i="359"/>
  <c r="J16" i="359"/>
  <c r="M20" i="359"/>
  <c r="M21" i="359"/>
  <c r="L15" i="359"/>
  <c r="K17" i="359"/>
  <c r="O13" i="499" l="1"/>
  <c r="R19" i="495"/>
  <c r="D9" i="501"/>
  <c r="E9" i="501" s="1"/>
  <c r="F9" i="501" s="1"/>
  <c r="J33" i="499"/>
  <c r="K33" i="499" s="1"/>
  <c r="L33" i="499" s="1"/>
  <c r="N25" i="490"/>
  <c r="N26" i="490" s="1"/>
  <c r="S18" i="490"/>
  <c r="S25" i="490" s="1"/>
  <c r="S26" i="490" s="1"/>
  <c r="R18" i="490"/>
  <c r="R25" i="490" s="1"/>
  <c r="R26" i="490" s="1"/>
  <c r="K20" i="497"/>
  <c r="I23" i="498"/>
  <c r="P23" i="498"/>
  <c r="P29" i="496"/>
  <c r="P40" i="496" s="1"/>
  <c r="H40" i="496"/>
  <c r="I29" i="496"/>
  <c r="R11" i="487"/>
  <c r="R13" i="487"/>
  <c r="J39" i="497"/>
  <c r="K39" i="497" s="1"/>
  <c r="L39" i="497" s="1"/>
  <c r="H29" i="497"/>
  <c r="G40" i="497"/>
  <c r="J36" i="499"/>
  <c r="C45" i="499"/>
  <c r="C47" i="499"/>
  <c r="C48" i="499" s="1"/>
  <c r="J33" i="497"/>
  <c r="K33" i="497" s="1"/>
  <c r="L33" i="497" s="1"/>
  <c r="Q33" i="497"/>
  <c r="M21" i="498"/>
  <c r="N21" i="498" s="1"/>
  <c r="S21" i="498" s="1"/>
  <c r="R21" i="498"/>
  <c r="O36" i="501"/>
  <c r="D36" i="501"/>
  <c r="E36" i="501" s="1"/>
  <c r="F36" i="501" s="1"/>
  <c r="M29" i="492"/>
  <c r="L40" i="492"/>
  <c r="C35" i="502"/>
  <c r="C34" i="502"/>
  <c r="C20" i="502"/>
  <c r="C33" i="502"/>
  <c r="C36" i="502"/>
  <c r="C9" i="502"/>
  <c r="C39" i="502"/>
  <c r="C29" i="502"/>
  <c r="C8" i="502"/>
  <c r="C23" i="502"/>
  <c r="C10" i="502"/>
  <c r="C5" i="502"/>
  <c r="C32" i="502"/>
  <c r="C21" i="502"/>
  <c r="C18" i="502"/>
  <c r="C38" i="502"/>
  <c r="C24" i="502"/>
  <c r="C30" i="502"/>
  <c r="C37" i="502"/>
  <c r="C31" i="502"/>
  <c r="C19" i="502"/>
  <c r="C22" i="502"/>
  <c r="F18" i="499"/>
  <c r="E25" i="499"/>
  <c r="E26" i="499" s="1"/>
  <c r="O18" i="499"/>
  <c r="O25" i="499" s="1"/>
  <c r="O26" i="499" s="1"/>
  <c r="H10" i="499"/>
  <c r="O47" i="497"/>
  <c r="O48" i="497" s="1"/>
  <c r="O45" i="497"/>
  <c r="J31" i="497"/>
  <c r="K31" i="497" s="1"/>
  <c r="L31" i="497" s="1"/>
  <c r="M31" i="497" s="1"/>
  <c r="N31" i="497" s="1"/>
  <c r="R31" i="497" s="1"/>
  <c r="N14" i="487"/>
  <c r="M37" i="498"/>
  <c r="N37" i="498" s="1"/>
  <c r="S37" i="498" s="1"/>
  <c r="J39" i="498"/>
  <c r="H41" i="495"/>
  <c r="P33" i="499"/>
  <c r="J22" i="499"/>
  <c r="K22" i="499" s="1"/>
  <c r="L22" i="499" s="1"/>
  <c r="P19" i="499"/>
  <c r="M36" i="496"/>
  <c r="C11" i="501"/>
  <c r="D8" i="501"/>
  <c r="G14" i="496"/>
  <c r="G44" i="496"/>
  <c r="J32" i="497"/>
  <c r="K32" i="497" s="1"/>
  <c r="L32" i="497" s="1"/>
  <c r="F26" i="497"/>
  <c r="S39" i="496"/>
  <c r="G33" i="500"/>
  <c r="H33" i="500" s="1"/>
  <c r="I33" i="500" s="1"/>
  <c r="F40" i="498"/>
  <c r="G29" i="498"/>
  <c r="I25" i="495"/>
  <c r="I26" i="495" s="1"/>
  <c r="J18" i="495"/>
  <c r="M21" i="496"/>
  <c r="N21" i="496" s="1"/>
  <c r="S21" i="496" s="1"/>
  <c r="R36" i="497"/>
  <c r="J38" i="499"/>
  <c r="K38" i="499" s="1"/>
  <c r="L38" i="499" s="1"/>
  <c r="Q38" i="499"/>
  <c r="K32" i="498"/>
  <c r="D10" i="501"/>
  <c r="E10" i="501" s="1"/>
  <c r="F10" i="501" s="1"/>
  <c r="G25" i="497"/>
  <c r="H18" i="497"/>
  <c r="G26" i="496"/>
  <c r="R35" i="496"/>
  <c r="H25" i="496"/>
  <c r="I18" i="496"/>
  <c r="P24" i="498"/>
  <c r="S9" i="498"/>
  <c r="E14" i="498"/>
  <c r="E44" i="498"/>
  <c r="H24" i="499"/>
  <c r="J9" i="498"/>
  <c r="K9" i="498" s="1"/>
  <c r="L9" i="498" s="1"/>
  <c r="M9" i="498" s="1"/>
  <c r="N9" i="498" s="1"/>
  <c r="R9" i="498" s="1"/>
  <c r="Q9" i="498"/>
  <c r="L45" i="490"/>
  <c r="L47" i="490"/>
  <c r="L48" i="490" s="1"/>
  <c r="G24" i="500"/>
  <c r="H24" i="500" s="1"/>
  <c r="I24" i="500" s="1"/>
  <c r="P24" i="500"/>
  <c r="G35" i="500"/>
  <c r="S5" i="491"/>
  <c r="R5" i="491"/>
  <c r="R14" i="488"/>
  <c r="E8" i="500"/>
  <c r="D21" i="501"/>
  <c r="E21" i="501" s="1"/>
  <c r="F21" i="501" s="1"/>
  <c r="O21" i="501"/>
  <c r="F13" i="498"/>
  <c r="G5" i="498"/>
  <c r="G30" i="500"/>
  <c r="M37" i="496"/>
  <c r="N37" i="496" s="1"/>
  <c r="S37" i="496" s="1"/>
  <c r="R37" i="496"/>
  <c r="N40" i="490"/>
  <c r="N41" i="490" s="1"/>
  <c r="S29" i="490"/>
  <c r="S40" i="490" s="1"/>
  <c r="R29" i="490"/>
  <c r="R40" i="490" s="1"/>
  <c r="R41" i="490" s="1"/>
  <c r="K29" i="494"/>
  <c r="S20" i="499"/>
  <c r="J23" i="497"/>
  <c r="K23" i="497" s="1"/>
  <c r="L23" i="497" s="1"/>
  <c r="N14" i="489"/>
  <c r="G32" i="500"/>
  <c r="H32" i="500" s="1"/>
  <c r="I32" i="500" s="1"/>
  <c r="L18" i="493"/>
  <c r="K25" i="493"/>
  <c r="Q18" i="493"/>
  <c r="Q25" i="493" s="1"/>
  <c r="O38" i="500"/>
  <c r="S14" i="488"/>
  <c r="P39" i="499"/>
  <c r="N29" i="491"/>
  <c r="M40" i="491"/>
  <c r="Q47" i="490"/>
  <c r="Q48" i="490" s="1"/>
  <c r="Q45" i="490"/>
  <c r="D24" i="501"/>
  <c r="E24" i="501" s="1"/>
  <c r="F24" i="501" s="1"/>
  <c r="O24" i="501"/>
  <c r="S20" i="496"/>
  <c r="O10" i="500"/>
  <c r="P44" i="495"/>
  <c r="D20" i="501"/>
  <c r="E20" i="501" s="1"/>
  <c r="F20" i="501" s="1"/>
  <c r="G38" i="500"/>
  <c r="H38" i="500" s="1"/>
  <c r="I38" i="500" s="1"/>
  <c r="N14" i="488"/>
  <c r="N19" i="495"/>
  <c r="S19" i="495" s="1"/>
  <c r="J39" i="499"/>
  <c r="K39" i="499" s="1"/>
  <c r="L39" i="499" s="1"/>
  <c r="Q39" i="499"/>
  <c r="K33" i="498"/>
  <c r="L33" i="498" s="1"/>
  <c r="G10" i="500"/>
  <c r="H10" i="500" s="1"/>
  <c r="I10" i="500" s="1"/>
  <c r="P10" i="500"/>
  <c r="M38" i="498"/>
  <c r="N38" i="498" s="1"/>
  <c r="S38" i="498" s="1"/>
  <c r="S11" i="487"/>
  <c r="S13" i="487"/>
  <c r="D32" i="501"/>
  <c r="E32" i="501" s="1"/>
  <c r="F32" i="501" s="1"/>
  <c r="K5" i="494"/>
  <c r="P20" i="499"/>
  <c r="Q22" i="496"/>
  <c r="D23" i="501"/>
  <c r="E23" i="501" s="1"/>
  <c r="M20" i="496"/>
  <c r="N20" i="496" s="1"/>
  <c r="R20" i="496"/>
  <c r="L5" i="493"/>
  <c r="G8" i="498"/>
  <c r="F11" i="498"/>
  <c r="S14" i="489"/>
  <c r="I13" i="495"/>
  <c r="J5" i="495"/>
  <c r="D37" i="501"/>
  <c r="E37" i="501" s="1"/>
  <c r="F37" i="501" s="1"/>
  <c r="O37" i="501"/>
  <c r="E11" i="499"/>
  <c r="F8" i="499"/>
  <c r="R35" i="497"/>
  <c r="L24" i="497"/>
  <c r="Q24" i="497"/>
  <c r="P39" i="498"/>
  <c r="I35" i="498"/>
  <c r="P35" i="498"/>
  <c r="O47" i="496"/>
  <c r="O48" i="496" s="1"/>
  <c r="O45" i="496"/>
  <c r="J9" i="497"/>
  <c r="J19" i="499"/>
  <c r="K19" i="499" s="1"/>
  <c r="L19" i="499" s="1"/>
  <c r="N11" i="490"/>
  <c r="S8" i="490"/>
  <c r="R8" i="490"/>
  <c r="R11" i="490" s="1"/>
  <c r="H26" i="495"/>
  <c r="H14" i="495"/>
  <c r="H44" i="495"/>
  <c r="J34" i="499"/>
  <c r="K34" i="499" s="1"/>
  <c r="L34" i="499" s="1"/>
  <c r="Q34" i="499"/>
  <c r="D33" i="501"/>
  <c r="E33" i="501" s="1"/>
  <c r="F33" i="501" s="1"/>
  <c r="O33" i="501"/>
  <c r="O23" i="500"/>
  <c r="G19" i="500"/>
  <c r="P23" i="499"/>
  <c r="E5" i="500"/>
  <c r="E47" i="497"/>
  <c r="E48" i="497" s="1"/>
  <c r="E45" i="497"/>
  <c r="D31" i="501"/>
  <c r="E31" i="501" s="1"/>
  <c r="F31" i="501" s="1"/>
  <c r="O31" i="501"/>
  <c r="F47" i="496"/>
  <c r="F48" i="496" s="1"/>
  <c r="F45" i="496"/>
  <c r="M44" i="490"/>
  <c r="M14" i="490"/>
  <c r="R26" i="487"/>
  <c r="J11" i="495"/>
  <c r="K8" i="495"/>
  <c r="O34" i="500"/>
  <c r="S22" i="496"/>
  <c r="C25" i="501"/>
  <c r="C26" i="501" s="1"/>
  <c r="D18" i="501"/>
  <c r="H37" i="499"/>
  <c r="I37" i="499" s="1"/>
  <c r="N13" i="490"/>
  <c r="S5" i="490"/>
  <c r="S13" i="490" s="1"/>
  <c r="S26" i="487"/>
  <c r="G34" i="500"/>
  <c r="H34" i="500" s="1"/>
  <c r="I34" i="500" s="1"/>
  <c r="P34" i="500"/>
  <c r="Q36" i="496"/>
  <c r="G23" i="500"/>
  <c r="J23" i="499"/>
  <c r="K23" i="499" s="1"/>
  <c r="L23" i="499" s="1"/>
  <c r="D44" i="499"/>
  <c r="D14" i="499"/>
  <c r="P30" i="499"/>
  <c r="F14" i="497"/>
  <c r="F44" i="497"/>
  <c r="L34" i="497"/>
  <c r="Q34" i="497"/>
  <c r="D35" i="501"/>
  <c r="E35" i="501" s="1"/>
  <c r="F35" i="501" s="1"/>
  <c r="R22" i="497"/>
  <c r="P21" i="499"/>
  <c r="P31" i="499"/>
  <c r="N26" i="487"/>
  <c r="F18" i="500"/>
  <c r="E26" i="498"/>
  <c r="P5" i="496"/>
  <c r="P13" i="496" s="1"/>
  <c r="I5" i="496"/>
  <c r="H13" i="496"/>
  <c r="N31" i="495"/>
  <c r="R31" i="495" s="1"/>
  <c r="H5" i="497"/>
  <c r="P5" i="497" s="1"/>
  <c r="P13" i="497" s="1"/>
  <c r="G13" i="497"/>
  <c r="D5" i="501"/>
  <c r="C13" i="501"/>
  <c r="J21" i="499"/>
  <c r="J31" i="499"/>
  <c r="F25" i="498"/>
  <c r="G18" i="498"/>
  <c r="D38" i="501"/>
  <c r="E38" i="501" s="1"/>
  <c r="F38" i="501" s="1"/>
  <c r="O38" i="501"/>
  <c r="D45" i="498"/>
  <c r="D47" i="498"/>
  <c r="D48" i="498" s="1"/>
  <c r="G31" i="500"/>
  <c r="H9" i="499"/>
  <c r="Q19" i="498"/>
  <c r="O26" i="498"/>
  <c r="D34" i="501"/>
  <c r="E34" i="501" s="1"/>
  <c r="F34" i="501" s="1"/>
  <c r="O34" i="501"/>
  <c r="R10" i="497"/>
  <c r="G39" i="500"/>
  <c r="M5" i="492"/>
  <c r="O39" i="501"/>
  <c r="D39" i="501"/>
  <c r="E39" i="501" s="1"/>
  <c r="F39" i="501" s="1"/>
  <c r="M18" i="492"/>
  <c r="L25" i="492"/>
  <c r="M19" i="498"/>
  <c r="N19" i="498" s="1"/>
  <c r="S19" i="498" s="1"/>
  <c r="R19" i="498"/>
  <c r="M19" i="497"/>
  <c r="R5" i="490"/>
  <c r="R13" i="490" s="1"/>
  <c r="G20" i="500"/>
  <c r="D30" i="501"/>
  <c r="E30" i="501" s="1"/>
  <c r="F30" i="501" s="1"/>
  <c r="M10" i="498"/>
  <c r="N10" i="498" s="1"/>
  <c r="S10" i="498" s="1"/>
  <c r="R10" i="498"/>
  <c r="K18" i="494"/>
  <c r="J25" i="494"/>
  <c r="H11" i="496"/>
  <c r="I8" i="496"/>
  <c r="P8" i="496"/>
  <c r="P11" i="496" s="1"/>
  <c r="S22" i="498"/>
  <c r="K36" i="498"/>
  <c r="R14" i="489"/>
  <c r="P26" i="496"/>
  <c r="N30" i="497"/>
  <c r="R30" i="497" s="1"/>
  <c r="S30" i="497"/>
  <c r="D29" i="501"/>
  <c r="C40" i="501"/>
  <c r="L37" i="497"/>
  <c r="Q37" i="497"/>
  <c r="F29" i="499"/>
  <c r="E40" i="499"/>
  <c r="E41" i="499" s="1"/>
  <c r="O29" i="499"/>
  <c r="O40" i="499" s="1"/>
  <c r="O41" i="499" s="1"/>
  <c r="J29" i="495"/>
  <c r="I40" i="495"/>
  <c r="O44" i="498"/>
  <c r="O14" i="498"/>
  <c r="J20" i="499"/>
  <c r="K20" i="499" s="1"/>
  <c r="L20" i="499" s="1"/>
  <c r="M20" i="499" s="1"/>
  <c r="N20" i="499" s="1"/>
  <c r="R20" i="499" s="1"/>
  <c r="Q20" i="499"/>
  <c r="N18" i="491"/>
  <c r="M25" i="491"/>
  <c r="D25" i="500"/>
  <c r="E21" i="500"/>
  <c r="F5" i="499"/>
  <c r="E13" i="499"/>
  <c r="G45" i="495"/>
  <c r="G47" i="495"/>
  <c r="G48" i="495" s="1"/>
  <c r="I34" i="498"/>
  <c r="P34" i="498"/>
  <c r="J24" i="498"/>
  <c r="J20" i="498"/>
  <c r="G36" i="500"/>
  <c r="D22" i="501"/>
  <c r="E22" i="501" s="1"/>
  <c r="F22" i="501" s="1"/>
  <c r="O22" i="501"/>
  <c r="H32" i="499"/>
  <c r="S30" i="498"/>
  <c r="O37" i="500"/>
  <c r="J35" i="499"/>
  <c r="K35" i="499" s="1"/>
  <c r="L35" i="499" s="1"/>
  <c r="D41" i="499"/>
  <c r="H11" i="497"/>
  <c r="I8" i="497"/>
  <c r="E29" i="500"/>
  <c r="D40" i="500"/>
  <c r="M31" i="498"/>
  <c r="N31" i="498" s="1"/>
  <c r="S31" i="498" s="1"/>
  <c r="R31" i="498"/>
  <c r="J30" i="499"/>
  <c r="K30" i="499" s="1"/>
  <c r="L30" i="499" s="1"/>
  <c r="Q30" i="499"/>
  <c r="L29" i="493"/>
  <c r="K40" i="493"/>
  <c r="Q29" i="493"/>
  <c r="Q40" i="493" s="1"/>
  <c r="G22" i="500"/>
  <c r="D19" i="501"/>
  <c r="E19" i="501" s="1"/>
  <c r="F19" i="501" s="1"/>
  <c r="O19" i="501"/>
  <c r="G37" i="500"/>
  <c r="H37" i="500" s="1"/>
  <c r="I37" i="500" s="1"/>
  <c r="P37" i="500"/>
  <c r="Q21" i="498"/>
  <c r="R38" i="497"/>
  <c r="O8" i="499"/>
  <c r="O11" i="499" s="1"/>
  <c r="E619" i="11" a="1"/>
  <c r="E619" i="11" s="1"/>
  <c r="E555" i="11" a="1"/>
  <c r="E555" i="11" s="1"/>
  <c r="H31" i="11"/>
  <c r="J30" i="11" a="1"/>
  <c r="J30" i="11" s="1"/>
  <c r="B583" i="11"/>
  <c r="E583" i="11" s="1" a="1"/>
  <c r="E583" i="11" s="1"/>
  <c r="B623" i="11"/>
  <c r="E623" i="11" s="1" a="1"/>
  <c r="E623" i="11" s="1"/>
  <c r="B622" i="11"/>
  <c r="E622" i="11" s="1" a="1"/>
  <c r="E622" i="11" s="1"/>
  <c r="B634" i="11"/>
  <c r="E634" i="11" s="1" a="1"/>
  <c r="E634" i="11" s="1"/>
  <c r="B610" i="11"/>
  <c r="E610" i="11" s="1" a="1"/>
  <c r="E610" i="11" s="1"/>
  <c r="B626" i="11"/>
  <c r="E626" i="11" s="1" a="1"/>
  <c r="E626" i="11" s="1"/>
  <c r="B629" i="11"/>
  <c r="E629" i="11" s="1" a="1"/>
  <c r="E629" i="11" s="1"/>
  <c r="B639" i="11"/>
  <c r="E639" i="11" s="1" a="1"/>
  <c r="E639" i="11" s="1"/>
  <c r="B615" i="11"/>
  <c r="E615" i="11" s="1" a="1"/>
  <c r="E615" i="11" s="1"/>
  <c r="B641" i="11"/>
  <c r="B577" i="11"/>
  <c r="B609" i="11"/>
  <c r="E609" i="11" s="1" a="1"/>
  <c r="E609" i="11" s="1"/>
  <c r="B603" i="11"/>
  <c r="E603" i="11" s="1" a="1"/>
  <c r="E603" i="11" s="1"/>
  <c r="B608" i="11"/>
  <c r="E608" i="11" s="1" a="1"/>
  <c r="E608" i="11" s="1"/>
  <c r="B640" i="11"/>
  <c r="E640" i="11" s="1" a="1"/>
  <c r="E640" i="11" s="1"/>
  <c r="B602" i="11"/>
  <c r="E602" i="11" s="1" a="1"/>
  <c r="E602" i="11" s="1"/>
  <c r="B633" i="11"/>
  <c r="E633" i="11" s="1" a="1"/>
  <c r="E633" i="11" s="1"/>
  <c r="B614" i="11"/>
  <c r="E614" i="11" s="1" a="1"/>
  <c r="E614" i="11" s="1"/>
  <c r="B620" i="11"/>
  <c r="E620" i="11" s="1" a="1"/>
  <c r="E620" i="11" s="1"/>
  <c r="B584" i="11"/>
  <c r="E584" i="11" s="1" a="1"/>
  <c r="E584" i="11" s="1"/>
  <c r="B594" i="11"/>
  <c r="E594" i="11" s="1" a="1"/>
  <c r="E594" i="11" s="1"/>
  <c r="B635" i="11"/>
  <c r="E635" i="11" s="1" a="1"/>
  <c r="E635" i="11" s="1"/>
  <c r="J18" i="359"/>
  <c r="L22" i="359"/>
  <c r="M22" i="359"/>
  <c r="J19" i="359"/>
  <c r="K18" i="359"/>
  <c r="L23" i="359"/>
  <c r="P14" i="497" l="1"/>
  <c r="Q21" i="499"/>
  <c r="Q39" i="498"/>
  <c r="H44" i="496"/>
  <c r="H14" i="496"/>
  <c r="P14" i="496"/>
  <c r="P44" i="496"/>
  <c r="H22" i="500"/>
  <c r="I22" i="500" s="1"/>
  <c r="J8" i="496"/>
  <c r="I11" i="496"/>
  <c r="N5" i="492"/>
  <c r="K31" i="499"/>
  <c r="O35" i="501"/>
  <c r="G13" i="498"/>
  <c r="H5" i="498"/>
  <c r="E45" i="498"/>
  <c r="E47" i="498"/>
  <c r="E48" i="498" s="1"/>
  <c r="Q22" i="499"/>
  <c r="D37" i="502"/>
  <c r="E37" i="502" s="1"/>
  <c r="F37" i="502" s="1"/>
  <c r="O37" i="502"/>
  <c r="G36" i="501"/>
  <c r="H36" i="501" s="1"/>
  <c r="I36" i="501" s="1"/>
  <c r="P36" i="501"/>
  <c r="D18" i="502"/>
  <c r="C25" i="502"/>
  <c r="C26" i="502" s="1"/>
  <c r="H39" i="500"/>
  <c r="M34" i="499"/>
  <c r="N34" i="499" s="1"/>
  <c r="S34" i="499" s="1"/>
  <c r="P32" i="500"/>
  <c r="J18" i="496"/>
  <c r="I25" i="496"/>
  <c r="I26" i="496" s="1"/>
  <c r="G40" i="498"/>
  <c r="G41" i="498" s="1"/>
  <c r="H29" i="498"/>
  <c r="D21" i="502"/>
  <c r="E21" i="502" s="1"/>
  <c r="F21" i="502" s="1"/>
  <c r="O21" i="502"/>
  <c r="M33" i="497"/>
  <c r="N33" i="497" s="1"/>
  <c r="S33" i="497" s="1"/>
  <c r="R33" i="497"/>
  <c r="Q33" i="499"/>
  <c r="D30" i="502"/>
  <c r="E30" i="502" s="1"/>
  <c r="F30" i="502" s="1"/>
  <c r="O30" i="502"/>
  <c r="K21" i="499"/>
  <c r="L21" i="499" s="1"/>
  <c r="K25" i="494"/>
  <c r="L18" i="494"/>
  <c r="D38" i="502"/>
  <c r="E38" i="502" s="1"/>
  <c r="F38" i="502" s="1"/>
  <c r="G37" i="501"/>
  <c r="O20" i="501"/>
  <c r="F8" i="500"/>
  <c r="O8" i="500"/>
  <c r="P33" i="500"/>
  <c r="R37" i="498"/>
  <c r="C13" i="502"/>
  <c r="D5" i="502"/>
  <c r="J38" i="500"/>
  <c r="K38" i="500" s="1"/>
  <c r="L38" i="500" s="1"/>
  <c r="Q38" i="500"/>
  <c r="P38" i="500"/>
  <c r="H47" i="495"/>
  <c r="H48" i="495" s="1"/>
  <c r="H45" i="495"/>
  <c r="G20" i="501"/>
  <c r="H20" i="501" s="1"/>
  <c r="I20" i="501" s="1"/>
  <c r="J32" i="500"/>
  <c r="K32" i="500" s="1"/>
  <c r="L32" i="500" s="1"/>
  <c r="Q32" i="500"/>
  <c r="H26" i="496"/>
  <c r="G30" i="501"/>
  <c r="E5" i="501"/>
  <c r="D13" i="501"/>
  <c r="C41" i="501"/>
  <c r="O30" i="501"/>
  <c r="S33" i="499"/>
  <c r="D47" i="499"/>
  <c r="D48" i="499" s="1"/>
  <c r="D45" i="499"/>
  <c r="J33" i="500"/>
  <c r="D10" i="502"/>
  <c r="E10" i="502" s="1"/>
  <c r="F10" i="502" s="1"/>
  <c r="O10" i="502"/>
  <c r="G34" i="501"/>
  <c r="G14" i="497"/>
  <c r="G44" i="497"/>
  <c r="K5" i="495"/>
  <c r="Q5" i="495" s="1"/>
  <c r="Q13" i="495" s="1"/>
  <c r="J13" i="495"/>
  <c r="G32" i="501"/>
  <c r="P47" i="495"/>
  <c r="P48" i="495" s="1"/>
  <c r="P45" i="495"/>
  <c r="D23" i="502"/>
  <c r="E23" i="502" s="1"/>
  <c r="F23" i="502" s="1"/>
  <c r="K36" i="499"/>
  <c r="L36" i="499" s="1"/>
  <c r="D24" i="502"/>
  <c r="E24" i="502" s="1"/>
  <c r="F24" i="502" s="1"/>
  <c r="O24" i="502"/>
  <c r="K24" i="498"/>
  <c r="G21" i="501"/>
  <c r="M37" i="497"/>
  <c r="N37" i="497" s="1"/>
  <c r="R37" i="497" s="1"/>
  <c r="S37" i="497"/>
  <c r="C14" i="501"/>
  <c r="C44" i="501"/>
  <c r="K39" i="498"/>
  <c r="L39" i="498" s="1"/>
  <c r="M33" i="499"/>
  <c r="N33" i="499" s="1"/>
  <c r="D40" i="501"/>
  <c r="D41" i="501" s="1"/>
  <c r="E29" i="501"/>
  <c r="J8" i="497"/>
  <c r="I11" i="497"/>
  <c r="E44" i="499"/>
  <c r="E14" i="499"/>
  <c r="H20" i="500"/>
  <c r="I5" i="497"/>
  <c r="H13" i="497"/>
  <c r="M45" i="490"/>
  <c r="M47" i="490"/>
  <c r="M48" i="490" s="1"/>
  <c r="I14" i="495"/>
  <c r="I44" i="495"/>
  <c r="O32" i="501"/>
  <c r="S23" i="497"/>
  <c r="D8" i="502"/>
  <c r="C11" i="502"/>
  <c r="G9" i="501"/>
  <c r="M22" i="499"/>
  <c r="N22" i="499" s="1"/>
  <c r="S22" i="499" s="1"/>
  <c r="R22" i="499"/>
  <c r="L40" i="493"/>
  <c r="M29" i="493"/>
  <c r="M34" i="497"/>
  <c r="N34" i="497" s="1"/>
  <c r="G33" i="501"/>
  <c r="G8" i="499"/>
  <c r="F11" i="499"/>
  <c r="M18" i="493"/>
  <c r="L25" i="493"/>
  <c r="M30" i="499"/>
  <c r="N30" i="499" s="1"/>
  <c r="R30" i="499"/>
  <c r="L8" i="495"/>
  <c r="K11" i="495"/>
  <c r="Q8" i="495"/>
  <c r="Q11" i="495" s="1"/>
  <c r="L5" i="494"/>
  <c r="F41" i="498"/>
  <c r="E40" i="500"/>
  <c r="F29" i="500"/>
  <c r="O29" i="500"/>
  <c r="O40" i="500" s="1"/>
  <c r="G5" i="499"/>
  <c r="F13" i="499"/>
  <c r="S31" i="495"/>
  <c r="Q23" i="499"/>
  <c r="S11" i="490"/>
  <c r="S14" i="487"/>
  <c r="Q23" i="497"/>
  <c r="I18" i="497"/>
  <c r="H25" i="497"/>
  <c r="H26" i="497" s="1"/>
  <c r="P18" i="497"/>
  <c r="P25" i="497" s="1"/>
  <c r="P26" i="497" s="1"/>
  <c r="Q32" i="497"/>
  <c r="S31" i="497"/>
  <c r="C40" i="502"/>
  <c r="D29" i="502"/>
  <c r="G41" i="497"/>
  <c r="O9" i="501"/>
  <c r="F14" i="498"/>
  <c r="F44" i="498"/>
  <c r="G29" i="499"/>
  <c r="F40" i="499"/>
  <c r="F47" i="497"/>
  <c r="F48" i="497" s="1"/>
  <c r="F45" i="497"/>
  <c r="J34" i="498"/>
  <c r="K34" i="498" s="1"/>
  <c r="L34" i="498" s="1"/>
  <c r="Q34" i="498"/>
  <c r="D32" i="502"/>
  <c r="E32" i="502" s="1"/>
  <c r="F32" i="502" s="1"/>
  <c r="O21" i="500"/>
  <c r="O25" i="500" s="1"/>
  <c r="F21" i="500"/>
  <c r="R14" i="490"/>
  <c r="R44" i="490"/>
  <c r="M23" i="499"/>
  <c r="N23" i="499" s="1"/>
  <c r="S23" i="499" s="1"/>
  <c r="M23" i="497"/>
  <c r="N23" i="497" s="1"/>
  <c r="G26" i="497"/>
  <c r="M32" i="497"/>
  <c r="N32" i="497" s="1"/>
  <c r="S32" i="497" s="1"/>
  <c r="Q31" i="497"/>
  <c r="D39" i="502"/>
  <c r="E39" i="502" s="1"/>
  <c r="F39" i="502" s="1"/>
  <c r="O39" i="502"/>
  <c r="H40" i="497"/>
  <c r="H41" i="497" s="1"/>
  <c r="I29" i="497"/>
  <c r="P29" i="497"/>
  <c r="P40" i="497" s="1"/>
  <c r="P41" i="497" s="1"/>
  <c r="Q33" i="498"/>
  <c r="M35" i="499"/>
  <c r="N35" i="499" s="1"/>
  <c r="S35" i="499" s="1"/>
  <c r="R35" i="499"/>
  <c r="D9" i="502"/>
  <c r="E9" i="502" s="1"/>
  <c r="F9" i="502" s="1"/>
  <c r="Q35" i="499"/>
  <c r="N19" i="497"/>
  <c r="R19" i="497" s="1"/>
  <c r="I9" i="499"/>
  <c r="P9" i="499"/>
  <c r="J5" i="496"/>
  <c r="I13" i="496"/>
  <c r="H23" i="500"/>
  <c r="G31" i="501"/>
  <c r="H31" i="501" s="1"/>
  <c r="I31" i="501" s="1"/>
  <c r="P31" i="501"/>
  <c r="Q19" i="499"/>
  <c r="R38" i="498"/>
  <c r="O10" i="501"/>
  <c r="D36" i="502"/>
  <c r="E36" i="502" s="1"/>
  <c r="F36" i="502" s="1"/>
  <c r="O36" i="502"/>
  <c r="Q39" i="497"/>
  <c r="Q18" i="494"/>
  <c r="Q25" i="494" s="1"/>
  <c r="K18" i="495"/>
  <c r="J25" i="495"/>
  <c r="J26" i="495" s="1"/>
  <c r="G10" i="501"/>
  <c r="D33" i="502"/>
  <c r="E33" i="502" s="1"/>
  <c r="F33" i="502" s="1"/>
  <c r="M39" i="497"/>
  <c r="J10" i="500"/>
  <c r="K10" i="500" s="1"/>
  <c r="L10" i="500" s="1"/>
  <c r="G24" i="501"/>
  <c r="H24" i="501" s="1"/>
  <c r="I24" i="501" s="1"/>
  <c r="D20" i="502"/>
  <c r="E20" i="502" s="1"/>
  <c r="F20" i="502" s="1"/>
  <c r="R14" i="487"/>
  <c r="N25" i="491"/>
  <c r="S18" i="491"/>
  <c r="S25" i="491" s="1"/>
  <c r="R18" i="491"/>
  <c r="R25" i="491" s="1"/>
  <c r="M19" i="499"/>
  <c r="O14" i="499"/>
  <c r="O44" i="499"/>
  <c r="H31" i="500"/>
  <c r="I31" i="500" s="1"/>
  <c r="J37" i="500"/>
  <c r="K37" i="500" s="1"/>
  <c r="L37" i="500" s="1"/>
  <c r="E25" i="500"/>
  <c r="J34" i="500"/>
  <c r="K34" i="500" s="1"/>
  <c r="L34" i="500" s="1"/>
  <c r="K9" i="497"/>
  <c r="H8" i="498"/>
  <c r="G11" i="498"/>
  <c r="S41" i="490"/>
  <c r="J24" i="500"/>
  <c r="K24" i="500" s="1"/>
  <c r="L24" i="500" s="1"/>
  <c r="L32" i="498"/>
  <c r="Q32" i="498"/>
  <c r="D11" i="501"/>
  <c r="E8" i="501"/>
  <c r="I10" i="499"/>
  <c r="P10" i="499"/>
  <c r="D34" i="502"/>
  <c r="E34" i="502" s="1"/>
  <c r="F34" i="502" s="1"/>
  <c r="P37" i="499"/>
  <c r="L20" i="497"/>
  <c r="Q20" i="497"/>
  <c r="L29" i="494"/>
  <c r="Q29" i="494"/>
  <c r="I32" i="499"/>
  <c r="P32" i="499"/>
  <c r="G18" i="500"/>
  <c r="M5" i="493"/>
  <c r="M38" i="499"/>
  <c r="N38" i="499" s="1"/>
  <c r="S38" i="499" s="1"/>
  <c r="L36" i="498"/>
  <c r="Q36" i="498"/>
  <c r="S14" i="490"/>
  <c r="S44" i="490"/>
  <c r="F5" i="500"/>
  <c r="O5" i="500"/>
  <c r="M33" i="498"/>
  <c r="R29" i="491"/>
  <c r="R40" i="491" s="1"/>
  <c r="N40" i="491"/>
  <c r="S29" i="491"/>
  <c r="S40" i="491" s="1"/>
  <c r="G18" i="499"/>
  <c r="F25" i="499"/>
  <c r="H41" i="496"/>
  <c r="E18" i="501"/>
  <c r="D25" i="501"/>
  <c r="D26" i="501" s="1"/>
  <c r="G45" i="496"/>
  <c r="G47" i="496"/>
  <c r="G48" i="496" s="1"/>
  <c r="O45" i="498"/>
  <c r="O47" i="498"/>
  <c r="O48" i="498" s="1"/>
  <c r="N18" i="492"/>
  <c r="M25" i="492"/>
  <c r="J29" i="496"/>
  <c r="I40" i="496"/>
  <c r="G22" i="501"/>
  <c r="H22" i="501" s="1"/>
  <c r="I22" i="501" s="1"/>
  <c r="C21" i="503"/>
  <c r="C39" i="503"/>
  <c r="C20" i="503"/>
  <c r="C30" i="503"/>
  <c r="C29" i="503"/>
  <c r="C35" i="503"/>
  <c r="C5" i="503"/>
  <c r="C33" i="503"/>
  <c r="C8" i="503"/>
  <c r="C24" i="503"/>
  <c r="C38" i="503"/>
  <c r="D38" i="503" s="1"/>
  <c r="E38" i="503" s="1"/>
  <c r="C34" i="503"/>
  <c r="C18" i="503"/>
  <c r="C23" i="503"/>
  <c r="C19" i="503"/>
  <c r="C22" i="503"/>
  <c r="C36" i="503"/>
  <c r="C9" i="503"/>
  <c r="C37" i="503"/>
  <c r="C31" i="503"/>
  <c r="C32" i="503"/>
  <c r="C10" i="503"/>
  <c r="G19" i="501"/>
  <c r="I41" i="495"/>
  <c r="G39" i="501"/>
  <c r="H39" i="501" s="1"/>
  <c r="I39" i="501" s="1"/>
  <c r="P39" i="501"/>
  <c r="G38" i="501"/>
  <c r="H38" i="501" s="1"/>
  <c r="I38" i="501" s="1"/>
  <c r="P38" i="501"/>
  <c r="N14" i="490"/>
  <c r="N44" i="490"/>
  <c r="J35" i="498"/>
  <c r="H30" i="500"/>
  <c r="I30" i="500" s="1"/>
  <c r="D22" i="502"/>
  <c r="E22" i="502" s="1"/>
  <c r="F22" i="502" s="1"/>
  <c r="P41" i="496"/>
  <c r="M24" i="497"/>
  <c r="N24" i="497" s="1"/>
  <c r="H35" i="500"/>
  <c r="I35" i="500" s="1"/>
  <c r="D35" i="502"/>
  <c r="E35" i="502" s="1"/>
  <c r="F35" i="502" s="1"/>
  <c r="G25" i="498"/>
  <c r="G26" i="498" s="1"/>
  <c r="H18" i="498"/>
  <c r="M39" i="499"/>
  <c r="N39" i="499" s="1"/>
  <c r="S39" i="499" s="1"/>
  <c r="R39" i="499"/>
  <c r="R21" i="496"/>
  <c r="N36" i="496"/>
  <c r="R36" i="496" s="1"/>
  <c r="S36" i="496"/>
  <c r="D19" i="502"/>
  <c r="E19" i="502" s="1"/>
  <c r="F19" i="502" s="1"/>
  <c r="N29" i="492"/>
  <c r="M40" i="492"/>
  <c r="K20" i="498"/>
  <c r="L20" i="498" s="1"/>
  <c r="G35" i="501"/>
  <c r="H35" i="501" s="1"/>
  <c r="I35" i="501" s="1"/>
  <c r="P35" i="501"/>
  <c r="J40" i="495"/>
  <c r="K29" i="495"/>
  <c r="P22" i="500"/>
  <c r="H36" i="500"/>
  <c r="R5" i="492"/>
  <c r="F26" i="498"/>
  <c r="J37" i="499"/>
  <c r="H19" i="500"/>
  <c r="O23" i="501"/>
  <c r="F23" i="501"/>
  <c r="P5" i="498"/>
  <c r="I24" i="499"/>
  <c r="P24" i="499"/>
  <c r="D31" i="502"/>
  <c r="E31" i="502" s="1"/>
  <c r="F31" i="502" s="1"/>
  <c r="J23" i="498"/>
  <c r="Q5" i="494"/>
  <c r="E641" i="11" a="1"/>
  <c r="E641" i="11" s="1"/>
  <c r="E577" i="11" a="1"/>
  <c r="E577" i="11" s="1"/>
  <c r="H32" i="11"/>
  <c r="J31" i="11" a="1"/>
  <c r="J31" i="11" s="1"/>
  <c r="B645" i="11"/>
  <c r="E645" i="11" s="1" a="1"/>
  <c r="E645" i="11" s="1"/>
  <c r="B605" i="11"/>
  <c r="E605" i="11" s="1" a="1"/>
  <c r="E605" i="11" s="1"/>
  <c r="B630" i="11"/>
  <c r="E630" i="11" s="1" a="1"/>
  <c r="E630" i="11" s="1"/>
  <c r="B625" i="11"/>
  <c r="E625" i="11" s="1" a="1"/>
  <c r="E625" i="11" s="1"/>
  <c r="B599" i="11"/>
  <c r="B663" i="11"/>
  <c r="B616" i="11"/>
  <c r="E616" i="11" s="1" a="1"/>
  <c r="E616" i="11" s="1"/>
  <c r="B606" i="11"/>
  <c r="E606" i="11" s="1" a="1"/>
  <c r="E606" i="11" s="1"/>
  <c r="B637" i="11"/>
  <c r="E637" i="11" s="1" a="1"/>
  <c r="E637" i="11" s="1"/>
  <c r="B631" i="11"/>
  <c r="E631" i="11" s="1" a="1"/>
  <c r="E631" i="11" s="1"/>
  <c r="B661" i="11"/>
  <c r="E661" i="11" s="1" a="1"/>
  <c r="E661" i="11" s="1"/>
  <c r="B651" i="11"/>
  <c r="E651" i="11" s="1" a="1"/>
  <c r="E651" i="11" s="1"/>
  <c r="B642" i="11"/>
  <c r="E642" i="11" s="1" a="1"/>
  <c r="E642" i="11" s="1"/>
  <c r="B636" i="11"/>
  <c r="E636" i="11" s="1" a="1"/>
  <c r="E636" i="11" s="1"/>
  <c r="B648" i="11"/>
  <c r="E648" i="11" s="1" a="1"/>
  <c r="E648" i="11" s="1"/>
  <c r="B655" i="11"/>
  <c r="E655" i="11" s="1" a="1"/>
  <c r="E655" i="11" s="1"/>
  <c r="B632" i="11"/>
  <c r="E632" i="11" s="1" a="1"/>
  <c r="E632" i="11" s="1"/>
  <c r="B656" i="11"/>
  <c r="E656" i="11" s="1" a="1"/>
  <c r="E656" i="11" s="1"/>
  <c r="B624" i="11"/>
  <c r="E624" i="11" s="1" a="1"/>
  <c r="E624" i="11" s="1"/>
  <c r="B662" i="11"/>
  <c r="E662" i="11" s="1" a="1"/>
  <c r="E662" i="11" s="1"/>
  <c r="B644" i="11"/>
  <c r="E644" i="11" s="1" a="1"/>
  <c r="E644" i="11" s="1"/>
  <c r="B657" i="11"/>
  <c r="E657" i="11" s="1" a="1"/>
  <c r="E657" i="11" s="1"/>
  <c r="F17" i="359"/>
  <c r="M23" i="359"/>
  <c r="F15" i="359"/>
  <c r="M26" i="359"/>
  <c r="M25" i="359"/>
  <c r="F16" i="359"/>
  <c r="Q18" i="496" l="1"/>
  <c r="Q25" i="496" s="1"/>
  <c r="Q14" i="495"/>
  <c r="O38" i="503"/>
  <c r="F38" i="503"/>
  <c r="K40" i="495"/>
  <c r="L29" i="495"/>
  <c r="Q29" i="495"/>
  <c r="Q40" i="495" s="1"/>
  <c r="Q41" i="495" s="1"/>
  <c r="J35" i="500"/>
  <c r="D32" i="503"/>
  <c r="E32" i="503" s="1"/>
  <c r="F32" i="503" s="1"/>
  <c r="O32" i="503"/>
  <c r="E18" i="502"/>
  <c r="D25" i="502"/>
  <c r="D26" i="502" s="1"/>
  <c r="P45" i="496"/>
  <c r="P47" i="496"/>
  <c r="P48" i="496" s="1"/>
  <c r="L18" i="495"/>
  <c r="K25" i="495"/>
  <c r="G19" i="502"/>
  <c r="H19" i="502" s="1"/>
  <c r="I19" i="502" s="1"/>
  <c r="P19" i="502"/>
  <c r="D10" i="503"/>
  <c r="E10" i="503" s="1"/>
  <c r="F10" i="503" s="1"/>
  <c r="M20" i="497"/>
  <c r="N20" i="497" s="1"/>
  <c r="S20" i="497" s="1"/>
  <c r="G33" i="502"/>
  <c r="H33" i="502" s="1"/>
  <c r="I33" i="502" s="1"/>
  <c r="P33" i="502"/>
  <c r="M8" i="495"/>
  <c r="L11" i="495"/>
  <c r="H34" i="501"/>
  <c r="I34" i="501" s="1"/>
  <c r="J22" i="500"/>
  <c r="K22" i="500" s="1"/>
  <c r="L22" i="500" s="1"/>
  <c r="Q22" i="500"/>
  <c r="S24" i="497"/>
  <c r="D31" i="503"/>
  <c r="E31" i="503" s="1"/>
  <c r="F31" i="503" s="1"/>
  <c r="O31" i="503"/>
  <c r="I41" i="496"/>
  <c r="O34" i="502"/>
  <c r="J31" i="500"/>
  <c r="H10" i="501"/>
  <c r="I45" i="495"/>
  <c r="I47" i="495"/>
  <c r="I48" i="495" s="1"/>
  <c r="G30" i="502"/>
  <c r="G5" i="500"/>
  <c r="J22" i="501"/>
  <c r="K22" i="501" s="1"/>
  <c r="L22" i="501" s="1"/>
  <c r="M37" i="500"/>
  <c r="N37" i="500" s="1"/>
  <c r="S37" i="500" s="1"/>
  <c r="R37" i="500"/>
  <c r="G21" i="500"/>
  <c r="H21" i="500" s="1"/>
  <c r="I21" i="500" s="1"/>
  <c r="P21" i="500"/>
  <c r="R24" i="497"/>
  <c r="D37" i="503"/>
  <c r="E37" i="503" s="1"/>
  <c r="F37" i="503" s="1"/>
  <c r="O37" i="503"/>
  <c r="J40" i="496"/>
  <c r="K29" i="496"/>
  <c r="G34" i="502"/>
  <c r="H34" i="502" s="1"/>
  <c r="I34" i="502" s="1"/>
  <c r="P34" i="502"/>
  <c r="O47" i="499"/>
  <c r="O48" i="499" s="1"/>
  <c r="O45" i="499"/>
  <c r="O9" i="502"/>
  <c r="O32" i="502"/>
  <c r="I25" i="497"/>
  <c r="I26" i="497" s="1"/>
  <c r="J18" i="497"/>
  <c r="H21" i="501"/>
  <c r="I21" i="501" s="1"/>
  <c r="G10" i="502"/>
  <c r="M38" i="500"/>
  <c r="N38" i="500" s="1"/>
  <c r="S38" i="500" s="1"/>
  <c r="J36" i="501"/>
  <c r="H45" i="496"/>
  <c r="H47" i="496"/>
  <c r="H48" i="496" s="1"/>
  <c r="D9" i="503"/>
  <c r="E9" i="503" s="1"/>
  <c r="F9" i="503" s="1"/>
  <c r="O9" i="503"/>
  <c r="J10" i="499"/>
  <c r="K10" i="499" s="1"/>
  <c r="L10" i="499" s="1"/>
  <c r="J35" i="501"/>
  <c r="D22" i="503"/>
  <c r="E22" i="503" s="1"/>
  <c r="F22" i="503" s="1"/>
  <c r="O22" i="503"/>
  <c r="E11" i="501"/>
  <c r="F8" i="501"/>
  <c r="O8" i="501"/>
  <c r="O11" i="501" s="1"/>
  <c r="N19" i="499"/>
  <c r="R19" i="499" s="1"/>
  <c r="S19" i="499"/>
  <c r="E5" i="502"/>
  <c r="D13" i="502"/>
  <c r="G37" i="502"/>
  <c r="K23" i="498"/>
  <c r="K33" i="500"/>
  <c r="O31" i="502"/>
  <c r="D19" i="503"/>
  <c r="E19" i="503" s="1"/>
  <c r="F19" i="503" s="1"/>
  <c r="M34" i="498"/>
  <c r="H14" i="497"/>
  <c r="H44" i="497"/>
  <c r="C44" i="502"/>
  <c r="C14" i="502"/>
  <c r="G32" i="502"/>
  <c r="H32" i="502" s="1"/>
  <c r="I32" i="502" s="1"/>
  <c r="P32" i="502"/>
  <c r="D36" i="503"/>
  <c r="N25" i="492"/>
  <c r="S18" i="492"/>
  <c r="S25" i="492" s="1"/>
  <c r="S47" i="490"/>
  <c r="S48" i="490" s="1"/>
  <c r="S45" i="490"/>
  <c r="N18" i="493"/>
  <c r="M25" i="493"/>
  <c r="L24" i="498"/>
  <c r="Q24" i="498"/>
  <c r="G31" i="502"/>
  <c r="H31" i="502" s="1"/>
  <c r="I31" i="502" s="1"/>
  <c r="P31" i="502"/>
  <c r="M20" i="498"/>
  <c r="N20" i="498" s="1"/>
  <c r="O22" i="502"/>
  <c r="D23" i="503"/>
  <c r="E23" i="503" s="1"/>
  <c r="F23" i="503" s="1"/>
  <c r="O23" i="503"/>
  <c r="M36" i="498"/>
  <c r="N36" i="498" s="1"/>
  <c r="R36" i="498" s="1"/>
  <c r="S36" i="498"/>
  <c r="G36" i="502"/>
  <c r="H36" i="502" s="1"/>
  <c r="I36" i="502" s="1"/>
  <c r="H8" i="499"/>
  <c r="G11" i="499"/>
  <c r="J5" i="497"/>
  <c r="I13" i="497"/>
  <c r="G24" i="502"/>
  <c r="G21" i="502"/>
  <c r="G22" i="502"/>
  <c r="H22" i="502" s="1"/>
  <c r="I22" i="502" s="1"/>
  <c r="P22" i="502"/>
  <c r="D18" i="503"/>
  <c r="C25" i="503"/>
  <c r="C26" i="503" s="1"/>
  <c r="R38" i="499"/>
  <c r="M32" i="498"/>
  <c r="N32" i="498" s="1"/>
  <c r="R32" i="498" s="1"/>
  <c r="J29" i="497"/>
  <c r="I40" i="497"/>
  <c r="S36" i="499"/>
  <c r="H40" i="498"/>
  <c r="I29" i="498"/>
  <c r="P29" i="498"/>
  <c r="P40" i="498" s="1"/>
  <c r="J24" i="499"/>
  <c r="K24" i="499" s="1"/>
  <c r="L24" i="499" s="1"/>
  <c r="N40" i="492"/>
  <c r="S29" i="492"/>
  <c r="S40" i="492" s="1"/>
  <c r="R29" i="492"/>
  <c r="R40" i="492" s="1"/>
  <c r="D34" i="503"/>
  <c r="E34" i="503" s="1"/>
  <c r="F34" i="503" s="1"/>
  <c r="O34" i="503"/>
  <c r="Q24" i="500"/>
  <c r="H33" i="501"/>
  <c r="I33" i="501" s="1"/>
  <c r="I20" i="500"/>
  <c r="P20" i="500"/>
  <c r="M36" i="499"/>
  <c r="N36" i="499" s="1"/>
  <c r="R36" i="499"/>
  <c r="R18" i="492"/>
  <c r="R25" i="492" s="1"/>
  <c r="S34" i="497"/>
  <c r="I5" i="498"/>
  <c r="H13" i="498"/>
  <c r="G9" i="502"/>
  <c r="H9" i="502" s="1"/>
  <c r="I9" i="502" s="1"/>
  <c r="D24" i="503"/>
  <c r="E24" i="503" s="1"/>
  <c r="F24" i="503" s="1"/>
  <c r="O24" i="503"/>
  <c r="N5" i="493"/>
  <c r="G39" i="502"/>
  <c r="H39" i="502" s="1"/>
  <c r="I39" i="502" s="1"/>
  <c r="F41" i="499"/>
  <c r="R34" i="497"/>
  <c r="E45" i="499"/>
  <c r="E47" i="499"/>
  <c r="E48" i="499" s="1"/>
  <c r="O23" i="502"/>
  <c r="D44" i="501"/>
  <c r="D14" i="501"/>
  <c r="G14" i="498"/>
  <c r="G44" i="498"/>
  <c r="Q18" i="495"/>
  <c r="Q25" i="495" s="1"/>
  <c r="Q26" i="495" s="1"/>
  <c r="F5" i="501"/>
  <c r="E13" i="501"/>
  <c r="O5" i="501"/>
  <c r="O13" i="501" s="1"/>
  <c r="G8" i="500"/>
  <c r="S30" i="499"/>
  <c r="Q20" i="498"/>
  <c r="M24" i="500"/>
  <c r="N24" i="500" s="1"/>
  <c r="S24" i="500" s="1"/>
  <c r="R24" i="500"/>
  <c r="N47" i="490"/>
  <c r="N48" i="490" s="1"/>
  <c r="N45" i="490"/>
  <c r="D33" i="503"/>
  <c r="E33" i="503" s="1"/>
  <c r="F33" i="503" s="1"/>
  <c r="I8" i="498"/>
  <c r="H11" i="498"/>
  <c r="P8" i="498"/>
  <c r="P11" i="498" s="1"/>
  <c r="O20" i="502"/>
  <c r="J31" i="501"/>
  <c r="K31" i="501" s="1"/>
  <c r="L31" i="501" s="1"/>
  <c r="Q31" i="501"/>
  <c r="H5" i="499"/>
  <c r="G13" i="499"/>
  <c r="K18" i="496"/>
  <c r="J25" i="496"/>
  <c r="P35" i="500"/>
  <c r="J30" i="500"/>
  <c r="K30" i="500" s="1"/>
  <c r="L30" i="500" s="1"/>
  <c r="G23" i="501"/>
  <c r="H23" i="501" s="1"/>
  <c r="I23" i="501" s="1"/>
  <c r="P23" i="501"/>
  <c r="R32" i="497"/>
  <c r="F45" i="498"/>
  <c r="F47" i="498"/>
  <c r="F48" i="498" s="1"/>
  <c r="M40" i="493"/>
  <c r="N29" i="493"/>
  <c r="K8" i="497"/>
  <c r="J11" i="497"/>
  <c r="H30" i="501"/>
  <c r="O19" i="502"/>
  <c r="F14" i="499"/>
  <c r="F44" i="499"/>
  <c r="G20" i="502"/>
  <c r="D35" i="503"/>
  <c r="E35" i="503" s="1"/>
  <c r="F35" i="503" s="1"/>
  <c r="F25" i="500"/>
  <c r="L9" i="497"/>
  <c r="Q9" i="497"/>
  <c r="P24" i="501"/>
  <c r="I23" i="500"/>
  <c r="P23" i="500"/>
  <c r="O29" i="501"/>
  <c r="O40" i="501" s="1"/>
  <c r="O41" i="501" s="1"/>
  <c r="F29" i="501"/>
  <c r="E40" i="501"/>
  <c r="E41" i="501" s="1"/>
  <c r="H37" i="501"/>
  <c r="I37" i="501" s="1"/>
  <c r="D5" i="503"/>
  <c r="C13" i="503"/>
  <c r="P30" i="500"/>
  <c r="K37" i="499"/>
  <c r="D29" i="503"/>
  <c r="E29" i="503" s="1"/>
  <c r="C40" i="503"/>
  <c r="C41" i="503" s="1"/>
  <c r="H18" i="500"/>
  <c r="G25" i="500"/>
  <c r="J24" i="501"/>
  <c r="F40" i="500"/>
  <c r="G29" i="500"/>
  <c r="H32" i="501"/>
  <c r="I32" i="501" s="1"/>
  <c r="L31" i="499"/>
  <c r="Q31" i="499"/>
  <c r="C30" i="504"/>
  <c r="C23" i="504"/>
  <c r="C31" i="504"/>
  <c r="C34" i="504"/>
  <c r="C33" i="504"/>
  <c r="C35" i="504"/>
  <c r="C36" i="504"/>
  <c r="C19" i="504"/>
  <c r="C20" i="504"/>
  <c r="C8" i="504"/>
  <c r="C38" i="504"/>
  <c r="C21" i="504"/>
  <c r="C10" i="504"/>
  <c r="C24" i="504"/>
  <c r="C39" i="504"/>
  <c r="C37" i="504"/>
  <c r="C32" i="504"/>
  <c r="C22" i="504"/>
  <c r="C29" i="504"/>
  <c r="C18" i="504"/>
  <c r="Q38" i="501"/>
  <c r="J38" i="501"/>
  <c r="K38" i="501" s="1"/>
  <c r="L38" i="501" s="1"/>
  <c r="D30" i="503"/>
  <c r="E30" i="503" s="1"/>
  <c r="F26" i="499"/>
  <c r="Q34" i="500"/>
  <c r="Q10" i="500"/>
  <c r="R23" i="497"/>
  <c r="R33" i="499"/>
  <c r="J41" i="495"/>
  <c r="J44" i="495"/>
  <c r="J14" i="495"/>
  <c r="R32" i="500"/>
  <c r="M32" i="500"/>
  <c r="N32" i="500" s="1"/>
  <c r="S32" i="500" s="1"/>
  <c r="O38" i="502"/>
  <c r="R34" i="499"/>
  <c r="K35" i="498"/>
  <c r="L35" i="498" s="1"/>
  <c r="H29" i="499"/>
  <c r="G40" i="499"/>
  <c r="G41" i="499" s="1"/>
  <c r="I19" i="500"/>
  <c r="P19" i="500"/>
  <c r="D20" i="503"/>
  <c r="E20" i="503" s="1"/>
  <c r="F20" i="503" s="1"/>
  <c r="O20" i="503"/>
  <c r="G25" i="499"/>
  <c r="G26" i="499" s="1"/>
  <c r="H18" i="499"/>
  <c r="J32" i="499"/>
  <c r="K32" i="499" s="1"/>
  <c r="L32" i="499" s="1"/>
  <c r="M34" i="500"/>
  <c r="N34" i="500" s="1"/>
  <c r="S34" i="500" s="1"/>
  <c r="R34" i="500"/>
  <c r="M10" i="500"/>
  <c r="N10" i="500" s="1"/>
  <c r="S10" i="500" s="1"/>
  <c r="I14" i="496"/>
  <c r="I44" i="496"/>
  <c r="H9" i="501"/>
  <c r="L5" i="495"/>
  <c r="K13" i="495"/>
  <c r="J20" i="501"/>
  <c r="G38" i="502"/>
  <c r="H38" i="502" s="1"/>
  <c r="I38" i="502" s="1"/>
  <c r="P38" i="502"/>
  <c r="S5" i="492"/>
  <c r="Q36" i="499"/>
  <c r="P13" i="498"/>
  <c r="C11" i="503"/>
  <c r="D8" i="503"/>
  <c r="G23" i="502"/>
  <c r="H23" i="502" s="1"/>
  <c r="I23" i="502" s="1"/>
  <c r="J39" i="501"/>
  <c r="K39" i="501" s="1"/>
  <c r="L39" i="501" s="1"/>
  <c r="Q39" i="501"/>
  <c r="D39" i="503"/>
  <c r="E39" i="503" s="1"/>
  <c r="F39" i="503" s="1"/>
  <c r="O39" i="503"/>
  <c r="J13" i="496"/>
  <c r="K5" i="496"/>
  <c r="Q5" i="496" s="1"/>
  <c r="R23" i="499"/>
  <c r="M5" i="494"/>
  <c r="P20" i="501"/>
  <c r="L25" i="494"/>
  <c r="M18" i="494"/>
  <c r="M39" i="498"/>
  <c r="G45" i="497"/>
  <c r="G47" i="497"/>
  <c r="G48" i="497" s="1"/>
  <c r="I39" i="500"/>
  <c r="P39" i="500"/>
  <c r="E25" i="501"/>
  <c r="E26" i="501" s="1"/>
  <c r="F18" i="501"/>
  <c r="O18" i="501"/>
  <c r="O25" i="501" s="1"/>
  <c r="O26" i="501" s="1"/>
  <c r="D21" i="503"/>
  <c r="E21" i="503" s="1"/>
  <c r="F21" i="503" s="1"/>
  <c r="O21" i="503"/>
  <c r="M29" i="494"/>
  <c r="P18" i="498"/>
  <c r="P25" i="498" s="1"/>
  <c r="I18" i="498"/>
  <c r="H25" i="498"/>
  <c r="H26" i="498" s="1"/>
  <c r="O35" i="502"/>
  <c r="P31" i="500"/>
  <c r="N39" i="497"/>
  <c r="R39" i="497" s="1"/>
  <c r="J9" i="499"/>
  <c r="K9" i="499" s="1"/>
  <c r="L9" i="499" s="1"/>
  <c r="R47" i="490"/>
  <c r="R48" i="490" s="1"/>
  <c r="R45" i="490"/>
  <c r="C41" i="502"/>
  <c r="C47" i="501"/>
  <c r="C48" i="501" s="1"/>
  <c r="C45" i="501"/>
  <c r="J11" i="496"/>
  <c r="K8" i="496"/>
  <c r="P44" i="497"/>
  <c r="E29" i="502"/>
  <c r="O29" i="502" s="1"/>
  <c r="O40" i="502" s="1"/>
  <c r="D40" i="502"/>
  <c r="D41" i="502" s="1"/>
  <c r="I36" i="500"/>
  <c r="P36" i="500"/>
  <c r="G35" i="502"/>
  <c r="H35" i="502" s="1"/>
  <c r="I35" i="502" s="1"/>
  <c r="P35" i="502"/>
  <c r="H19" i="501"/>
  <c r="I19" i="501" s="1"/>
  <c r="P22" i="501"/>
  <c r="N33" i="498"/>
  <c r="R33" i="498" s="1"/>
  <c r="S33" i="498"/>
  <c r="Q37" i="500"/>
  <c r="O33" i="502"/>
  <c r="S19" i="497"/>
  <c r="D11" i="502"/>
  <c r="E8" i="502"/>
  <c r="P34" i="501"/>
  <c r="M21" i="499"/>
  <c r="E663" i="11" a="1"/>
  <c r="E663" i="11" s="1"/>
  <c r="E599" i="11" a="1"/>
  <c r="E599" i="11" s="1"/>
  <c r="C9" i="504" s="1"/>
  <c r="J32" i="11" a="1"/>
  <c r="J32" i="11" s="1"/>
  <c r="H33" i="11"/>
  <c r="B627" i="11"/>
  <c r="E627" i="11" s="1" a="1"/>
  <c r="E627" i="11" s="1"/>
  <c r="B667" i="11"/>
  <c r="E667" i="11" s="1" a="1"/>
  <c r="E667" i="11" s="1"/>
  <c r="B673" i="11"/>
  <c r="E673" i="11" s="1" a="1"/>
  <c r="E673" i="11" s="1"/>
  <c r="B683" i="11"/>
  <c r="E683" i="11" s="1" a="1"/>
  <c r="E683" i="11" s="1"/>
  <c r="B653" i="11"/>
  <c r="E653" i="11" s="1" a="1"/>
  <c r="E653" i="11" s="1"/>
  <c r="B679" i="11"/>
  <c r="E679" i="11" s="1" a="1"/>
  <c r="E679" i="11" s="1"/>
  <c r="B659" i="11"/>
  <c r="E659" i="11" s="1" a="1"/>
  <c r="E659" i="11" s="1"/>
  <c r="B646" i="11"/>
  <c r="E646" i="11" s="1" a="1"/>
  <c r="E646" i="11" s="1"/>
  <c r="B628" i="11"/>
  <c r="E628" i="11" s="1" a="1"/>
  <c r="E628" i="11" s="1"/>
  <c r="B638" i="11"/>
  <c r="E638" i="11" s="1" a="1"/>
  <c r="E638" i="11" s="1"/>
  <c r="B685" i="11"/>
  <c r="B664" i="11"/>
  <c r="E664" i="11" s="1" a="1"/>
  <c r="E664" i="11" s="1"/>
  <c r="B621" i="11"/>
  <c r="B654" i="11"/>
  <c r="E654" i="11" s="1" a="1"/>
  <c r="E654" i="11" s="1"/>
  <c r="B684" i="11"/>
  <c r="E684" i="11" s="1" a="1"/>
  <c r="E684" i="11" s="1"/>
  <c r="B677" i="11"/>
  <c r="E677" i="11" s="1" a="1"/>
  <c r="E677" i="11" s="1"/>
  <c r="B678" i="11"/>
  <c r="E678" i="11" s="1" a="1"/>
  <c r="E678" i="11" s="1"/>
  <c r="B670" i="11"/>
  <c r="E670" i="11" s="1" a="1"/>
  <c r="E670" i="11" s="1"/>
  <c r="B647" i="11"/>
  <c r="E647" i="11" s="1" a="1"/>
  <c r="E647" i="11" s="1"/>
  <c r="B666" i="11"/>
  <c r="E666" i="11" s="1" a="1"/>
  <c r="E666" i="11" s="1"/>
  <c r="B658" i="11"/>
  <c r="E658" i="11" s="1" a="1"/>
  <c r="E658" i="11" s="1"/>
  <c r="B652" i="11"/>
  <c r="E652" i="11" s="1" a="1"/>
  <c r="E652" i="11" s="1"/>
  <c r="M24" i="359"/>
  <c r="F18" i="359"/>
  <c r="D9" i="504" l="1"/>
  <c r="E9" i="504" s="1"/>
  <c r="F9" i="504" s="1"/>
  <c r="Q5" i="497"/>
  <c r="Q13" i="497" s="1"/>
  <c r="M9" i="499"/>
  <c r="N9" i="499" s="1"/>
  <c r="E5" i="503"/>
  <c r="D13" i="503"/>
  <c r="N18" i="494"/>
  <c r="M25" i="494"/>
  <c r="J37" i="501"/>
  <c r="P22" i="503"/>
  <c r="G22" i="503"/>
  <c r="H22" i="503" s="1"/>
  <c r="I22" i="503" s="1"/>
  <c r="D34" i="504"/>
  <c r="E34" i="504" s="1"/>
  <c r="F34" i="504" s="1"/>
  <c r="M11" i="495"/>
  <c r="N8" i="495"/>
  <c r="J19" i="501"/>
  <c r="G20" i="503"/>
  <c r="M38" i="501"/>
  <c r="N38" i="501" s="1"/>
  <c r="S38" i="501" s="1"/>
  <c r="L8" i="497"/>
  <c r="K11" i="497"/>
  <c r="Q8" i="497"/>
  <c r="Q11" i="497" s="1"/>
  <c r="O33" i="503"/>
  <c r="R20" i="498"/>
  <c r="O19" i="503"/>
  <c r="R20" i="497"/>
  <c r="Q44" i="495"/>
  <c r="E8" i="503"/>
  <c r="D11" i="503"/>
  <c r="O30" i="503"/>
  <c r="F30" i="503"/>
  <c r="G34" i="503"/>
  <c r="H34" i="503" s="1"/>
  <c r="I34" i="503" s="1"/>
  <c r="P34" i="503"/>
  <c r="C25" i="504"/>
  <c r="D18" i="504"/>
  <c r="J22" i="502"/>
  <c r="J31" i="502"/>
  <c r="K31" i="502" s="1"/>
  <c r="L31" i="502" s="1"/>
  <c r="J34" i="502"/>
  <c r="K34" i="502" s="1"/>
  <c r="L34" i="502" s="1"/>
  <c r="Q34" i="502"/>
  <c r="I10" i="501"/>
  <c r="P10" i="501"/>
  <c r="P33" i="501"/>
  <c r="D31" i="504"/>
  <c r="E31" i="504" s="1"/>
  <c r="F31" i="504" s="1"/>
  <c r="O10" i="503"/>
  <c r="J38" i="502"/>
  <c r="K38" i="502" s="1"/>
  <c r="L38" i="502" s="1"/>
  <c r="Q38" i="502"/>
  <c r="J36" i="500"/>
  <c r="K36" i="500" s="1"/>
  <c r="L36" i="500" s="1"/>
  <c r="M36" i="500" s="1"/>
  <c r="N36" i="500" s="1"/>
  <c r="R36" i="500" s="1"/>
  <c r="C40" i="504"/>
  <c r="D29" i="504"/>
  <c r="M31" i="499"/>
  <c r="N31" i="499" s="1"/>
  <c r="R5" i="493"/>
  <c r="S5" i="493"/>
  <c r="S20" i="498"/>
  <c r="Q10" i="499"/>
  <c r="L29" i="496"/>
  <c r="K40" i="496"/>
  <c r="K41" i="496" s="1"/>
  <c r="Q29" i="496"/>
  <c r="Q40" i="496" s="1"/>
  <c r="J19" i="502"/>
  <c r="K19" i="502" s="1"/>
  <c r="L19" i="502" s="1"/>
  <c r="J20" i="500"/>
  <c r="K20" i="500" s="1"/>
  <c r="L20" i="500" s="1"/>
  <c r="Q20" i="500"/>
  <c r="F11" i="501"/>
  <c r="G8" i="501"/>
  <c r="G19" i="503"/>
  <c r="H19" i="503" s="1"/>
  <c r="I19" i="503" s="1"/>
  <c r="P19" i="503"/>
  <c r="J35" i="502"/>
  <c r="K35" i="502" s="1"/>
  <c r="L35" i="502" s="1"/>
  <c r="Q35" i="502"/>
  <c r="I25" i="498"/>
  <c r="I26" i="498" s="1"/>
  <c r="J18" i="498"/>
  <c r="K13" i="496"/>
  <c r="L5" i="496"/>
  <c r="K20" i="501"/>
  <c r="I29" i="499"/>
  <c r="H40" i="499"/>
  <c r="H41" i="499" s="1"/>
  <c r="P29" i="499"/>
  <c r="P40" i="499" s="1"/>
  <c r="P41" i="499" s="1"/>
  <c r="D22" i="504"/>
  <c r="E22" i="504" s="1"/>
  <c r="F22" i="504" s="1"/>
  <c r="O22" i="504"/>
  <c r="M24" i="498"/>
  <c r="N24" i="498" s="1"/>
  <c r="R24" i="498" s="1"/>
  <c r="S24" i="498"/>
  <c r="M10" i="499"/>
  <c r="J41" i="496"/>
  <c r="K31" i="500"/>
  <c r="L31" i="500" s="1"/>
  <c r="K26" i="495"/>
  <c r="J33" i="501"/>
  <c r="K33" i="501" s="1"/>
  <c r="L33" i="501" s="1"/>
  <c r="M33" i="501" s="1"/>
  <c r="N33" i="501" s="1"/>
  <c r="R33" i="501" s="1"/>
  <c r="H30" i="502"/>
  <c r="J39" i="502"/>
  <c r="K39" i="502" s="1"/>
  <c r="L39" i="502" s="1"/>
  <c r="K35" i="501"/>
  <c r="F29" i="502"/>
  <c r="E40" i="502"/>
  <c r="E41" i="502" s="1"/>
  <c r="N29" i="494"/>
  <c r="J44" i="496"/>
  <c r="J14" i="496"/>
  <c r="K44" i="495"/>
  <c r="K14" i="495"/>
  <c r="J32" i="501"/>
  <c r="K32" i="501" s="1"/>
  <c r="L32" i="501" s="1"/>
  <c r="Q32" i="501"/>
  <c r="J23" i="500"/>
  <c r="K23" i="500" s="1"/>
  <c r="L23" i="500" s="1"/>
  <c r="M23" i="500" s="1"/>
  <c r="N23" i="500" s="1"/>
  <c r="R23" i="500" s="1"/>
  <c r="Q23" i="500"/>
  <c r="S23" i="500"/>
  <c r="H21" i="502"/>
  <c r="I21" i="502" s="1"/>
  <c r="M18" i="495"/>
  <c r="L25" i="495"/>
  <c r="H5" i="500"/>
  <c r="D30" i="504"/>
  <c r="E30" i="504" s="1"/>
  <c r="F30" i="504" s="1"/>
  <c r="O30" i="504"/>
  <c r="N40" i="493"/>
  <c r="S29" i="493"/>
  <c r="S40" i="493" s="1"/>
  <c r="R29" i="493"/>
  <c r="R40" i="493" s="1"/>
  <c r="N5" i="494"/>
  <c r="P39" i="502"/>
  <c r="J19" i="500"/>
  <c r="K19" i="500" s="1"/>
  <c r="L19" i="500" s="1"/>
  <c r="D32" i="504"/>
  <c r="E32" i="504" s="1"/>
  <c r="F32" i="504" s="1"/>
  <c r="M5" i="495"/>
  <c r="L13" i="495"/>
  <c r="M35" i="498"/>
  <c r="N35" i="498" s="1"/>
  <c r="S35" i="498" s="1"/>
  <c r="D37" i="504"/>
  <c r="E37" i="504" s="1"/>
  <c r="F37" i="504" s="1"/>
  <c r="O37" i="504"/>
  <c r="H29" i="500"/>
  <c r="G40" i="500"/>
  <c r="J23" i="501"/>
  <c r="G24" i="503"/>
  <c r="P21" i="502"/>
  <c r="N25" i="493"/>
  <c r="S18" i="493"/>
  <c r="S25" i="493" s="1"/>
  <c r="L33" i="500"/>
  <c r="Q33" i="500"/>
  <c r="P19" i="501"/>
  <c r="Q30" i="500"/>
  <c r="P9" i="502"/>
  <c r="Q24" i="499"/>
  <c r="H24" i="502"/>
  <c r="G9" i="503"/>
  <c r="G37" i="503"/>
  <c r="J8" i="498"/>
  <c r="I11" i="498"/>
  <c r="J33" i="502"/>
  <c r="K33" i="502" s="1"/>
  <c r="L33" i="502" s="1"/>
  <c r="Q33" i="502"/>
  <c r="L23" i="498"/>
  <c r="Q23" i="498"/>
  <c r="G31" i="503"/>
  <c r="H31" i="503" s="1"/>
  <c r="I31" i="503" s="1"/>
  <c r="P31" i="503"/>
  <c r="G39" i="503"/>
  <c r="I45" i="496"/>
  <c r="I47" i="496"/>
  <c r="I48" i="496" s="1"/>
  <c r="D10" i="504"/>
  <c r="E10" i="504" s="1"/>
  <c r="F10" i="504" s="1"/>
  <c r="J26" i="496"/>
  <c r="O44" i="501"/>
  <c r="O14" i="501"/>
  <c r="J5" i="498"/>
  <c r="I13" i="498"/>
  <c r="P41" i="498"/>
  <c r="K36" i="501"/>
  <c r="P32" i="501"/>
  <c r="H25" i="499"/>
  <c r="H26" i="499" s="1"/>
  <c r="I18" i="499"/>
  <c r="G23" i="503"/>
  <c r="H23" i="503" s="1"/>
  <c r="I23" i="503" s="1"/>
  <c r="P23" i="503"/>
  <c r="D39" i="504"/>
  <c r="E39" i="504" s="1"/>
  <c r="F39" i="504" s="1"/>
  <c r="O39" i="504"/>
  <c r="O24" i="504"/>
  <c r="D24" i="504"/>
  <c r="E24" i="504" s="1"/>
  <c r="F24" i="504" s="1"/>
  <c r="F18" i="502"/>
  <c r="E25" i="502"/>
  <c r="E26" i="502" s="1"/>
  <c r="I18" i="500"/>
  <c r="H25" i="500"/>
  <c r="P18" i="500"/>
  <c r="O35" i="503"/>
  <c r="E14" i="501"/>
  <c r="E44" i="501"/>
  <c r="H41" i="498"/>
  <c r="D40" i="503"/>
  <c r="D41" i="503" s="1"/>
  <c r="E36" i="503"/>
  <c r="H37" i="502"/>
  <c r="J21" i="500"/>
  <c r="K21" i="500" s="1"/>
  <c r="L21" i="500" s="1"/>
  <c r="G32" i="503"/>
  <c r="H32" i="503" s="1"/>
  <c r="I32" i="503" s="1"/>
  <c r="J25" i="497"/>
  <c r="K18" i="497"/>
  <c r="S39" i="497"/>
  <c r="P26" i="498"/>
  <c r="P44" i="498"/>
  <c r="P14" i="498"/>
  <c r="I30" i="501"/>
  <c r="P30" i="501"/>
  <c r="G10" i="503"/>
  <c r="H10" i="503" s="1"/>
  <c r="I10" i="503" s="1"/>
  <c r="P10" i="503"/>
  <c r="M9" i="497"/>
  <c r="N9" i="497" s="1"/>
  <c r="S9" i="497" s="1"/>
  <c r="K11" i="496"/>
  <c r="L8" i="496"/>
  <c r="Q8" i="496"/>
  <c r="Q11" i="496" s="1"/>
  <c r="K24" i="501"/>
  <c r="H8" i="500"/>
  <c r="J29" i="498"/>
  <c r="I40" i="498"/>
  <c r="I41" i="498" s="1"/>
  <c r="R10" i="500"/>
  <c r="J45" i="495"/>
  <c r="J47" i="495"/>
  <c r="J48" i="495" s="1"/>
  <c r="C11" i="504"/>
  <c r="D8" i="504"/>
  <c r="G14" i="499"/>
  <c r="G44" i="499"/>
  <c r="G5" i="501"/>
  <c r="F13" i="501"/>
  <c r="I8" i="499"/>
  <c r="H11" i="499"/>
  <c r="P8" i="499"/>
  <c r="P11" i="499" s="1"/>
  <c r="D44" i="502"/>
  <c r="D14" i="502"/>
  <c r="R38" i="500"/>
  <c r="N39" i="498"/>
  <c r="R39" i="498" s="1"/>
  <c r="D23" i="504"/>
  <c r="E23" i="504" s="1"/>
  <c r="F23" i="504" s="1"/>
  <c r="G29" i="501"/>
  <c r="F40" i="501"/>
  <c r="G33" i="503"/>
  <c r="H33" i="503" s="1"/>
  <c r="I33" i="503" s="1"/>
  <c r="D25" i="503"/>
  <c r="D26" i="503" s="1"/>
  <c r="E18" i="503"/>
  <c r="O18" i="503" s="1"/>
  <c r="O25" i="503" s="1"/>
  <c r="O26" i="503" s="1"/>
  <c r="P47" i="497"/>
  <c r="P48" i="497" s="1"/>
  <c r="P45" i="497"/>
  <c r="G21" i="503"/>
  <c r="H21" i="503" s="1"/>
  <c r="I21" i="503" s="1"/>
  <c r="P21" i="503"/>
  <c r="H44" i="498"/>
  <c r="H14" i="498"/>
  <c r="D21" i="504"/>
  <c r="E21" i="504" s="1"/>
  <c r="F21" i="504" s="1"/>
  <c r="O21" i="504"/>
  <c r="D20" i="504"/>
  <c r="E20" i="504" s="1"/>
  <c r="F20" i="504" s="1"/>
  <c r="O20" i="504"/>
  <c r="O29" i="503"/>
  <c r="F29" i="503"/>
  <c r="E40" i="503"/>
  <c r="H13" i="499"/>
  <c r="I5" i="499"/>
  <c r="P36" i="502"/>
  <c r="J32" i="502"/>
  <c r="F5" i="502"/>
  <c r="E13" i="502"/>
  <c r="O5" i="502"/>
  <c r="O13" i="502" s="1"/>
  <c r="M22" i="500"/>
  <c r="K35" i="500"/>
  <c r="P21" i="501"/>
  <c r="N34" i="498"/>
  <c r="R34" i="498" s="1"/>
  <c r="S34" i="498"/>
  <c r="I9" i="501"/>
  <c r="P9" i="501"/>
  <c r="M24" i="499"/>
  <c r="N24" i="499" s="1"/>
  <c r="S24" i="499" s="1"/>
  <c r="G35" i="503"/>
  <c r="H35" i="503" s="1"/>
  <c r="I35" i="503" s="1"/>
  <c r="L18" i="496"/>
  <c r="K25" i="496"/>
  <c r="D38" i="504"/>
  <c r="E38" i="504" s="1"/>
  <c r="F38" i="504" s="1"/>
  <c r="P23" i="502"/>
  <c r="D19" i="504"/>
  <c r="E19" i="504" s="1"/>
  <c r="H20" i="502"/>
  <c r="G47" i="498"/>
  <c r="G48" i="498" s="1"/>
  <c r="G45" i="498"/>
  <c r="I41" i="497"/>
  <c r="J36" i="502"/>
  <c r="K36" i="502" s="1"/>
  <c r="L36" i="502" s="1"/>
  <c r="Q36" i="502"/>
  <c r="H10" i="502"/>
  <c r="I10" i="502" s="1"/>
  <c r="M22" i="501"/>
  <c r="N22" i="501" s="1"/>
  <c r="S22" i="501" s="1"/>
  <c r="R22" i="501"/>
  <c r="Q35" i="498"/>
  <c r="M30" i="500"/>
  <c r="N30" i="500" s="1"/>
  <c r="R30" i="500"/>
  <c r="P18" i="499"/>
  <c r="P25" i="499" s="1"/>
  <c r="I14" i="497"/>
  <c r="I44" i="497"/>
  <c r="O18" i="502"/>
  <c r="G18" i="501"/>
  <c r="F25" i="501"/>
  <c r="F26" i="501" s="1"/>
  <c r="J13" i="497"/>
  <c r="K5" i="497"/>
  <c r="P25" i="500"/>
  <c r="P37" i="501"/>
  <c r="N21" i="499"/>
  <c r="R21" i="499" s="1"/>
  <c r="M39" i="501"/>
  <c r="N39" i="501" s="1"/>
  <c r="S39" i="501" s="1"/>
  <c r="O8" i="502"/>
  <c r="O11" i="502" s="1"/>
  <c r="E11" i="502"/>
  <c r="F8" i="502"/>
  <c r="J39" i="500"/>
  <c r="C32" i="505"/>
  <c r="C29" i="505"/>
  <c r="C18" i="505"/>
  <c r="C23" i="505"/>
  <c r="C22" i="505"/>
  <c r="C20" i="505"/>
  <c r="C30" i="505"/>
  <c r="C5" i="505"/>
  <c r="C35" i="505"/>
  <c r="C24" i="505"/>
  <c r="C34" i="505"/>
  <c r="C38" i="505"/>
  <c r="C31" i="505"/>
  <c r="C21" i="505"/>
  <c r="C8" i="505"/>
  <c r="C33" i="505"/>
  <c r="C19" i="505"/>
  <c r="C36" i="505"/>
  <c r="C37" i="505"/>
  <c r="C10" i="505"/>
  <c r="C39" i="505"/>
  <c r="J23" i="502"/>
  <c r="Q32" i="499"/>
  <c r="D36" i="504"/>
  <c r="E36" i="504" s="1"/>
  <c r="F36" i="504" s="1"/>
  <c r="O36" i="504"/>
  <c r="L37" i="499"/>
  <c r="Q37" i="499"/>
  <c r="M31" i="501"/>
  <c r="N31" i="501" s="1"/>
  <c r="S31" i="501" s="1"/>
  <c r="R31" i="501"/>
  <c r="J40" i="497"/>
  <c r="J41" i="497" s="1"/>
  <c r="K29" i="497"/>
  <c r="C45" i="502"/>
  <c r="C47" i="502"/>
  <c r="C48" i="502" s="1"/>
  <c r="S21" i="501"/>
  <c r="Q22" i="501"/>
  <c r="J34" i="501"/>
  <c r="M29" i="495"/>
  <c r="L40" i="495"/>
  <c r="L41" i="495" s="1"/>
  <c r="P5" i="499"/>
  <c r="P13" i="499" s="1"/>
  <c r="M32" i="499"/>
  <c r="N32" i="499" s="1"/>
  <c r="S32" i="499" s="1"/>
  <c r="D35" i="504"/>
  <c r="E35" i="504" s="1"/>
  <c r="F35" i="504" s="1"/>
  <c r="C44" i="503"/>
  <c r="C14" i="503"/>
  <c r="F45" i="499"/>
  <c r="F47" i="499"/>
  <c r="F48" i="499" s="1"/>
  <c r="O25" i="502"/>
  <c r="H47" i="497"/>
  <c r="H48" i="497" s="1"/>
  <c r="H45" i="497"/>
  <c r="J21" i="501"/>
  <c r="K21" i="501" s="1"/>
  <c r="L21" i="501" s="1"/>
  <c r="M21" i="501" s="1"/>
  <c r="N21" i="501" s="1"/>
  <c r="R21" i="501" s="1"/>
  <c r="P5" i="500"/>
  <c r="R8" i="495"/>
  <c r="R11" i="495" s="1"/>
  <c r="K41" i="495"/>
  <c r="S36" i="500"/>
  <c r="J9" i="502"/>
  <c r="K9" i="502" s="1"/>
  <c r="L9" i="502" s="1"/>
  <c r="S9" i="499"/>
  <c r="Q9" i="499"/>
  <c r="O8" i="503"/>
  <c r="O11" i="503" s="1"/>
  <c r="D33" i="504"/>
  <c r="E33" i="504" s="1"/>
  <c r="F33" i="504" s="1"/>
  <c r="O33" i="504"/>
  <c r="O5" i="503"/>
  <c r="O13" i="503" s="1"/>
  <c r="D47" i="501"/>
  <c r="D48" i="501" s="1"/>
  <c r="D45" i="501"/>
  <c r="S32" i="498"/>
  <c r="Q18" i="497"/>
  <c r="Q25" i="497" s="1"/>
  <c r="G38" i="503"/>
  <c r="H38" i="503" s="1"/>
  <c r="I38" i="503" s="1"/>
  <c r="P38" i="503"/>
  <c r="R18" i="493"/>
  <c r="R25" i="493" s="1"/>
  <c r="E685" i="11" a="1"/>
  <c r="E685" i="11" s="1"/>
  <c r="E621" i="11" a="1"/>
  <c r="E621" i="11" s="1"/>
  <c r="C9" i="505" s="1"/>
  <c r="J33" i="11" a="1"/>
  <c r="J33" i="11" s="1"/>
  <c r="H34" i="11"/>
  <c r="B689" i="11"/>
  <c r="E689" i="11" s="1" a="1"/>
  <c r="E689" i="11" s="1"/>
  <c r="B649" i="11"/>
  <c r="E649" i="11" s="1" a="1"/>
  <c r="E649" i="11" s="1"/>
  <c r="B676" i="11"/>
  <c r="E676" i="11" s="1" a="1"/>
  <c r="E676" i="11" s="1"/>
  <c r="B643" i="11"/>
  <c r="B680" i="11"/>
  <c r="E680" i="11" s="1" a="1"/>
  <c r="E680" i="11" s="1"/>
  <c r="B707" i="11"/>
  <c r="B660" i="11"/>
  <c r="E660" i="11" s="1" a="1"/>
  <c r="E660" i="11" s="1"/>
  <c r="B674" i="11"/>
  <c r="E674" i="11" s="1" a="1"/>
  <c r="E674" i="11" s="1"/>
  <c r="B650" i="11"/>
  <c r="E650" i="11" s="1" a="1"/>
  <c r="E650" i="11" s="1"/>
  <c r="B688" i="11"/>
  <c r="E688" i="11" s="1" a="1"/>
  <c r="E688" i="11" s="1"/>
  <c r="B669" i="11"/>
  <c r="E669" i="11" s="1" a="1"/>
  <c r="E669" i="11" s="1"/>
  <c r="B668" i="11"/>
  <c r="E668" i="11" s="1" a="1"/>
  <c r="E668" i="11" s="1"/>
  <c r="B692" i="11"/>
  <c r="E692" i="11" s="1" a="1"/>
  <c r="E692" i="11" s="1"/>
  <c r="B681" i="11"/>
  <c r="E681" i="11" s="1" a="1"/>
  <c r="E681" i="11" s="1"/>
  <c r="B686" i="11"/>
  <c r="E686" i="11" s="1" a="1"/>
  <c r="E686" i="11" s="1"/>
  <c r="B701" i="11"/>
  <c r="E701" i="11" s="1" a="1"/>
  <c r="E701" i="11" s="1"/>
  <c r="B675" i="11"/>
  <c r="E675" i="11" s="1" a="1"/>
  <c r="E675" i="11" s="1"/>
  <c r="B699" i="11"/>
  <c r="E699" i="11" s="1" a="1"/>
  <c r="E699" i="11" s="1"/>
  <c r="B705" i="11"/>
  <c r="E705" i="11" s="1" a="1"/>
  <c r="E705" i="11" s="1"/>
  <c r="B700" i="11"/>
  <c r="E700" i="11" s="1" a="1"/>
  <c r="E700" i="11" s="1"/>
  <c r="B706" i="11"/>
  <c r="E706" i="11" s="1" a="1"/>
  <c r="E706" i="11" s="1"/>
  <c r="B695" i="11"/>
  <c r="E695" i="11" s="1" a="1"/>
  <c r="E695" i="11" s="1"/>
  <c r="L25" i="359"/>
  <c r="J21" i="359"/>
  <c r="D9" i="505" l="1"/>
  <c r="E9" i="505" s="1"/>
  <c r="F9" i="505" s="1"/>
  <c r="K47" i="495"/>
  <c r="K48" i="495" s="1"/>
  <c r="K45" i="495"/>
  <c r="Q19" i="502"/>
  <c r="O31" i="504"/>
  <c r="F8" i="503"/>
  <c r="E11" i="503"/>
  <c r="M19" i="502"/>
  <c r="N19" i="502" s="1"/>
  <c r="S19" i="502" s="1"/>
  <c r="R19" i="502"/>
  <c r="G31" i="504"/>
  <c r="H31" i="504" s="1"/>
  <c r="I31" i="504" s="1"/>
  <c r="P31" i="504"/>
  <c r="Q45" i="495"/>
  <c r="Q47" i="495"/>
  <c r="Q48" i="495" s="1"/>
  <c r="Q32" i="503"/>
  <c r="J32" i="503"/>
  <c r="K32" i="503" s="1"/>
  <c r="L32" i="503" s="1"/>
  <c r="D32" i="505"/>
  <c r="E32" i="505" s="1"/>
  <c r="F32" i="505" s="1"/>
  <c r="R24" i="499"/>
  <c r="S39" i="498"/>
  <c r="K29" i="498"/>
  <c r="J40" i="498"/>
  <c r="Q21" i="500"/>
  <c r="I25" i="499"/>
  <c r="J18" i="499"/>
  <c r="J31" i="503"/>
  <c r="K31" i="503" s="1"/>
  <c r="L31" i="503" s="1"/>
  <c r="Q31" i="503"/>
  <c r="J47" i="496"/>
  <c r="J48" i="496" s="1"/>
  <c r="J45" i="496"/>
  <c r="K39" i="500"/>
  <c r="O14" i="503"/>
  <c r="G23" i="504"/>
  <c r="H23" i="504" s="1"/>
  <c r="I23" i="504" s="1"/>
  <c r="H39" i="503"/>
  <c r="I39" i="503" s="1"/>
  <c r="S29" i="494"/>
  <c r="R29" i="494"/>
  <c r="G20" i="504"/>
  <c r="H20" i="504" s="1"/>
  <c r="I20" i="504" s="1"/>
  <c r="O23" i="504"/>
  <c r="G35" i="504"/>
  <c r="D10" i="505"/>
  <c r="E10" i="505" s="1"/>
  <c r="F10" i="505" s="1"/>
  <c r="F36" i="503"/>
  <c r="O36" i="503"/>
  <c r="O40" i="503" s="1"/>
  <c r="L36" i="501"/>
  <c r="Q36" i="501"/>
  <c r="M33" i="502"/>
  <c r="N33" i="502" s="1"/>
  <c r="S33" i="502" s="1"/>
  <c r="R33" i="502"/>
  <c r="F40" i="502"/>
  <c r="G29" i="502"/>
  <c r="M34" i="502"/>
  <c r="N34" i="502" s="1"/>
  <c r="S34" i="502" s="1"/>
  <c r="N25" i="494"/>
  <c r="S18" i="494"/>
  <c r="S25" i="494" s="1"/>
  <c r="R18" i="494"/>
  <c r="R25" i="494" s="1"/>
  <c r="D37" i="505"/>
  <c r="E37" i="505" s="1"/>
  <c r="F37" i="505" s="1"/>
  <c r="O37" i="505"/>
  <c r="J10" i="502"/>
  <c r="G21" i="504"/>
  <c r="D45" i="502"/>
  <c r="D47" i="502"/>
  <c r="D48" i="502" s="1"/>
  <c r="L24" i="501"/>
  <c r="Q24" i="501"/>
  <c r="K23" i="501"/>
  <c r="G30" i="504"/>
  <c r="H30" i="504" s="1"/>
  <c r="I30" i="504" s="1"/>
  <c r="P30" i="504"/>
  <c r="I40" i="499"/>
  <c r="J29" i="499"/>
  <c r="M31" i="502"/>
  <c r="N31" i="502" s="1"/>
  <c r="S31" i="502" s="1"/>
  <c r="D14" i="503"/>
  <c r="D44" i="503"/>
  <c r="O35" i="504"/>
  <c r="K37" i="501"/>
  <c r="O36" i="505"/>
  <c r="D36" i="505"/>
  <c r="E36" i="505" s="1"/>
  <c r="F36" i="505" s="1"/>
  <c r="K8" i="498"/>
  <c r="J11" i="498"/>
  <c r="L35" i="501"/>
  <c r="Q35" i="501"/>
  <c r="Q31" i="502"/>
  <c r="F5" i="503"/>
  <c r="E13" i="503"/>
  <c r="D18" i="505"/>
  <c r="C25" i="505"/>
  <c r="J35" i="503"/>
  <c r="K35" i="503" s="1"/>
  <c r="L35" i="503" s="1"/>
  <c r="M35" i="503" s="1"/>
  <c r="N35" i="503" s="1"/>
  <c r="R35" i="503" s="1"/>
  <c r="Q35" i="503"/>
  <c r="G29" i="503"/>
  <c r="F40" i="503"/>
  <c r="H24" i="503"/>
  <c r="I24" i="503" s="1"/>
  <c r="Q9" i="502"/>
  <c r="M40" i="495"/>
  <c r="N29" i="495"/>
  <c r="D19" i="505"/>
  <c r="E19" i="505" s="1"/>
  <c r="F19" i="505" s="1"/>
  <c r="R39" i="501"/>
  <c r="M36" i="502"/>
  <c r="N36" i="502" s="1"/>
  <c r="S36" i="502" s="1"/>
  <c r="H47" i="498"/>
  <c r="H48" i="498" s="1"/>
  <c r="H45" i="498"/>
  <c r="M8" i="496"/>
  <c r="L11" i="496"/>
  <c r="E47" i="501"/>
  <c r="E48" i="501" s="1"/>
  <c r="E45" i="501"/>
  <c r="S33" i="501"/>
  <c r="P29" i="500"/>
  <c r="P40" i="500" s="1"/>
  <c r="H40" i="500"/>
  <c r="I29" i="500"/>
  <c r="I5" i="500"/>
  <c r="Q39" i="502"/>
  <c r="L20" i="501"/>
  <c r="Q20" i="501"/>
  <c r="K22" i="502"/>
  <c r="M8" i="497"/>
  <c r="L11" i="497"/>
  <c r="R9" i="499"/>
  <c r="L40" i="496"/>
  <c r="M29" i="496"/>
  <c r="M9" i="502"/>
  <c r="N9" i="502" s="1"/>
  <c r="S9" i="502" s="1"/>
  <c r="R9" i="502"/>
  <c r="D33" i="505"/>
  <c r="E33" i="505" s="1"/>
  <c r="F33" i="505" s="1"/>
  <c r="L35" i="500"/>
  <c r="Q35" i="500"/>
  <c r="I11" i="499"/>
  <c r="J8" i="499"/>
  <c r="M39" i="502"/>
  <c r="N39" i="502" s="1"/>
  <c r="S39" i="502" s="1"/>
  <c r="R39" i="502"/>
  <c r="L13" i="496"/>
  <c r="M5" i="496"/>
  <c r="C40" i="505"/>
  <c r="D29" i="505"/>
  <c r="J23" i="503"/>
  <c r="K23" i="503" s="1"/>
  <c r="L23" i="503" s="1"/>
  <c r="Q23" i="503"/>
  <c r="M21" i="500"/>
  <c r="N21" i="500" s="1"/>
  <c r="S21" i="500" s="1"/>
  <c r="R21" i="500"/>
  <c r="G33" i="504"/>
  <c r="K23" i="502"/>
  <c r="M23" i="498"/>
  <c r="N23" i="498" s="1"/>
  <c r="R23" i="498"/>
  <c r="S23" i="498"/>
  <c r="G22" i="504"/>
  <c r="H22" i="504" s="1"/>
  <c r="I22" i="504" s="1"/>
  <c r="K34" i="501"/>
  <c r="D8" i="505"/>
  <c r="C11" i="505"/>
  <c r="S21" i="499"/>
  <c r="J21" i="503"/>
  <c r="K21" i="503" s="1"/>
  <c r="L21" i="503" s="1"/>
  <c r="F14" i="501"/>
  <c r="F44" i="501"/>
  <c r="I14" i="498"/>
  <c r="I44" i="498"/>
  <c r="G37" i="504"/>
  <c r="H37" i="504" s="1"/>
  <c r="I37" i="504" s="1"/>
  <c r="P37" i="504"/>
  <c r="L26" i="495"/>
  <c r="K14" i="496"/>
  <c r="K44" i="496"/>
  <c r="S31" i="499"/>
  <c r="S30" i="500"/>
  <c r="R38" i="501"/>
  <c r="D31" i="505"/>
  <c r="E31" i="505" s="1"/>
  <c r="F31" i="505" s="1"/>
  <c r="H5" i="501"/>
  <c r="G13" i="501"/>
  <c r="R9" i="497"/>
  <c r="H9" i="503"/>
  <c r="R35" i="498"/>
  <c r="Q33" i="501"/>
  <c r="K18" i="498"/>
  <c r="J25" i="498"/>
  <c r="R31" i="499"/>
  <c r="H20" i="503"/>
  <c r="P26" i="499"/>
  <c r="P44" i="499"/>
  <c r="P14" i="499"/>
  <c r="Q14" i="497"/>
  <c r="G45" i="499"/>
  <c r="G47" i="499"/>
  <c r="G48" i="499" s="1"/>
  <c r="O45" i="501"/>
  <c r="O47" i="501"/>
  <c r="O48" i="501" s="1"/>
  <c r="S5" i="494"/>
  <c r="R5" i="494"/>
  <c r="D39" i="505"/>
  <c r="E39" i="505" s="1"/>
  <c r="F39" i="505" s="1"/>
  <c r="O39" i="505"/>
  <c r="Q21" i="501"/>
  <c r="D34" i="505"/>
  <c r="E34" i="505" s="1"/>
  <c r="F34" i="505" s="1"/>
  <c r="K13" i="497"/>
  <c r="L5" i="497"/>
  <c r="E14" i="502"/>
  <c r="E44" i="502"/>
  <c r="E25" i="503"/>
  <c r="F18" i="503"/>
  <c r="J10" i="503"/>
  <c r="K10" i="503" s="1"/>
  <c r="L10" i="503" s="1"/>
  <c r="L44" i="495"/>
  <c r="L14" i="495"/>
  <c r="J21" i="502"/>
  <c r="E18" i="504"/>
  <c r="D25" i="504"/>
  <c r="I8" i="500"/>
  <c r="J10" i="501"/>
  <c r="K10" i="501" s="1"/>
  <c r="L10" i="501" s="1"/>
  <c r="M10" i="501" s="1"/>
  <c r="N10" i="501" s="1"/>
  <c r="R10" i="501" s="1"/>
  <c r="R32" i="499"/>
  <c r="I20" i="502"/>
  <c r="P20" i="502"/>
  <c r="D24" i="505"/>
  <c r="E24" i="505" s="1"/>
  <c r="F24" i="505" s="1"/>
  <c r="J14" i="497"/>
  <c r="J44" i="497"/>
  <c r="O19" i="504"/>
  <c r="F19" i="504"/>
  <c r="G5" i="502"/>
  <c r="F13" i="502"/>
  <c r="J18" i="500"/>
  <c r="I25" i="500"/>
  <c r="S35" i="503"/>
  <c r="I24" i="502"/>
  <c r="P24" i="502"/>
  <c r="N5" i="495"/>
  <c r="M13" i="495"/>
  <c r="S31" i="500"/>
  <c r="M35" i="502"/>
  <c r="N35" i="502" s="1"/>
  <c r="S35" i="502" s="1"/>
  <c r="D40" i="504"/>
  <c r="E29" i="504"/>
  <c r="O9" i="504"/>
  <c r="O14" i="502"/>
  <c r="O44" i="502"/>
  <c r="D35" i="505"/>
  <c r="E35" i="505" s="1"/>
  <c r="F35" i="505" s="1"/>
  <c r="P33" i="503"/>
  <c r="J30" i="501"/>
  <c r="K30" i="501" s="1"/>
  <c r="L30" i="501" s="1"/>
  <c r="Q30" i="501"/>
  <c r="M31" i="500"/>
  <c r="N31" i="500" s="1"/>
  <c r="R31" i="500"/>
  <c r="K19" i="501"/>
  <c r="L19" i="501" s="1"/>
  <c r="G9" i="504"/>
  <c r="H9" i="504" s="1"/>
  <c r="I9" i="504" s="1"/>
  <c r="F11" i="502"/>
  <c r="G8" i="502"/>
  <c r="C31" i="506"/>
  <c r="C33" i="506"/>
  <c r="C34" i="506"/>
  <c r="C37" i="506"/>
  <c r="C10" i="506"/>
  <c r="C20" i="506"/>
  <c r="C8" i="506"/>
  <c r="C39" i="506"/>
  <c r="C22" i="506"/>
  <c r="C30" i="506"/>
  <c r="C21" i="506"/>
  <c r="C32" i="506"/>
  <c r="C19" i="506"/>
  <c r="C29" i="506"/>
  <c r="C24" i="506"/>
  <c r="C36" i="506"/>
  <c r="C23" i="506"/>
  <c r="C38" i="506"/>
  <c r="C9" i="506"/>
  <c r="C18" i="506"/>
  <c r="C35" i="506"/>
  <c r="C5" i="506"/>
  <c r="G18" i="502"/>
  <c r="F25" i="502"/>
  <c r="F26" i="502" s="1"/>
  <c r="J19" i="503"/>
  <c r="J34" i="503"/>
  <c r="N11" i="495"/>
  <c r="S8" i="495"/>
  <c r="S11" i="495" s="1"/>
  <c r="O41" i="502"/>
  <c r="E41" i="503"/>
  <c r="P32" i="503"/>
  <c r="G36" i="504"/>
  <c r="H36" i="504" s="1"/>
  <c r="I36" i="504" s="1"/>
  <c r="I30" i="502"/>
  <c r="P30" i="502"/>
  <c r="D38" i="505"/>
  <c r="E38" i="505" s="1"/>
  <c r="F38" i="505" s="1"/>
  <c r="O38" i="505"/>
  <c r="J33" i="503"/>
  <c r="K33" i="503" s="1"/>
  <c r="L33" i="503" s="1"/>
  <c r="Q33" i="503"/>
  <c r="Q26" i="497"/>
  <c r="O26" i="502"/>
  <c r="D30" i="505"/>
  <c r="E30" i="505" s="1"/>
  <c r="F30" i="505" s="1"/>
  <c r="O30" i="505"/>
  <c r="G25" i="501"/>
  <c r="G26" i="501" s="1"/>
  <c r="H18" i="501"/>
  <c r="O38" i="504"/>
  <c r="E8" i="504"/>
  <c r="D11" i="504"/>
  <c r="P47" i="498"/>
  <c r="P48" i="498" s="1"/>
  <c r="P45" i="498"/>
  <c r="G24" i="504"/>
  <c r="H24" i="504" s="1"/>
  <c r="I24" i="504" s="1"/>
  <c r="O10" i="504"/>
  <c r="P8" i="500"/>
  <c r="O32" i="504"/>
  <c r="Q36" i="500"/>
  <c r="I37" i="502"/>
  <c r="P37" i="502"/>
  <c r="D21" i="505"/>
  <c r="E21" i="505" s="1"/>
  <c r="F21" i="505" s="1"/>
  <c r="O21" i="505"/>
  <c r="N22" i="500"/>
  <c r="R22" i="500" s="1"/>
  <c r="K40" i="497"/>
  <c r="L29" i="497"/>
  <c r="Q29" i="497"/>
  <c r="Q40" i="497" s="1"/>
  <c r="Q41" i="497" s="1"/>
  <c r="G38" i="504"/>
  <c r="G10" i="504"/>
  <c r="H10" i="504" s="1"/>
  <c r="I10" i="504" s="1"/>
  <c r="G32" i="504"/>
  <c r="N10" i="499"/>
  <c r="R10" i="499" s="1"/>
  <c r="S10" i="499"/>
  <c r="H8" i="501"/>
  <c r="G11" i="501"/>
  <c r="G30" i="503"/>
  <c r="H30" i="503" s="1"/>
  <c r="I30" i="503" s="1"/>
  <c r="P24" i="503"/>
  <c r="J9" i="501"/>
  <c r="K9" i="501" s="1"/>
  <c r="L9" i="501" s="1"/>
  <c r="M9" i="501" s="1"/>
  <c r="N9" i="501" s="1"/>
  <c r="R9" i="501" s="1"/>
  <c r="Q9" i="501"/>
  <c r="K5" i="498"/>
  <c r="Q5" i="498" s="1"/>
  <c r="J13" i="498"/>
  <c r="H37" i="503"/>
  <c r="I37" i="503" s="1"/>
  <c r="N18" i="495"/>
  <c r="R18" i="495" s="1"/>
  <c r="R25" i="495" s="1"/>
  <c r="M25" i="495"/>
  <c r="J38" i="503"/>
  <c r="K38" i="503" s="1"/>
  <c r="L38" i="503" s="1"/>
  <c r="K32" i="502"/>
  <c r="L32" i="502" s="1"/>
  <c r="F41" i="501"/>
  <c r="D20" i="505"/>
  <c r="E20" i="505" s="1"/>
  <c r="F20" i="505" s="1"/>
  <c r="O20" i="505"/>
  <c r="K26" i="496"/>
  <c r="I13" i="499"/>
  <c r="J5" i="499"/>
  <c r="H29" i="501"/>
  <c r="G40" i="501"/>
  <c r="G41" i="501" s="1"/>
  <c r="M38" i="502"/>
  <c r="N38" i="502" s="1"/>
  <c r="S38" i="502" s="1"/>
  <c r="G34" i="504"/>
  <c r="Q31" i="500"/>
  <c r="M37" i="499"/>
  <c r="N37" i="499" s="1"/>
  <c r="R37" i="499"/>
  <c r="S37" i="499"/>
  <c r="D22" i="505"/>
  <c r="E22" i="505" s="1"/>
  <c r="F22" i="505" s="1"/>
  <c r="O22" i="505"/>
  <c r="I47" i="497"/>
  <c r="I48" i="497" s="1"/>
  <c r="I45" i="497"/>
  <c r="L25" i="496"/>
  <c r="L26" i="496" s="1"/>
  <c r="M18" i="496"/>
  <c r="H14" i="499"/>
  <c r="H44" i="499"/>
  <c r="K25" i="497"/>
  <c r="L18" i="497"/>
  <c r="M19" i="500"/>
  <c r="M32" i="501"/>
  <c r="O34" i="504"/>
  <c r="P10" i="502"/>
  <c r="D5" i="505"/>
  <c r="C13" i="505"/>
  <c r="C45" i="503"/>
  <c r="C47" i="503"/>
  <c r="C48" i="503" s="1"/>
  <c r="D23" i="505"/>
  <c r="E23" i="505" s="1"/>
  <c r="F23" i="505" s="1"/>
  <c r="P35" i="503"/>
  <c r="J26" i="497"/>
  <c r="G39" i="504"/>
  <c r="P39" i="503"/>
  <c r="M33" i="500"/>
  <c r="N33" i="500" s="1"/>
  <c r="R33" i="500" s="1"/>
  <c r="Q19" i="500"/>
  <c r="M20" i="500"/>
  <c r="N20" i="500" s="1"/>
  <c r="S20" i="500" s="1"/>
  <c r="J22" i="503"/>
  <c r="K22" i="503" s="1"/>
  <c r="L22" i="503" s="1"/>
  <c r="Q22" i="503"/>
  <c r="Q13" i="496"/>
  <c r="E707" i="11" a="1"/>
  <c r="E707" i="11" s="1"/>
  <c r="E643" i="11" a="1"/>
  <c r="E643" i="11" s="1"/>
  <c r="H35" i="11"/>
  <c r="J34" i="11" a="1"/>
  <c r="J34" i="11" s="1"/>
  <c r="B671" i="11"/>
  <c r="E671" i="11" s="1" a="1"/>
  <c r="E671" i="11" s="1"/>
  <c r="B711" i="11"/>
  <c r="E711" i="11" s="1" a="1"/>
  <c r="E711" i="11" s="1"/>
  <c r="B717" i="11"/>
  <c r="E717" i="11" s="1" a="1"/>
  <c r="E717" i="11" s="1"/>
  <c r="B691" i="11"/>
  <c r="E691" i="11" s="1" a="1"/>
  <c r="E691" i="11" s="1"/>
  <c r="B728" i="11"/>
  <c r="E728" i="11" s="1" a="1"/>
  <c r="E728" i="11" s="1"/>
  <c r="B710" i="11"/>
  <c r="E710" i="11" s="1" a="1"/>
  <c r="E710" i="11" s="1"/>
  <c r="B722" i="11"/>
  <c r="E722" i="11" s="1" a="1"/>
  <c r="E722" i="11" s="1"/>
  <c r="B672" i="11"/>
  <c r="E672" i="11" s="1" a="1"/>
  <c r="E672" i="11" s="1"/>
  <c r="B714" i="11"/>
  <c r="E714" i="11" s="1" a="1"/>
  <c r="E714" i="11" s="1"/>
  <c r="B727" i="11"/>
  <c r="E727" i="11" s="1" a="1"/>
  <c r="E727" i="11" s="1"/>
  <c r="B696" i="11"/>
  <c r="E696" i="11" s="1" a="1"/>
  <c r="E696" i="11" s="1"/>
  <c r="B682" i="11"/>
  <c r="E682" i="11" s="1" a="1"/>
  <c r="E682" i="11" s="1"/>
  <c r="B721" i="11"/>
  <c r="E721" i="11" s="1" a="1"/>
  <c r="E721" i="11" s="1"/>
  <c r="B729" i="11"/>
  <c r="B723" i="11"/>
  <c r="E723" i="11" s="1" a="1"/>
  <c r="E723" i="11" s="1"/>
  <c r="B702" i="11"/>
  <c r="E702" i="11" s="1" a="1"/>
  <c r="E702" i="11" s="1"/>
  <c r="B697" i="11"/>
  <c r="E697" i="11" s="1" a="1"/>
  <c r="E697" i="11" s="1"/>
  <c r="B708" i="11"/>
  <c r="E708" i="11" s="1" a="1"/>
  <c r="E708" i="11" s="1"/>
  <c r="B665" i="11"/>
  <c r="B703" i="11"/>
  <c r="E703" i="11" s="1" a="1"/>
  <c r="E703" i="11" s="1"/>
  <c r="B698" i="11"/>
  <c r="E698" i="11" s="1" a="1"/>
  <c r="E698" i="11" s="1"/>
  <c r="B690" i="11"/>
  <c r="E690" i="11" s="1" a="1"/>
  <c r="E690" i="11" s="1"/>
  <c r="M27" i="359"/>
  <c r="L26" i="359"/>
  <c r="K23" i="359"/>
  <c r="J22" i="359"/>
  <c r="O41" i="503" l="1"/>
  <c r="O44" i="503"/>
  <c r="G23" i="505"/>
  <c r="D31" i="506"/>
  <c r="E31" i="506" s="1"/>
  <c r="F31" i="506" s="1"/>
  <c r="L18" i="498"/>
  <c r="K25" i="498"/>
  <c r="Q18" i="498"/>
  <c r="Q25" i="498" s="1"/>
  <c r="O19" i="505"/>
  <c r="K10" i="502"/>
  <c r="K18" i="499"/>
  <c r="J25" i="499"/>
  <c r="J20" i="502"/>
  <c r="K20" i="502" s="1"/>
  <c r="L20" i="502" s="1"/>
  <c r="Q20" i="502"/>
  <c r="G22" i="505"/>
  <c r="Q38" i="503"/>
  <c r="M26" i="495"/>
  <c r="L40" i="497"/>
  <c r="M29" i="497"/>
  <c r="G30" i="505"/>
  <c r="R35" i="502"/>
  <c r="S10" i="501"/>
  <c r="O34" i="505"/>
  <c r="Q21" i="503"/>
  <c r="D40" i="505"/>
  <c r="D41" i="505" s="1"/>
  <c r="E29" i="505"/>
  <c r="L22" i="502"/>
  <c r="Q22" i="502"/>
  <c r="G19" i="505"/>
  <c r="G36" i="505"/>
  <c r="H36" i="505" s="1"/>
  <c r="I36" i="505" s="1"/>
  <c r="P36" i="505"/>
  <c r="P20" i="504"/>
  <c r="I26" i="499"/>
  <c r="G8" i="503"/>
  <c r="F11" i="503"/>
  <c r="M23" i="503"/>
  <c r="N23" i="503" s="1"/>
  <c r="S23" i="503" s="1"/>
  <c r="R23" i="503"/>
  <c r="M21" i="503"/>
  <c r="N21" i="503" s="1"/>
  <c r="R21" i="503"/>
  <c r="C41" i="505"/>
  <c r="N40" i="495"/>
  <c r="S29" i="495"/>
  <c r="S40" i="495" s="1"/>
  <c r="S41" i="495" s="1"/>
  <c r="R29" i="495"/>
  <c r="R40" i="495" s="1"/>
  <c r="J20" i="504"/>
  <c r="K20" i="504" s="1"/>
  <c r="L20" i="504" s="1"/>
  <c r="Q20" i="504"/>
  <c r="S22" i="500"/>
  <c r="D5" i="506"/>
  <c r="C13" i="506"/>
  <c r="Q10" i="501"/>
  <c r="M41" i="495"/>
  <c r="G37" i="505"/>
  <c r="K19" i="503"/>
  <c r="F29" i="504"/>
  <c r="E40" i="504"/>
  <c r="O29" i="504"/>
  <c r="O40" i="504" s="1"/>
  <c r="J26" i="498"/>
  <c r="D13" i="505"/>
  <c r="E5" i="505"/>
  <c r="L44" i="496"/>
  <c r="L14" i="496"/>
  <c r="K40" i="498"/>
  <c r="L29" i="498"/>
  <c r="Q29" i="498"/>
  <c r="Q40" i="498" s="1"/>
  <c r="P37" i="503"/>
  <c r="H21" i="504"/>
  <c r="K13" i="498"/>
  <c r="L5" i="498"/>
  <c r="S9" i="504"/>
  <c r="G39" i="505"/>
  <c r="H39" i="505" s="1"/>
  <c r="I39" i="505" s="1"/>
  <c r="E8" i="505"/>
  <c r="D11" i="505"/>
  <c r="J24" i="503"/>
  <c r="D45" i="503"/>
  <c r="D47" i="503"/>
  <c r="D48" i="503" s="1"/>
  <c r="J10" i="504"/>
  <c r="K10" i="504" s="1"/>
  <c r="L10" i="504" s="1"/>
  <c r="Q10" i="504"/>
  <c r="G24" i="505"/>
  <c r="H24" i="505" s="1"/>
  <c r="I24" i="505" s="1"/>
  <c r="P24" i="505"/>
  <c r="J37" i="503"/>
  <c r="K37" i="503" s="1"/>
  <c r="L37" i="503" s="1"/>
  <c r="M13" i="496"/>
  <c r="N5" i="496"/>
  <c r="M33" i="503"/>
  <c r="N33" i="503" s="1"/>
  <c r="R33" i="503"/>
  <c r="P9" i="504"/>
  <c r="H34" i="504"/>
  <c r="D9" i="506"/>
  <c r="E9" i="506" s="1"/>
  <c r="F9" i="506" s="1"/>
  <c r="O9" i="506"/>
  <c r="M22" i="503"/>
  <c r="N22" i="503" s="1"/>
  <c r="S22" i="503" s="1"/>
  <c r="R22" i="503"/>
  <c r="R38" i="502"/>
  <c r="S9" i="501"/>
  <c r="G21" i="505"/>
  <c r="D38" i="506"/>
  <c r="E38" i="506" s="1"/>
  <c r="F38" i="506" s="1"/>
  <c r="M19" i="501"/>
  <c r="J24" i="502"/>
  <c r="K24" i="502" s="1"/>
  <c r="L24" i="502" s="1"/>
  <c r="Q24" i="502"/>
  <c r="G14" i="501"/>
  <c r="G44" i="501"/>
  <c r="O8" i="505"/>
  <c r="J5" i="500"/>
  <c r="R34" i="502"/>
  <c r="M31" i="503"/>
  <c r="N31" i="503" s="1"/>
  <c r="S31" i="503" s="1"/>
  <c r="R31" i="503"/>
  <c r="Q8" i="498"/>
  <c r="Q11" i="498" s="1"/>
  <c r="K11" i="498"/>
  <c r="L8" i="498"/>
  <c r="C14" i="505"/>
  <c r="C44" i="505"/>
  <c r="J9" i="504"/>
  <c r="K9" i="504" s="1"/>
  <c r="L9" i="504" s="1"/>
  <c r="M9" i="504" s="1"/>
  <c r="N9" i="504" s="1"/>
  <c r="R9" i="504" s="1"/>
  <c r="Q9" i="504"/>
  <c r="D23" i="506"/>
  <c r="E23" i="506" s="1"/>
  <c r="F23" i="506" s="1"/>
  <c r="O23" i="506"/>
  <c r="F18" i="504"/>
  <c r="E25" i="504"/>
  <c r="O18" i="504"/>
  <c r="O25" i="504" s="1"/>
  <c r="I5" i="501"/>
  <c r="H13" i="501"/>
  <c r="P5" i="501"/>
  <c r="I40" i="500"/>
  <c r="J29" i="500"/>
  <c r="R31" i="502"/>
  <c r="J39" i="503"/>
  <c r="K39" i="503" s="1"/>
  <c r="L39" i="503" s="1"/>
  <c r="Q39" i="503"/>
  <c r="I47" i="498"/>
  <c r="I48" i="498" s="1"/>
  <c r="I45" i="498"/>
  <c r="F45" i="501"/>
  <c r="F47" i="501"/>
  <c r="F48" i="501" s="1"/>
  <c r="N8" i="497"/>
  <c r="M11" i="497"/>
  <c r="N25" i="495"/>
  <c r="S18" i="495"/>
  <c r="S25" i="495" s="1"/>
  <c r="S26" i="495" s="1"/>
  <c r="K41" i="497"/>
  <c r="H8" i="502"/>
  <c r="G11" i="502"/>
  <c r="D18" i="506"/>
  <c r="C25" i="506"/>
  <c r="C26" i="506" s="1"/>
  <c r="R20" i="500"/>
  <c r="J37" i="502"/>
  <c r="K37" i="502" s="1"/>
  <c r="L37" i="502" s="1"/>
  <c r="G38" i="505"/>
  <c r="H38" i="505" s="1"/>
  <c r="I38" i="505" s="1"/>
  <c r="P38" i="505"/>
  <c r="D36" i="506"/>
  <c r="E36" i="506" s="1"/>
  <c r="F36" i="506" s="1"/>
  <c r="O36" i="506"/>
  <c r="L34" i="501"/>
  <c r="M34" i="501" s="1"/>
  <c r="N34" i="501" s="1"/>
  <c r="R34" i="501" s="1"/>
  <c r="Q34" i="501"/>
  <c r="J11" i="499"/>
  <c r="K8" i="499"/>
  <c r="H29" i="503"/>
  <c r="P23" i="504"/>
  <c r="O32" i="505"/>
  <c r="N32" i="501"/>
  <c r="R32" i="501" s="1"/>
  <c r="I29" i="501"/>
  <c r="H40" i="501"/>
  <c r="P29" i="501"/>
  <c r="P40" i="501" s="1"/>
  <c r="D24" i="506"/>
  <c r="E24" i="506" s="1"/>
  <c r="F24" i="506" s="1"/>
  <c r="O24" i="506"/>
  <c r="K21" i="502"/>
  <c r="O31" i="505"/>
  <c r="P22" i="504"/>
  <c r="J23" i="504"/>
  <c r="G32" i="505"/>
  <c r="H32" i="505" s="1"/>
  <c r="I32" i="505" s="1"/>
  <c r="K29" i="499"/>
  <c r="J40" i="499"/>
  <c r="G40" i="502"/>
  <c r="H29" i="502"/>
  <c r="R32" i="503"/>
  <c r="M32" i="503"/>
  <c r="N32" i="503" s="1"/>
  <c r="S32" i="503" s="1"/>
  <c r="O9" i="505"/>
  <c r="D37" i="506"/>
  <c r="E37" i="506" s="1"/>
  <c r="F37" i="506" s="1"/>
  <c r="O37" i="506"/>
  <c r="D33" i="506"/>
  <c r="E33" i="506" s="1"/>
  <c r="F33" i="506" s="1"/>
  <c r="K14" i="497"/>
  <c r="K44" i="497"/>
  <c r="S33" i="500"/>
  <c r="N19" i="500"/>
  <c r="R19" i="500" s="1"/>
  <c r="P30" i="503"/>
  <c r="P36" i="504"/>
  <c r="D19" i="506"/>
  <c r="E19" i="506" s="1"/>
  <c r="F19" i="506" s="1"/>
  <c r="F14" i="502"/>
  <c r="F44" i="502"/>
  <c r="L45" i="495"/>
  <c r="L47" i="495"/>
  <c r="L48" i="495" s="1"/>
  <c r="M35" i="500"/>
  <c r="N35" i="500" s="1"/>
  <c r="S35" i="500" s="1"/>
  <c r="R35" i="500"/>
  <c r="I41" i="499"/>
  <c r="F41" i="502"/>
  <c r="G9" i="505"/>
  <c r="R38" i="503"/>
  <c r="M38" i="503"/>
  <c r="N38" i="503" s="1"/>
  <c r="S38" i="503" s="1"/>
  <c r="D35" i="506"/>
  <c r="E35" i="506" s="1"/>
  <c r="F35" i="506" s="1"/>
  <c r="N13" i="495"/>
  <c r="S5" i="495"/>
  <c r="S13" i="495" s="1"/>
  <c r="R5" i="495"/>
  <c r="R13" i="495" s="1"/>
  <c r="R26" i="495" s="1"/>
  <c r="J30" i="502"/>
  <c r="K30" i="502" s="1"/>
  <c r="L30" i="502" s="1"/>
  <c r="M30" i="502" s="1"/>
  <c r="N30" i="502" s="1"/>
  <c r="R30" i="502" s="1"/>
  <c r="K18" i="500"/>
  <c r="Q18" i="500" s="1"/>
  <c r="Q25" i="500" s="1"/>
  <c r="J25" i="500"/>
  <c r="M18" i="497"/>
  <c r="L25" i="497"/>
  <c r="K5" i="499"/>
  <c r="J13" i="499"/>
  <c r="J30" i="503"/>
  <c r="J36" i="504"/>
  <c r="D32" i="506"/>
  <c r="E32" i="506" s="1"/>
  <c r="F32" i="506" s="1"/>
  <c r="I18" i="501"/>
  <c r="H25" i="501"/>
  <c r="H26" i="501" s="1"/>
  <c r="P18" i="501"/>
  <c r="P25" i="501" s="1"/>
  <c r="I20" i="503"/>
  <c r="P20" i="503"/>
  <c r="G10" i="505"/>
  <c r="H10" i="505" s="1"/>
  <c r="I10" i="505" s="1"/>
  <c r="O23" i="505"/>
  <c r="M32" i="502"/>
  <c r="L13" i="497"/>
  <c r="M5" i="497"/>
  <c r="H35" i="504"/>
  <c r="I35" i="504" s="1"/>
  <c r="H38" i="504"/>
  <c r="H18" i="502"/>
  <c r="G25" i="502"/>
  <c r="G26" i="502" s="1"/>
  <c r="Q26" i="496"/>
  <c r="Q14" i="496"/>
  <c r="Q44" i="496"/>
  <c r="D29" i="506"/>
  <c r="C40" i="506"/>
  <c r="C41" i="506" s="1"/>
  <c r="G31" i="505"/>
  <c r="H31" i="505" s="1"/>
  <c r="I31" i="505" s="1"/>
  <c r="J22" i="504"/>
  <c r="K22" i="504" s="1"/>
  <c r="L22" i="504" s="1"/>
  <c r="M22" i="504" s="1"/>
  <c r="N22" i="504" s="1"/>
  <c r="R22" i="504" s="1"/>
  <c r="Q22" i="504"/>
  <c r="K26" i="497"/>
  <c r="I14" i="499"/>
  <c r="I44" i="499"/>
  <c r="P24" i="504"/>
  <c r="O21" i="506"/>
  <c r="D21" i="506"/>
  <c r="E21" i="506" s="1"/>
  <c r="F21" i="506" s="1"/>
  <c r="M30" i="501"/>
  <c r="H5" i="502"/>
  <c r="G13" i="502"/>
  <c r="Q10" i="503"/>
  <c r="O33" i="505"/>
  <c r="C26" i="505"/>
  <c r="J30" i="504"/>
  <c r="K30" i="504" s="1"/>
  <c r="L30" i="504" s="1"/>
  <c r="Q30" i="504"/>
  <c r="S30" i="502"/>
  <c r="J41" i="498"/>
  <c r="J44" i="498"/>
  <c r="J14" i="498"/>
  <c r="S21" i="503"/>
  <c r="H45" i="499"/>
  <c r="H47" i="499"/>
  <c r="H48" i="499" s="1"/>
  <c r="H11" i="501"/>
  <c r="I8" i="501"/>
  <c r="J24" i="504"/>
  <c r="K24" i="504" s="1"/>
  <c r="L24" i="504" s="1"/>
  <c r="D30" i="506"/>
  <c r="E30" i="506" s="1"/>
  <c r="F30" i="506" s="1"/>
  <c r="G19" i="504"/>
  <c r="M10" i="503"/>
  <c r="N10" i="503" s="1"/>
  <c r="S10" i="503" s="1"/>
  <c r="Q44" i="497"/>
  <c r="G33" i="505"/>
  <c r="H33" i="505" s="1"/>
  <c r="I33" i="505" s="1"/>
  <c r="E18" i="505"/>
  <c r="O18" i="505" s="1"/>
  <c r="O25" i="505" s="1"/>
  <c r="D25" i="505"/>
  <c r="D26" i="505" s="1"/>
  <c r="L39" i="500"/>
  <c r="Q39" i="500"/>
  <c r="L37" i="501"/>
  <c r="Q37" i="501"/>
  <c r="H39" i="504"/>
  <c r="I39" i="504" s="1"/>
  <c r="D22" i="506"/>
  <c r="E22" i="506" s="1"/>
  <c r="F22" i="506" s="1"/>
  <c r="O22" i="506"/>
  <c r="K45" i="496"/>
  <c r="K47" i="496"/>
  <c r="K48" i="496" s="1"/>
  <c r="L23" i="502"/>
  <c r="Q23" i="502"/>
  <c r="E14" i="503"/>
  <c r="E44" i="503"/>
  <c r="L23" i="501"/>
  <c r="M23" i="501" s="1"/>
  <c r="N23" i="501" s="1"/>
  <c r="R23" i="501" s="1"/>
  <c r="Q23" i="501"/>
  <c r="M36" i="501"/>
  <c r="N36" i="501" s="1"/>
  <c r="R36" i="501"/>
  <c r="S36" i="501"/>
  <c r="S33" i="503"/>
  <c r="J31" i="504"/>
  <c r="Q32" i="502"/>
  <c r="D34" i="506"/>
  <c r="E34" i="506" s="1"/>
  <c r="F34" i="506" s="1"/>
  <c r="D39" i="506"/>
  <c r="E39" i="506" s="1"/>
  <c r="F39" i="506" s="1"/>
  <c r="O39" i="506"/>
  <c r="G35" i="505"/>
  <c r="J47" i="497"/>
  <c r="J48" i="497" s="1"/>
  <c r="J45" i="497"/>
  <c r="F25" i="503"/>
  <c r="G18" i="503"/>
  <c r="P47" i="499"/>
  <c r="P48" i="499" s="1"/>
  <c r="P45" i="499"/>
  <c r="N29" i="496"/>
  <c r="M40" i="496"/>
  <c r="M41" i="496" s="1"/>
  <c r="N8" i="496"/>
  <c r="R8" i="496" s="1"/>
  <c r="R11" i="496" s="1"/>
  <c r="M11" i="496"/>
  <c r="F13" i="503"/>
  <c r="G5" i="503"/>
  <c r="Q41" i="496"/>
  <c r="P8" i="501"/>
  <c r="P11" i="501" s="1"/>
  <c r="M14" i="495"/>
  <c r="M44" i="495"/>
  <c r="M20" i="501"/>
  <c r="N20" i="501" s="1"/>
  <c r="S20" i="501" s="1"/>
  <c r="R20" i="501"/>
  <c r="J8" i="500"/>
  <c r="C35" i="507"/>
  <c r="C18" i="507"/>
  <c r="C21" i="507"/>
  <c r="C38" i="507"/>
  <c r="C8" i="507"/>
  <c r="C10" i="507"/>
  <c r="C19" i="507"/>
  <c r="C22" i="507"/>
  <c r="C37" i="507"/>
  <c r="C34" i="507"/>
  <c r="C32" i="507"/>
  <c r="C5" i="507"/>
  <c r="C24" i="507"/>
  <c r="D24" i="507" s="1"/>
  <c r="E24" i="507" s="1"/>
  <c r="C29" i="507"/>
  <c r="C30" i="507"/>
  <c r="C33" i="507"/>
  <c r="C31" i="507"/>
  <c r="C36" i="507"/>
  <c r="C39" i="507"/>
  <c r="C20" i="507"/>
  <c r="C23" i="507"/>
  <c r="N18" i="496"/>
  <c r="M25" i="496"/>
  <c r="M26" i="496" s="1"/>
  <c r="G20" i="505"/>
  <c r="D8" i="506"/>
  <c r="C11" i="506"/>
  <c r="O35" i="505"/>
  <c r="E26" i="503"/>
  <c r="H33" i="504"/>
  <c r="L41" i="496"/>
  <c r="M24" i="501"/>
  <c r="N24" i="501" s="1"/>
  <c r="R24" i="501"/>
  <c r="G36" i="503"/>
  <c r="H36" i="503" s="1"/>
  <c r="I36" i="503" s="1"/>
  <c r="S22" i="504"/>
  <c r="G34" i="505"/>
  <c r="H34" i="505" s="1"/>
  <c r="I34" i="505" s="1"/>
  <c r="P34" i="505"/>
  <c r="I9" i="503"/>
  <c r="P9" i="503"/>
  <c r="H32" i="504"/>
  <c r="I32" i="504" s="1"/>
  <c r="F8" i="504"/>
  <c r="E11" i="504"/>
  <c r="O8" i="504"/>
  <c r="O11" i="504" s="1"/>
  <c r="D20" i="506"/>
  <c r="E20" i="506" s="1"/>
  <c r="F20" i="506" s="1"/>
  <c r="O45" i="502"/>
  <c r="O47" i="502"/>
  <c r="O48" i="502" s="1"/>
  <c r="E47" i="502"/>
  <c r="E48" i="502" s="1"/>
  <c r="E45" i="502"/>
  <c r="P10" i="504"/>
  <c r="K34" i="503"/>
  <c r="D10" i="506"/>
  <c r="E10" i="506" s="1"/>
  <c r="F10" i="506" s="1"/>
  <c r="O10" i="506"/>
  <c r="O24" i="505"/>
  <c r="J37" i="504"/>
  <c r="K37" i="504" s="1"/>
  <c r="L37" i="504" s="1"/>
  <c r="Q37" i="504"/>
  <c r="R36" i="502"/>
  <c r="M35" i="501"/>
  <c r="N35" i="501" s="1"/>
  <c r="O10" i="505"/>
  <c r="Q19" i="501"/>
  <c r="E729" i="11" a="1"/>
  <c r="E729" i="11" s="1"/>
  <c r="J35" i="11" a="1"/>
  <c r="J35" i="11" s="1"/>
  <c r="H36" i="11"/>
  <c r="E665" i="11" a="1"/>
  <c r="E665" i="11" s="1"/>
  <c r="C9" i="507" s="1"/>
  <c r="B733" i="11"/>
  <c r="E733" i="11" s="1" a="1"/>
  <c r="E733" i="11" s="1"/>
  <c r="B693" i="11"/>
  <c r="E693" i="11" s="1" a="1"/>
  <c r="E693" i="11" s="1"/>
  <c r="B704" i="11"/>
  <c r="E704" i="11" s="1" a="1"/>
  <c r="E704" i="11" s="1"/>
  <c r="B712" i="11"/>
  <c r="E712" i="11" s="1" a="1"/>
  <c r="E712" i="11" s="1"/>
  <c r="B720" i="11"/>
  <c r="E720" i="11" s="1" a="1"/>
  <c r="E720" i="11" s="1"/>
  <c r="B718" i="11"/>
  <c r="E718" i="11" s="1" a="1"/>
  <c r="E718" i="11" s="1"/>
  <c r="B743" i="11"/>
  <c r="E743" i="11" s="1" a="1"/>
  <c r="E743" i="11" s="1"/>
  <c r="B725" i="11"/>
  <c r="E725" i="11" s="1" a="1"/>
  <c r="E725" i="11" s="1"/>
  <c r="B749" i="11"/>
  <c r="E749" i="11" s="1" a="1"/>
  <c r="E749" i="11" s="1"/>
  <c r="B687" i="11"/>
  <c r="B736" i="11"/>
  <c r="E736" i="11" s="1" a="1"/>
  <c r="E736" i="11" s="1"/>
  <c r="B694" i="11"/>
  <c r="E694" i="11" s="1" a="1"/>
  <c r="E694" i="11" s="1"/>
  <c r="B744" i="11"/>
  <c r="E744" i="11" s="1" a="1"/>
  <c r="E744" i="11" s="1"/>
  <c r="B732" i="11"/>
  <c r="E732" i="11" s="1" a="1"/>
  <c r="E732" i="11" s="1"/>
  <c r="B745" i="11"/>
  <c r="E745" i="11" s="1" a="1"/>
  <c r="E745" i="11" s="1"/>
  <c r="B730" i="11"/>
  <c r="E730" i="11" s="1" a="1"/>
  <c r="E730" i="11" s="1"/>
  <c r="B750" i="11"/>
  <c r="E750" i="11" s="1" a="1"/>
  <c r="E750" i="11" s="1"/>
  <c r="B719" i="11"/>
  <c r="E719" i="11" s="1" a="1"/>
  <c r="E719" i="11" s="1"/>
  <c r="B713" i="11"/>
  <c r="E713" i="11" s="1" a="1"/>
  <c r="E713" i="11" s="1"/>
  <c r="B724" i="11"/>
  <c r="E724" i="11" s="1" a="1"/>
  <c r="E724" i="11" s="1"/>
  <c r="B739" i="11"/>
  <c r="E739" i="11" s="1" a="1"/>
  <c r="E739" i="11" s="1"/>
  <c r="B751" i="11"/>
  <c r="L27" i="359"/>
  <c r="L29" i="359"/>
  <c r="J23" i="359"/>
  <c r="D9" i="507" l="1"/>
  <c r="E9" i="507" s="1"/>
  <c r="F9" i="507" s="1"/>
  <c r="O9" i="507"/>
  <c r="J34" i="505"/>
  <c r="K34" i="505" s="1"/>
  <c r="L34" i="505" s="1"/>
  <c r="G39" i="506"/>
  <c r="M37" i="501"/>
  <c r="N37" i="501" s="1"/>
  <c r="S37" i="501" s="1"/>
  <c r="E29" i="506"/>
  <c r="D40" i="506"/>
  <c r="O35" i="506"/>
  <c r="K47" i="497"/>
  <c r="K48" i="497" s="1"/>
  <c r="K45" i="497"/>
  <c r="G24" i="506"/>
  <c r="R37" i="502"/>
  <c r="M37" i="502"/>
  <c r="N37" i="502" s="1"/>
  <c r="S37" i="502" s="1"/>
  <c r="K5" i="500"/>
  <c r="G9" i="506"/>
  <c r="L13" i="498"/>
  <c r="M5" i="498"/>
  <c r="G11" i="503"/>
  <c r="H8" i="503"/>
  <c r="H22" i="505"/>
  <c r="Q37" i="502"/>
  <c r="K41" i="498"/>
  <c r="K44" i="498"/>
  <c r="K14" i="498"/>
  <c r="H37" i="505"/>
  <c r="I37" i="505" s="1"/>
  <c r="D23" i="507"/>
  <c r="E23" i="507" s="1"/>
  <c r="F23" i="507" s="1"/>
  <c r="J39" i="504"/>
  <c r="K39" i="504" s="1"/>
  <c r="L39" i="504" s="1"/>
  <c r="P39" i="504"/>
  <c r="G10" i="506"/>
  <c r="H10" i="506" s="1"/>
  <c r="I10" i="506" s="1"/>
  <c r="J36" i="503"/>
  <c r="K36" i="503" s="1"/>
  <c r="L36" i="503" s="1"/>
  <c r="Q36" i="503"/>
  <c r="D31" i="507"/>
  <c r="E31" i="507" s="1"/>
  <c r="F31" i="507" s="1"/>
  <c r="O34" i="506"/>
  <c r="M39" i="500"/>
  <c r="N39" i="500" s="1"/>
  <c r="S39" i="500" s="1"/>
  <c r="M30" i="504"/>
  <c r="N30" i="504" s="1"/>
  <c r="S30" i="504" s="1"/>
  <c r="R30" i="504"/>
  <c r="O33" i="506"/>
  <c r="H41" i="501"/>
  <c r="P13" i="501"/>
  <c r="I34" i="504"/>
  <c r="P34" i="504"/>
  <c r="M20" i="502"/>
  <c r="N20" i="502" s="1"/>
  <c r="S20" i="502" s="1"/>
  <c r="P18" i="502"/>
  <c r="P25" i="502" s="1"/>
  <c r="I21" i="504"/>
  <c r="P21" i="504"/>
  <c r="J26" i="499"/>
  <c r="Q13" i="498"/>
  <c r="N14" i="495"/>
  <c r="N44" i="495"/>
  <c r="D33" i="507"/>
  <c r="E33" i="507" s="1"/>
  <c r="F33" i="507" s="1"/>
  <c r="G33" i="506"/>
  <c r="H33" i="506" s="1"/>
  <c r="I33" i="506" s="1"/>
  <c r="I40" i="501"/>
  <c r="I41" i="501" s="1"/>
  <c r="J29" i="501"/>
  <c r="H44" i="501"/>
  <c r="H14" i="501"/>
  <c r="S24" i="501"/>
  <c r="D30" i="507"/>
  <c r="E30" i="507" s="1"/>
  <c r="F30" i="507" s="1"/>
  <c r="F18" i="505"/>
  <c r="E25" i="505"/>
  <c r="O32" i="506"/>
  <c r="S32" i="501"/>
  <c r="J5" i="501"/>
  <c r="I13" i="501"/>
  <c r="G45" i="501"/>
  <c r="G47" i="501"/>
  <c r="G48" i="501" s="1"/>
  <c r="J36" i="505"/>
  <c r="K36" i="505" s="1"/>
  <c r="L36" i="505" s="1"/>
  <c r="Q36" i="505"/>
  <c r="K25" i="499"/>
  <c r="K26" i="499" s="1"/>
  <c r="L18" i="499"/>
  <c r="Q18" i="499"/>
  <c r="Q25" i="499" s="1"/>
  <c r="H9" i="505"/>
  <c r="I9" i="505" s="1"/>
  <c r="G37" i="506"/>
  <c r="H37" i="506" s="1"/>
  <c r="I37" i="506" s="1"/>
  <c r="D20" i="507"/>
  <c r="E20" i="507" s="1"/>
  <c r="F20" i="507" s="1"/>
  <c r="O20" i="507"/>
  <c r="J38" i="505"/>
  <c r="K38" i="505" s="1"/>
  <c r="L38" i="505" s="1"/>
  <c r="Q38" i="505"/>
  <c r="P36" i="503"/>
  <c r="O24" i="507"/>
  <c r="F24" i="507"/>
  <c r="K31" i="504"/>
  <c r="P33" i="505"/>
  <c r="I18" i="502"/>
  <c r="H25" i="502"/>
  <c r="O11" i="505"/>
  <c r="D25" i="506"/>
  <c r="E18" i="506"/>
  <c r="N13" i="496"/>
  <c r="S5" i="496"/>
  <c r="S13" i="496" s="1"/>
  <c r="L40" i="498"/>
  <c r="M29" i="498"/>
  <c r="H19" i="505"/>
  <c r="L10" i="502"/>
  <c r="M10" i="502" s="1"/>
  <c r="N10" i="502" s="1"/>
  <c r="R10" i="502" s="1"/>
  <c r="Q10" i="502"/>
  <c r="I25" i="501"/>
  <c r="I26" i="501" s="1"/>
  <c r="J18" i="501"/>
  <c r="G35" i="506"/>
  <c r="G34" i="506"/>
  <c r="D29" i="507"/>
  <c r="C40" i="507"/>
  <c r="G32" i="506"/>
  <c r="G13" i="503"/>
  <c r="H5" i="503"/>
  <c r="P5" i="503" s="1"/>
  <c r="J33" i="505"/>
  <c r="G14" i="502"/>
  <c r="G44" i="502"/>
  <c r="K36" i="504"/>
  <c r="L36" i="504" s="1"/>
  <c r="M14" i="496"/>
  <c r="M44" i="496"/>
  <c r="C44" i="506"/>
  <c r="C14" i="506"/>
  <c r="I8" i="502"/>
  <c r="H11" i="502"/>
  <c r="G18" i="504"/>
  <c r="F25" i="504"/>
  <c r="M37" i="503"/>
  <c r="N37" i="503" s="1"/>
  <c r="M22" i="502"/>
  <c r="N22" i="502" s="1"/>
  <c r="S22" i="502" s="1"/>
  <c r="R22" i="502"/>
  <c r="D32" i="507"/>
  <c r="E32" i="507" s="1"/>
  <c r="F32" i="507" s="1"/>
  <c r="N30" i="501"/>
  <c r="R30" i="501" s="1"/>
  <c r="K30" i="503"/>
  <c r="I29" i="502"/>
  <c r="H40" i="502"/>
  <c r="P29" i="502"/>
  <c r="P40" i="502" s="1"/>
  <c r="G40" i="503"/>
  <c r="G41" i="503" s="1"/>
  <c r="Q37" i="503"/>
  <c r="P32" i="504"/>
  <c r="J39" i="505"/>
  <c r="K39" i="505" s="1"/>
  <c r="L39" i="505" s="1"/>
  <c r="Q39" i="505"/>
  <c r="M47" i="495"/>
  <c r="M48" i="495" s="1"/>
  <c r="M45" i="495"/>
  <c r="Q47" i="496"/>
  <c r="Q48" i="496" s="1"/>
  <c r="Q45" i="496"/>
  <c r="I38" i="504"/>
  <c r="P38" i="504"/>
  <c r="I33" i="504"/>
  <c r="P33" i="504"/>
  <c r="D34" i="507"/>
  <c r="E34" i="507" s="1"/>
  <c r="F34" i="507" s="1"/>
  <c r="O34" i="507"/>
  <c r="N11" i="496"/>
  <c r="S8" i="496"/>
  <c r="S11" i="496" s="1"/>
  <c r="R10" i="503"/>
  <c r="J35" i="504"/>
  <c r="J44" i="499"/>
  <c r="J14" i="499"/>
  <c r="G41" i="502"/>
  <c r="P29" i="503"/>
  <c r="P40" i="503" s="1"/>
  <c r="H40" i="503"/>
  <c r="I29" i="503"/>
  <c r="M24" i="502"/>
  <c r="L47" i="496"/>
  <c r="L48" i="496" s="1"/>
  <c r="L45" i="496"/>
  <c r="S37" i="503"/>
  <c r="E40" i="505"/>
  <c r="F29" i="505"/>
  <c r="Q26" i="498"/>
  <c r="D13" i="506"/>
  <c r="E5" i="506"/>
  <c r="S35" i="501"/>
  <c r="D37" i="507"/>
  <c r="E37" i="507" s="1"/>
  <c r="F37" i="507" s="1"/>
  <c r="O37" i="507"/>
  <c r="H19" i="504"/>
  <c r="G21" i="506"/>
  <c r="H21" i="506" s="1"/>
  <c r="I21" i="506" s="1"/>
  <c r="P21" i="506"/>
  <c r="K13" i="499"/>
  <c r="L5" i="499"/>
  <c r="J41" i="499"/>
  <c r="N26" i="495"/>
  <c r="G23" i="506"/>
  <c r="J24" i="505"/>
  <c r="E13" i="505"/>
  <c r="F5" i="505"/>
  <c r="K26" i="498"/>
  <c r="S23" i="501"/>
  <c r="M13" i="497"/>
  <c r="N5" i="497"/>
  <c r="Q29" i="499"/>
  <c r="Q40" i="499" s="1"/>
  <c r="L29" i="499"/>
  <c r="K40" i="499"/>
  <c r="K41" i="499" s="1"/>
  <c r="N19" i="501"/>
  <c r="R19" i="501" s="1"/>
  <c r="S19" i="501"/>
  <c r="D14" i="505"/>
  <c r="D44" i="505"/>
  <c r="M20" i="504"/>
  <c r="N20" i="504" s="1"/>
  <c r="S20" i="504" s="1"/>
  <c r="M18" i="498"/>
  <c r="L25" i="498"/>
  <c r="L26" i="498" s="1"/>
  <c r="Q47" i="497"/>
  <c r="Q48" i="497" s="1"/>
  <c r="Q45" i="497"/>
  <c r="D22" i="507"/>
  <c r="E22" i="507" s="1"/>
  <c r="F22" i="507" s="1"/>
  <c r="N40" i="496"/>
  <c r="N41" i="496" s="1"/>
  <c r="S29" i="496"/>
  <c r="S40" i="496" s="1"/>
  <c r="R29" i="496"/>
  <c r="R40" i="496" s="1"/>
  <c r="R35" i="501"/>
  <c r="O20" i="506"/>
  <c r="D19" i="507"/>
  <c r="E19" i="507" s="1"/>
  <c r="F19" i="507" s="1"/>
  <c r="O19" i="507"/>
  <c r="E45" i="503"/>
  <c r="E47" i="503"/>
  <c r="E48" i="503" s="1"/>
  <c r="O30" i="506"/>
  <c r="L14" i="497"/>
  <c r="L44" i="497"/>
  <c r="L26" i="497"/>
  <c r="P32" i="505"/>
  <c r="K11" i="499"/>
  <c r="L8" i="499"/>
  <c r="N11" i="497"/>
  <c r="S8" i="497"/>
  <c r="S11" i="497" s="1"/>
  <c r="R8" i="497"/>
  <c r="R11" i="497" s="1"/>
  <c r="O38" i="506"/>
  <c r="M10" i="504"/>
  <c r="N10" i="504" s="1"/>
  <c r="S10" i="504" s="1"/>
  <c r="R10" i="504"/>
  <c r="R41" i="495"/>
  <c r="P35" i="504"/>
  <c r="I5" i="502"/>
  <c r="H13" i="502"/>
  <c r="P5" i="502"/>
  <c r="G20" i="506"/>
  <c r="O10" i="507"/>
  <c r="D10" i="507"/>
  <c r="E10" i="507" s="1"/>
  <c r="F10" i="507" s="1"/>
  <c r="G30" i="506"/>
  <c r="H30" i="506" s="1"/>
  <c r="I30" i="506" s="1"/>
  <c r="I47" i="499"/>
  <c r="I48" i="499" s="1"/>
  <c r="I45" i="499"/>
  <c r="M25" i="497"/>
  <c r="N18" i="497"/>
  <c r="F47" i="502"/>
  <c r="F48" i="502" s="1"/>
  <c r="F45" i="502"/>
  <c r="Q32" i="505"/>
  <c r="J32" i="505"/>
  <c r="K32" i="505" s="1"/>
  <c r="L32" i="505" s="1"/>
  <c r="C47" i="505"/>
  <c r="C48" i="505" s="1"/>
  <c r="C45" i="505"/>
  <c r="G38" i="506"/>
  <c r="H38" i="506" s="1"/>
  <c r="I38" i="506" s="1"/>
  <c r="S34" i="501"/>
  <c r="F14" i="503"/>
  <c r="F44" i="503"/>
  <c r="N41" i="495"/>
  <c r="Q5" i="499"/>
  <c r="Q13" i="499" s="1"/>
  <c r="L34" i="503"/>
  <c r="Q34" i="503"/>
  <c r="D5" i="507"/>
  <c r="C13" i="507"/>
  <c r="C11" i="507"/>
  <c r="D8" i="507"/>
  <c r="N32" i="502"/>
  <c r="S32" i="502" s="1"/>
  <c r="E8" i="506"/>
  <c r="D11" i="506"/>
  <c r="O19" i="506"/>
  <c r="K23" i="504"/>
  <c r="L11" i="498"/>
  <c r="M8" i="498"/>
  <c r="H21" i="505"/>
  <c r="P8" i="502"/>
  <c r="P11" i="502" s="1"/>
  <c r="G31" i="506"/>
  <c r="O47" i="503"/>
  <c r="O48" i="503" s="1"/>
  <c r="O45" i="503"/>
  <c r="J9" i="503"/>
  <c r="K9" i="503" s="1"/>
  <c r="L9" i="503" s="1"/>
  <c r="Q9" i="503"/>
  <c r="J40" i="500"/>
  <c r="K29" i="500"/>
  <c r="D38" i="507"/>
  <c r="E38" i="507" s="1"/>
  <c r="F38" i="507" s="1"/>
  <c r="H18" i="503"/>
  <c r="G25" i="503"/>
  <c r="G26" i="503" s="1"/>
  <c r="D21" i="507"/>
  <c r="E21" i="507" s="1"/>
  <c r="F21" i="507" s="1"/>
  <c r="O21" i="507"/>
  <c r="G19" i="506"/>
  <c r="H19" i="506" s="1"/>
  <c r="I19" i="506" s="1"/>
  <c r="P19" i="506"/>
  <c r="O31" i="506"/>
  <c r="J47" i="498"/>
  <c r="J48" i="498" s="1"/>
  <c r="J45" i="498"/>
  <c r="M23" i="502"/>
  <c r="N23" i="502" s="1"/>
  <c r="S23" i="502" s="1"/>
  <c r="R23" i="502"/>
  <c r="Q24" i="504"/>
  <c r="J10" i="505"/>
  <c r="R37" i="504"/>
  <c r="M37" i="504"/>
  <c r="N37" i="504" s="1"/>
  <c r="S37" i="504" s="1"/>
  <c r="G8" i="504"/>
  <c r="F11" i="504"/>
  <c r="H20" i="505"/>
  <c r="D18" i="507"/>
  <c r="C25" i="507"/>
  <c r="I11" i="501"/>
  <c r="J8" i="501"/>
  <c r="P10" i="505"/>
  <c r="K24" i="503"/>
  <c r="H30" i="505"/>
  <c r="Q8" i="499"/>
  <c r="Q11" i="499" s="1"/>
  <c r="D36" i="507"/>
  <c r="E36" i="507" s="1"/>
  <c r="F36" i="507" s="1"/>
  <c r="O36" i="507"/>
  <c r="P31" i="505"/>
  <c r="Q30" i="502"/>
  <c r="M39" i="503"/>
  <c r="N39" i="503" s="1"/>
  <c r="G29" i="504"/>
  <c r="F40" i="504"/>
  <c r="M40" i="497"/>
  <c r="N29" i="497"/>
  <c r="H23" i="505"/>
  <c r="O5" i="505"/>
  <c r="O13" i="505" s="1"/>
  <c r="M24" i="504"/>
  <c r="N24" i="504" s="1"/>
  <c r="S24" i="504" s="1"/>
  <c r="L18" i="500"/>
  <c r="K25" i="500"/>
  <c r="D35" i="507"/>
  <c r="E35" i="507" s="1"/>
  <c r="F35" i="507" s="1"/>
  <c r="J31" i="505"/>
  <c r="J20" i="503"/>
  <c r="R44" i="495"/>
  <c r="R14" i="495"/>
  <c r="F8" i="505"/>
  <c r="E11" i="505"/>
  <c r="L41" i="497"/>
  <c r="D39" i="507"/>
  <c r="E39" i="507" s="1"/>
  <c r="F39" i="507" s="1"/>
  <c r="F26" i="503"/>
  <c r="C29" i="508"/>
  <c r="C24" i="508"/>
  <c r="C18" i="508"/>
  <c r="C23" i="508"/>
  <c r="C22" i="508"/>
  <c r="C31" i="508"/>
  <c r="C10" i="508"/>
  <c r="C36" i="508"/>
  <c r="C34" i="508"/>
  <c r="C39" i="508"/>
  <c r="C35" i="508"/>
  <c r="C38" i="508"/>
  <c r="C37" i="508"/>
  <c r="C9" i="508"/>
  <c r="C20" i="508"/>
  <c r="C33" i="508"/>
  <c r="C21" i="508"/>
  <c r="C5" i="508"/>
  <c r="C19" i="508"/>
  <c r="C32" i="508"/>
  <c r="C8" i="508"/>
  <c r="C30" i="508"/>
  <c r="J32" i="504"/>
  <c r="H35" i="505"/>
  <c r="I35" i="505" s="1"/>
  <c r="G22" i="506"/>
  <c r="H22" i="506" s="1"/>
  <c r="I22" i="506" s="1"/>
  <c r="N25" i="496"/>
  <c r="N26" i="496" s="1"/>
  <c r="S18" i="496"/>
  <c r="S25" i="496" s="1"/>
  <c r="R18" i="496"/>
  <c r="R25" i="496" s="1"/>
  <c r="R26" i="496" s="1"/>
  <c r="K8" i="500"/>
  <c r="P35" i="505"/>
  <c r="P26" i="501"/>
  <c r="S44" i="495"/>
  <c r="S14" i="495"/>
  <c r="S19" i="500"/>
  <c r="L21" i="502"/>
  <c r="Q21" i="502"/>
  <c r="G36" i="506"/>
  <c r="F41" i="503"/>
  <c r="S39" i="503"/>
  <c r="P39" i="505"/>
  <c r="L19" i="503"/>
  <c r="Q19" i="503"/>
  <c r="O29" i="505"/>
  <c r="O40" i="505" s="1"/>
  <c r="O41" i="505" s="1"/>
  <c r="R5" i="496"/>
  <c r="R13" i="496" s="1"/>
  <c r="E751" i="11" a="1"/>
  <c r="E751" i="11" s="1"/>
  <c r="H37" i="11"/>
  <c r="J36" i="11" a="1"/>
  <c r="J36" i="11" s="1"/>
  <c r="E687" i="11" a="1"/>
  <c r="E687" i="11" s="1"/>
  <c r="B715" i="11"/>
  <c r="E715" i="11" s="1" a="1"/>
  <c r="E715" i="11" s="1"/>
  <c r="B755" i="11"/>
  <c r="E755" i="11" s="1" a="1"/>
  <c r="E755" i="11" s="1"/>
  <c r="B716" i="11"/>
  <c r="E716" i="11" s="1" a="1"/>
  <c r="E716" i="11" s="1"/>
  <c r="B758" i="11"/>
  <c r="E758" i="11" s="1" a="1"/>
  <c r="E758" i="11" s="1"/>
  <c r="B773" i="11"/>
  <c r="B761" i="11"/>
  <c r="E761" i="11" s="1" a="1"/>
  <c r="E761" i="11" s="1"/>
  <c r="B709" i="11"/>
  <c r="B746" i="11"/>
  <c r="E746" i="11" s="1" a="1"/>
  <c r="E746" i="11" s="1"/>
  <c r="B771" i="11"/>
  <c r="E771" i="11" s="1" a="1"/>
  <c r="E771" i="11" s="1"/>
  <c r="B747" i="11"/>
  <c r="E747" i="11" s="1" a="1"/>
  <c r="E747" i="11" s="1"/>
  <c r="B765" i="11"/>
  <c r="E765" i="11" s="1" a="1"/>
  <c r="E765" i="11" s="1"/>
  <c r="B740" i="11"/>
  <c r="E740" i="11" s="1" a="1"/>
  <c r="E740" i="11" s="1"/>
  <c r="B766" i="11"/>
  <c r="E766" i="11" s="1" a="1"/>
  <c r="E766" i="11" s="1"/>
  <c r="B772" i="11"/>
  <c r="E772" i="11" s="1" a="1"/>
  <c r="E772" i="11" s="1"/>
  <c r="B742" i="11"/>
  <c r="E742" i="11" s="1" a="1"/>
  <c r="E742" i="11" s="1"/>
  <c r="B752" i="11"/>
  <c r="E752" i="11" s="1" a="1"/>
  <c r="E752" i="11" s="1"/>
  <c r="B734" i="11"/>
  <c r="E734" i="11" s="1" a="1"/>
  <c r="E734" i="11" s="1"/>
  <c r="B767" i="11"/>
  <c r="E767" i="11" s="1" a="1"/>
  <c r="E767" i="11" s="1"/>
  <c r="B726" i="11"/>
  <c r="E726" i="11" s="1" a="1"/>
  <c r="E726" i="11" s="1"/>
  <c r="B741" i="11"/>
  <c r="E741" i="11" s="1" a="1"/>
  <c r="E741" i="11" s="1"/>
  <c r="B754" i="11"/>
  <c r="E754" i="11" s="1" a="1"/>
  <c r="E754" i="11" s="1"/>
  <c r="B735" i="11"/>
  <c r="E735" i="11" s="1" a="1"/>
  <c r="E735" i="11" s="1"/>
  <c r="F23" i="359"/>
  <c r="M28" i="359"/>
  <c r="J24" i="359"/>
  <c r="L30" i="503" l="1"/>
  <c r="Q30" i="503"/>
  <c r="N14" i="496"/>
  <c r="N44" i="496"/>
  <c r="J9" i="505"/>
  <c r="J40" i="501"/>
  <c r="K29" i="501"/>
  <c r="Q44" i="499"/>
  <c r="Q14" i="499"/>
  <c r="C40" i="508"/>
  <c r="D34" i="508"/>
  <c r="E34" i="508" s="1"/>
  <c r="F34" i="508" s="1"/>
  <c r="O35" i="507"/>
  <c r="I21" i="505"/>
  <c r="P21" i="505"/>
  <c r="P13" i="502"/>
  <c r="G19" i="507"/>
  <c r="N13" i="497"/>
  <c r="S5" i="497"/>
  <c r="S13" i="497" s="1"/>
  <c r="S30" i="501"/>
  <c r="Q26" i="499"/>
  <c r="P37" i="505"/>
  <c r="F18" i="506"/>
  <c r="E25" i="506"/>
  <c r="L25" i="499"/>
  <c r="M18" i="499"/>
  <c r="P33" i="506"/>
  <c r="O31" i="507"/>
  <c r="M13" i="498"/>
  <c r="N5" i="498"/>
  <c r="P37" i="507"/>
  <c r="G37" i="507"/>
  <c r="H37" i="507" s="1"/>
  <c r="I37" i="507" s="1"/>
  <c r="D10" i="508"/>
  <c r="E10" i="508" s="1"/>
  <c r="F10" i="508" s="1"/>
  <c r="O10" i="508"/>
  <c r="L24" i="503"/>
  <c r="Q24" i="503"/>
  <c r="M11" i="498"/>
  <c r="N8" i="498"/>
  <c r="J5" i="502"/>
  <c r="I13" i="502"/>
  <c r="D14" i="506"/>
  <c r="D44" i="506"/>
  <c r="K33" i="505"/>
  <c r="D26" i="506"/>
  <c r="Q33" i="506"/>
  <c r="J33" i="506"/>
  <c r="K33" i="506" s="1"/>
  <c r="L33" i="506" s="1"/>
  <c r="G31" i="507"/>
  <c r="H31" i="507" s="1"/>
  <c r="I31" i="507" s="1"/>
  <c r="P31" i="507"/>
  <c r="L41" i="498"/>
  <c r="L44" i="498"/>
  <c r="L14" i="498"/>
  <c r="C23" i="509"/>
  <c r="C35" i="509"/>
  <c r="C19" i="509"/>
  <c r="C29" i="509"/>
  <c r="C36" i="509"/>
  <c r="C32" i="509"/>
  <c r="C21" i="509"/>
  <c r="C34" i="509"/>
  <c r="C10" i="509"/>
  <c r="C33" i="509"/>
  <c r="C31" i="509"/>
  <c r="C5" i="509"/>
  <c r="C37" i="509"/>
  <c r="C8" i="509"/>
  <c r="C24" i="509"/>
  <c r="C20" i="509"/>
  <c r="C39" i="509"/>
  <c r="C18" i="509"/>
  <c r="C22" i="509"/>
  <c r="C38" i="509"/>
  <c r="C30" i="509"/>
  <c r="S45" i="495"/>
  <c r="S47" i="495"/>
  <c r="S48" i="495" s="1"/>
  <c r="R32" i="502"/>
  <c r="G33" i="507"/>
  <c r="H33" i="507" s="1"/>
  <c r="I33" i="507" s="1"/>
  <c r="R44" i="496"/>
  <c r="R14" i="496"/>
  <c r="D22" i="508"/>
  <c r="E22" i="508" s="1"/>
  <c r="F22" i="508" s="1"/>
  <c r="R24" i="504"/>
  <c r="J19" i="506"/>
  <c r="K19" i="506" s="1"/>
  <c r="L19" i="506" s="1"/>
  <c r="P38" i="506"/>
  <c r="R41" i="496"/>
  <c r="G34" i="507"/>
  <c r="O32" i="507"/>
  <c r="G14" i="503"/>
  <c r="G44" i="503"/>
  <c r="H32" i="506"/>
  <c r="H26" i="502"/>
  <c r="M36" i="505"/>
  <c r="O33" i="507"/>
  <c r="M36" i="503"/>
  <c r="N36" i="503" s="1"/>
  <c r="S36" i="503" s="1"/>
  <c r="R36" i="503"/>
  <c r="H9" i="506"/>
  <c r="Q36" i="504"/>
  <c r="D36" i="508"/>
  <c r="E36" i="508" s="1"/>
  <c r="F36" i="508" s="1"/>
  <c r="D23" i="508"/>
  <c r="E23" i="508" s="1"/>
  <c r="F23" i="508" s="1"/>
  <c r="O23" i="508"/>
  <c r="L23" i="504"/>
  <c r="Q23" i="504"/>
  <c r="J38" i="506"/>
  <c r="K38" i="506" s="1"/>
  <c r="L38" i="506" s="1"/>
  <c r="Q38" i="506"/>
  <c r="S41" i="496"/>
  <c r="G5" i="505"/>
  <c r="F13" i="505"/>
  <c r="G32" i="507"/>
  <c r="J18" i="502"/>
  <c r="I25" i="502"/>
  <c r="I26" i="502" s="1"/>
  <c r="N45" i="495"/>
  <c r="N47" i="495"/>
  <c r="N48" i="495" s="1"/>
  <c r="J10" i="506"/>
  <c r="S10" i="502"/>
  <c r="H14" i="502"/>
  <c r="H44" i="502"/>
  <c r="E13" i="506"/>
  <c r="F5" i="506"/>
  <c r="J22" i="506"/>
  <c r="K22" i="506" s="1"/>
  <c r="L22" i="506" s="1"/>
  <c r="E44" i="505"/>
  <c r="E14" i="505"/>
  <c r="F40" i="505"/>
  <c r="G29" i="505"/>
  <c r="Q33" i="504"/>
  <c r="J33" i="504"/>
  <c r="K33" i="504" s="1"/>
  <c r="L33" i="504" s="1"/>
  <c r="C41" i="507"/>
  <c r="P10" i="506"/>
  <c r="L5" i="500"/>
  <c r="Q5" i="500"/>
  <c r="J30" i="506"/>
  <c r="K30" i="506" s="1"/>
  <c r="L30" i="506" s="1"/>
  <c r="Q30" i="506"/>
  <c r="D39" i="508"/>
  <c r="E39" i="508" s="1"/>
  <c r="F39" i="508" s="1"/>
  <c r="O39" i="508"/>
  <c r="C25" i="508"/>
  <c r="C26" i="508" s="1"/>
  <c r="D18" i="508"/>
  <c r="G21" i="507"/>
  <c r="E41" i="505"/>
  <c r="E29" i="507"/>
  <c r="D40" i="507"/>
  <c r="Q44" i="498"/>
  <c r="Q14" i="498"/>
  <c r="D21" i="508"/>
  <c r="E21" i="508" s="1"/>
  <c r="F21" i="508" s="1"/>
  <c r="L47" i="497"/>
  <c r="L48" i="497" s="1"/>
  <c r="L45" i="497"/>
  <c r="S14" i="496"/>
  <c r="S44" i="496"/>
  <c r="L8" i="500"/>
  <c r="Q8" i="500"/>
  <c r="F47" i="503"/>
  <c r="F48" i="503" s="1"/>
  <c r="F45" i="503"/>
  <c r="H13" i="503"/>
  <c r="H41" i="503" s="1"/>
  <c r="I5" i="503"/>
  <c r="P22" i="506"/>
  <c r="D24" i="508"/>
  <c r="E24" i="508" s="1"/>
  <c r="F24" i="508" s="1"/>
  <c r="O24" i="508"/>
  <c r="M19" i="503"/>
  <c r="N19" i="503" s="1"/>
  <c r="J35" i="505"/>
  <c r="D29" i="508"/>
  <c r="I23" i="505"/>
  <c r="P23" i="505"/>
  <c r="M32" i="505"/>
  <c r="N32" i="505" s="1"/>
  <c r="S32" i="505" s="1"/>
  <c r="R32" i="505"/>
  <c r="O22" i="507"/>
  <c r="K24" i="505"/>
  <c r="L24" i="505" s="1"/>
  <c r="M24" i="505" s="1"/>
  <c r="N24" i="505" s="1"/>
  <c r="R24" i="505" s="1"/>
  <c r="S24" i="505"/>
  <c r="J38" i="504"/>
  <c r="K38" i="504" s="1"/>
  <c r="L38" i="504" s="1"/>
  <c r="M38" i="504" s="1"/>
  <c r="N38" i="504" s="1"/>
  <c r="R38" i="504" s="1"/>
  <c r="Q38" i="504"/>
  <c r="R37" i="503"/>
  <c r="I44" i="501"/>
  <c r="I14" i="501"/>
  <c r="Q39" i="504"/>
  <c r="G9" i="507"/>
  <c r="D20" i="508"/>
  <c r="E20" i="508" s="1"/>
  <c r="M29" i="499"/>
  <c r="L40" i="499"/>
  <c r="G47" i="502"/>
  <c r="G48" i="502" s="1"/>
  <c r="G45" i="502"/>
  <c r="H11" i="503"/>
  <c r="I8" i="503"/>
  <c r="P8" i="503"/>
  <c r="P11" i="503" s="1"/>
  <c r="R29" i="497"/>
  <c r="R40" i="497" s="1"/>
  <c r="N40" i="497"/>
  <c r="N41" i="497" s="1"/>
  <c r="S29" i="497"/>
  <c r="S40" i="497" s="1"/>
  <c r="S41" i="497" s="1"/>
  <c r="E11" i="506"/>
  <c r="F8" i="506"/>
  <c r="G22" i="507"/>
  <c r="H22" i="507" s="1"/>
  <c r="I22" i="507" s="1"/>
  <c r="H34" i="506"/>
  <c r="I34" i="506" s="1"/>
  <c r="L31" i="504"/>
  <c r="M31" i="504" s="1"/>
  <c r="N31" i="504" s="1"/>
  <c r="R31" i="504" s="1"/>
  <c r="Q31" i="504"/>
  <c r="M39" i="504"/>
  <c r="O8" i="506"/>
  <c r="O11" i="506" s="1"/>
  <c r="M18" i="500"/>
  <c r="L25" i="500"/>
  <c r="O44" i="505"/>
  <c r="O14" i="505"/>
  <c r="K32" i="504"/>
  <c r="O39" i="507"/>
  <c r="M41" i="497"/>
  <c r="C26" i="507"/>
  <c r="I18" i="503"/>
  <c r="H25" i="503"/>
  <c r="H26" i="503" s="1"/>
  <c r="P18" i="503"/>
  <c r="P25" i="503" s="1"/>
  <c r="H23" i="506"/>
  <c r="G24" i="507"/>
  <c r="H24" i="507" s="1"/>
  <c r="I24" i="507" s="1"/>
  <c r="P24" i="507"/>
  <c r="K5" i="501"/>
  <c r="J13" i="501"/>
  <c r="J21" i="504"/>
  <c r="K21" i="504" s="1"/>
  <c r="L21" i="504" s="1"/>
  <c r="Q21" i="504"/>
  <c r="O23" i="507"/>
  <c r="O5" i="506"/>
  <c r="O13" i="506" s="1"/>
  <c r="N24" i="502"/>
  <c r="S24" i="502" s="1"/>
  <c r="H35" i="506"/>
  <c r="P26" i="502"/>
  <c r="G23" i="507"/>
  <c r="H23" i="507" s="1"/>
  <c r="I23" i="507" s="1"/>
  <c r="P23" i="507"/>
  <c r="H24" i="506"/>
  <c r="I24" i="506" s="1"/>
  <c r="M34" i="505"/>
  <c r="N34" i="505" s="1"/>
  <c r="D31" i="508"/>
  <c r="E31" i="508" s="1"/>
  <c r="F31" i="508" s="1"/>
  <c r="J11" i="501"/>
  <c r="K8" i="501"/>
  <c r="Q8" i="501" s="1"/>
  <c r="Q11" i="501" s="1"/>
  <c r="G39" i="507"/>
  <c r="H39" i="507" s="1"/>
  <c r="I39" i="507" s="1"/>
  <c r="C11" i="508"/>
  <c r="D8" i="508"/>
  <c r="O38" i="507"/>
  <c r="N25" i="497"/>
  <c r="S18" i="497"/>
  <c r="S25" i="497" s="1"/>
  <c r="S26" i="497" s="1"/>
  <c r="R18" i="497"/>
  <c r="R25" i="497" s="1"/>
  <c r="L11" i="499"/>
  <c r="M8" i="499"/>
  <c r="R24" i="502"/>
  <c r="G25" i="504"/>
  <c r="H18" i="504"/>
  <c r="R20" i="502"/>
  <c r="O26" i="505"/>
  <c r="D35" i="508"/>
  <c r="E35" i="508" s="1"/>
  <c r="F35" i="508" s="1"/>
  <c r="I30" i="505"/>
  <c r="P30" i="505"/>
  <c r="E18" i="507"/>
  <c r="O18" i="507" s="1"/>
  <c r="O25" i="507" s="1"/>
  <c r="D25" i="507"/>
  <c r="D32" i="508"/>
  <c r="E32" i="508" s="1"/>
  <c r="F32" i="508" s="1"/>
  <c r="G40" i="504"/>
  <c r="H29" i="504"/>
  <c r="I20" i="505"/>
  <c r="P20" i="505"/>
  <c r="G38" i="507"/>
  <c r="M26" i="497"/>
  <c r="J29" i="503"/>
  <c r="I40" i="503"/>
  <c r="J25" i="501"/>
  <c r="J26" i="501" s="1"/>
  <c r="K18" i="501"/>
  <c r="Q18" i="501" s="1"/>
  <c r="Q25" i="501" s="1"/>
  <c r="O33" i="508"/>
  <c r="D33" i="508"/>
  <c r="E33" i="508" s="1"/>
  <c r="F33" i="508" s="1"/>
  <c r="H20" i="506"/>
  <c r="M14" i="497"/>
  <c r="M44" i="497"/>
  <c r="S26" i="496"/>
  <c r="D30" i="508"/>
  <c r="E30" i="508" s="1"/>
  <c r="F30" i="508" s="1"/>
  <c r="H36" i="506"/>
  <c r="D19" i="508"/>
  <c r="E19" i="508" s="1"/>
  <c r="F19" i="508" s="1"/>
  <c r="R39" i="503"/>
  <c r="K40" i="500"/>
  <c r="L29" i="500"/>
  <c r="Q29" i="500"/>
  <c r="Q40" i="500" s="1"/>
  <c r="E8" i="507"/>
  <c r="D11" i="507"/>
  <c r="N18" i="498"/>
  <c r="R18" i="498" s="1"/>
  <c r="R25" i="498" s="1"/>
  <c r="M25" i="498"/>
  <c r="M26" i="498" s="1"/>
  <c r="M5" i="499"/>
  <c r="L13" i="499"/>
  <c r="M39" i="505"/>
  <c r="N39" i="505" s="1"/>
  <c r="S39" i="505" s="1"/>
  <c r="R39" i="505"/>
  <c r="I11" i="502"/>
  <c r="J8" i="502"/>
  <c r="M38" i="505"/>
  <c r="E26" i="505"/>
  <c r="J37" i="505"/>
  <c r="O18" i="506"/>
  <c r="O25" i="506" s="1"/>
  <c r="Q41" i="499"/>
  <c r="G35" i="507"/>
  <c r="M21" i="502"/>
  <c r="N21" i="502" s="1"/>
  <c r="R21" i="502" s="1"/>
  <c r="D5" i="508"/>
  <c r="C13" i="508"/>
  <c r="G8" i="505"/>
  <c r="F11" i="505"/>
  <c r="R20" i="504"/>
  <c r="K14" i="499"/>
  <c r="K44" i="499"/>
  <c r="G18" i="505"/>
  <c r="F25" i="505"/>
  <c r="J34" i="504"/>
  <c r="K34" i="504" s="1"/>
  <c r="L34" i="504" s="1"/>
  <c r="M34" i="504" s="1"/>
  <c r="N34" i="504" s="1"/>
  <c r="R34" i="504" s="1"/>
  <c r="D41" i="506"/>
  <c r="P14" i="501"/>
  <c r="P44" i="501"/>
  <c r="K47" i="498"/>
  <c r="K48" i="498" s="1"/>
  <c r="K45" i="498"/>
  <c r="F29" i="506"/>
  <c r="E40" i="506"/>
  <c r="O29" i="506"/>
  <c r="R47" i="495"/>
  <c r="R48" i="495" s="1"/>
  <c r="R45" i="495"/>
  <c r="R9" i="503"/>
  <c r="M9" i="503"/>
  <c r="N9" i="503" s="1"/>
  <c r="S9" i="503" s="1"/>
  <c r="P30" i="506"/>
  <c r="D45" i="505"/>
  <c r="D47" i="505"/>
  <c r="D48" i="505" s="1"/>
  <c r="J21" i="506"/>
  <c r="K21" i="506" s="1"/>
  <c r="L21" i="506" s="1"/>
  <c r="Q21" i="506"/>
  <c r="C47" i="506"/>
  <c r="C48" i="506" s="1"/>
  <c r="C45" i="506"/>
  <c r="G20" i="507"/>
  <c r="O30" i="507"/>
  <c r="R37" i="501"/>
  <c r="R5" i="497"/>
  <c r="R13" i="497" s="1"/>
  <c r="M45" i="496"/>
  <c r="M47" i="496"/>
  <c r="M48" i="496" s="1"/>
  <c r="I19" i="505"/>
  <c r="P19" i="505"/>
  <c r="G30" i="507"/>
  <c r="O40" i="506"/>
  <c r="O41" i="506" s="1"/>
  <c r="P41" i="502"/>
  <c r="Q41" i="498"/>
  <c r="P41" i="501"/>
  <c r="P9" i="505"/>
  <c r="H8" i="504"/>
  <c r="P8" i="504" s="1"/>
  <c r="P11" i="504" s="1"/>
  <c r="G11" i="504"/>
  <c r="D9" i="508"/>
  <c r="E9" i="508" s="1"/>
  <c r="F9" i="508" s="1"/>
  <c r="K20" i="503"/>
  <c r="E5" i="507"/>
  <c r="D13" i="507"/>
  <c r="D37" i="508"/>
  <c r="E37" i="508" s="1"/>
  <c r="F37" i="508" s="1"/>
  <c r="O37" i="508"/>
  <c r="G36" i="507"/>
  <c r="K10" i="505"/>
  <c r="G10" i="507"/>
  <c r="I19" i="504"/>
  <c r="P19" i="504"/>
  <c r="K35" i="504"/>
  <c r="H41" i="502"/>
  <c r="N29" i="498"/>
  <c r="M40" i="498"/>
  <c r="M41" i="498" s="1"/>
  <c r="P37" i="506"/>
  <c r="H39" i="506"/>
  <c r="S38" i="504"/>
  <c r="C44" i="507"/>
  <c r="C14" i="507"/>
  <c r="J47" i="499"/>
  <c r="J48" i="499" s="1"/>
  <c r="J45" i="499"/>
  <c r="D38" i="508"/>
  <c r="E38" i="508" s="1"/>
  <c r="F38" i="508" s="1"/>
  <c r="O38" i="508"/>
  <c r="K31" i="505"/>
  <c r="L31" i="505" s="1"/>
  <c r="H31" i="506"/>
  <c r="I31" i="506" s="1"/>
  <c r="M34" i="503"/>
  <c r="N34" i="503" s="1"/>
  <c r="S34" i="503" s="1"/>
  <c r="R34" i="503"/>
  <c r="J29" i="502"/>
  <c r="I40" i="502"/>
  <c r="I41" i="502" s="1"/>
  <c r="M36" i="504"/>
  <c r="N36" i="504" s="1"/>
  <c r="R36" i="504"/>
  <c r="J37" i="506"/>
  <c r="K37" i="506" s="1"/>
  <c r="L37" i="506" s="1"/>
  <c r="Q37" i="506"/>
  <c r="H45" i="501"/>
  <c r="H47" i="501"/>
  <c r="H48" i="501" s="1"/>
  <c r="R39" i="500"/>
  <c r="I22" i="505"/>
  <c r="P22" i="505"/>
  <c r="Q34" i="505"/>
  <c r="E773" i="11" a="1"/>
  <c r="E773" i="11" s="1"/>
  <c r="H38" i="11"/>
  <c r="J37" i="11" a="1"/>
  <c r="J37" i="11" s="1"/>
  <c r="E709" i="11" a="1"/>
  <c r="E709" i="11" s="1"/>
  <c r="C9" i="509" s="1"/>
  <c r="B777" i="11"/>
  <c r="E777" i="11" s="1" a="1"/>
  <c r="E777" i="11" s="1"/>
  <c r="B737" i="11"/>
  <c r="E737" i="11" s="1" a="1"/>
  <c r="E737" i="11" s="1"/>
  <c r="B757" i="11"/>
  <c r="E757" i="11" s="1" a="1"/>
  <c r="E757" i="11" s="1"/>
  <c r="B762" i="11"/>
  <c r="E762" i="11" s="1" a="1"/>
  <c r="E762" i="11" s="1"/>
  <c r="B787" i="11"/>
  <c r="E787" i="11" s="1" a="1"/>
  <c r="E787" i="11" s="1"/>
  <c r="B776" i="11"/>
  <c r="E776" i="11" s="1" a="1"/>
  <c r="E776" i="11" s="1"/>
  <c r="B769" i="11"/>
  <c r="E769" i="11" s="1" a="1"/>
  <c r="E769" i="11" s="1"/>
  <c r="B763" i="11"/>
  <c r="E763" i="11" s="1" a="1"/>
  <c r="E763" i="11" s="1"/>
  <c r="B793" i="11"/>
  <c r="E793" i="11" s="1" a="1"/>
  <c r="E793" i="11" s="1"/>
  <c r="B768" i="11"/>
  <c r="E768" i="11" s="1" a="1"/>
  <c r="E768" i="11" s="1"/>
  <c r="B748" i="11"/>
  <c r="E748" i="11" s="1" a="1"/>
  <c r="E748" i="11" s="1"/>
  <c r="B789" i="11"/>
  <c r="E789" i="11" s="1" a="1"/>
  <c r="E789" i="11" s="1"/>
  <c r="B731" i="11"/>
  <c r="B794" i="11"/>
  <c r="E794" i="11" s="1" a="1"/>
  <c r="E794" i="11" s="1"/>
  <c r="B756" i="11"/>
  <c r="E756" i="11" s="1" a="1"/>
  <c r="E756" i="11" s="1"/>
  <c r="B783" i="11"/>
  <c r="E783" i="11" s="1" a="1"/>
  <c r="E783" i="11" s="1"/>
  <c r="B795" i="11"/>
  <c r="B774" i="11"/>
  <c r="E774" i="11" s="1" a="1"/>
  <c r="E774" i="11" s="1"/>
  <c r="B780" i="11"/>
  <c r="E780" i="11" s="1" a="1"/>
  <c r="E780" i="11" s="1"/>
  <c r="B788" i="11"/>
  <c r="E788" i="11" s="1" a="1"/>
  <c r="E788" i="11" s="1"/>
  <c r="B764" i="11"/>
  <c r="E764" i="11" s="1" a="1"/>
  <c r="E764" i="11" s="1"/>
  <c r="B738" i="11"/>
  <c r="E738" i="11" s="1" a="1"/>
  <c r="E738" i="11" s="1"/>
  <c r="L32" i="359"/>
  <c r="J25" i="359"/>
  <c r="M29" i="359"/>
  <c r="D9" i="509" l="1"/>
  <c r="E9" i="509" s="1"/>
  <c r="F9" i="509" s="1"/>
  <c r="N11" i="498"/>
  <c r="S8" i="498"/>
  <c r="S11" i="498" s="1"/>
  <c r="R8" i="498"/>
  <c r="R11" i="498" s="1"/>
  <c r="F40" i="506"/>
  <c r="G29" i="506"/>
  <c r="C44" i="508"/>
  <c r="C14" i="508"/>
  <c r="J24" i="506"/>
  <c r="J18" i="503"/>
  <c r="I25" i="503"/>
  <c r="I26" i="503" s="1"/>
  <c r="O36" i="508"/>
  <c r="O22" i="508"/>
  <c r="C25" i="509"/>
  <c r="O21" i="509"/>
  <c r="D21" i="509"/>
  <c r="E21" i="509" s="1"/>
  <c r="F21" i="509" s="1"/>
  <c r="P34" i="506"/>
  <c r="K5" i="502"/>
  <c r="J13" i="502"/>
  <c r="S44" i="497"/>
  <c r="S14" i="497"/>
  <c r="Q24" i="505"/>
  <c r="F11" i="506"/>
  <c r="G8" i="506"/>
  <c r="E18" i="508"/>
  <c r="D25" i="508"/>
  <c r="S21" i="502"/>
  <c r="J23" i="507"/>
  <c r="K23" i="507" s="1"/>
  <c r="L23" i="507" s="1"/>
  <c r="R41" i="497"/>
  <c r="S45" i="496"/>
  <c r="S47" i="496"/>
  <c r="S48" i="496" s="1"/>
  <c r="G39" i="508"/>
  <c r="D36" i="509"/>
  <c r="E36" i="509" s="1"/>
  <c r="F36" i="509" s="1"/>
  <c r="O36" i="509"/>
  <c r="M24" i="503"/>
  <c r="N24" i="503" s="1"/>
  <c r="R24" i="503" s="1"/>
  <c r="S24" i="503"/>
  <c r="N14" i="497"/>
  <c r="N44" i="497"/>
  <c r="E41" i="506"/>
  <c r="H25" i="504"/>
  <c r="I18" i="504"/>
  <c r="P18" i="504"/>
  <c r="P25" i="504" s="1"/>
  <c r="H45" i="502"/>
  <c r="H47" i="502"/>
  <c r="H48" i="502" s="1"/>
  <c r="G36" i="508"/>
  <c r="M8" i="500"/>
  <c r="G22" i="508"/>
  <c r="K10" i="506"/>
  <c r="I9" i="506"/>
  <c r="P9" i="506"/>
  <c r="R47" i="496"/>
  <c r="R48" i="496" s="1"/>
  <c r="R45" i="496"/>
  <c r="C40" i="509"/>
  <c r="D29" i="509"/>
  <c r="E44" i="506"/>
  <c r="E14" i="506"/>
  <c r="L10" i="505"/>
  <c r="Q10" i="505"/>
  <c r="D32" i="509"/>
  <c r="E32" i="509" s="1"/>
  <c r="F32" i="509" s="1"/>
  <c r="P47" i="501"/>
  <c r="P48" i="501" s="1"/>
  <c r="P45" i="501"/>
  <c r="M29" i="500"/>
  <c r="L40" i="500"/>
  <c r="M11" i="499"/>
  <c r="N8" i="499"/>
  <c r="G38" i="508"/>
  <c r="G37" i="508"/>
  <c r="H35" i="507"/>
  <c r="H38" i="507"/>
  <c r="J8" i="503"/>
  <c r="I11" i="503"/>
  <c r="M30" i="506"/>
  <c r="N30" i="506" s="1"/>
  <c r="S30" i="506" s="1"/>
  <c r="R30" i="506"/>
  <c r="P33" i="507"/>
  <c r="D19" i="509"/>
  <c r="E19" i="509" s="1"/>
  <c r="F19" i="509" s="1"/>
  <c r="H19" i="507"/>
  <c r="J23" i="505"/>
  <c r="K23" i="505" s="1"/>
  <c r="L23" i="505" s="1"/>
  <c r="J33" i="507"/>
  <c r="K33" i="507" s="1"/>
  <c r="L33" i="507" s="1"/>
  <c r="Q33" i="507"/>
  <c r="D35" i="509"/>
  <c r="E35" i="509" s="1"/>
  <c r="F35" i="509" s="1"/>
  <c r="P44" i="502"/>
  <c r="P14" i="502"/>
  <c r="P31" i="506"/>
  <c r="J20" i="505"/>
  <c r="K20" i="505" s="1"/>
  <c r="L20" i="505" s="1"/>
  <c r="M20" i="505" s="1"/>
  <c r="N20" i="505" s="1"/>
  <c r="R20" i="505" s="1"/>
  <c r="D23" i="509"/>
  <c r="E23" i="509" s="1"/>
  <c r="F23" i="509" s="1"/>
  <c r="O23" i="509"/>
  <c r="G10" i="508"/>
  <c r="D10" i="509"/>
  <c r="E10" i="509" s="1"/>
  <c r="F10" i="509" s="1"/>
  <c r="O10" i="509"/>
  <c r="D14" i="507"/>
  <c r="D44" i="507"/>
  <c r="C45" i="507"/>
  <c r="C47" i="507"/>
  <c r="C48" i="507" s="1"/>
  <c r="E13" i="507"/>
  <c r="F5" i="507"/>
  <c r="J22" i="505"/>
  <c r="K22" i="505" s="1"/>
  <c r="L22" i="505" s="1"/>
  <c r="Q34" i="504"/>
  <c r="O26" i="506"/>
  <c r="O19" i="508"/>
  <c r="N26" i="497"/>
  <c r="O47" i="505"/>
  <c r="O48" i="505" s="1"/>
  <c r="O45" i="505"/>
  <c r="O21" i="508"/>
  <c r="M5" i="500"/>
  <c r="J37" i="507"/>
  <c r="J21" i="505"/>
  <c r="K21" i="505" s="1"/>
  <c r="L21" i="505" s="1"/>
  <c r="M21" i="505" s="1"/>
  <c r="N21" i="505" s="1"/>
  <c r="R21" i="505" s="1"/>
  <c r="Q21" i="505"/>
  <c r="P13" i="503"/>
  <c r="H30" i="507"/>
  <c r="I30" i="507" s="1"/>
  <c r="J31" i="506"/>
  <c r="M31" i="505"/>
  <c r="N31" i="505" s="1"/>
  <c r="H36" i="507"/>
  <c r="I36" i="507" s="1"/>
  <c r="L32" i="504"/>
  <c r="M32" i="504" s="1"/>
  <c r="N32" i="504" s="1"/>
  <c r="R32" i="504" s="1"/>
  <c r="Q32" i="504"/>
  <c r="G19" i="508"/>
  <c r="H19" i="508" s="1"/>
  <c r="I19" i="508" s="1"/>
  <c r="P19" i="508"/>
  <c r="H40" i="504"/>
  <c r="I29" i="504"/>
  <c r="P29" i="504"/>
  <c r="P40" i="504" s="1"/>
  <c r="E29" i="508"/>
  <c r="D40" i="508"/>
  <c r="D41" i="508" s="1"/>
  <c r="G21" i="508"/>
  <c r="H21" i="508" s="1"/>
  <c r="I21" i="508" s="1"/>
  <c r="K18" i="502"/>
  <c r="J25" i="502"/>
  <c r="J26" i="502" s="1"/>
  <c r="N36" i="505"/>
  <c r="R36" i="505" s="1"/>
  <c r="L47" i="498"/>
  <c r="L48" i="498" s="1"/>
  <c r="L45" i="498"/>
  <c r="O34" i="509"/>
  <c r="D34" i="509"/>
  <c r="E34" i="509" s="1"/>
  <c r="F34" i="509" s="1"/>
  <c r="M30" i="503"/>
  <c r="N30" i="503" s="1"/>
  <c r="S30" i="503" s="1"/>
  <c r="J19" i="505"/>
  <c r="K19" i="505" s="1"/>
  <c r="L19" i="505" s="1"/>
  <c r="E5" i="508"/>
  <c r="D13" i="508"/>
  <c r="R44" i="497"/>
  <c r="R14" i="497"/>
  <c r="I35" i="506"/>
  <c r="P35" i="506"/>
  <c r="L20" i="503"/>
  <c r="Q20" i="503"/>
  <c r="I39" i="506"/>
  <c r="P39" i="506"/>
  <c r="H20" i="507"/>
  <c r="K37" i="505"/>
  <c r="L41" i="499"/>
  <c r="N13" i="498"/>
  <c r="S5" i="498"/>
  <c r="S13" i="498" s="1"/>
  <c r="N25" i="498"/>
  <c r="N26" i="498" s="1"/>
  <c r="S18" i="498"/>
  <c r="S25" i="498" s="1"/>
  <c r="E11" i="507"/>
  <c r="F8" i="507"/>
  <c r="O8" i="507"/>
  <c r="O11" i="507" s="1"/>
  <c r="J40" i="503"/>
  <c r="K29" i="503"/>
  <c r="R26" i="497"/>
  <c r="O9" i="508"/>
  <c r="F26" i="505"/>
  <c r="I36" i="506"/>
  <c r="P36" i="506"/>
  <c r="O32" i="508"/>
  <c r="O14" i="506"/>
  <c r="O44" i="506"/>
  <c r="N29" i="499"/>
  <c r="R29" i="499" s="1"/>
  <c r="R40" i="499" s="1"/>
  <c r="M40" i="499"/>
  <c r="K35" i="505"/>
  <c r="L35" i="505" s="1"/>
  <c r="M35" i="505" s="1"/>
  <c r="N35" i="505" s="1"/>
  <c r="R35" i="505" s="1"/>
  <c r="Q47" i="498"/>
  <c r="Q48" i="498" s="1"/>
  <c r="Q45" i="498"/>
  <c r="O30" i="509"/>
  <c r="D30" i="509"/>
  <c r="E30" i="509" s="1"/>
  <c r="F30" i="509" s="1"/>
  <c r="M44" i="498"/>
  <c r="M14" i="498"/>
  <c r="O34" i="508"/>
  <c r="S20" i="505"/>
  <c r="S33" i="504"/>
  <c r="H32" i="507"/>
  <c r="I32" i="507" s="1"/>
  <c r="I32" i="506"/>
  <c r="P32" i="506"/>
  <c r="D38" i="509"/>
  <c r="E38" i="509" s="1"/>
  <c r="F38" i="509" s="1"/>
  <c r="J31" i="507"/>
  <c r="K31" i="507" s="1"/>
  <c r="L31" i="507" s="1"/>
  <c r="Q31" i="507"/>
  <c r="G34" i="508"/>
  <c r="S31" i="504"/>
  <c r="G9" i="508"/>
  <c r="H9" i="508" s="1"/>
  <c r="I9" i="508" s="1"/>
  <c r="N38" i="505"/>
  <c r="R38" i="505" s="1"/>
  <c r="G30" i="508"/>
  <c r="H30" i="508" s="1"/>
  <c r="I30" i="508" s="1"/>
  <c r="G32" i="508"/>
  <c r="H32" i="508" s="1"/>
  <c r="I32" i="508" s="1"/>
  <c r="E8" i="508"/>
  <c r="D11" i="508"/>
  <c r="N18" i="500"/>
  <c r="R18" i="500" s="1"/>
  <c r="R25" i="500" s="1"/>
  <c r="M25" i="500"/>
  <c r="S19" i="503"/>
  <c r="C32" i="510"/>
  <c r="C20" i="510"/>
  <c r="C37" i="510"/>
  <c r="C31" i="510"/>
  <c r="C39" i="510"/>
  <c r="C10" i="510"/>
  <c r="C21" i="510"/>
  <c r="C38" i="510"/>
  <c r="C22" i="510"/>
  <c r="C30" i="510"/>
  <c r="C24" i="510"/>
  <c r="C8" i="510"/>
  <c r="C19" i="510"/>
  <c r="C5" i="510"/>
  <c r="C18" i="510"/>
  <c r="C35" i="510"/>
  <c r="C29" i="510"/>
  <c r="C9" i="510"/>
  <c r="C36" i="510"/>
  <c r="C23" i="510"/>
  <c r="C33" i="510"/>
  <c r="C34" i="510"/>
  <c r="M37" i="506"/>
  <c r="N37" i="506" s="1"/>
  <c r="S37" i="506" s="1"/>
  <c r="N40" i="498"/>
  <c r="S29" i="498"/>
  <c r="S40" i="498" s="1"/>
  <c r="S41" i="498" s="1"/>
  <c r="G25" i="505"/>
  <c r="H18" i="505"/>
  <c r="O30" i="508"/>
  <c r="D26" i="507"/>
  <c r="S21" i="504"/>
  <c r="O20" i="508"/>
  <c r="F20" i="508"/>
  <c r="R19" i="503"/>
  <c r="D41" i="507"/>
  <c r="R33" i="504"/>
  <c r="M33" i="504"/>
  <c r="N33" i="504" s="1"/>
  <c r="G45" i="503"/>
  <c r="G47" i="503"/>
  <c r="G48" i="503" s="1"/>
  <c r="D22" i="509"/>
  <c r="E22" i="509" s="1"/>
  <c r="F22" i="509" s="1"/>
  <c r="M33" i="506"/>
  <c r="N33" i="506" s="1"/>
  <c r="S33" i="506" s="1"/>
  <c r="C41" i="508"/>
  <c r="J39" i="507"/>
  <c r="K39" i="507" s="1"/>
  <c r="L39" i="507" s="1"/>
  <c r="Q39" i="507"/>
  <c r="O29" i="507"/>
  <c r="O40" i="507" s="1"/>
  <c r="F29" i="507"/>
  <c r="E40" i="507"/>
  <c r="F44" i="505"/>
  <c r="F14" i="505"/>
  <c r="D18" i="509"/>
  <c r="P24" i="506"/>
  <c r="S36" i="504"/>
  <c r="H11" i="504"/>
  <c r="I8" i="504"/>
  <c r="M21" i="506"/>
  <c r="N21" i="506" s="1"/>
  <c r="S21" i="506" s="1"/>
  <c r="R21" i="506"/>
  <c r="J11" i="502"/>
  <c r="K8" i="502"/>
  <c r="M47" i="497"/>
  <c r="M48" i="497" s="1"/>
  <c r="M45" i="497"/>
  <c r="P39" i="507"/>
  <c r="M21" i="504"/>
  <c r="N21" i="504" s="1"/>
  <c r="R21" i="504"/>
  <c r="N39" i="504"/>
  <c r="R39" i="504" s="1"/>
  <c r="S39" i="504"/>
  <c r="H9" i="507"/>
  <c r="G13" i="505"/>
  <c r="H5" i="505"/>
  <c r="P5" i="505" s="1"/>
  <c r="D39" i="509"/>
  <c r="E39" i="509" s="1"/>
  <c r="F39" i="509" s="1"/>
  <c r="N18" i="499"/>
  <c r="M25" i="499"/>
  <c r="Q45" i="499"/>
  <c r="Q47" i="499"/>
  <c r="Q48" i="499" s="1"/>
  <c r="O5" i="507"/>
  <c r="O13" i="507" s="1"/>
  <c r="O26" i="507" s="1"/>
  <c r="K45" i="499"/>
  <c r="K47" i="499"/>
  <c r="K48" i="499" s="1"/>
  <c r="J44" i="501"/>
  <c r="J14" i="501"/>
  <c r="G40" i="505"/>
  <c r="H29" i="505"/>
  <c r="D20" i="509"/>
  <c r="E20" i="509" s="1"/>
  <c r="F20" i="509" s="1"/>
  <c r="O20" i="509"/>
  <c r="L26" i="499"/>
  <c r="K40" i="501"/>
  <c r="L29" i="501"/>
  <c r="Q29" i="501"/>
  <c r="Q40" i="501" s="1"/>
  <c r="Q31" i="505"/>
  <c r="K11" i="501"/>
  <c r="L8" i="501"/>
  <c r="L5" i="501"/>
  <c r="K13" i="501"/>
  <c r="G24" i="508"/>
  <c r="F41" i="505"/>
  <c r="H34" i="507"/>
  <c r="I34" i="507" s="1"/>
  <c r="D24" i="509"/>
  <c r="E24" i="509" s="1"/>
  <c r="F24" i="509" s="1"/>
  <c r="J41" i="501"/>
  <c r="F18" i="507"/>
  <c r="E25" i="507"/>
  <c r="E26" i="507" s="1"/>
  <c r="L35" i="504"/>
  <c r="Q35" i="504"/>
  <c r="I20" i="506"/>
  <c r="P20" i="506"/>
  <c r="J30" i="505"/>
  <c r="K30" i="505" s="1"/>
  <c r="L30" i="505" s="1"/>
  <c r="Q30" i="505"/>
  <c r="I45" i="501"/>
  <c r="I47" i="501"/>
  <c r="I48" i="501" s="1"/>
  <c r="M38" i="506"/>
  <c r="N38" i="506" s="1"/>
  <c r="S38" i="506" s="1"/>
  <c r="R38" i="506"/>
  <c r="C11" i="509"/>
  <c r="D8" i="509"/>
  <c r="L33" i="505"/>
  <c r="Q33" i="505"/>
  <c r="E26" i="506"/>
  <c r="J40" i="502"/>
  <c r="J41" i="502" s="1"/>
  <c r="K29" i="502"/>
  <c r="G33" i="508"/>
  <c r="H33" i="508" s="1"/>
  <c r="I33" i="508" s="1"/>
  <c r="O35" i="508"/>
  <c r="J24" i="507"/>
  <c r="K24" i="507" s="1"/>
  <c r="L24" i="507" s="1"/>
  <c r="Q24" i="507"/>
  <c r="J34" i="506"/>
  <c r="H21" i="507"/>
  <c r="E47" i="505"/>
  <c r="E48" i="505" s="1"/>
  <c r="E45" i="505"/>
  <c r="S34" i="505"/>
  <c r="D37" i="509"/>
  <c r="E37" i="509" s="1"/>
  <c r="F37" i="509" s="1"/>
  <c r="D47" i="506"/>
  <c r="D48" i="506" s="1"/>
  <c r="D45" i="506"/>
  <c r="F25" i="506"/>
  <c r="F26" i="506" s="1"/>
  <c r="G18" i="506"/>
  <c r="K9" i="505"/>
  <c r="Q5" i="501"/>
  <c r="Q13" i="501" s="1"/>
  <c r="J19" i="504"/>
  <c r="K19" i="504" s="1"/>
  <c r="L19" i="504" s="1"/>
  <c r="Q19" i="504"/>
  <c r="G35" i="508"/>
  <c r="H35" i="508" s="1"/>
  <c r="I35" i="508" s="1"/>
  <c r="P35" i="508"/>
  <c r="O31" i="508"/>
  <c r="J5" i="503"/>
  <c r="I13" i="503"/>
  <c r="I41" i="503" s="1"/>
  <c r="Q22" i="506"/>
  <c r="M23" i="504"/>
  <c r="N23" i="504" s="1"/>
  <c r="S23" i="504" s="1"/>
  <c r="D5" i="509"/>
  <c r="C13" i="509"/>
  <c r="N47" i="496"/>
  <c r="N48" i="496" s="1"/>
  <c r="N45" i="496"/>
  <c r="S34" i="504"/>
  <c r="M19" i="506"/>
  <c r="N19" i="506" s="1"/>
  <c r="S19" i="506" s="1"/>
  <c r="D31" i="509"/>
  <c r="E31" i="509" s="1"/>
  <c r="F31" i="509" s="1"/>
  <c r="I14" i="502"/>
  <c r="I44" i="502"/>
  <c r="R5" i="498"/>
  <c r="R13" i="498" s="1"/>
  <c r="L44" i="499"/>
  <c r="L14" i="499"/>
  <c r="G31" i="508"/>
  <c r="H31" i="508" s="1"/>
  <c r="I31" i="508" s="1"/>
  <c r="J22" i="507"/>
  <c r="K22" i="507" s="1"/>
  <c r="L22" i="507" s="1"/>
  <c r="H14" i="503"/>
  <c r="H44" i="503"/>
  <c r="M22" i="506"/>
  <c r="N22" i="506" s="1"/>
  <c r="S22" i="506" s="1"/>
  <c r="R22" i="506"/>
  <c r="H10" i="507"/>
  <c r="P30" i="507"/>
  <c r="H8" i="505"/>
  <c r="G11" i="505"/>
  <c r="N5" i="499"/>
  <c r="M13" i="499"/>
  <c r="K25" i="501"/>
  <c r="K26" i="501" s="1"/>
  <c r="L18" i="501"/>
  <c r="R34" i="505"/>
  <c r="I23" i="506"/>
  <c r="P23" i="506"/>
  <c r="P22" i="507"/>
  <c r="O18" i="508"/>
  <c r="O25" i="508" s="1"/>
  <c r="F13" i="506"/>
  <c r="G5" i="506"/>
  <c r="G23" i="508"/>
  <c r="H23" i="508" s="1"/>
  <c r="I23" i="508" s="1"/>
  <c r="Q19" i="506"/>
  <c r="D33" i="509"/>
  <c r="E33" i="509" s="1"/>
  <c r="F33" i="509" s="1"/>
  <c r="O33" i="509"/>
  <c r="Q5" i="502"/>
  <c r="R29" i="498"/>
  <c r="R40" i="498" s="1"/>
  <c r="E795" i="11" a="1"/>
  <c r="E795" i="11" s="1"/>
  <c r="E731" i="11" a="1"/>
  <c r="E731" i="11" s="1"/>
  <c r="H39" i="11"/>
  <c r="J38" i="11" a="1"/>
  <c r="J38" i="11" s="1"/>
  <c r="B759" i="11"/>
  <c r="E759" i="11" s="1" a="1"/>
  <c r="E759" i="11" s="1"/>
  <c r="B799" i="11"/>
  <c r="E799" i="11" s="1" a="1"/>
  <c r="E799" i="11" s="1"/>
  <c r="B810" i="11"/>
  <c r="E810" i="11" s="1" a="1"/>
  <c r="E810" i="11" s="1"/>
  <c r="B815" i="11"/>
  <c r="E815" i="11" s="1" a="1"/>
  <c r="E815" i="11" s="1"/>
  <c r="B802" i="11"/>
  <c r="E802" i="11" s="1" a="1"/>
  <c r="E802" i="11" s="1"/>
  <c r="B785" i="11"/>
  <c r="E785" i="11" s="1" a="1"/>
  <c r="E785" i="11" s="1"/>
  <c r="B796" i="11"/>
  <c r="E796" i="11" s="1" a="1"/>
  <c r="E796" i="11" s="1"/>
  <c r="B791" i="11"/>
  <c r="E791" i="11" s="1" a="1"/>
  <c r="E791" i="11" s="1"/>
  <c r="B760" i="11"/>
  <c r="E760" i="11" s="1" a="1"/>
  <c r="E760" i="11" s="1"/>
  <c r="B790" i="11"/>
  <c r="E790" i="11" s="1" a="1"/>
  <c r="E790" i="11" s="1"/>
  <c r="B817" i="11"/>
  <c r="B798" i="11"/>
  <c r="E798" i="11" s="1" a="1"/>
  <c r="E798" i="11" s="1"/>
  <c r="B809" i="11"/>
  <c r="E809" i="11" s="1" a="1"/>
  <c r="E809" i="11" s="1"/>
  <c r="B805" i="11"/>
  <c r="E805" i="11" s="1" a="1"/>
  <c r="E805" i="11" s="1"/>
  <c r="B753" i="11"/>
  <c r="B786" i="11"/>
  <c r="E786" i="11" s="1" a="1"/>
  <c r="E786" i="11" s="1"/>
  <c r="B778" i="11"/>
  <c r="E778" i="11" s="1" a="1"/>
  <c r="E778" i="11" s="1"/>
  <c r="B784" i="11"/>
  <c r="E784" i="11" s="1" a="1"/>
  <c r="E784" i="11" s="1"/>
  <c r="B770" i="11"/>
  <c r="E770" i="11" s="1" a="1"/>
  <c r="E770" i="11" s="1"/>
  <c r="B811" i="11"/>
  <c r="E811" i="11" s="1" a="1"/>
  <c r="E811" i="11" s="1"/>
  <c r="B816" i="11"/>
  <c r="E816" i="11" s="1" a="1"/>
  <c r="E816" i="11" s="1"/>
  <c r="B779" i="11"/>
  <c r="E779" i="11" s="1" a="1"/>
  <c r="E779" i="11" s="1"/>
  <c r="J26" i="359"/>
  <c r="K26" i="359"/>
  <c r="M30" i="359"/>
  <c r="M32" i="359"/>
  <c r="M31" i="359"/>
  <c r="Q5" i="503" l="1"/>
  <c r="J31" i="508"/>
  <c r="K31" i="508" s="1"/>
  <c r="L31" i="508" s="1"/>
  <c r="H40" i="505"/>
  <c r="I29" i="505"/>
  <c r="R33" i="507"/>
  <c r="M33" i="507"/>
  <c r="N33" i="507" s="1"/>
  <c r="S33" i="507" s="1"/>
  <c r="L10" i="506"/>
  <c r="Q10" i="506"/>
  <c r="L47" i="499"/>
  <c r="L48" i="499" s="1"/>
  <c r="L45" i="499"/>
  <c r="P33" i="508"/>
  <c r="G18" i="507"/>
  <c r="F25" i="507"/>
  <c r="F26" i="507" s="1"/>
  <c r="G41" i="505"/>
  <c r="O22" i="509"/>
  <c r="D36" i="510"/>
  <c r="E36" i="510" s="1"/>
  <c r="F36" i="510" s="1"/>
  <c r="P32" i="508"/>
  <c r="G30" i="509"/>
  <c r="H30" i="509" s="1"/>
  <c r="I30" i="509" s="1"/>
  <c r="P30" i="509"/>
  <c r="S44" i="498"/>
  <c r="S14" i="498"/>
  <c r="G34" i="509"/>
  <c r="K31" i="506"/>
  <c r="G5" i="507"/>
  <c r="F13" i="507"/>
  <c r="H22" i="508"/>
  <c r="Q23" i="507"/>
  <c r="O9" i="509"/>
  <c r="G9" i="509"/>
  <c r="H9" i="509" s="1"/>
  <c r="I9" i="509" s="1"/>
  <c r="M22" i="505"/>
  <c r="N22" i="505" s="1"/>
  <c r="R22" i="505"/>
  <c r="N14" i="498"/>
  <c r="N44" i="498"/>
  <c r="E14" i="507"/>
  <c r="E44" i="507"/>
  <c r="N11" i="499"/>
  <c r="S8" i="499"/>
  <c r="S11" i="499" s="1"/>
  <c r="M23" i="507"/>
  <c r="N23" i="507" s="1"/>
  <c r="S23" i="507" s="1"/>
  <c r="I47" i="502"/>
  <c r="I48" i="502" s="1"/>
  <c r="I45" i="502"/>
  <c r="M19" i="504"/>
  <c r="J47" i="501"/>
  <c r="J48" i="501" s="1"/>
  <c r="J45" i="501"/>
  <c r="D29" i="510"/>
  <c r="C40" i="510"/>
  <c r="C41" i="510" s="1"/>
  <c r="P30" i="508"/>
  <c r="J30" i="507"/>
  <c r="Q23" i="505"/>
  <c r="J25" i="503"/>
  <c r="K18" i="503"/>
  <c r="H38" i="508"/>
  <c r="I38" i="508" s="1"/>
  <c r="Q14" i="501"/>
  <c r="Q44" i="501"/>
  <c r="K40" i="502"/>
  <c r="L29" i="502"/>
  <c r="Q29" i="502"/>
  <c r="Q40" i="502" s="1"/>
  <c r="G24" i="509"/>
  <c r="H24" i="509" s="1"/>
  <c r="I24" i="509" s="1"/>
  <c r="J30" i="508"/>
  <c r="K30" i="508" s="1"/>
  <c r="L30" i="508" s="1"/>
  <c r="P14" i="503"/>
  <c r="P44" i="503"/>
  <c r="P41" i="503"/>
  <c r="M23" i="505"/>
  <c r="D35" i="510"/>
  <c r="E35" i="510" s="1"/>
  <c r="F35" i="510" s="1"/>
  <c r="O35" i="510"/>
  <c r="M18" i="501"/>
  <c r="L25" i="501"/>
  <c r="O31" i="509"/>
  <c r="O24" i="509"/>
  <c r="C25" i="510"/>
  <c r="D18" i="510"/>
  <c r="S38" i="505"/>
  <c r="S35" i="505"/>
  <c r="S36" i="505"/>
  <c r="S21" i="505"/>
  <c r="D47" i="507"/>
  <c r="D48" i="507" s="1"/>
  <c r="D45" i="507"/>
  <c r="M40" i="500"/>
  <c r="N29" i="500"/>
  <c r="N8" i="500"/>
  <c r="D26" i="508"/>
  <c r="K24" i="506"/>
  <c r="J32" i="508"/>
  <c r="K32" i="508" s="1"/>
  <c r="L32" i="508" s="1"/>
  <c r="Q32" i="508"/>
  <c r="I11" i="504"/>
  <c r="J8" i="504"/>
  <c r="C13" i="510"/>
  <c r="D5" i="510"/>
  <c r="L37" i="505"/>
  <c r="Q37" i="505"/>
  <c r="I19" i="507"/>
  <c r="P19" i="507"/>
  <c r="H36" i="508"/>
  <c r="I36" i="508" s="1"/>
  <c r="E25" i="508"/>
  <c r="F18" i="508"/>
  <c r="O19" i="510"/>
  <c r="D19" i="510"/>
  <c r="E19" i="510" s="1"/>
  <c r="F19" i="510" s="1"/>
  <c r="P9" i="508"/>
  <c r="M41" i="499"/>
  <c r="P36" i="508"/>
  <c r="R8" i="499"/>
  <c r="R11" i="499" s="1"/>
  <c r="J23" i="506"/>
  <c r="K23" i="506" s="1"/>
  <c r="L23" i="506" s="1"/>
  <c r="M23" i="506" s="1"/>
  <c r="N23" i="506" s="1"/>
  <c r="R23" i="506" s="1"/>
  <c r="Q23" i="506"/>
  <c r="S23" i="506"/>
  <c r="C11" i="510"/>
  <c r="D8" i="510"/>
  <c r="N40" i="499"/>
  <c r="S29" i="499"/>
  <c r="S40" i="499" s="1"/>
  <c r="I20" i="507"/>
  <c r="P20" i="507"/>
  <c r="L18" i="502"/>
  <c r="K25" i="502"/>
  <c r="G10" i="509"/>
  <c r="H10" i="509" s="1"/>
  <c r="I10" i="509" s="1"/>
  <c r="P10" i="509"/>
  <c r="O19" i="509"/>
  <c r="G20" i="508"/>
  <c r="H20" i="508" s="1"/>
  <c r="I20" i="508" s="1"/>
  <c r="D24" i="510"/>
  <c r="E24" i="510" s="1"/>
  <c r="F24" i="510" s="1"/>
  <c r="O24" i="510"/>
  <c r="P21" i="508"/>
  <c r="K37" i="507"/>
  <c r="L37" i="507" s="1"/>
  <c r="G19" i="509"/>
  <c r="O32" i="509"/>
  <c r="H8" i="506"/>
  <c r="G11" i="506"/>
  <c r="C45" i="508"/>
  <c r="C47" i="508"/>
  <c r="C48" i="508" s="1"/>
  <c r="Q26" i="501"/>
  <c r="D9" i="510"/>
  <c r="E9" i="510" s="1"/>
  <c r="F9" i="510" s="1"/>
  <c r="O9" i="510"/>
  <c r="G25" i="506"/>
  <c r="G26" i="506" s="1"/>
  <c r="H18" i="506"/>
  <c r="G32" i="509"/>
  <c r="H32" i="509" s="1"/>
  <c r="I32" i="509" s="1"/>
  <c r="P32" i="509"/>
  <c r="J18" i="504"/>
  <c r="I25" i="504"/>
  <c r="P22" i="509"/>
  <c r="G22" i="509"/>
  <c r="H22" i="509" s="1"/>
  <c r="I22" i="509" s="1"/>
  <c r="R19" i="506"/>
  <c r="O37" i="509"/>
  <c r="K44" i="501"/>
  <c r="K14" i="501"/>
  <c r="E18" i="509"/>
  <c r="D25" i="509"/>
  <c r="D38" i="510"/>
  <c r="E38" i="510" s="1"/>
  <c r="F38" i="510" s="1"/>
  <c r="E40" i="508"/>
  <c r="E41" i="508" s="1"/>
  <c r="F29" i="508"/>
  <c r="N5" i="500"/>
  <c r="G23" i="509"/>
  <c r="H23" i="509" s="1"/>
  <c r="I23" i="509" s="1"/>
  <c r="R10" i="505"/>
  <c r="M10" i="505"/>
  <c r="N10" i="505" s="1"/>
  <c r="S10" i="505"/>
  <c r="G40" i="506"/>
  <c r="H29" i="506"/>
  <c r="P32" i="507"/>
  <c r="M45" i="498"/>
  <c r="M47" i="498"/>
  <c r="M48" i="498" s="1"/>
  <c r="J33" i="508"/>
  <c r="K33" i="508" s="1"/>
  <c r="L33" i="508" s="1"/>
  <c r="Q33" i="508"/>
  <c r="J34" i="507"/>
  <c r="K34" i="507" s="1"/>
  <c r="L34" i="507" s="1"/>
  <c r="R33" i="505"/>
  <c r="M33" i="505"/>
  <c r="N33" i="505" s="1"/>
  <c r="S33" i="505"/>
  <c r="J9" i="508"/>
  <c r="K9" i="508" s="1"/>
  <c r="L9" i="508" s="1"/>
  <c r="M9" i="508" s="1"/>
  <c r="N9" i="508" s="1"/>
  <c r="R9" i="508" s="1"/>
  <c r="H24" i="508"/>
  <c r="I24" i="508" s="1"/>
  <c r="J21" i="508"/>
  <c r="K21" i="508" s="1"/>
  <c r="L21" i="508" s="1"/>
  <c r="P39" i="509"/>
  <c r="G39" i="509"/>
  <c r="H39" i="509" s="1"/>
  <c r="I39" i="509" s="1"/>
  <c r="O21" i="510"/>
  <c r="D21" i="510"/>
  <c r="E21" i="510" s="1"/>
  <c r="F21" i="510" s="1"/>
  <c r="M31" i="507"/>
  <c r="M20" i="503"/>
  <c r="N20" i="503" s="1"/>
  <c r="S20" i="503" s="1"/>
  <c r="R20" i="503"/>
  <c r="S45" i="497"/>
  <c r="S47" i="497"/>
  <c r="S48" i="497" s="1"/>
  <c r="F41" i="506"/>
  <c r="Q18" i="502"/>
  <c r="Q25" i="502" s="1"/>
  <c r="D33" i="510"/>
  <c r="E33" i="510" s="1"/>
  <c r="F33" i="510" s="1"/>
  <c r="O33" i="510"/>
  <c r="R41" i="498"/>
  <c r="G37" i="509"/>
  <c r="M5" i="501"/>
  <c r="L13" i="501"/>
  <c r="I10" i="507"/>
  <c r="P10" i="507"/>
  <c r="C26" i="509"/>
  <c r="C14" i="509"/>
  <c r="C44" i="509"/>
  <c r="L11" i="501"/>
  <c r="M8" i="501"/>
  <c r="O39" i="509"/>
  <c r="F45" i="505"/>
  <c r="F47" i="505"/>
  <c r="F48" i="505" s="1"/>
  <c r="D10" i="510"/>
  <c r="E10" i="510" s="1"/>
  <c r="F10" i="510" s="1"/>
  <c r="O38" i="509"/>
  <c r="J36" i="506"/>
  <c r="K36" i="506" s="1"/>
  <c r="L36" i="506" s="1"/>
  <c r="Q36" i="506"/>
  <c r="J29" i="504"/>
  <c r="I40" i="504"/>
  <c r="Q20" i="505"/>
  <c r="E47" i="506"/>
  <c r="E48" i="506" s="1"/>
  <c r="E45" i="506"/>
  <c r="N47" i="497"/>
  <c r="N48" i="497" s="1"/>
  <c r="N45" i="497"/>
  <c r="J14" i="502"/>
  <c r="J44" i="502"/>
  <c r="S31" i="505"/>
  <c r="Q35" i="505"/>
  <c r="J35" i="508"/>
  <c r="K35" i="508" s="1"/>
  <c r="L35" i="508" s="1"/>
  <c r="H10" i="508"/>
  <c r="I10" i="508" s="1"/>
  <c r="I8" i="505"/>
  <c r="H11" i="505"/>
  <c r="P8" i="505"/>
  <c r="P11" i="505" s="1"/>
  <c r="N25" i="499"/>
  <c r="S18" i="499"/>
  <c r="S25" i="499" s="1"/>
  <c r="I5" i="505"/>
  <c r="H13" i="505"/>
  <c r="I18" i="505"/>
  <c r="H25" i="505"/>
  <c r="P18" i="505"/>
  <c r="P25" i="505" s="1"/>
  <c r="K8" i="503"/>
  <c r="J11" i="503"/>
  <c r="L5" i="502"/>
  <c r="K13" i="502"/>
  <c r="P34" i="507"/>
  <c r="M35" i="504"/>
  <c r="N35" i="504" s="1"/>
  <c r="R35" i="504" s="1"/>
  <c r="S35" i="504"/>
  <c r="G44" i="505"/>
  <c r="G14" i="505"/>
  <c r="E41" i="507"/>
  <c r="G26" i="505"/>
  <c r="D31" i="510"/>
  <c r="E31" i="510" s="1"/>
  <c r="F31" i="510" s="1"/>
  <c r="O31" i="510"/>
  <c r="K40" i="503"/>
  <c r="L29" i="503"/>
  <c r="Q29" i="503"/>
  <c r="Q40" i="503" s="1"/>
  <c r="P26" i="503"/>
  <c r="Q8" i="502"/>
  <c r="Q11" i="502" s="1"/>
  <c r="K11" i="502"/>
  <c r="L8" i="502"/>
  <c r="L9" i="505"/>
  <c r="Q9" i="505"/>
  <c r="M14" i="499"/>
  <c r="M44" i="499"/>
  <c r="H34" i="508"/>
  <c r="G38" i="509"/>
  <c r="H38" i="509" s="1"/>
  <c r="I38" i="509" s="1"/>
  <c r="P38" i="509"/>
  <c r="R23" i="504"/>
  <c r="Q41" i="501"/>
  <c r="G29" i="507"/>
  <c r="F40" i="507"/>
  <c r="F41" i="507" s="1"/>
  <c r="D37" i="510"/>
  <c r="E37" i="510" s="1"/>
  <c r="F37" i="510" s="1"/>
  <c r="J32" i="506"/>
  <c r="K32" i="506" s="1"/>
  <c r="L32" i="506" s="1"/>
  <c r="Q32" i="506"/>
  <c r="R45" i="497"/>
  <c r="R47" i="497"/>
  <c r="R48" i="497" s="1"/>
  <c r="Q19" i="508"/>
  <c r="J19" i="508"/>
  <c r="K19" i="508" s="1"/>
  <c r="L19" i="508" s="1"/>
  <c r="I38" i="507"/>
  <c r="P38" i="507"/>
  <c r="E29" i="509"/>
  <c r="D40" i="509"/>
  <c r="P36" i="507"/>
  <c r="O44" i="507"/>
  <c r="O14" i="507"/>
  <c r="N13" i="499"/>
  <c r="S5" i="499"/>
  <c r="S13" i="499" s="1"/>
  <c r="R5" i="499"/>
  <c r="R13" i="499" s="1"/>
  <c r="O45" i="506"/>
  <c r="O47" i="506"/>
  <c r="O48" i="506" s="1"/>
  <c r="D11" i="509"/>
  <c r="E8" i="509"/>
  <c r="D39" i="510"/>
  <c r="E39" i="510" s="1"/>
  <c r="F39" i="510" s="1"/>
  <c r="O39" i="510"/>
  <c r="J35" i="506"/>
  <c r="K35" i="506" s="1"/>
  <c r="L35" i="506" s="1"/>
  <c r="M35" i="506" s="1"/>
  <c r="N35" i="506" s="1"/>
  <c r="R35" i="506" s="1"/>
  <c r="I21" i="507"/>
  <c r="P21" i="507"/>
  <c r="L40" i="501"/>
  <c r="M29" i="501"/>
  <c r="I9" i="507"/>
  <c r="P9" i="507"/>
  <c r="D20" i="510"/>
  <c r="E20" i="510" s="1"/>
  <c r="F20" i="510" s="1"/>
  <c r="O20" i="510"/>
  <c r="D14" i="508"/>
  <c r="D44" i="508"/>
  <c r="C41" i="509"/>
  <c r="D23" i="510"/>
  <c r="E23" i="510" s="1"/>
  <c r="F23" i="510" s="1"/>
  <c r="O23" i="510"/>
  <c r="G31" i="509"/>
  <c r="H31" i="509" s="1"/>
  <c r="I31" i="509" s="1"/>
  <c r="M26" i="499"/>
  <c r="D22" i="510"/>
  <c r="E22" i="510" s="1"/>
  <c r="F22" i="510" s="1"/>
  <c r="O22" i="510"/>
  <c r="J39" i="506"/>
  <c r="K39" i="506" s="1"/>
  <c r="L39" i="506" s="1"/>
  <c r="M39" i="506" s="1"/>
  <c r="N39" i="506" s="1"/>
  <c r="R39" i="506" s="1"/>
  <c r="Q39" i="506"/>
  <c r="G33" i="509"/>
  <c r="H33" i="509" s="1"/>
  <c r="I33" i="509" s="1"/>
  <c r="C23" i="511"/>
  <c r="C38" i="511"/>
  <c r="C36" i="511"/>
  <c r="C31" i="511"/>
  <c r="C19" i="511"/>
  <c r="C29" i="511"/>
  <c r="C18" i="511"/>
  <c r="C10" i="511"/>
  <c r="C22" i="511"/>
  <c r="C39" i="511"/>
  <c r="C37" i="511"/>
  <c r="C33" i="511"/>
  <c r="C34" i="511"/>
  <c r="C35" i="511"/>
  <c r="C32" i="511"/>
  <c r="C24" i="511"/>
  <c r="C30" i="511"/>
  <c r="C21" i="511"/>
  <c r="C5" i="511"/>
  <c r="C20" i="511"/>
  <c r="C8" i="511"/>
  <c r="O41" i="507"/>
  <c r="P23" i="508"/>
  <c r="M30" i="505"/>
  <c r="K41" i="501"/>
  <c r="N41" i="498"/>
  <c r="D32" i="510"/>
  <c r="E32" i="510" s="1"/>
  <c r="F32" i="510" s="1"/>
  <c r="J32" i="507"/>
  <c r="E13" i="508"/>
  <c r="F5" i="508"/>
  <c r="O5" i="508"/>
  <c r="P45" i="502"/>
  <c r="P47" i="502"/>
  <c r="P48" i="502" s="1"/>
  <c r="G36" i="509"/>
  <c r="H36" i="509" s="1"/>
  <c r="I36" i="509" s="1"/>
  <c r="P36" i="509"/>
  <c r="G21" i="509"/>
  <c r="P29" i="505"/>
  <c r="P40" i="505" s="1"/>
  <c r="D30" i="510"/>
  <c r="E30" i="510" s="1"/>
  <c r="E5" i="509"/>
  <c r="O5" i="509" s="1"/>
  <c r="D13" i="509"/>
  <c r="H45" i="503"/>
  <c r="H47" i="503"/>
  <c r="H48" i="503" s="1"/>
  <c r="J23" i="508"/>
  <c r="K23" i="508" s="1"/>
  <c r="L23" i="508" s="1"/>
  <c r="Q22" i="507"/>
  <c r="I14" i="503"/>
  <c r="I44" i="503"/>
  <c r="K34" i="506"/>
  <c r="L34" i="506" s="1"/>
  <c r="M34" i="506" s="1"/>
  <c r="N34" i="506" s="1"/>
  <c r="R34" i="506" s="1"/>
  <c r="M39" i="507"/>
  <c r="N39" i="507" s="1"/>
  <c r="S39" i="507" s="1"/>
  <c r="R39" i="507"/>
  <c r="R37" i="506"/>
  <c r="F11" i="507"/>
  <c r="G8" i="507"/>
  <c r="Q19" i="505"/>
  <c r="I35" i="507"/>
  <c r="P35" i="507"/>
  <c r="R18" i="499"/>
  <c r="R25" i="499" s="1"/>
  <c r="O8" i="508"/>
  <c r="O11" i="508" s="1"/>
  <c r="E11" i="508"/>
  <c r="F8" i="508"/>
  <c r="R44" i="498"/>
  <c r="R14" i="498"/>
  <c r="M22" i="507"/>
  <c r="N22" i="507" s="1"/>
  <c r="H37" i="508"/>
  <c r="I37" i="508" s="1"/>
  <c r="H39" i="508"/>
  <c r="I39" i="508" s="1"/>
  <c r="S32" i="504"/>
  <c r="H5" i="506"/>
  <c r="G13" i="506"/>
  <c r="K5" i="503"/>
  <c r="J13" i="503"/>
  <c r="J41" i="503" s="1"/>
  <c r="J20" i="506"/>
  <c r="K20" i="506" s="1"/>
  <c r="L20" i="506" s="1"/>
  <c r="M20" i="506" s="1"/>
  <c r="N20" i="506" s="1"/>
  <c r="R20" i="506" s="1"/>
  <c r="Q20" i="506"/>
  <c r="S20" i="506"/>
  <c r="M19" i="505"/>
  <c r="N19" i="505" s="1"/>
  <c r="S19" i="505" s="1"/>
  <c r="J36" i="507"/>
  <c r="K36" i="507" s="1"/>
  <c r="L36" i="507" s="1"/>
  <c r="M36" i="507" s="1"/>
  <c r="N36" i="507" s="1"/>
  <c r="R36" i="507" s="1"/>
  <c r="S22" i="505"/>
  <c r="G35" i="509"/>
  <c r="H35" i="509" s="1"/>
  <c r="I35" i="509" s="1"/>
  <c r="P35" i="509"/>
  <c r="F14" i="506"/>
  <c r="F44" i="506"/>
  <c r="P31" i="508"/>
  <c r="M24" i="507"/>
  <c r="N24" i="507" s="1"/>
  <c r="S24" i="507" s="1"/>
  <c r="R24" i="507"/>
  <c r="G20" i="509"/>
  <c r="H20" i="509" s="1"/>
  <c r="I20" i="509" s="1"/>
  <c r="P20" i="509"/>
  <c r="R33" i="506"/>
  <c r="D34" i="510"/>
  <c r="E34" i="510" s="1"/>
  <c r="F34" i="510" s="1"/>
  <c r="O34" i="510"/>
  <c r="N25" i="500"/>
  <c r="S18" i="500"/>
  <c r="S25" i="500" s="1"/>
  <c r="S26" i="498"/>
  <c r="R30" i="503"/>
  <c r="R31" i="505"/>
  <c r="Q22" i="505"/>
  <c r="O35" i="509"/>
  <c r="P37" i="508"/>
  <c r="J9" i="506"/>
  <c r="K9" i="506" s="1"/>
  <c r="L9" i="506" s="1"/>
  <c r="Q9" i="506"/>
  <c r="O29" i="508"/>
  <c r="O40" i="508" s="1"/>
  <c r="R26" i="498"/>
  <c r="E817" i="11" a="1"/>
  <c r="E817" i="11" s="1"/>
  <c r="E753" i="11" a="1"/>
  <c r="E753" i="11" s="1"/>
  <c r="C9" i="511" s="1"/>
  <c r="H40" i="11"/>
  <c r="J39" i="11" a="1"/>
  <c r="J39" i="11" s="1"/>
  <c r="B821" i="11"/>
  <c r="E821" i="11" s="1" a="1"/>
  <c r="E821" i="11" s="1"/>
  <c r="B781" i="11"/>
  <c r="E781" i="11" s="1" a="1"/>
  <c r="E781" i="11" s="1"/>
  <c r="B831" i="11"/>
  <c r="E831" i="11" s="1" a="1"/>
  <c r="E831" i="11" s="1"/>
  <c r="B820" i="11"/>
  <c r="E820" i="11" s="1" a="1"/>
  <c r="E820" i="11" s="1"/>
  <c r="B801" i="11"/>
  <c r="E801" i="11" s="1" a="1"/>
  <c r="E801" i="11" s="1"/>
  <c r="B838" i="11"/>
  <c r="E838" i="11" s="1" a="1"/>
  <c r="E838" i="11" s="1"/>
  <c r="B839" i="11"/>
  <c r="B833" i="11"/>
  <c r="E833" i="11" s="1" a="1"/>
  <c r="E833" i="11" s="1"/>
  <c r="B812" i="11"/>
  <c r="E812" i="11" s="1" a="1"/>
  <c r="E812" i="11" s="1"/>
  <c r="B782" i="11"/>
  <c r="E782" i="11" s="1" a="1"/>
  <c r="E782" i="11" s="1"/>
  <c r="B792" i="11"/>
  <c r="E792" i="11" s="1" a="1"/>
  <c r="E792" i="11" s="1"/>
  <c r="B806" i="11"/>
  <c r="E806" i="11" s="1" a="1"/>
  <c r="E806" i="11" s="1"/>
  <c r="B813" i="11"/>
  <c r="E813" i="11" s="1" a="1"/>
  <c r="E813" i="11" s="1"/>
  <c r="B800" i="11"/>
  <c r="E800" i="11" s="1" a="1"/>
  <c r="E800" i="11" s="1"/>
  <c r="B818" i="11"/>
  <c r="E818" i="11" s="1" a="1"/>
  <c r="E818" i="11" s="1"/>
  <c r="B808" i="11"/>
  <c r="E808" i="11" s="1" a="1"/>
  <c r="E808" i="11" s="1"/>
  <c r="B807" i="11"/>
  <c r="E807" i="11" s="1" a="1"/>
  <c r="E807" i="11" s="1"/>
  <c r="B824" i="11"/>
  <c r="E824" i="11" s="1" a="1"/>
  <c r="E824" i="11" s="1"/>
  <c r="B775" i="11"/>
  <c r="B837" i="11"/>
  <c r="E837" i="11" s="1" a="1"/>
  <c r="E837" i="11" s="1"/>
  <c r="B832" i="11"/>
  <c r="E832" i="11" s="1" a="1"/>
  <c r="E832" i="11" s="1"/>
  <c r="B827" i="11"/>
  <c r="E827" i="11" s="1" a="1"/>
  <c r="E827" i="11" s="1"/>
  <c r="M33" i="359"/>
  <c r="J27" i="359"/>
  <c r="K27" i="359"/>
  <c r="D9" i="511" l="1"/>
  <c r="E9" i="511" s="1"/>
  <c r="F9" i="511" s="1"/>
  <c r="H19" i="509"/>
  <c r="I19" i="509" s="1"/>
  <c r="E47" i="507"/>
  <c r="E48" i="507" s="1"/>
  <c r="E45" i="507"/>
  <c r="J20" i="509"/>
  <c r="K20" i="509" s="1"/>
  <c r="L20" i="509" s="1"/>
  <c r="J37" i="508"/>
  <c r="I45" i="503"/>
  <c r="I47" i="503"/>
  <c r="I48" i="503" s="1"/>
  <c r="D10" i="511"/>
  <c r="E10" i="511" s="1"/>
  <c r="F10" i="511" s="1"/>
  <c r="O10" i="511"/>
  <c r="S44" i="499"/>
  <c r="S14" i="499"/>
  <c r="Q35" i="508"/>
  <c r="N8" i="501"/>
  <c r="M11" i="501"/>
  <c r="E5" i="510"/>
  <c r="D13" i="510"/>
  <c r="D25" i="510"/>
  <c r="E18" i="510"/>
  <c r="Q34" i="506"/>
  <c r="K32" i="507"/>
  <c r="L32" i="507" s="1"/>
  <c r="D18" i="511"/>
  <c r="C25" i="511"/>
  <c r="N44" i="499"/>
  <c r="N14" i="499"/>
  <c r="G45" i="505"/>
  <c r="G47" i="505"/>
  <c r="G48" i="505" s="1"/>
  <c r="M35" i="508"/>
  <c r="N35" i="508" s="1"/>
  <c r="S35" i="508" s="1"/>
  <c r="R35" i="508"/>
  <c r="H40" i="506"/>
  <c r="I29" i="506"/>
  <c r="M37" i="507"/>
  <c r="E8" i="510"/>
  <c r="D11" i="510"/>
  <c r="C44" i="510"/>
  <c r="C14" i="510"/>
  <c r="C26" i="510"/>
  <c r="J38" i="508"/>
  <c r="N47" i="498"/>
  <c r="N48" i="498" s="1"/>
  <c r="N45" i="498"/>
  <c r="J30" i="509"/>
  <c r="K30" i="509" s="1"/>
  <c r="L30" i="509" s="1"/>
  <c r="Q30" i="509"/>
  <c r="R44" i="499"/>
  <c r="R14" i="499"/>
  <c r="H29" i="507"/>
  <c r="G40" i="507"/>
  <c r="P24" i="508"/>
  <c r="C45" i="509"/>
  <c r="C47" i="509"/>
  <c r="C48" i="509" s="1"/>
  <c r="J22" i="509"/>
  <c r="L18" i="503"/>
  <c r="K25" i="503"/>
  <c r="R22" i="507"/>
  <c r="Q23" i="508"/>
  <c r="O32" i="510"/>
  <c r="D19" i="511"/>
  <c r="E19" i="511" s="1"/>
  <c r="F19" i="511" s="1"/>
  <c r="O19" i="511"/>
  <c r="O47" i="507"/>
  <c r="O48" i="507" s="1"/>
  <c r="O45" i="507"/>
  <c r="Q38" i="509"/>
  <c r="J38" i="509"/>
  <c r="K38" i="509" s="1"/>
  <c r="L38" i="509" s="1"/>
  <c r="N31" i="507"/>
  <c r="R31" i="507" s="1"/>
  <c r="S9" i="508"/>
  <c r="K8" i="504"/>
  <c r="J11" i="504"/>
  <c r="J26" i="503"/>
  <c r="D22" i="511"/>
  <c r="E22" i="511" s="1"/>
  <c r="F22" i="511" s="1"/>
  <c r="D29" i="511"/>
  <c r="F45" i="506"/>
  <c r="F47" i="506"/>
  <c r="F48" i="506" s="1"/>
  <c r="D31" i="511"/>
  <c r="E31" i="511" s="1"/>
  <c r="F31" i="511" s="1"/>
  <c r="O31" i="511"/>
  <c r="Q13" i="502"/>
  <c r="J47" i="502"/>
  <c r="J48" i="502" s="1"/>
  <c r="J45" i="502"/>
  <c r="G36" i="510"/>
  <c r="P29" i="506"/>
  <c r="P40" i="506" s="1"/>
  <c r="D47" i="508"/>
  <c r="D48" i="508" s="1"/>
  <c r="D45" i="508"/>
  <c r="M23" i="508"/>
  <c r="N23" i="508" s="1"/>
  <c r="S23" i="508" s="1"/>
  <c r="R23" i="508"/>
  <c r="G32" i="510"/>
  <c r="J35" i="509"/>
  <c r="R45" i="498"/>
  <c r="R47" i="498"/>
  <c r="R48" i="498" s="1"/>
  <c r="D36" i="511"/>
  <c r="E36" i="511" s="1"/>
  <c r="F36" i="511" s="1"/>
  <c r="D41" i="509"/>
  <c r="G21" i="510"/>
  <c r="L26" i="501"/>
  <c r="O36" i="510"/>
  <c r="I34" i="508"/>
  <c r="P34" i="508"/>
  <c r="K14" i="502"/>
  <c r="K44" i="502"/>
  <c r="J10" i="507"/>
  <c r="K10" i="507" s="1"/>
  <c r="L10" i="507" s="1"/>
  <c r="J25" i="504"/>
  <c r="K18" i="504"/>
  <c r="Q18" i="504" s="1"/>
  <c r="Q25" i="504" s="1"/>
  <c r="M25" i="501"/>
  <c r="N18" i="501"/>
  <c r="R18" i="501" s="1"/>
  <c r="R25" i="501" s="1"/>
  <c r="K30" i="507"/>
  <c r="L30" i="507" s="1"/>
  <c r="P9" i="509"/>
  <c r="C39" i="512"/>
  <c r="C35" i="512"/>
  <c r="C31" i="512"/>
  <c r="C36" i="512"/>
  <c r="C29" i="512"/>
  <c r="C23" i="512"/>
  <c r="C24" i="512"/>
  <c r="C10" i="512"/>
  <c r="C8" i="512"/>
  <c r="C22" i="512"/>
  <c r="C18" i="512"/>
  <c r="C5" i="512"/>
  <c r="C34" i="512"/>
  <c r="C38" i="512"/>
  <c r="C32" i="512"/>
  <c r="C37" i="512"/>
  <c r="C20" i="512"/>
  <c r="C21" i="512"/>
  <c r="C33" i="512"/>
  <c r="C19" i="512"/>
  <c r="C30" i="512"/>
  <c r="O41" i="508"/>
  <c r="G8" i="508"/>
  <c r="F11" i="508"/>
  <c r="Q36" i="507"/>
  <c r="D23" i="511"/>
  <c r="E23" i="511" s="1"/>
  <c r="F23" i="511" s="1"/>
  <c r="O23" i="511"/>
  <c r="G20" i="510"/>
  <c r="H20" i="510" s="1"/>
  <c r="I20" i="510" s="1"/>
  <c r="M47" i="499"/>
  <c r="M48" i="499" s="1"/>
  <c r="M45" i="499"/>
  <c r="M5" i="502"/>
  <c r="L13" i="502"/>
  <c r="L44" i="501"/>
  <c r="L14" i="501"/>
  <c r="J39" i="509"/>
  <c r="P23" i="509"/>
  <c r="G24" i="510"/>
  <c r="H24" i="510" s="1"/>
  <c r="I24" i="510" s="1"/>
  <c r="M32" i="508"/>
  <c r="N32" i="508" s="1"/>
  <c r="S32" i="508" s="1"/>
  <c r="R32" i="508"/>
  <c r="J9" i="509"/>
  <c r="K9" i="509" s="1"/>
  <c r="L9" i="509" s="1"/>
  <c r="P39" i="508"/>
  <c r="N30" i="505"/>
  <c r="R30" i="505" s="1"/>
  <c r="J23" i="509"/>
  <c r="K23" i="509" s="1"/>
  <c r="L23" i="509" s="1"/>
  <c r="G35" i="510"/>
  <c r="H35" i="510" s="1"/>
  <c r="I35" i="510" s="1"/>
  <c r="Q37" i="507"/>
  <c r="D14" i="509"/>
  <c r="D44" i="509"/>
  <c r="M9" i="506"/>
  <c r="R19" i="505"/>
  <c r="R26" i="499"/>
  <c r="E13" i="509"/>
  <c r="F5" i="509"/>
  <c r="P33" i="509"/>
  <c r="J9" i="507"/>
  <c r="K9" i="507" s="1"/>
  <c r="L9" i="507" s="1"/>
  <c r="Q9" i="507"/>
  <c r="M19" i="508"/>
  <c r="K11" i="503"/>
  <c r="L8" i="503"/>
  <c r="N5" i="501"/>
  <c r="M13" i="501"/>
  <c r="Q21" i="508"/>
  <c r="J32" i="509"/>
  <c r="P20" i="508"/>
  <c r="L24" i="506"/>
  <c r="Q24" i="506"/>
  <c r="H18" i="507"/>
  <c r="G25" i="507"/>
  <c r="J33" i="509"/>
  <c r="K33" i="509" s="1"/>
  <c r="L33" i="509" s="1"/>
  <c r="Q33" i="509"/>
  <c r="M40" i="501"/>
  <c r="M41" i="501" s="1"/>
  <c r="N29" i="501"/>
  <c r="M9" i="505"/>
  <c r="N9" i="505" s="1"/>
  <c r="S9" i="505" s="1"/>
  <c r="M21" i="508"/>
  <c r="N21" i="508" s="1"/>
  <c r="S21" i="508" s="1"/>
  <c r="S5" i="500"/>
  <c r="R5" i="500"/>
  <c r="J20" i="508"/>
  <c r="Q18" i="503"/>
  <c r="Q25" i="503" s="1"/>
  <c r="D38" i="511"/>
  <c r="E38" i="511" s="1"/>
  <c r="F38" i="511" s="1"/>
  <c r="E40" i="509"/>
  <c r="F29" i="509"/>
  <c r="O29" i="509"/>
  <c r="O40" i="509" s="1"/>
  <c r="J38" i="507"/>
  <c r="K38" i="507" s="1"/>
  <c r="L38" i="507" s="1"/>
  <c r="M38" i="507" s="1"/>
  <c r="N38" i="507" s="1"/>
  <c r="R38" i="507" s="1"/>
  <c r="J35" i="507"/>
  <c r="K35" i="507" s="1"/>
  <c r="L35" i="507" s="1"/>
  <c r="M35" i="507" s="1"/>
  <c r="N35" i="507" s="1"/>
  <c r="R35" i="507" s="1"/>
  <c r="O30" i="510"/>
  <c r="F30" i="510"/>
  <c r="D8" i="511"/>
  <c r="C11" i="511"/>
  <c r="S39" i="506"/>
  <c r="L41" i="501"/>
  <c r="L11" i="502"/>
  <c r="M8" i="502"/>
  <c r="H26" i="505"/>
  <c r="H37" i="509"/>
  <c r="G29" i="508"/>
  <c r="F40" i="508"/>
  <c r="P18" i="506"/>
  <c r="P25" i="506" s="1"/>
  <c r="H25" i="506"/>
  <c r="I18" i="506"/>
  <c r="S22" i="507"/>
  <c r="G19" i="510"/>
  <c r="H19" i="510" s="1"/>
  <c r="I19" i="510" s="1"/>
  <c r="P19" i="510"/>
  <c r="S8" i="500"/>
  <c r="N23" i="505"/>
  <c r="R23" i="505" s="1"/>
  <c r="E29" i="510"/>
  <c r="D40" i="510"/>
  <c r="D41" i="510" s="1"/>
  <c r="I25" i="505"/>
  <c r="J18" i="505"/>
  <c r="S36" i="507"/>
  <c r="D5" i="511"/>
  <c r="C13" i="511"/>
  <c r="J21" i="507"/>
  <c r="K21" i="507" s="1"/>
  <c r="L21" i="507" s="1"/>
  <c r="J40" i="504"/>
  <c r="K29" i="504"/>
  <c r="F25" i="508"/>
  <c r="G18" i="508"/>
  <c r="R29" i="500"/>
  <c r="R40" i="500" s="1"/>
  <c r="N40" i="500"/>
  <c r="S29" i="500"/>
  <c r="S40" i="500" s="1"/>
  <c r="P47" i="503"/>
  <c r="P48" i="503" s="1"/>
  <c r="P45" i="503"/>
  <c r="Q8" i="503"/>
  <c r="Q11" i="503" s="1"/>
  <c r="J24" i="508"/>
  <c r="K24" i="508" s="1"/>
  <c r="L24" i="508" s="1"/>
  <c r="Q24" i="508"/>
  <c r="I22" i="508"/>
  <c r="P22" i="508"/>
  <c r="H21" i="509"/>
  <c r="D21" i="511"/>
  <c r="E21" i="511" s="1"/>
  <c r="F21" i="511" s="1"/>
  <c r="Q35" i="506"/>
  <c r="H14" i="505"/>
  <c r="H44" i="505"/>
  <c r="Q9" i="508"/>
  <c r="E26" i="508"/>
  <c r="M10" i="506"/>
  <c r="N10" i="506" s="1"/>
  <c r="R10" i="506" s="1"/>
  <c r="S10" i="506"/>
  <c r="P10" i="508"/>
  <c r="J5" i="505"/>
  <c r="I13" i="505"/>
  <c r="O38" i="510"/>
  <c r="G9" i="510"/>
  <c r="J10" i="509"/>
  <c r="K10" i="509" s="1"/>
  <c r="L10" i="509" s="1"/>
  <c r="Q10" i="509"/>
  <c r="Q30" i="508"/>
  <c r="F14" i="507"/>
  <c r="F44" i="507"/>
  <c r="S35" i="506"/>
  <c r="D20" i="511"/>
  <c r="E20" i="511" s="1"/>
  <c r="F20" i="511" s="1"/>
  <c r="O20" i="511"/>
  <c r="L5" i="503"/>
  <c r="K13" i="503"/>
  <c r="G11" i="507"/>
  <c r="H8" i="507"/>
  <c r="J36" i="509"/>
  <c r="K36" i="509" s="1"/>
  <c r="L36" i="509" s="1"/>
  <c r="Q36" i="509"/>
  <c r="D24" i="511"/>
  <c r="E24" i="511" s="1"/>
  <c r="F24" i="511" s="1"/>
  <c r="O24" i="511"/>
  <c r="G22" i="510"/>
  <c r="M32" i="506"/>
  <c r="N32" i="506" s="1"/>
  <c r="S32" i="506" s="1"/>
  <c r="S26" i="499"/>
  <c r="R36" i="506"/>
  <c r="M36" i="506"/>
  <c r="N36" i="506" s="1"/>
  <c r="S36" i="506" s="1"/>
  <c r="G33" i="510"/>
  <c r="H33" i="510" s="1"/>
  <c r="I33" i="510" s="1"/>
  <c r="G38" i="510"/>
  <c r="H38" i="510" s="1"/>
  <c r="I38" i="510" s="1"/>
  <c r="P38" i="510"/>
  <c r="K26" i="502"/>
  <c r="J36" i="508"/>
  <c r="K36" i="508" s="1"/>
  <c r="L36" i="508" s="1"/>
  <c r="M36" i="508" s="1"/>
  <c r="N36" i="508" s="1"/>
  <c r="R36" i="508" s="1"/>
  <c r="M30" i="508"/>
  <c r="N30" i="508" s="1"/>
  <c r="S30" i="508" s="1"/>
  <c r="R30" i="508"/>
  <c r="N19" i="504"/>
  <c r="R19" i="504" s="1"/>
  <c r="H5" i="507"/>
  <c r="G13" i="507"/>
  <c r="P13" i="505"/>
  <c r="D30" i="511"/>
  <c r="E30" i="511" s="1"/>
  <c r="F30" i="511" s="1"/>
  <c r="O30" i="511"/>
  <c r="D32" i="511"/>
  <c r="E32" i="511" s="1"/>
  <c r="F32" i="511" s="1"/>
  <c r="O32" i="511"/>
  <c r="M29" i="503"/>
  <c r="L40" i="503"/>
  <c r="N26" i="499"/>
  <c r="Q26" i="502"/>
  <c r="D26" i="509"/>
  <c r="M18" i="502"/>
  <c r="L25" i="502"/>
  <c r="L26" i="502" s="1"/>
  <c r="P24" i="509"/>
  <c r="I40" i="505"/>
  <c r="J29" i="505"/>
  <c r="P41" i="505"/>
  <c r="J14" i="503"/>
  <c r="J44" i="503"/>
  <c r="G41" i="506"/>
  <c r="G44" i="506"/>
  <c r="G14" i="506"/>
  <c r="C40" i="511"/>
  <c r="C41" i="511" s="1"/>
  <c r="D35" i="511"/>
  <c r="E35" i="511" s="1"/>
  <c r="F35" i="511" s="1"/>
  <c r="O35" i="511"/>
  <c r="P31" i="509"/>
  <c r="G39" i="510"/>
  <c r="H39" i="510" s="1"/>
  <c r="I39" i="510" s="1"/>
  <c r="P39" i="510"/>
  <c r="O37" i="510"/>
  <c r="K41" i="503"/>
  <c r="O10" i="510"/>
  <c r="Q34" i="507"/>
  <c r="F18" i="509"/>
  <c r="E25" i="509"/>
  <c r="E26" i="509" s="1"/>
  <c r="O18" i="509"/>
  <c r="O25" i="509" s="1"/>
  <c r="J19" i="507"/>
  <c r="K19" i="507" s="1"/>
  <c r="L19" i="507" s="1"/>
  <c r="Q19" i="507"/>
  <c r="J24" i="509"/>
  <c r="K24" i="509" s="1"/>
  <c r="L24" i="509" s="1"/>
  <c r="M24" i="509" s="1"/>
  <c r="N24" i="509" s="1"/>
  <c r="R24" i="509" s="1"/>
  <c r="L31" i="506"/>
  <c r="Q31" i="506"/>
  <c r="H41" i="505"/>
  <c r="P38" i="508"/>
  <c r="J20" i="507"/>
  <c r="K20" i="507" s="1"/>
  <c r="L20" i="507" s="1"/>
  <c r="Q20" i="507"/>
  <c r="Q41" i="502"/>
  <c r="H34" i="509"/>
  <c r="Q31" i="508"/>
  <c r="R41" i="499"/>
  <c r="P5" i="506"/>
  <c r="P13" i="506" s="1"/>
  <c r="I5" i="506"/>
  <c r="H13" i="506"/>
  <c r="D33" i="511"/>
  <c r="E33" i="511" s="1"/>
  <c r="F33" i="511" s="1"/>
  <c r="O33" i="511"/>
  <c r="J8" i="505"/>
  <c r="I11" i="505"/>
  <c r="I8" i="506"/>
  <c r="H11" i="506"/>
  <c r="P8" i="506"/>
  <c r="P11" i="506" s="1"/>
  <c r="M37" i="505"/>
  <c r="N37" i="505" s="1"/>
  <c r="S37" i="505" s="1"/>
  <c r="L40" i="502"/>
  <c r="L41" i="502" s="1"/>
  <c r="M29" i="502"/>
  <c r="R23" i="507"/>
  <c r="M31" i="508"/>
  <c r="S35" i="507"/>
  <c r="O13" i="508"/>
  <c r="G34" i="510"/>
  <c r="D37" i="511"/>
  <c r="E37" i="511" s="1"/>
  <c r="F37" i="511" s="1"/>
  <c r="O37" i="511"/>
  <c r="P29" i="507"/>
  <c r="P40" i="507" s="1"/>
  <c r="G31" i="510"/>
  <c r="M33" i="508"/>
  <c r="N33" i="508" s="1"/>
  <c r="S33" i="508" s="1"/>
  <c r="K47" i="501"/>
  <c r="K48" i="501" s="1"/>
  <c r="K45" i="501"/>
  <c r="S41" i="499"/>
  <c r="K41" i="502"/>
  <c r="D34" i="511"/>
  <c r="E34" i="511" s="1"/>
  <c r="F34" i="511" s="1"/>
  <c r="O34" i="511"/>
  <c r="J31" i="509"/>
  <c r="K31" i="509" s="1"/>
  <c r="L31" i="509" s="1"/>
  <c r="F8" i="509"/>
  <c r="E11" i="509"/>
  <c r="O8" i="509"/>
  <c r="O11" i="509" s="1"/>
  <c r="G37" i="510"/>
  <c r="H37" i="510" s="1"/>
  <c r="I37" i="510" s="1"/>
  <c r="P37" i="510"/>
  <c r="G10" i="510"/>
  <c r="H10" i="510" s="1"/>
  <c r="I10" i="510" s="1"/>
  <c r="P10" i="510"/>
  <c r="M34" i="507"/>
  <c r="N34" i="507" s="1"/>
  <c r="F13" i="508"/>
  <c r="G5" i="508"/>
  <c r="J39" i="508"/>
  <c r="S34" i="506"/>
  <c r="E44" i="508"/>
  <c r="E14" i="508"/>
  <c r="D39" i="511"/>
  <c r="E39" i="511" s="1"/>
  <c r="F39" i="511" s="1"/>
  <c r="O39" i="511"/>
  <c r="G23" i="510"/>
  <c r="J10" i="508"/>
  <c r="P19" i="509"/>
  <c r="N41" i="499"/>
  <c r="Q45" i="501"/>
  <c r="Q47" i="501"/>
  <c r="Q48" i="501" s="1"/>
  <c r="S47" i="498"/>
  <c r="S48" i="498" s="1"/>
  <c r="S45" i="498"/>
  <c r="R8" i="500"/>
  <c r="E839" i="11" a="1"/>
  <c r="E839" i="11" s="1"/>
  <c r="E775" i="11" a="1"/>
  <c r="E775" i="11" s="1"/>
  <c r="C9" i="512" s="1"/>
  <c r="H41" i="11"/>
  <c r="J40" i="11" a="1"/>
  <c r="J40" i="11" s="1"/>
  <c r="B803" i="11"/>
  <c r="E803" i="11" s="1" a="1"/>
  <c r="E803" i="11" s="1"/>
  <c r="B843" i="11"/>
  <c r="E843" i="11" s="1" a="1"/>
  <c r="E843" i="11" s="1"/>
  <c r="B854" i="11"/>
  <c r="E854" i="11" s="1" a="1"/>
  <c r="E854" i="11" s="1"/>
  <c r="B814" i="11"/>
  <c r="E814" i="11" s="1" a="1"/>
  <c r="E814" i="11" s="1"/>
  <c r="B822" i="11"/>
  <c r="E822" i="11" s="1" a="1"/>
  <c r="E822" i="11" s="1"/>
  <c r="B804" i="11"/>
  <c r="E804" i="11" s="1" a="1"/>
  <c r="E804" i="11" s="1"/>
  <c r="B859" i="11"/>
  <c r="E859" i="11" s="1" a="1"/>
  <c r="E859" i="11" s="1"/>
  <c r="B834" i="11"/>
  <c r="E834" i="11" s="1" a="1"/>
  <c r="E834" i="11" s="1"/>
  <c r="B797" i="11"/>
  <c r="B855" i="11"/>
  <c r="E855" i="11" s="1" a="1"/>
  <c r="E855" i="11" s="1"/>
  <c r="B846" i="11"/>
  <c r="E846" i="11" s="1" a="1"/>
  <c r="E846" i="11" s="1"/>
  <c r="B861" i="11"/>
  <c r="B849" i="11"/>
  <c r="E849" i="11" s="1" a="1"/>
  <c r="E849" i="11" s="1"/>
  <c r="B835" i="11"/>
  <c r="E835" i="11" s="1" a="1"/>
  <c r="E835" i="11" s="1"/>
  <c r="B829" i="11"/>
  <c r="E829" i="11" s="1" a="1"/>
  <c r="E829" i="11" s="1"/>
  <c r="B860" i="11"/>
  <c r="E860" i="11" s="1" a="1"/>
  <c r="E860" i="11" s="1"/>
  <c r="B830" i="11"/>
  <c r="E830" i="11" s="1" a="1"/>
  <c r="E830" i="11" s="1"/>
  <c r="B823" i="11"/>
  <c r="E823" i="11" s="1" a="1"/>
  <c r="E823" i="11" s="1"/>
  <c r="B842" i="11"/>
  <c r="E842" i="11" s="1" a="1"/>
  <c r="E842" i="11" s="1"/>
  <c r="B828" i="11"/>
  <c r="E828" i="11" s="1" a="1"/>
  <c r="E828" i="11" s="1"/>
  <c r="B840" i="11"/>
  <c r="E840" i="11" s="1" a="1"/>
  <c r="E840" i="11" s="1"/>
  <c r="B853" i="11"/>
  <c r="E853" i="11" s="1" a="1"/>
  <c r="E853" i="11" s="1"/>
  <c r="H26" i="359"/>
  <c r="L33" i="359"/>
  <c r="K28" i="359"/>
  <c r="F26" i="359"/>
  <c r="F27" i="359"/>
  <c r="J28" i="359"/>
  <c r="H27" i="359"/>
  <c r="D9" i="512" l="1"/>
  <c r="E9" i="512" s="1"/>
  <c r="F9" i="512" s="1"/>
  <c r="O9" i="512"/>
  <c r="Q32" i="509"/>
  <c r="D20" i="512"/>
  <c r="E20" i="512" s="1"/>
  <c r="F20" i="512" s="1"/>
  <c r="H32" i="510"/>
  <c r="I32" i="510" s="1"/>
  <c r="L8" i="504"/>
  <c r="K11" i="504"/>
  <c r="H40" i="507"/>
  <c r="I29" i="507"/>
  <c r="K29" i="505"/>
  <c r="J40" i="505"/>
  <c r="H13" i="507"/>
  <c r="I5" i="507"/>
  <c r="G30" i="510"/>
  <c r="H30" i="510" s="1"/>
  <c r="I30" i="510" s="1"/>
  <c r="P30" i="510"/>
  <c r="F13" i="509"/>
  <c r="G5" i="509"/>
  <c r="H31" i="510"/>
  <c r="I41" i="505"/>
  <c r="S19" i="504"/>
  <c r="M36" i="509"/>
  <c r="N36" i="509" s="1"/>
  <c r="S36" i="509" s="1"/>
  <c r="R29" i="501"/>
  <c r="R40" i="501" s="1"/>
  <c r="N40" i="501"/>
  <c r="S29" i="501"/>
  <c r="S40" i="501" s="1"/>
  <c r="E14" i="509"/>
  <c r="E44" i="509"/>
  <c r="K39" i="509"/>
  <c r="D37" i="512"/>
  <c r="E37" i="512" s="1"/>
  <c r="F37" i="512" s="1"/>
  <c r="O37" i="512"/>
  <c r="Q10" i="507"/>
  <c r="C26" i="511"/>
  <c r="S24" i="509"/>
  <c r="Q35" i="507"/>
  <c r="D32" i="512"/>
  <c r="E32" i="512" s="1"/>
  <c r="F32" i="512" s="1"/>
  <c r="M10" i="507"/>
  <c r="S31" i="507"/>
  <c r="R45" i="499"/>
  <c r="R47" i="499"/>
  <c r="R48" i="499" s="1"/>
  <c r="E18" i="511"/>
  <c r="D25" i="511"/>
  <c r="D38" i="512"/>
  <c r="E38" i="512" s="1"/>
  <c r="F38" i="512" s="1"/>
  <c r="K45" i="502"/>
  <c r="K47" i="502"/>
  <c r="K48" i="502" s="1"/>
  <c r="O18" i="511"/>
  <c r="J19" i="509"/>
  <c r="K8" i="505"/>
  <c r="Q8" i="505" s="1"/>
  <c r="Q11" i="505" s="1"/>
  <c r="J11" i="505"/>
  <c r="G13" i="508"/>
  <c r="H5" i="508"/>
  <c r="I8" i="507"/>
  <c r="H11" i="507"/>
  <c r="P8" i="507"/>
  <c r="P11" i="507" s="1"/>
  <c r="H18" i="508"/>
  <c r="G25" i="508"/>
  <c r="G26" i="508" s="1"/>
  <c r="Q19" i="510"/>
  <c r="J19" i="510"/>
  <c r="K19" i="510" s="1"/>
  <c r="L19" i="510" s="1"/>
  <c r="M33" i="509"/>
  <c r="N33" i="509" s="1"/>
  <c r="S33" i="509" s="1"/>
  <c r="L47" i="501"/>
  <c r="L48" i="501" s="1"/>
  <c r="L45" i="501"/>
  <c r="D34" i="512"/>
  <c r="E34" i="512" s="1"/>
  <c r="F34" i="512" s="1"/>
  <c r="O34" i="512"/>
  <c r="M38" i="509"/>
  <c r="N38" i="509" s="1"/>
  <c r="S38" i="509" s="1"/>
  <c r="R38" i="509"/>
  <c r="M30" i="509"/>
  <c r="N30" i="509" s="1"/>
  <c r="S30" i="509" s="1"/>
  <c r="R30" i="509"/>
  <c r="F14" i="508"/>
  <c r="F44" i="508"/>
  <c r="G18" i="509"/>
  <c r="F25" i="509"/>
  <c r="F26" i="509" s="1"/>
  <c r="R34" i="507"/>
  <c r="G33" i="511"/>
  <c r="N18" i="502"/>
  <c r="M25" i="502"/>
  <c r="Q36" i="508"/>
  <c r="K14" i="503"/>
  <c r="K44" i="503"/>
  <c r="F26" i="508"/>
  <c r="S38" i="507"/>
  <c r="L14" i="502"/>
  <c r="L44" i="502"/>
  <c r="D5" i="512"/>
  <c r="C13" i="512"/>
  <c r="P41" i="506"/>
  <c r="M32" i="507"/>
  <c r="H44" i="506"/>
  <c r="H14" i="506"/>
  <c r="L13" i="503"/>
  <c r="M5" i="503"/>
  <c r="J18" i="506"/>
  <c r="I25" i="506"/>
  <c r="I26" i="506" s="1"/>
  <c r="Q38" i="507"/>
  <c r="G26" i="507"/>
  <c r="N9" i="506"/>
  <c r="S9" i="506" s="1"/>
  <c r="D18" i="512"/>
  <c r="C25" i="512"/>
  <c r="J34" i="508"/>
  <c r="K34" i="508" s="1"/>
  <c r="L34" i="508" s="1"/>
  <c r="Q34" i="508"/>
  <c r="H36" i="510"/>
  <c r="O9" i="511"/>
  <c r="G37" i="511"/>
  <c r="H37" i="511" s="1"/>
  <c r="I37" i="511" s="1"/>
  <c r="K40" i="504"/>
  <c r="L29" i="504"/>
  <c r="H26" i="506"/>
  <c r="P18" i="507"/>
  <c r="P25" i="507" s="1"/>
  <c r="I18" i="507"/>
  <c r="H25" i="507"/>
  <c r="H26" i="507" s="1"/>
  <c r="D47" i="509"/>
  <c r="D48" i="509" s="1"/>
  <c r="D45" i="509"/>
  <c r="N5" i="502"/>
  <c r="R5" i="502" s="1"/>
  <c r="M13" i="502"/>
  <c r="D22" i="512"/>
  <c r="E22" i="512" s="1"/>
  <c r="F22" i="512" s="1"/>
  <c r="E25" i="510"/>
  <c r="E26" i="510" s="1"/>
  <c r="F18" i="510"/>
  <c r="O18" i="510"/>
  <c r="O25" i="510" s="1"/>
  <c r="P9" i="511"/>
  <c r="G9" i="511"/>
  <c r="H9" i="511" s="1"/>
  <c r="I9" i="511" s="1"/>
  <c r="P14" i="506"/>
  <c r="P44" i="506"/>
  <c r="P26" i="506"/>
  <c r="C11" i="512"/>
  <c r="D8" i="512"/>
  <c r="K38" i="508"/>
  <c r="D26" i="510"/>
  <c r="H45" i="505"/>
  <c r="H47" i="505"/>
  <c r="H48" i="505" s="1"/>
  <c r="H34" i="510"/>
  <c r="J38" i="510"/>
  <c r="K38" i="510" s="1"/>
  <c r="L38" i="510" s="1"/>
  <c r="M38" i="510" s="1"/>
  <c r="N38" i="510" s="1"/>
  <c r="R38" i="510" s="1"/>
  <c r="Q38" i="510"/>
  <c r="F40" i="509"/>
  <c r="F41" i="509" s="1"/>
  <c r="G29" i="509"/>
  <c r="M24" i="506"/>
  <c r="N24" i="506" s="1"/>
  <c r="R24" i="506" s="1"/>
  <c r="D10" i="512"/>
  <c r="E10" i="512" s="1"/>
  <c r="F10" i="512" s="1"/>
  <c r="S34" i="507"/>
  <c r="D44" i="510"/>
  <c r="D14" i="510"/>
  <c r="I13" i="506"/>
  <c r="J5" i="506"/>
  <c r="J10" i="510"/>
  <c r="K10" i="510" s="1"/>
  <c r="L10" i="510" s="1"/>
  <c r="G20" i="511"/>
  <c r="H20" i="511" s="1"/>
  <c r="I20" i="511" s="1"/>
  <c r="P20" i="511"/>
  <c r="J37" i="510"/>
  <c r="O14" i="508"/>
  <c r="O44" i="508"/>
  <c r="O26" i="508"/>
  <c r="J39" i="510"/>
  <c r="L41" i="503"/>
  <c r="P33" i="510"/>
  <c r="Q21" i="507"/>
  <c r="F41" i="508"/>
  <c r="E41" i="509"/>
  <c r="P35" i="510"/>
  <c r="P20" i="510"/>
  <c r="D24" i="512"/>
  <c r="E24" i="512" s="1"/>
  <c r="F24" i="512" s="1"/>
  <c r="Q44" i="502"/>
  <c r="Q14" i="502"/>
  <c r="G19" i="511"/>
  <c r="H19" i="511" s="1"/>
  <c r="I19" i="511" s="1"/>
  <c r="J19" i="511" s="1"/>
  <c r="K19" i="511" s="1"/>
  <c r="F5" i="510"/>
  <c r="E13" i="510"/>
  <c r="O5" i="510"/>
  <c r="O13" i="510" s="1"/>
  <c r="Q29" i="504"/>
  <c r="Q40" i="504" s="1"/>
  <c r="E47" i="508"/>
  <c r="E48" i="508" s="1"/>
  <c r="E45" i="508"/>
  <c r="M40" i="503"/>
  <c r="N29" i="503"/>
  <c r="J33" i="510"/>
  <c r="F47" i="507"/>
  <c r="F48" i="507" s="1"/>
  <c r="F45" i="507"/>
  <c r="G21" i="511"/>
  <c r="H21" i="511" s="1"/>
  <c r="I21" i="511" s="1"/>
  <c r="P21" i="511"/>
  <c r="M21" i="507"/>
  <c r="N21" i="507" s="1"/>
  <c r="R21" i="507"/>
  <c r="G40" i="508"/>
  <c r="G41" i="508" s="1"/>
  <c r="H29" i="508"/>
  <c r="J35" i="510"/>
  <c r="K35" i="510" s="1"/>
  <c r="L35" i="510" s="1"/>
  <c r="Q35" i="510"/>
  <c r="J20" i="510"/>
  <c r="K20" i="510" s="1"/>
  <c r="L20" i="510" s="1"/>
  <c r="Q20" i="510"/>
  <c r="D23" i="512"/>
  <c r="E23" i="512" s="1"/>
  <c r="F23" i="512" s="1"/>
  <c r="C47" i="510"/>
  <c r="C48" i="510" s="1"/>
  <c r="C45" i="510"/>
  <c r="Q32" i="507"/>
  <c r="K39" i="508"/>
  <c r="L39" i="508" s="1"/>
  <c r="I34" i="509"/>
  <c r="P34" i="509"/>
  <c r="O21" i="511"/>
  <c r="O38" i="511"/>
  <c r="K32" i="509"/>
  <c r="L32" i="509" s="1"/>
  <c r="M32" i="509" s="1"/>
  <c r="N32" i="509" s="1"/>
  <c r="R32" i="509" s="1"/>
  <c r="S32" i="509"/>
  <c r="Q23" i="509"/>
  <c r="C40" i="512"/>
  <c r="D29" i="512"/>
  <c r="H21" i="510"/>
  <c r="I21" i="510" s="1"/>
  <c r="N11" i="501"/>
  <c r="S8" i="501"/>
  <c r="S11" i="501" s="1"/>
  <c r="R8" i="501"/>
  <c r="R11" i="501" s="1"/>
  <c r="R23" i="509"/>
  <c r="M23" i="509"/>
  <c r="N23" i="509" s="1"/>
  <c r="S23" i="509" s="1"/>
  <c r="G23" i="511"/>
  <c r="H23" i="511" s="1"/>
  <c r="I23" i="511" s="1"/>
  <c r="D36" i="512"/>
  <c r="E36" i="512" s="1"/>
  <c r="F36" i="512" s="1"/>
  <c r="O36" i="512"/>
  <c r="P21" i="510"/>
  <c r="G31" i="511"/>
  <c r="H31" i="511" s="1"/>
  <c r="I31" i="511" s="1"/>
  <c r="E11" i="510"/>
  <c r="F8" i="510"/>
  <c r="O8" i="510"/>
  <c r="O11" i="510" s="1"/>
  <c r="N31" i="508"/>
  <c r="R31" i="508" s="1"/>
  <c r="C24" i="513"/>
  <c r="C36" i="513"/>
  <c r="C5" i="513"/>
  <c r="C23" i="513"/>
  <c r="C19" i="513"/>
  <c r="C22" i="513"/>
  <c r="C29" i="513"/>
  <c r="C20" i="513"/>
  <c r="C8" i="513"/>
  <c r="C37" i="513"/>
  <c r="C30" i="513"/>
  <c r="C10" i="513"/>
  <c r="C9" i="513"/>
  <c r="C32" i="513"/>
  <c r="C35" i="513"/>
  <c r="C38" i="513"/>
  <c r="C21" i="513"/>
  <c r="C31" i="513"/>
  <c r="C34" i="513"/>
  <c r="C39" i="513"/>
  <c r="C18" i="513"/>
  <c r="C33" i="513"/>
  <c r="G8" i="509"/>
  <c r="F11" i="509"/>
  <c r="G35" i="511"/>
  <c r="S36" i="508"/>
  <c r="I21" i="509"/>
  <c r="P21" i="509"/>
  <c r="C44" i="511"/>
  <c r="C14" i="511"/>
  <c r="I37" i="509"/>
  <c r="P37" i="509"/>
  <c r="M44" i="501"/>
  <c r="M14" i="501"/>
  <c r="S30" i="505"/>
  <c r="D31" i="512"/>
  <c r="E31" i="512" s="1"/>
  <c r="F31" i="512" s="1"/>
  <c r="O31" i="512"/>
  <c r="G38" i="511"/>
  <c r="H38" i="511" s="1"/>
  <c r="I38" i="511" s="1"/>
  <c r="P38" i="511"/>
  <c r="K10" i="508"/>
  <c r="Q31" i="509"/>
  <c r="M20" i="507"/>
  <c r="N20" i="507" s="1"/>
  <c r="S20" i="507" s="1"/>
  <c r="E5" i="511"/>
  <c r="D13" i="511"/>
  <c r="N13" i="501"/>
  <c r="S5" i="501"/>
  <c r="R5" i="501"/>
  <c r="D35" i="512"/>
  <c r="E35" i="512" s="1"/>
  <c r="F35" i="512" s="1"/>
  <c r="O35" i="512"/>
  <c r="K26" i="503"/>
  <c r="N37" i="507"/>
  <c r="R37" i="507" s="1"/>
  <c r="S37" i="507"/>
  <c r="S45" i="499"/>
  <c r="S47" i="499"/>
  <c r="S48" i="499" s="1"/>
  <c r="H23" i="510"/>
  <c r="I23" i="510" s="1"/>
  <c r="M31" i="509"/>
  <c r="N31" i="509" s="1"/>
  <c r="S31" i="509" s="1"/>
  <c r="N29" i="502"/>
  <c r="M40" i="502"/>
  <c r="M41" i="502" s="1"/>
  <c r="G32" i="511"/>
  <c r="R32" i="506"/>
  <c r="M10" i="509"/>
  <c r="N10" i="509" s="1"/>
  <c r="S10" i="509" s="1"/>
  <c r="J22" i="508"/>
  <c r="K22" i="508" s="1"/>
  <c r="L22" i="508" s="1"/>
  <c r="M22" i="508" s="1"/>
  <c r="N22" i="508" s="1"/>
  <c r="R22" i="508" s="1"/>
  <c r="Q22" i="508"/>
  <c r="N8" i="502"/>
  <c r="M11" i="502"/>
  <c r="K20" i="508"/>
  <c r="M8" i="503"/>
  <c r="L11" i="503"/>
  <c r="D39" i="512"/>
  <c r="E39" i="512" s="1"/>
  <c r="F39" i="512" s="1"/>
  <c r="O39" i="512"/>
  <c r="L25" i="503"/>
  <c r="L26" i="503" s="1"/>
  <c r="M18" i="503"/>
  <c r="J29" i="506"/>
  <c r="I40" i="506"/>
  <c r="Q9" i="509"/>
  <c r="G11" i="508"/>
  <c r="H8" i="508"/>
  <c r="O36" i="511"/>
  <c r="K22" i="509"/>
  <c r="H41" i="506"/>
  <c r="G10" i="511"/>
  <c r="H10" i="511" s="1"/>
  <c r="I10" i="511" s="1"/>
  <c r="G34" i="511"/>
  <c r="H34" i="511" s="1"/>
  <c r="I34" i="511" s="1"/>
  <c r="M9" i="509"/>
  <c r="N9" i="509" s="1"/>
  <c r="S9" i="509" s="1"/>
  <c r="G36" i="511"/>
  <c r="H36" i="511" s="1"/>
  <c r="I36" i="511" s="1"/>
  <c r="P36" i="511"/>
  <c r="E29" i="511"/>
  <c r="D40" i="511"/>
  <c r="D41" i="511" s="1"/>
  <c r="Q8" i="504"/>
  <c r="Q11" i="504" s="1"/>
  <c r="G47" i="506"/>
  <c r="G48" i="506" s="1"/>
  <c r="G45" i="506"/>
  <c r="M24" i="508"/>
  <c r="N24" i="508" s="1"/>
  <c r="R24" i="508"/>
  <c r="K18" i="505"/>
  <c r="J25" i="505"/>
  <c r="J26" i="505" s="1"/>
  <c r="M31" i="506"/>
  <c r="N31" i="506" s="1"/>
  <c r="S31" i="506" s="1"/>
  <c r="R31" i="506"/>
  <c r="J45" i="503"/>
  <c r="J47" i="503"/>
  <c r="J48" i="503" s="1"/>
  <c r="I26" i="505"/>
  <c r="M30" i="507"/>
  <c r="P5" i="507"/>
  <c r="P13" i="507" s="1"/>
  <c r="H9" i="510"/>
  <c r="G39" i="511"/>
  <c r="R37" i="505"/>
  <c r="Q24" i="509"/>
  <c r="G30" i="511"/>
  <c r="H22" i="510"/>
  <c r="Q13" i="503"/>
  <c r="R21" i="508"/>
  <c r="N19" i="508"/>
  <c r="R19" i="508" s="1"/>
  <c r="S19" i="508"/>
  <c r="D30" i="512"/>
  <c r="E30" i="512" s="1"/>
  <c r="F30" i="512" s="1"/>
  <c r="N25" i="501"/>
  <c r="N26" i="501" s="1"/>
  <c r="S18" i="501"/>
  <c r="S25" i="501" s="1"/>
  <c r="O22" i="511"/>
  <c r="P24" i="510"/>
  <c r="D19" i="512"/>
  <c r="E19" i="512" s="1"/>
  <c r="F19" i="512" s="1"/>
  <c r="O19" i="512"/>
  <c r="M26" i="501"/>
  <c r="G22" i="511"/>
  <c r="H22" i="511" s="1"/>
  <c r="I22" i="511" s="1"/>
  <c r="P22" i="511"/>
  <c r="K37" i="508"/>
  <c r="Q30" i="507"/>
  <c r="P44" i="505"/>
  <c r="P14" i="505"/>
  <c r="I11" i="506"/>
  <c r="J8" i="506"/>
  <c r="J13" i="505"/>
  <c r="K5" i="505"/>
  <c r="Q5" i="505" s="1"/>
  <c r="Q13" i="505" s="1"/>
  <c r="O29" i="510"/>
  <c r="O40" i="510" s="1"/>
  <c r="O41" i="510" s="1"/>
  <c r="F29" i="510"/>
  <c r="E40" i="510"/>
  <c r="E41" i="510" s="1"/>
  <c r="P26" i="505"/>
  <c r="M9" i="507"/>
  <c r="N9" i="507" s="1"/>
  <c r="S9" i="507" s="1"/>
  <c r="J24" i="510"/>
  <c r="K24" i="510" s="1"/>
  <c r="L24" i="510" s="1"/>
  <c r="M24" i="510" s="1"/>
  <c r="N24" i="510" s="1"/>
  <c r="R24" i="510" s="1"/>
  <c r="Q24" i="510"/>
  <c r="O33" i="512"/>
  <c r="D33" i="512"/>
  <c r="E33" i="512" s="1"/>
  <c r="F33" i="512" s="1"/>
  <c r="L18" i="504"/>
  <c r="K25" i="504"/>
  <c r="K35" i="509"/>
  <c r="R20" i="509"/>
  <c r="M20" i="509"/>
  <c r="N20" i="509" s="1"/>
  <c r="S20" i="509" s="1"/>
  <c r="I14" i="505"/>
  <c r="I44" i="505"/>
  <c r="Q39" i="508"/>
  <c r="R33" i="508"/>
  <c r="M19" i="507"/>
  <c r="N19" i="507" s="1"/>
  <c r="S19" i="507" s="1"/>
  <c r="R19" i="507"/>
  <c r="Q29" i="505"/>
  <c r="Q40" i="505" s="1"/>
  <c r="G44" i="507"/>
  <c r="G14" i="507"/>
  <c r="G24" i="511"/>
  <c r="S23" i="505"/>
  <c r="E8" i="511"/>
  <c r="D11" i="511"/>
  <c r="R9" i="505"/>
  <c r="D21" i="512"/>
  <c r="E21" i="512" s="1"/>
  <c r="F21" i="512" s="1"/>
  <c r="O21" i="512"/>
  <c r="P32" i="510"/>
  <c r="G41" i="507"/>
  <c r="N47" i="499"/>
  <c r="N48" i="499" s="1"/>
  <c r="N45" i="499"/>
  <c r="Q20" i="509"/>
  <c r="O13" i="509"/>
  <c r="E861" i="11" a="1"/>
  <c r="E861" i="11" s="1"/>
  <c r="E797" i="11" a="1"/>
  <c r="E797" i="11" s="1"/>
  <c r="H42" i="11"/>
  <c r="J41" i="11" a="1"/>
  <c r="J41" i="11" s="1"/>
  <c r="B865" i="11"/>
  <c r="E865" i="11" s="1" a="1"/>
  <c r="E865" i="11" s="1"/>
  <c r="B825" i="11"/>
  <c r="E825" i="11" s="1" a="1"/>
  <c r="E825" i="11" s="1"/>
  <c r="B883" i="11"/>
  <c r="B871" i="11"/>
  <c r="E871" i="11" s="1" a="1"/>
  <c r="E871" i="11" s="1"/>
  <c r="B875" i="11"/>
  <c r="E875" i="11" s="1" a="1"/>
  <c r="E875" i="11" s="1"/>
  <c r="B868" i="11"/>
  <c r="E868" i="11" s="1" a="1"/>
  <c r="E868" i="11" s="1"/>
  <c r="B862" i="11"/>
  <c r="E862" i="11" s="1" a="1"/>
  <c r="E862" i="11" s="1"/>
  <c r="B877" i="11"/>
  <c r="E877" i="11" s="1" a="1"/>
  <c r="E877" i="11" s="1"/>
  <c r="B850" i="11"/>
  <c r="E850" i="11" s="1" a="1"/>
  <c r="E850" i="11" s="1"/>
  <c r="B819" i="11"/>
  <c r="B856" i="11"/>
  <c r="E856" i="11" s="1" a="1"/>
  <c r="E856" i="11" s="1"/>
  <c r="B864" i="11"/>
  <c r="E864" i="11" s="1" a="1"/>
  <c r="E864" i="11" s="1"/>
  <c r="B881" i="11"/>
  <c r="E881" i="11" s="1" a="1"/>
  <c r="E881" i="11" s="1"/>
  <c r="B826" i="11"/>
  <c r="E826" i="11" s="1" a="1"/>
  <c r="E826" i="11" s="1"/>
  <c r="B845" i="11"/>
  <c r="E845" i="11" s="1" a="1"/>
  <c r="E845" i="11" s="1"/>
  <c r="B876" i="11"/>
  <c r="E876" i="11" s="1" a="1"/>
  <c r="E876" i="11" s="1"/>
  <c r="B852" i="11"/>
  <c r="E852" i="11" s="1" a="1"/>
  <c r="E852" i="11" s="1"/>
  <c r="B844" i="11"/>
  <c r="E844" i="11" s="1" a="1"/>
  <c r="E844" i="11" s="1"/>
  <c r="B882" i="11"/>
  <c r="E882" i="11" s="1" a="1"/>
  <c r="E882" i="11" s="1"/>
  <c r="B851" i="11"/>
  <c r="E851" i="11" s="1" a="1"/>
  <c r="E851" i="11" s="1"/>
  <c r="B836" i="11"/>
  <c r="E836" i="11" s="1" a="1"/>
  <c r="E836" i="11" s="1"/>
  <c r="B857" i="11"/>
  <c r="E857" i="11" s="1" a="1"/>
  <c r="E857" i="11" s="1"/>
  <c r="J29" i="359"/>
  <c r="G27" i="359"/>
  <c r="G26" i="359"/>
  <c r="K29" i="359"/>
  <c r="M34" i="359"/>
  <c r="L34" i="359"/>
  <c r="Q14" i="505" l="1"/>
  <c r="Q19" i="511"/>
  <c r="L19" i="511"/>
  <c r="Q10" i="510"/>
  <c r="G20" i="512"/>
  <c r="H20" i="512" s="1"/>
  <c r="I20" i="512" s="1"/>
  <c r="P20" i="512"/>
  <c r="Q41" i="505"/>
  <c r="K18" i="506"/>
  <c r="J25" i="506"/>
  <c r="O20" i="512"/>
  <c r="L25" i="504"/>
  <c r="M18" i="504"/>
  <c r="D14" i="511"/>
  <c r="D44" i="511"/>
  <c r="H35" i="511"/>
  <c r="I35" i="511" s="1"/>
  <c r="Q45" i="502"/>
  <c r="Q47" i="502"/>
  <c r="Q48" i="502" s="1"/>
  <c r="J18" i="507"/>
  <c r="I25" i="507"/>
  <c r="H33" i="511"/>
  <c r="I18" i="508"/>
  <c r="H25" i="508"/>
  <c r="P18" i="508"/>
  <c r="P25" i="508" s="1"/>
  <c r="N10" i="507"/>
  <c r="R10" i="507" s="1"/>
  <c r="S10" i="507"/>
  <c r="C13" i="513"/>
  <c r="D5" i="513"/>
  <c r="L38" i="508"/>
  <c r="Q38" i="508"/>
  <c r="P26" i="507"/>
  <c r="M13" i="503"/>
  <c r="N5" i="503"/>
  <c r="I31" i="510"/>
  <c r="P31" i="510"/>
  <c r="H39" i="511"/>
  <c r="I39" i="511" s="1"/>
  <c r="D23" i="513"/>
  <c r="E23" i="513" s="1"/>
  <c r="F23" i="513" s="1"/>
  <c r="D24" i="513"/>
  <c r="E24" i="513" s="1"/>
  <c r="F24" i="513" s="1"/>
  <c r="D40" i="512"/>
  <c r="E29" i="512"/>
  <c r="M35" i="510"/>
  <c r="N35" i="510" s="1"/>
  <c r="S35" i="510" s="1"/>
  <c r="R35" i="510"/>
  <c r="S24" i="510"/>
  <c r="J13" i="506"/>
  <c r="K5" i="506"/>
  <c r="K8" i="506"/>
  <c r="J11" i="506"/>
  <c r="Q14" i="503"/>
  <c r="Q44" i="503"/>
  <c r="Q41" i="503"/>
  <c r="K25" i="505"/>
  <c r="L18" i="505"/>
  <c r="Q18" i="505"/>
  <c r="Q25" i="505" s="1"/>
  <c r="Q26" i="505" s="1"/>
  <c r="R20" i="507"/>
  <c r="S31" i="508"/>
  <c r="C41" i="512"/>
  <c r="O24" i="512"/>
  <c r="I41" i="506"/>
  <c r="I44" i="506"/>
  <c r="I14" i="506"/>
  <c r="L14" i="503"/>
  <c r="L44" i="503"/>
  <c r="O32" i="512"/>
  <c r="M10" i="510"/>
  <c r="N10" i="510" s="1"/>
  <c r="S10" i="510" s="1"/>
  <c r="R10" i="510"/>
  <c r="I47" i="505"/>
  <c r="I48" i="505" s="1"/>
  <c r="I45" i="505"/>
  <c r="H32" i="511"/>
  <c r="G11" i="509"/>
  <c r="H8" i="509"/>
  <c r="G24" i="512"/>
  <c r="H24" i="512" s="1"/>
  <c r="I24" i="512" s="1"/>
  <c r="P24" i="512"/>
  <c r="M29" i="504"/>
  <c r="L40" i="504"/>
  <c r="I11" i="507"/>
  <c r="J8" i="507"/>
  <c r="G32" i="512"/>
  <c r="H32" i="512" s="1"/>
  <c r="I32" i="512" s="1"/>
  <c r="P32" i="512"/>
  <c r="J23" i="510"/>
  <c r="K23" i="510" s="1"/>
  <c r="L23" i="510" s="1"/>
  <c r="M23" i="510" s="1"/>
  <c r="N23" i="510" s="1"/>
  <c r="R23" i="510" s="1"/>
  <c r="J31" i="511"/>
  <c r="K31" i="511" s="1"/>
  <c r="L31" i="511" s="1"/>
  <c r="M31" i="511" s="1"/>
  <c r="N31" i="511" s="1"/>
  <c r="R31" i="511" s="1"/>
  <c r="Q31" i="511"/>
  <c r="O41" i="509"/>
  <c r="O44" i="509"/>
  <c r="O14" i="509"/>
  <c r="H11" i="508"/>
  <c r="I8" i="508"/>
  <c r="M20" i="510"/>
  <c r="N20" i="510" s="1"/>
  <c r="I22" i="510"/>
  <c r="P22" i="510"/>
  <c r="J40" i="506"/>
  <c r="J41" i="506" s="1"/>
  <c r="K29" i="506"/>
  <c r="N40" i="502"/>
  <c r="S29" i="502"/>
  <c r="S40" i="502" s="1"/>
  <c r="R29" i="502"/>
  <c r="R40" i="502" s="1"/>
  <c r="D33" i="513"/>
  <c r="E33" i="513" s="1"/>
  <c r="F33" i="513" s="1"/>
  <c r="O33" i="513"/>
  <c r="H40" i="508"/>
  <c r="H41" i="508" s="1"/>
  <c r="I29" i="508"/>
  <c r="D45" i="510"/>
  <c r="D47" i="510"/>
  <c r="D48" i="510" s="1"/>
  <c r="E8" i="512"/>
  <c r="D11" i="512"/>
  <c r="H45" i="506"/>
  <c r="H47" i="506"/>
  <c r="H48" i="506" s="1"/>
  <c r="H5" i="509"/>
  <c r="P5" i="509" s="1"/>
  <c r="G13" i="509"/>
  <c r="P45" i="505"/>
  <c r="P47" i="505"/>
  <c r="P48" i="505" s="1"/>
  <c r="R31" i="509"/>
  <c r="C25" i="513"/>
  <c r="C26" i="513" s="1"/>
  <c r="D18" i="513"/>
  <c r="P37" i="511"/>
  <c r="H13" i="508"/>
  <c r="I5" i="508"/>
  <c r="P5" i="508"/>
  <c r="P13" i="508" s="1"/>
  <c r="F14" i="509"/>
  <c r="F44" i="509"/>
  <c r="H30" i="511"/>
  <c r="I30" i="511" s="1"/>
  <c r="N18" i="503"/>
  <c r="M25" i="503"/>
  <c r="M26" i="503" s="1"/>
  <c r="D39" i="513"/>
  <c r="E39" i="513" s="1"/>
  <c r="F11" i="510"/>
  <c r="G8" i="510"/>
  <c r="J37" i="511"/>
  <c r="N32" i="507"/>
  <c r="R32" i="507" s="1"/>
  <c r="S32" i="507"/>
  <c r="H18" i="509"/>
  <c r="G25" i="509"/>
  <c r="G44" i="508"/>
  <c r="G14" i="508"/>
  <c r="P29" i="508"/>
  <c r="P40" i="508" s="1"/>
  <c r="D31" i="513"/>
  <c r="E31" i="513" s="1"/>
  <c r="F31" i="513" s="1"/>
  <c r="O31" i="513"/>
  <c r="G30" i="512"/>
  <c r="H30" i="512" s="1"/>
  <c r="I30" i="512" s="1"/>
  <c r="J21" i="510"/>
  <c r="K21" i="510" s="1"/>
  <c r="L21" i="510" s="1"/>
  <c r="E13" i="511"/>
  <c r="F5" i="511"/>
  <c r="O5" i="511"/>
  <c r="O13" i="511" s="1"/>
  <c r="D36" i="513"/>
  <c r="E36" i="513" s="1"/>
  <c r="F36" i="513" s="1"/>
  <c r="L35" i="509"/>
  <c r="Q35" i="509"/>
  <c r="G21" i="512"/>
  <c r="S23" i="510"/>
  <c r="L10" i="508"/>
  <c r="Q10" i="508"/>
  <c r="D34" i="513"/>
  <c r="E34" i="513" s="1"/>
  <c r="F34" i="513" s="1"/>
  <c r="S24" i="508"/>
  <c r="O10" i="512"/>
  <c r="F47" i="508"/>
  <c r="F48" i="508" s="1"/>
  <c r="F45" i="508"/>
  <c r="S22" i="508"/>
  <c r="G10" i="512"/>
  <c r="H10" i="512" s="1"/>
  <c r="I10" i="512" s="1"/>
  <c r="P10" i="512"/>
  <c r="L37" i="508"/>
  <c r="Q37" i="508"/>
  <c r="P39" i="511"/>
  <c r="F29" i="511"/>
  <c r="E40" i="511"/>
  <c r="E41" i="511" s="1"/>
  <c r="J38" i="511"/>
  <c r="K38" i="511" s="1"/>
  <c r="L38" i="511" s="1"/>
  <c r="Q38" i="511"/>
  <c r="D21" i="513"/>
  <c r="E21" i="513" s="1"/>
  <c r="F21" i="513" s="1"/>
  <c r="O21" i="513"/>
  <c r="P31" i="511"/>
  <c r="J21" i="511"/>
  <c r="K21" i="511" s="1"/>
  <c r="L21" i="511" s="1"/>
  <c r="Q21" i="511"/>
  <c r="S24" i="506"/>
  <c r="P45" i="506"/>
  <c r="P47" i="506"/>
  <c r="P48" i="506" s="1"/>
  <c r="I36" i="510"/>
  <c r="P36" i="510"/>
  <c r="L8" i="505"/>
  <c r="K11" i="505"/>
  <c r="G37" i="512"/>
  <c r="H37" i="512" s="1"/>
  <c r="I37" i="512" s="1"/>
  <c r="P37" i="512"/>
  <c r="J30" i="510"/>
  <c r="K30" i="510" s="1"/>
  <c r="L30" i="510" s="1"/>
  <c r="D38" i="513"/>
  <c r="E38" i="513" s="1"/>
  <c r="F38" i="513" s="1"/>
  <c r="O38" i="513"/>
  <c r="C14" i="512"/>
  <c r="C44" i="512"/>
  <c r="G9" i="512"/>
  <c r="H9" i="512" s="1"/>
  <c r="I9" i="512" s="1"/>
  <c r="J22" i="511"/>
  <c r="J36" i="511"/>
  <c r="G39" i="512"/>
  <c r="H39" i="512" s="1"/>
  <c r="I39" i="512" s="1"/>
  <c r="P39" i="512"/>
  <c r="P31" i="512"/>
  <c r="G31" i="512"/>
  <c r="H31" i="512" s="1"/>
  <c r="I31" i="512" s="1"/>
  <c r="O35" i="513"/>
  <c r="D35" i="513"/>
  <c r="E35" i="513" s="1"/>
  <c r="F35" i="513" s="1"/>
  <c r="J34" i="509"/>
  <c r="K34" i="509" s="1"/>
  <c r="L34" i="509" s="1"/>
  <c r="M34" i="509" s="1"/>
  <c r="N34" i="509" s="1"/>
  <c r="R34" i="509" s="1"/>
  <c r="S34" i="509"/>
  <c r="J9" i="511"/>
  <c r="K9" i="511" s="1"/>
  <c r="L9" i="511" s="1"/>
  <c r="M34" i="508"/>
  <c r="N34" i="508" s="1"/>
  <c r="S34" i="508" s="1"/>
  <c r="R34" i="508"/>
  <c r="D13" i="512"/>
  <c r="E5" i="512"/>
  <c r="K19" i="509"/>
  <c r="L39" i="509"/>
  <c r="Q39" i="509"/>
  <c r="I13" i="507"/>
  <c r="J5" i="507"/>
  <c r="P8" i="508"/>
  <c r="P11" i="508" s="1"/>
  <c r="O25" i="511"/>
  <c r="E47" i="509"/>
  <c r="E48" i="509" s="1"/>
  <c r="E45" i="509"/>
  <c r="H44" i="507"/>
  <c r="H14" i="507"/>
  <c r="D9" i="513"/>
  <c r="E9" i="513" s="1"/>
  <c r="F9" i="513" s="1"/>
  <c r="G36" i="512"/>
  <c r="H36" i="512" s="1"/>
  <c r="I36" i="512" s="1"/>
  <c r="P36" i="512"/>
  <c r="K33" i="510"/>
  <c r="K39" i="510"/>
  <c r="O26" i="510"/>
  <c r="J41" i="505"/>
  <c r="R9" i="506"/>
  <c r="F8" i="511"/>
  <c r="E11" i="511"/>
  <c r="O8" i="511"/>
  <c r="O11" i="511" s="1"/>
  <c r="D32" i="513"/>
  <c r="E32" i="513" s="1"/>
  <c r="F32" i="513" s="1"/>
  <c r="H24" i="511"/>
  <c r="J34" i="511"/>
  <c r="K34" i="511" s="1"/>
  <c r="L34" i="511" s="1"/>
  <c r="N8" i="503"/>
  <c r="M11" i="503"/>
  <c r="M47" i="501"/>
  <c r="M48" i="501" s="1"/>
  <c r="M45" i="501"/>
  <c r="D10" i="513"/>
  <c r="E10" i="513" s="1"/>
  <c r="F10" i="513" s="1"/>
  <c r="P23" i="511"/>
  <c r="M39" i="508"/>
  <c r="N40" i="503"/>
  <c r="S29" i="503"/>
  <c r="S40" i="503" s="1"/>
  <c r="S21" i="507"/>
  <c r="F25" i="510"/>
  <c r="G18" i="510"/>
  <c r="C26" i="512"/>
  <c r="K40" i="505"/>
  <c r="L29" i="505"/>
  <c r="P23" i="510"/>
  <c r="C38" i="514"/>
  <c r="C29" i="514"/>
  <c r="C19" i="514"/>
  <c r="C18" i="514"/>
  <c r="C24" i="514"/>
  <c r="D24" i="514" s="1"/>
  <c r="E24" i="514" s="1"/>
  <c r="C23" i="514"/>
  <c r="C30" i="514"/>
  <c r="C20" i="514"/>
  <c r="C32" i="514"/>
  <c r="C22" i="514"/>
  <c r="C8" i="514"/>
  <c r="C35" i="514"/>
  <c r="C10" i="514"/>
  <c r="C21" i="514"/>
  <c r="C37" i="514"/>
  <c r="C36" i="514"/>
  <c r="C34" i="514"/>
  <c r="C5" i="514"/>
  <c r="C33" i="514"/>
  <c r="C31" i="514"/>
  <c r="C39" i="514"/>
  <c r="R9" i="507"/>
  <c r="G19" i="512"/>
  <c r="P34" i="511"/>
  <c r="S20" i="510"/>
  <c r="Q26" i="503"/>
  <c r="D30" i="513"/>
  <c r="E30" i="513" s="1"/>
  <c r="F30" i="513" s="1"/>
  <c r="O30" i="513"/>
  <c r="J23" i="511"/>
  <c r="K23" i="511" s="1"/>
  <c r="L23" i="511" s="1"/>
  <c r="M41" i="503"/>
  <c r="O45" i="508"/>
  <c r="O47" i="508"/>
  <c r="O48" i="508" s="1"/>
  <c r="D25" i="512"/>
  <c r="D26" i="512" s="1"/>
  <c r="E18" i="512"/>
  <c r="N41" i="501"/>
  <c r="I40" i="507"/>
  <c r="J29" i="507"/>
  <c r="R29" i="503"/>
  <c r="R40" i="503" s="1"/>
  <c r="R9" i="509"/>
  <c r="H29" i="509"/>
  <c r="G40" i="509"/>
  <c r="L47" i="502"/>
  <c r="L48" i="502" s="1"/>
  <c r="L45" i="502"/>
  <c r="I9" i="510"/>
  <c r="P9" i="510"/>
  <c r="G47" i="507"/>
  <c r="G48" i="507" s="1"/>
  <c r="G45" i="507"/>
  <c r="P44" i="507"/>
  <c r="P14" i="507"/>
  <c r="P10" i="511"/>
  <c r="L20" i="508"/>
  <c r="Q20" i="508"/>
  <c r="D37" i="513"/>
  <c r="E37" i="513" s="1"/>
  <c r="F37" i="513" s="1"/>
  <c r="O37" i="513"/>
  <c r="O22" i="512"/>
  <c r="S38" i="510"/>
  <c r="G34" i="512"/>
  <c r="O38" i="512"/>
  <c r="H41" i="507"/>
  <c r="G33" i="512"/>
  <c r="H33" i="512" s="1"/>
  <c r="I33" i="512" s="1"/>
  <c r="C11" i="513"/>
  <c r="D8" i="513"/>
  <c r="G22" i="512"/>
  <c r="H22" i="512" s="1"/>
  <c r="I22" i="512" s="1"/>
  <c r="P22" i="512"/>
  <c r="K47" i="503"/>
  <c r="K48" i="503" s="1"/>
  <c r="K45" i="503"/>
  <c r="G38" i="512"/>
  <c r="H38" i="512" s="1"/>
  <c r="I38" i="512" s="1"/>
  <c r="P38" i="512"/>
  <c r="S31" i="511"/>
  <c r="O44" i="510"/>
  <c r="O14" i="510"/>
  <c r="K37" i="510"/>
  <c r="I34" i="510"/>
  <c r="P34" i="510"/>
  <c r="M14" i="502"/>
  <c r="M44" i="502"/>
  <c r="P41" i="507"/>
  <c r="L11" i="504"/>
  <c r="M8" i="504"/>
  <c r="E44" i="510"/>
  <c r="E14" i="510"/>
  <c r="N13" i="502"/>
  <c r="S5" i="502"/>
  <c r="S13" i="502" s="1"/>
  <c r="R33" i="509"/>
  <c r="D26" i="511"/>
  <c r="R36" i="509"/>
  <c r="O26" i="509"/>
  <c r="G29" i="510"/>
  <c r="F40" i="510"/>
  <c r="S26" i="501"/>
  <c r="R8" i="502"/>
  <c r="R11" i="502" s="1"/>
  <c r="N11" i="502"/>
  <c r="S8" i="502"/>
  <c r="S11" i="502" s="1"/>
  <c r="G35" i="512"/>
  <c r="H35" i="512" s="1"/>
  <c r="I35" i="512" s="1"/>
  <c r="P35" i="512"/>
  <c r="N30" i="507"/>
  <c r="R30" i="507" s="1"/>
  <c r="R13" i="501"/>
  <c r="C47" i="511"/>
  <c r="C48" i="511" s="1"/>
  <c r="C45" i="511"/>
  <c r="D29" i="513"/>
  <c r="C40" i="513"/>
  <c r="C41" i="513" s="1"/>
  <c r="K13" i="505"/>
  <c r="L5" i="505"/>
  <c r="L22" i="509"/>
  <c r="Q22" i="509"/>
  <c r="S13" i="501"/>
  <c r="D22" i="513"/>
  <c r="E22" i="513" s="1"/>
  <c r="F22" i="513" s="1"/>
  <c r="O22" i="513"/>
  <c r="O23" i="512"/>
  <c r="G5" i="510"/>
  <c r="F13" i="510"/>
  <c r="J20" i="511"/>
  <c r="K20" i="511" s="1"/>
  <c r="L20" i="511" s="1"/>
  <c r="M26" i="502"/>
  <c r="F18" i="511"/>
  <c r="E25" i="511"/>
  <c r="E26" i="511" s="1"/>
  <c r="J32" i="510"/>
  <c r="K32" i="510" s="1"/>
  <c r="L32" i="510" s="1"/>
  <c r="M32" i="510" s="1"/>
  <c r="N32" i="510" s="1"/>
  <c r="R32" i="510" s="1"/>
  <c r="J10" i="511"/>
  <c r="K10" i="511" s="1"/>
  <c r="L10" i="511" s="1"/>
  <c r="J37" i="509"/>
  <c r="K37" i="509" s="1"/>
  <c r="L37" i="509" s="1"/>
  <c r="M37" i="509" s="1"/>
  <c r="N37" i="509" s="1"/>
  <c r="R37" i="509" s="1"/>
  <c r="D20" i="513"/>
  <c r="E20" i="513" s="1"/>
  <c r="F20" i="513" s="1"/>
  <c r="O20" i="513"/>
  <c r="J44" i="505"/>
  <c r="J14" i="505"/>
  <c r="O30" i="512"/>
  <c r="R10" i="509"/>
  <c r="N44" i="501"/>
  <c r="N14" i="501"/>
  <c r="J21" i="509"/>
  <c r="K21" i="509" s="1"/>
  <c r="L21" i="509" s="1"/>
  <c r="D19" i="513"/>
  <c r="E19" i="513" s="1"/>
  <c r="F19" i="513" s="1"/>
  <c r="G23" i="512"/>
  <c r="P19" i="511"/>
  <c r="Q18" i="506"/>
  <c r="Q25" i="506" s="1"/>
  <c r="N25" i="502"/>
  <c r="N26" i="502" s="1"/>
  <c r="S18" i="502"/>
  <c r="S25" i="502" s="1"/>
  <c r="R18" i="502"/>
  <c r="R25" i="502" s="1"/>
  <c r="M19" i="510"/>
  <c r="N19" i="510" s="1"/>
  <c r="S19" i="510" s="1"/>
  <c r="R19" i="510"/>
  <c r="O29" i="511"/>
  <c r="O40" i="511" s="1"/>
  <c r="O41" i="511" s="1"/>
  <c r="E883" i="11" a="1"/>
  <c r="E883" i="11" s="1"/>
  <c r="H43" i="11"/>
  <c r="J42" i="11" a="1"/>
  <c r="J42" i="11" s="1"/>
  <c r="E819" i="11" a="1"/>
  <c r="E819" i="11" s="1"/>
  <c r="C9" i="514" s="1"/>
  <c r="B847" i="11"/>
  <c r="E847" i="11" s="1" a="1"/>
  <c r="E847" i="11" s="1"/>
  <c r="B887" i="11"/>
  <c r="E887" i="11" s="1" a="1"/>
  <c r="E887" i="11" s="1"/>
  <c r="B878" i="11"/>
  <c r="E878" i="11" s="1" a="1"/>
  <c r="E878" i="11" s="1"/>
  <c r="B904" i="11"/>
  <c r="E904" i="11" s="1" a="1"/>
  <c r="E904" i="11" s="1"/>
  <c r="B872" i="11"/>
  <c r="E872" i="11" s="1" a="1"/>
  <c r="E872" i="11" s="1"/>
  <c r="B866" i="11"/>
  <c r="E866" i="11" s="1" a="1"/>
  <c r="E866" i="11" s="1"/>
  <c r="B899" i="11"/>
  <c r="E899" i="11" s="1" a="1"/>
  <c r="E899" i="11" s="1"/>
  <c r="B903" i="11"/>
  <c r="E903" i="11" s="1" a="1"/>
  <c r="E903" i="11" s="1"/>
  <c r="B884" i="11"/>
  <c r="E884" i="11" s="1" a="1"/>
  <c r="E884" i="11" s="1"/>
  <c r="B874" i="11"/>
  <c r="E874" i="11" s="1" a="1"/>
  <c r="E874" i="11" s="1"/>
  <c r="B879" i="11"/>
  <c r="E879" i="11" s="1" a="1"/>
  <c r="E879" i="11" s="1"/>
  <c r="B841" i="11"/>
  <c r="B890" i="11"/>
  <c r="E890" i="11" s="1" a="1"/>
  <c r="E890" i="11" s="1"/>
  <c r="B897" i="11"/>
  <c r="E897" i="11" s="1" a="1"/>
  <c r="E897" i="11" s="1"/>
  <c r="B898" i="11"/>
  <c r="E898" i="11" s="1" a="1"/>
  <c r="E898" i="11" s="1"/>
  <c r="B893" i="11"/>
  <c r="E893" i="11" s="1" a="1"/>
  <c r="E893" i="11" s="1"/>
  <c r="B867" i="11"/>
  <c r="E867" i="11" s="1" a="1"/>
  <c r="E867" i="11" s="1"/>
  <c r="B858" i="11"/>
  <c r="E858" i="11" s="1" a="1"/>
  <c r="E858" i="11" s="1"/>
  <c r="B848" i="11"/>
  <c r="E848" i="11" s="1" a="1"/>
  <c r="E848" i="11" s="1"/>
  <c r="B886" i="11"/>
  <c r="E886" i="11" s="1" a="1"/>
  <c r="E886" i="11" s="1"/>
  <c r="B873" i="11"/>
  <c r="E873" i="11" s="1" a="1"/>
  <c r="E873" i="11" s="1"/>
  <c r="B905" i="11"/>
  <c r="L35" i="359"/>
  <c r="K30" i="359"/>
  <c r="M35" i="359"/>
  <c r="D9" i="514" l="1"/>
  <c r="E9" i="514" s="1"/>
  <c r="F9" i="514" s="1"/>
  <c r="D20" i="514"/>
  <c r="E20" i="514" s="1"/>
  <c r="F20" i="514" s="1"/>
  <c r="O20" i="514"/>
  <c r="O14" i="511"/>
  <c r="O44" i="511"/>
  <c r="O39" i="513"/>
  <c r="F39" i="513"/>
  <c r="K11" i="506"/>
  <c r="L8" i="506"/>
  <c r="Q8" i="506"/>
  <c r="Q11" i="506" s="1"/>
  <c r="M35" i="509"/>
  <c r="N35" i="509" s="1"/>
  <c r="S35" i="509"/>
  <c r="S44" i="501"/>
  <c r="S14" i="501"/>
  <c r="J38" i="512"/>
  <c r="M20" i="508"/>
  <c r="N20" i="508" s="1"/>
  <c r="S20" i="508" s="1"/>
  <c r="R20" i="508"/>
  <c r="D30" i="514"/>
  <c r="E30" i="514" s="1"/>
  <c r="F30" i="514" s="1"/>
  <c r="G10" i="513"/>
  <c r="J36" i="512"/>
  <c r="J37" i="512"/>
  <c r="K37" i="512" s="1"/>
  <c r="L37" i="512" s="1"/>
  <c r="G5" i="511"/>
  <c r="F13" i="511"/>
  <c r="O8" i="512"/>
  <c r="O11" i="512" s="1"/>
  <c r="E11" i="512"/>
  <c r="F8" i="512"/>
  <c r="K13" i="506"/>
  <c r="L5" i="506"/>
  <c r="Q5" i="506"/>
  <c r="J26" i="506"/>
  <c r="M23" i="511"/>
  <c r="N23" i="511" s="1"/>
  <c r="S23" i="511" s="1"/>
  <c r="D23" i="514"/>
  <c r="E23" i="514" s="1"/>
  <c r="F23" i="514" s="1"/>
  <c r="O10" i="513"/>
  <c r="O9" i="513"/>
  <c r="Q34" i="509"/>
  <c r="J10" i="512"/>
  <c r="E14" i="511"/>
  <c r="E44" i="511"/>
  <c r="N25" i="503"/>
  <c r="S18" i="503"/>
  <c r="S25" i="503" s="1"/>
  <c r="Q23" i="510"/>
  <c r="J44" i="506"/>
  <c r="J14" i="506"/>
  <c r="E5" i="513"/>
  <c r="D13" i="513"/>
  <c r="K25" i="506"/>
  <c r="K26" i="506" s="1"/>
  <c r="L18" i="506"/>
  <c r="G20" i="513"/>
  <c r="G22" i="513"/>
  <c r="H29" i="510"/>
  <c r="G40" i="510"/>
  <c r="S37" i="509"/>
  <c r="S32" i="510"/>
  <c r="S26" i="502"/>
  <c r="Q37" i="509"/>
  <c r="M22" i="509"/>
  <c r="N22" i="509" s="1"/>
  <c r="R22" i="509" s="1"/>
  <c r="S22" i="509"/>
  <c r="Q23" i="511"/>
  <c r="O24" i="514"/>
  <c r="F24" i="514"/>
  <c r="G9" i="513"/>
  <c r="H9" i="513" s="1"/>
  <c r="I9" i="513" s="1"/>
  <c r="M8" i="505"/>
  <c r="L11" i="505"/>
  <c r="Q21" i="510"/>
  <c r="S30" i="511"/>
  <c r="C14" i="513"/>
  <c r="C44" i="513"/>
  <c r="C25" i="514"/>
  <c r="D18" i="514"/>
  <c r="M21" i="510"/>
  <c r="J30" i="511"/>
  <c r="K30" i="511" s="1"/>
  <c r="L30" i="511" s="1"/>
  <c r="M30" i="511" s="1"/>
  <c r="N30" i="511" s="1"/>
  <c r="R30" i="511" s="1"/>
  <c r="Q30" i="511"/>
  <c r="L37" i="510"/>
  <c r="Q37" i="510"/>
  <c r="P47" i="507"/>
  <c r="P48" i="507" s="1"/>
  <c r="P45" i="507"/>
  <c r="Q10" i="511"/>
  <c r="M5" i="505"/>
  <c r="L13" i="505"/>
  <c r="J22" i="512"/>
  <c r="K22" i="512" s="1"/>
  <c r="L22" i="512" s="1"/>
  <c r="G30" i="513"/>
  <c r="H30" i="513" s="1"/>
  <c r="I30" i="513" s="1"/>
  <c r="P30" i="513"/>
  <c r="D19" i="514"/>
  <c r="E19" i="514" s="1"/>
  <c r="F19" i="514" s="1"/>
  <c r="O19" i="514"/>
  <c r="H47" i="507"/>
  <c r="H48" i="507" s="1"/>
  <c r="H45" i="507"/>
  <c r="G35" i="513"/>
  <c r="J36" i="510"/>
  <c r="K36" i="510" s="1"/>
  <c r="L36" i="510" s="1"/>
  <c r="P30" i="512"/>
  <c r="F47" i="509"/>
  <c r="F48" i="509" s="1"/>
  <c r="F45" i="509"/>
  <c r="J29" i="508"/>
  <c r="I40" i="508"/>
  <c r="I41" i="508" s="1"/>
  <c r="J32" i="512"/>
  <c r="K32" i="512" s="1"/>
  <c r="L32" i="512" s="1"/>
  <c r="L47" i="503"/>
  <c r="L48" i="503" s="1"/>
  <c r="L45" i="503"/>
  <c r="J20" i="512"/>
  <c r="D29" i="514"/>
  <c r="C40" i="514"/>
  <c r="N11" i="503"/>
  <c r="S8" i="503"/>
  <c r="S11" i="503" s="1"/>
  <c r="R8" i="503"/>
  <c r="R11" i="503" s="1"/>
  <c r="J30" i="512"/>
  <c r="F29" i="512"/>
  <c r="E40" i="512"/>
  <c r="O29" i="512"/>
  <c r="O40" i="512" s="1"/>
  <c r="C10" i="515"/>
  <c r="C22" i="515"/>
  <c r="C34" i="515"/>
  <c r="C20" i="515"/>
  <c r="C18" i="515"/>
  <c r="C19" i="515"/>
  <c r="C36" i="515"/>
  <c r="C8" i="515"/>
  <c r="C32" i="515"/>
  <c r="C5" i="515"/>
  <c r="C39" i="515"/>
  <c r="C31" i="515"/>
  <c r="C35" i="515"/>
  <c r="C23" i="515"/>
  <c r="D23" i="515" s="1"/>
  <c r="E23" i="515" s="1"/>
  <c r="C21" i="515"/>
  <c r="C37" i="515"/>
  <c r="C33" i="515"/>
  <c r="C38" i="515"/>
  <c r="C30" i="515"/>
  <c r="C29" i="515"/>
  <c r="C24" i="515"/>
  <c r="Q32" i="510"/>
  <c r="N44" i="502"/>
  <c r="N14" i="502"/>
  <c r="D38" i="514"/>
  <c r="E38" i="514" s="1"/>
  <c r="F38" i="514" s="1"/>
  <c r="Q34" i="511"/>
  <c r="J31" i="512"/>
  <c r="K31" i="512" s="1"/>
  <c r="L31" i="512" s="1"/>
  <c r="Q31" i="512"/>
  <c r="P44" i="508"/>
  <c r="P14" i="508"/>
  <c r="D41" i="512"/>
  <c r="P26" i="508"/>
  <c r="M19" i="511"/>
  <c r="J9" i="510"/>
  <c r="K9" i="510" s="1"/>
  <c r="L9" i="510" s="1"/>
  <c r="M9" i="510" s="1"/>
  <c r="N9" i="510" s="1"/>
  <c r="R9" i="510" s="1"/>
  <c r="S9" i="510"/>
  <c r="M34" i="511"/>
  <c r="N34" i="511" s="1"/>
  <c r="S34" i="511" s="1"/>
  <c r="R34" i="511"/>
  <c r="O26" i="511"/>
  <c r="J5" i="508"/>
  <c r="I13" i="508"/>
  <c r="J11" i="507"/>
  <c r="K8" i="507"/>
  <c r="H26" i="508"/>
  <c r="D11" i="513"/>
  <c r="E8" i="513"/>
  <c r="H19" i="512"/>
  <c r="I19" i="512" s="1"/>
  <c r="M29" i="505"/>
  <c r="L40" i="505"/>
  <c r="L41" i="505" s="1"/>
  <c r="G31" i="513"/>
  <c r="H44" i="508"/>
  <c r="H14" i="508"/>
  <c r="G33" i="513"/>
  <c r="I47" i="506"/>
  <c r="I48" i="506" s="1"/>
  <c r="I45" i="506"/>
  <c r="O24" i="513"/>
  <c r="J18" i="508"/>
  <c r="I25" i="508"/>
  <c r="I26" i="508" s="1"/>
  <c r="E47" i="510"/>
  <c r="E48" i="510" s="1"/>
  <c r="E45" i="510"/>
  <c r="E29" i="513"/>
  <c r="D40" i="513"/>
  <c r="D41" i="513" s="1"/>
  <c r="D39" i="514"/>
  <c r="E39" i="514" s="1"/>
  <c r="F39" i="514" s="1"/>
  <c r="K41" i="505"/>
  <c r="I24" i="511"/>
  <c r="P24" i="511"/>
  <c r="Q39" i="512"/>
  <c r="J39" i="512"/>
  <c r="K39" i="512" s="1"/>
  <c r="L39" i="512" s="1"/>
  <c r="G34" i="513"/>
  <c r="H34" i="513" s="1"/>
  <c r="I34" i="513" s="1"/>
  <c r="P41" i="508"/>
  <c r="P24" i="513"/>
  <c r="G24" i="513"/>
  <c r="H24" i="513" s="1"/>
  <c r="I24" i="513" s="1"/>
  <c r="G13" i="510"/>
  <c r="H5" i="510"/>
  <c r="O47" i="510"/>
  <c r="O48" i="510" s="1"/>
  <c r="O45" i="510"/>
  <c r="S44" i="502"/>
  <c r="S14" i="502"/>
  <c r="O19" i="513"/>
  <c r="G18" i="511"/>
  <c r="F25" i="511"/>
  <c r="F26" i="511" s="1"/>
  <c r="M11" i="504"/>
  <c r="N8" i="504"/>
  <c r="P33" i="512"/>
  <c r="G41" i="509"/>
  <c r="S41" i="501"/>
  <c r="O32" i="513"/>
  <c r="K5" i="507"/>
  <c r="J13" i="507"/>
  <c r="M21" i="511"/>
  <c r="N21" i="511" s="1"/>
  <c r="S21" i="511" s="1"/>
  <c r="R21" i="511"/>
  <c r="O34" i="513"/>
  <c r="S41" i="502"/>
  <c r="O23" i="513"/>
  <c r="I33" i="511"/>
  <c r="P33" i="511"/>
  <c r="D32" i="514"/>
  <c r="E32" i="514" s="1"/>
  <c r="F32" i="514" s="1"/>
  <c r="O32" i="514"/>
  <c r="K26" i="505"/>
  <c r="K44" i="505"/>
  <c r="K14" i="505"/>
  <c r="G19" i="513"/>
  <c r="H19" i="513" s="1"/>
  <c r="I19" i="513" s="1"/>
  <c r="P19" i="513"/>
  <c r="J33" i="512"/>
  <c r="K33" i="512" s="1"/>
  <c r="L33" i="512" s="1"/>
  <c r="Q33" i="512"/>
  <c r="I29" i="509"/>
  <c r="H40" i="509"/>
  <c r="D31" i="514"/>
  <c r="E31" i="514" s="1"/>
  <c r="F31" i="514" s="1"/>
  <c r="P32" i="513"/>
  <c r="G32" i="513"/>
  <c r="H32" i="513" s="1"/>
  <c r="I32" i="513" s="1"/>
  <c r="I41" i="507"/>
  <c r="I44" i="507"/>
  <c r="I14" i="507"/>
  <c r="K36" i="511"/>
  <c r="L36" i="511" s="1"/>
  <c r="G47" i="508"/>
  <c r="G48" i="508" s="1"/>
  <c r="G45" i="508"/>
  <c r="N41" i="502"/>
  <c r="N29" i="504"/>
  <c r="M40" i="504"/>
  <c r="G23" i="513"/>
  <c r="H23" i="513" s="1"/>
  <c r="I23" i="513" s="1"/>
  <c r="P23" i="513"/>
  <c r="I26" i="507"/>
  <c r="J47" i="505"/>
  <c r="J48" i="505" s="1"/>
  <c r="J45" i="505"/>
  <c r="D33" i="514"/>
  <c r="E33" i="514" s="1"/>
  <c r="F33" i="514" s="1"/>
  <c r="M10" i="508"/>
  <c r="N10" i="508" s="1"/>
  <c r="R10" i="508"/>
  <c r="S10" i="508"/>
  <c r="G26" i="509"/>
  <c r="K40" i="506"/>
  <c r="K41" i="506" s="1"/>
  <c r="L29" i="506"/>
  <c r="Q29" i="506"/>
  <c r="Q40" i="506" s="1"/>
  <c r="R10" i="511"/>
  <c r="M10" i="511"/>
  <c r="N10" i="511" s="1"/>
  <c r="S10" i="511" s="1"/>
  <c r="R14" i="501"/>
  <c r="R44" i="501"/>
  <c r="R26" i="501"/>
  <c r="Q21" i="509"/>
  <c r="Q20" i="511"/>
  <c r="S30" i="507"/>
  <c r="M47" i="502"/>
  <c r="M48" i="502" s="1"/>
  <c r="M45" i="502"/>
  <c r="C13" i="514"/>
  <c r="D5" i="514"/>
  <c r="M39" i="509"/>
  <c r="N39" i="509" s="1"/>
  <c r="R39" i="509" s="1"/>
  <c r="S39" i="509"/>
  <c r="K22" i="511"/>
  <c r="G21" i="513"/>
  <c r="H21" i="513" s="1"/>
  <c r="I21" i="513" s="1"/>
  <c r="P21" i="513"/>
  <c r="I18" i="509"/>
  <c r="H25" i="509"/>
  <c r="E18" i="513"/>
  <c r="D25" i="513"/>
  <c r="D26" i="513" s="1"/>
  <c r="J24" i="512"/>
  <c r="K24" i="512" s="1"/>
  <c r="L24" i="512" s="1"/>
  <c r="J39" i="511"/>
  <c r="K18" i="507"/>
  <c r="J25" i="507"/>
  <c r="J26" i="507" s="1"/>
  <c r="P29" i="509"/>
  <c r="P40" i="509" s="1"/>
  <c r="M20" i="511"/>
  <c r="N20" i="511" s="1"/>
  <c r="S20" i="511" s="1"/>
  <c r="R20" i="511"/>
  <c r="R41" i="501"/>
  <c r="R41" i="503"/>
  <c r="D34" i="514"/>
  <c r="E34" i="514" s="1"/>
  <c r="F34" i="514" s="1"/>
  <c r="G25" i="510"/>
  <c r="H18" i="510"/>
  <c r="P18" i="510" s="1"/>
  <c r="P25" i="510" s="1"/>
  <c r="G8" i="511"/>
  <c r="F11" i="511"/>
  <c r="J9" i="512"/>
  <c r="H23" i="512"/>
  <c r="D36" i="514"/>
  <c r="E36" i="514" s="1"/>
  <c r="F36" i="514" s="1"/>
  <c r="O36" i="514"/>
  <c r="F26" i="510"/>
  <c r="L19" i="509"/>
  <c r="Q19" i="509"/>
  <c r="P9" i="512"/>
  <c r="M38" i="511"/>
  <c r="N38" i="511" s="1"/>
  <c r="R38" i="511"/>
  <c r="H21" i="512"/>
  <c r="I21" i="512" s="1"/>
  <c r="J22" i="510"/>
  <c r="K22" i="510" s="1"/>
  <c r="L22" i="510" s="1"/>
  <c r="M22" i="510" s="1"/>
  <c r="N22" i="510" s="1"/>
  <c r="R22" i="510" s="1"/>
  <c r="Q22" i="510"/>
  <c r="P30" i="511"/>
  <c r="N47" i="501"/>
  <c r="N48" i="501" s="1"/>
  <c r="N45" i="501"/>
  <c r="P5" i="510"/>
  <c r="J35" i="512"/>
  <c r="J34" i="510"/>
  <c r="K34" i="510" s="1"/>
  <c r="L34" i="510" s="1"/>
  <c r="K29" i="507"/>
  <c r="J40" i="507"/>
  <c r="J41" i="507" s="1"/>
  <c r="D37" i="514"/>
  <c r="E37" i="514" s="1"/>
  <c r="F37" i="514" s="1"/>
  <c r="F5" i="512"/>
  <c r="E13" i="512"/>
  <c r="O5" i="512"/>
  <c r="O13" i="512" s="1"/>
  <c r="C47" i="512"/>
  <c r="C48" i="512" s="1"/>
  <c r="C45" i="512"/>
  <c r="R20" i="510"/>
  <c r="H11" i="509"/>
  <c r="I8" i="509"/>
  <c r="P8" i="509"/>
  <c r="P11" i="509" s="1"/>
  <c r="J31" i="510"/>
  <c r="K31" i="510" s="1"/>
  <c r="L31" i="510" s="1"/>
  <c r="Q31" i="510"/>
  <c r="R13" i="502"/>
  <c r="R41" i="502" s="1"/>
  <c r="R21" i="509"/>
  <c r="M21" i="509"/>
  <c r="N21" i="509" s="1"/>
  <c r="F14" i="510"/>
  <c r="F44" i="510"/>
  <c r="H34" i="512"/>
  <c r="I34" i="512" s="1"/>
  <c r="D21" i="514"/>
  <c r="D44" i="512"/>
  <c r="D14" i="512"/>
  <c r="G29" i="511"/>
  <c r="F40" i="511"/>
  <c r="F41" i="511" s="1"/>
  <c r="K37" i="511"/>
  <c r="L37" i="511" s="1"/>
  <c r="L25" i="505"/>
  <c r="M18" i="505"/>
  <c r="N13" i="503"/>
  <c r="S5" i="503"/>
  <c r="S13" i="503" s="1"/>
  <c r="S41" i="503" s="1"/>
  <c r="R5" i="503"/>
  <c r="R13" i="503" s="1"/>
  <c r="R18" i="503"/>
  <c r="R25" i="503" s="1"/>
  <c r="G44" i="509"/>
  <c r="G14" i="509"/>
  <c r="I11" i="508"/>
  <c r="J8" i="508"/>
  <c r="M14" i="503"/>
  <c r="M44" i="503"/>
  <c r="J35" i="511"/>
  <c r="D10" i="514"/>
  <c r="E10" i="514" s="1"/>
  <c r="F10" i="514" s="1"/>
  <c r="O10" i="514"/>
  <c r="O35" i="514"/>
  <c r="D35" i="514"/>
  <c r="E35" i="514" s="1"/>
  <c r="F35" i="514" s="1"/>
  <c r="L39" i="510"/>
  <c r="Q39" i="510"/>
  <c r="I5" i="509"/>
  <c r="H13" i="509"/>
  <c r="D47" i="511"/>
  <c r="D48" i="511" s="1"/>
  <c r="D45" i="511"/>
  <c r="F18" i="512"/>
  <c r="E25" i="512"/>
  <c r="E26" i="512" s="1"/>
  <c r="O18" i="512"/>
  <c r="O25" i="512" s="1"/>
  <c r="C11" i="514"/>
  <c r="D8" i="514"/>
  <c r="Q9" i="511"/>
  <c r="G38" i="513"/>
  <c r="R37" i="508"/>
  <c r="M37" i="508"/>
  <c r="N37" i="508" s="1"/>
  <c r="S37" i="508"/>
  <c r="O36" i="513"/>
  <c r="H8" i="510"/>
  <c r="G11" i="510"/>
  <c r="I32" i="511"/>
  <c r="P32" i="511"/>
  <c r="Q47" i="503"/>
  <c r="Q48" i="503" s="1"/>
  <c r="Q45" i="503"/>
  <c r="Q44" i="505"/>
  <c r="F41" i="510"/>
  <c r="G37" i="513"/>
  <c r="H37" i="513" s="1"/>
  <c r="I37" i="513" s="1"/>
  <c r="D22" i="514"/>
  <c r="E22" i="514" s="1"/>
  <c r="F22" i="514" s="1"/>
  <c r="N39" i="508"/>
  <c r="R39" i="508" s="1"/>
  <c r="S39" i="508"/>
  <c r="M9" i="511"/>
  <c r="N9" i="511" s="1"/>
  <c r="S9" i="511" s="1"/>
  <c r="Q30" i="510"/>
  <c r="G36" i="513"/>
  <c r="H36" i="513" s="1"/>
  <c r="I36" i="513" s="1"/>
  <c r="P36" i="513"/>
  <c r="O45" i="509"/>
  <c r="O47" i="509"/>
  <c r="O48" i="509" s="1"/>
  <c r="P35" i="511"/>
  <c r="M38" i="508"/>
  <c r="N38" i="508" s="1"/>
  <c r="S38" i="508"/>
  <c r="N18" i="504"/>
  <c r="M25" i="504"/>
  <c r="L33" i="510"/>
  <c r="Q33" i="510"/>
  <c r="M30" i="510"/>
  <c r="N30" i="510" s="1"/>
  <c r="P18" i="509"/>
  <c r="P25" i="509" s="1"/>
  <c r="E905" i="11" a="1"/>
  <c r="E905" i="11" s="1"/>
  <c r="H44" i="11"/>
  <c r="J43" i="11" a="1"/>
  <c r="J43" i="11" s="1"/>
  <c r="E841" i="11" a="1"/>
  <c r="E841" i="11" s="1"/>
  <c r="C9" i="515" s="1"/>
  <c r="B909" i="11"/>
  <c r="E909" i="11" s="1" a="1"/>
  <c r="E909" i="11" s="1"/>
  <c r="B869" i="11"/>
  <c r="E869" i="11" s="1" a="1"/>
  <c r="E869" i="11" s="1"/>
  <c r="B912" i="11"/>
  <c r="E912" i="11" s="1" a="1"/>
  <c r="E912" i="11" s="1"/>
  <c r="B927" i="11"/>
  <c r="B901" i="11"/>
  <c r="E901" i="11" s="1" a="1"/>
  <c r="E901" i="11" s="1"/>
  <c r="B908" i="11"/>
  <c r="E908" i="11" s="1" a="1"/>
  <c r="E908" i="11" s="1"/>
  <c r="B896" i="11"/>
  <c r="E896" i="11" s="1" a="1"/>
  <c r="E896" i="11" s="1"/>
  <c r="B870" i="11"/>
  <c r="E870" i="11" s="1" a="1"/>
  <c r="E870" i="11" s="1"/>
  <c r="B906" i="11"/>
  <c r="E906" i="11" s="1" a="1"/>
  <c r="E906" i="11" s="1"/>
  <c r="B880" i="11"/>
  <c r="E880" i="11" s="1" a="1"/>
  <c r="E880" i="11" s="1"/>
  <c r="B925" i="11"/>
  <c r="E925" i="11" s="1" a="1"/>
  <c r="E925" i="11" s="1"/>
  <c r="B921" i="11"/>
  <c r="E921" i="11" s="1" a="1"/>
  <c r="E921" i="11" s="1"/>
  <c r="B889" i="11"/>
  <c r="E889" i="11" s="1" a="1"/>
  <c r="E889" i="11" s="1"/>
  <c r="B888" i="11"/>
  <c r="E888" i="11" s="1" a="1"/>
  <c r="E888" i="11" s="1"/>
  <c r="B895" i="11"/>
  <c r="E895" i="11" s="1" a="1"/>
  <c r="E895" i="11" s="1"/>
  <c r="B915" i="11"/>
  <c r="E915" i="11" s="1" a="1"/>
  <c r="E915" i="11" s="1"/>
  <c r="B894" i="11"/>
  <c r="E894" i="11" s="1" a="1"/>
  <c r="E894" i="11" s="1"/>
  <c r="B920" i="11"/>
  <c r="E920" i="11" s="1" a="1"/>
  <c r="E920" i="11" s="1"/>
  <c r="B926" i="11"/>
  <c r="E926" i="11" s="1" a="1"/>
  <c r="E926" i="11" s="1"/>
  <c r="B863" i="11"/>
  <c r="B919" i="11"/>
  <c r="E919" i="11" s="1" a="1"/>
  <c r="E919" i="11" s="1"/>
  <c r="B900" i="11"/>
  <c r="E900" i="11" s="1" a="1"/>
  <c r="E900" i="11" s="1"/>
  <c r="K31" i="359"/>
  <c r="F29" i="359"/>
  <c r="J31" i="359"/>
  <c r="H29" i="359"/>
  <c r="L36" i="359"/>
  <c r="M36" i="359"/>
  <c r="D9" i="515" l="1"/>
  <c r="E9" i="515" s="1"/>
  <c r="F9" i="515" s="1"/>
  <c r="O9" i="515"/>
  <c r="J19" i="512"/>
  <c r="K19" i="512" s="1"/>
  <c r="L19" i="512" s="1"/>
  <c r="Q19" i="512"/>
  <c r="D8" i="515"/>
  <c r="C11" i="515"/>
  <c r="L26" i="505"/>
  <c r="L14" i="505"/>
  <c r="L44" i="505"/>
  <c r="N8" i="505"/>
  <c r="M11" i="505"/>
  <c r="G34" i="514"/>
  <c r="H34" i="514" s="1"/>
  <c r="I34" i="514" s="1"/>
  <c r="H29" i="511"/>
  <c r="G40" i="511"/>
  <c r="G41" i="511" s="1"/>
  <c r="O33" i="514"/>
  <c r="M33" i="512"/>
  <c r="N11" i="504"/>
  <c r="S8" i="504"/>
  <c r="S11" i="504" s="1"/>
  <c r="O39" i="514"/>
  <c r="F8" i="513"/>
  <c r="E11" i="513"/>
  <c r="M31" i="512"/>
  <c r="N31" i="512" s="1"/>
  <c r="S31" i="512" s="1"/>
  <c r="D36" i="515"/>
  <c r="E36" i="515" s="1"/>
  <c r="F36" i="515" s="1"/>
  <c r="O36" i="515"/>
  <c r="Q32" i="512"/>
  <c r="N5" i="505"/>
  <c r="M13" i="505"/>
  <c r="P9" i="513"/>
  <c r="J47" i="506"/>
  <c r="J48" i="506" s="1"/>
  <c r="J45" i="506"/>
  <c r="M8" i="506"/>
  <c r="L11" i="506"/>
  <c r="H38" i="513"/>
  <c r="I38" i="513" s="1"/>
  <c r="G10" i="514"/>
  <c r="H10" i="514" s="1"/>
  <c r="I10" i="514" s="1"/>
  <c r="P10" i="514"/>
  <c r="D45" i="512"/>
  <c r="D47" i="512"/>
  <c r="D48" i="512" s="1"/>
  <c r="E44" i="512"/>
  <c r="E14" i="512"/>
  <c r="J21" i="512"/>
  <c r="C14" i="514"/>
  <c r="C44" i="514"/>
  <c r="J19" i="513"/>
  <c r="K19" i="513" s="1"/>
  <c r="L19" i="513" s="1"/>
  <c r="Q19" i="513"/>
  <c r="P19" i="512"/>
  <c r="O38" i="514"/>
  <c r="C25" i="515"/>
  <c r="D18" i="515"/>
  <c r="G24" i="514"/>
  <c r="H24" i="514" s="1"/>
  <c r="I24" i="514" s="1"/>
  <c r="S26" i="503"/>
  <c r="F44" i="511"/>
  <c r="F14" i="511"/>
  <c r="G39" i="513"/>
  <c r="H39" i="513" s="1"/>
  <c r="I39" i="513" s="1"/>
  <c r="P39" i="513"/>
  <c r="D19" i="515"/>
  <c r="E19" i="515" s="1"/>
  <c r="F19" i="515" s="1"/>
  <c r="J9" i="513"/>
  <c r="K9" i="513" s="1"/>
  <c r="L9" i="513" s="1"/>
  <c r="P38" i="513"/>
  <c r="G5" i="512"/>
  <c r="F13" i="512"/>
  <c r="G38" i="514"/>
  <c r="H38" i="514" s="1"/>
  <c r="I38" i="514" s="1"/>
  <c r="D20" i="515"/>
  <c r="E20" i="515" s="1"/>
  <c r="F20" i="515" s="1"/>
  <c r="J40" i="508"/>
  <c r="J41" i="508" s="1"/>
  <c r="K29" i="508"/>
  <c r="N26" i="503"/>
  <c r="G13" i="511"/>
  <c r="H5" i="511"/>
  <c r="G39" i="514"/>
  <c r="H39" i="514" s="1"/>
  <c r="I39" i="514" s="1"/>
  <c r="K35" i="511"/>
  <c r="O21" i="514"/>
  <c r="E21" i="514"/>
  <c r="K45" i="505"/>
  <c r="K47" i="505"/>
  <c r="K48" i="505" s="1"/>
  <c r="H18" i="511"/>
  <c r="G25" i="511"/>
  <c r="G26" i="511" s="1"/>
  <c r="F29" i="513"/>
  <c r="E40" i="513"/>
  <c r="O29" i="513"/>
  <c r="O40" i="513" s="1"/>
  <c r="D34" i="515"/>
  <c r="E34" i="515" s="1"/>
  <c r="F34" i="515" s="1"/>
  <c r="O34" i="515"/>
  <c r="E47" i="511"/>
  <c r="E48" i="511" s="1"/>
  <c r="E45" i="511"/>
  <c r="M37" i="512"/>
  <c r="N37" i="512" s="1"/>
  <c r="S37" i="512" s="1"/>
  <c r="O45" i="511"/>
  <c r="O47" i="511"/>
  <c r="O48" i="511" s="1"/>
  <c r="R9" i="511"/>
  <c r="M47" i="503"/>
  <c r="M48" i="503" s="1"/>
  <c r="M45" i="503"/>
  <c r="O37" i="514"/>
  <c r="J23" i="513"/>
  <c r="K23" i="513" s="1"/>
  <c r="L23" i="513" s="1"/>
  <c r="L8" i="507"/>
  <c r="K11" i="507"/>
  <c r="Q8" i="507"/>
  <c r="Q11" i="507" s="1"/>
  <c r="D22" i="515"/>
  <c r="E22" i="515" s="1"/>
  <c r="F22" i="515" s="1"/>
  <c r="Q37" i="512"/>
  <c r="K36" i="512"/>
  <c r="L36" i="512" s="1"/>
  <c r="M36" i="512" s="1"/>
  <c r="N36" i="512" s="1"/>
  <c r="R36" i="512" s="1"/>
  <c r="M32" i="512"/>
  <c r="N32" i="512" s="1"/>
  <c r="S32" i="512" s="1"/>
  <c r="G37" i="514"/>
  <c r="H37" i="514" s="1"/>
  <c r="I37" i="514" s="1"/>
  <c r="O10" i="515"/>
  <c r="D10" i="515"/>
  <c r="E10" i="515" s="1"/>
  <c r="F10" i="515" s="1"/>
  <c r="M19" i="509"/>
  <c r="N19" i="509" s="1"/>
  <c r="R19" i="509"/>
  <c r="S19" i="509"/>
  <c r="S45" i="502"/>
  <c r="S47" i="502"/>
  <c r="S48" i="502" s="1"/>
  <c r="K10" i="512"/>
  <c r="L10" i="512" s="1"/>
  <c r="M10" i="512" s="1"/>
  <c r="N10" i="512" s="1"/>
  <c r="R10" i="512" s="1"/>
  <c r="J11" i="508"/>
  <c r="K8" i="508"/>
  <c r="G32" i="514"/>
  <c r="I14" i="508"/>
  <c r="I44" i="508"/>
  <c r="O41" i="512"/>
  <c r="Q36" i="510"/>
  <c r="G20" i="514"/>
  <c r="Q36" i="513"/>
  <c r="J36" i="513"/>
  <c r="K36" i="513" s="1"/>
  <c r="L36" i="513" s="1"/>
  <c r="D11" i="514"/>
  <c r="E8" i="514"/>
  <c r="R37" i="510"/>
  <c r="M37" i="510"/>
  <c r="N37" i="510" s="1"/>
  <c r="S37" i="510" s="1"/>
  <c r="N40" i="504"/>
  <c r="S29" i="504"/>
  <c r="S40" i="504" s="1"/>
  <c r="O22" i="514"/>
  <c r="O26" i="512"/>
  <c r="F47" i="510"/>
  <c r="F48" i="510" s="1"/>
  <c r="F45" i="510"/>
  <c r="K39" i="511"/>
  <c r="L39" i="511" s="1"/>
  <c r="J25" i="508"/>
  <c r="K18" i="508"/>
  <c r="K5" i="508"/>
  <c r="J13" i="508"/>
  <c r="O24" i="515"/>
  <c r="D24" i="515"/>
  <c r="E24" i="515" s="1"/>
  <c r="F24" i="515" s="1"/>
  <c r="E41" i="512"/>
  <c r="M36" i="510"/>
  <c r="H10" i="513"/>
  <c r="I10" i="513" s="1"/>
  <c r="J34" i="512"/>
  <c r="L18" i="507"/>
  <c r="K25" i="507"/>
  <c r="Q18" i="507"/>
  <c r="Q25" i="507" s="1"/>
  <c r="N47" i="502"/>
  <c r="N48" i="502" s="1"/>
  <c r="N45" i="502"/>
  <c r="C23" i="516"/>
  <c r="C21" i="516"/>
  <c r="C29" i="516"/>
  <c r="C35" i="516"/>
  <c r="C19" i="516"/>
  <c r="C38" i="516"/>
  <c r="C8" i="516"/>
  <c r="C31" i="516"/>
  <c r="C39" i="516"/>
  <c r="C22" i="516"/>
  <c r="C37" i="516"/>
  <c r="C20" i="516"/>
  <c r="C10" i="516"/>
  <c r="C36" i="516"/>
  <c r="C24" i="516"/>
  <c r="C34" i="516"/>
  <c r="C30" i="516"/>
  <c r="C33" i="516"/>
  <c r="C18" i="516"/>
  <c r="C32" i="516"/>
  <c r="P22" i="514"/>
  <c r="G22" i="514"/>
  <c r="H22" i="514" s="1"/>
  <c r="I22" i="514" s="1"/>
  <c r="L29" i="507"/>
  <c r="K40" i="507"/>
  <c r="Q29" i="507"/>
  <c r="Q40" i="507" s="1"/>
  <c r="G36" i="514"/>
  <c r="H36" i="514" s="1"/>
  <c r="I36" i="514" s="1"/>
  <c r="Q24" i="512"/>
  <c r="R47" i="501"/>
  <c r="R48" i="501" s="1"/>
  <c r="R45" i="501"/>
  <c r="J33" i="511"/>
  <c r="K33" i="511" s="1"/>
  <c r="L33" i="511" s="1"/>
  <c r="Q33" i="511"/>
  <c r="H13" i="510"/>
  <c r="I5" i="510"/>
  <c r="C40" i="515"/>
  <c r="C41" i="515" s="1"/>
  <c r="D29" i="515"/>
  <c r="G29" i="512"/>
  <c r="F40" i="512"/>
  <c r="F41" i="512" s="1"/>
  <c r="N21" i="510"/>
  <c r="R21" i="510" s="1"/>
  <c r="S21" i="510"/>
  <c r="R8" i="504"/>
  <c r="R11" i="504" s="1"/>
  <c r="G45" i="509"/>
  <c r="G47" i="509"/>
  <c r="G48" i="509" s="1"/>
  <c r="M24" i="512"/>
  <c r="N24" i="512" s="1"/>
  <c r="S24" i="512" s="1"/>
  <c r="G44" i="510"/>
  <c r="G14" i="510"/>
  <c r="D30" i="515"/>
  <c r="E30" i="515" s="1"/>
  <c r="F30" i="515" s="1"/>
  <c r="O30" i="515"/>
  <c r="K30" i="512"/>
  <c r="H35" i="513"/>
  <c r="S30" i="510"/>
  <c r="O30" i="514"/>
  <c r="R30" i="510"/>
  <c r="P37" i="513"/>
  <c r="F25" i="512"/>
  <c r="F26" i="512" s="1"/>
  <c r="G18" i="512"/>
  <c r="R26" i="503"/>
  <c r="Q34" i="510"/>
  <c r="I23" i="512"/>
  <c r="P23" i="512"/>
  <c r="S21" i="509"/>
  <c r="M36" i="511"/>
  <c r="J24" i="513"/>
  <c r="K24" i="513" s="1"/>
  <c r="L24" i="513" s="1"/>
  <c r="M24" i="513" s="1"/>
  <c r="N24" i="513" s="1"/>
  <c r="R24" i="513" s="1"/>
  <c r="Q24" i="513"/>
  <c r="D38" i="515"/>
  <c r="E38" i="515" s="1"/>
  <c r="F38" i="515" s="1"/>
  <c r="O38" i="515"/>
  <c r="R26" i="502"/>
  <c r="O23" i="514"/>
  <c r="G30" i="514"/>
  <c r="P9" i="514"/>
  <c r="G9" i="514"/>
  <c r="H9" i="514" s="1"/>
  <c r="I9" i="514" s="1"/>
  <c r="O44" i="512"/>
  <c r="O14" i="512"/>
  <c r="J37" i="513"/>
  <c r="K37" i="513" s="1"/>
  <c r="L37" i="513" s="1"/>
  <c r="Q37" i="513"/>
  <c r="R14" i="503"/>
  <c r="R44" i="503"/>
  <c r="M34" i="510"/>
  <c r="E25" i="513"/>
  <c r="E26" i="513" s="1"/>
  <c r="F18" i="513"/>
  <c r="O18" i="513"/>
  <c r="O25" i="513" s="1"/>
  <c r="D33" i="515"/>
  <c r="E33" i="515" s="1"/>
  <c r="F33" i="515" s="1"/>
  <c r="O33" i="515"/>
  <c r="G41" i="510"/>
  <c r="G23" i="514"/>
  <c r="H23" i="514" s="1"/>
  <c r="I23" i="514" s="1"/>
  <c r="P23" i="514"/>
  <c r="O9" i="514"/>
  <c r="S14" i="503"/>
  <c r="S44" i="503"/>
  <c r="I47" i="507"/>
  <c r="I48" i="507" s="1"/>
  <c r="I45" i="507"/>
  <c r="H33" i="513"/>
  <c r="D37" i="515"/>
  <c r="E37" i="515" s="1"/>
  <c r="F37" i="515" s="1"/>
  <c r="D25" i="514"/>
  <c r="E18" i="514"/>
  <c r="I29" i="510"/>
  <c r="H40" i="510"/>
  <c r="H41" i="510" s="1"/>
  <c r="P29" i="510"/>
  <c r="P40" i="510" s="1"/>
  <c r="Q37" i="511"/>
  <c r="M33" i="510"/>
  <c r="N33" i="510" s="1"/>
  <c r="S33" i="510" s="1"/>
  <c r="Q45" i="505"/>
  <c r="Q47" i="505"/>
  <c r="Q48" i="505" s="1"/>
  <c r="N14" i="503"/>
  <c r="N44" i="503"/>
  <c r="K35" i="512"/>
  <c r="K9" i="512"/>
  <c r="H26" i="509"/>
  <c r="Q41" i="506"/>
  <c r="D21" i="515"/>
  <c r="E21" i="515" s="1"/>
  <c r="F21" i="515" s="1"/>
  <c r="O21" i="515"/>
  <c r="C26" i="514"/>
  <c r="R23" i="511"/>
  <c r="P34" i="512"/>
  <c r="H14" i="509"/>
  <c r="H44" i="509"/>
  <c r="M31" i="510"/>
  <c r="N31" i="510" s="1"/>
  <c r="S31" i="510" s="1"/>
  <c r="J18" i="509"/>
  <c r="I25" i="509"/>
  <c r="I26" i="509" s="1"/>
  <c r="S38" i="511"/>
  <c r="J32" i="513"/>
  <c r="K32" i="513" s="1"/>
  <c r="L32" i="513" s="1"/>
  <c r="P34" i="513"/>
  <c r="H47" i="508"/>
  <c r="H48" i="508" s="1"/>
  <c r="H45" i="508"/>
  <c r="Q9" i="510"/>
  <c r="O23" i="515"/>
  <c r="F23" i="515"/>
  <c r="G19" i="514"/>
  <c r="C47" i="513"/>
  <c r="C48" i="513" s="1"/>
  <c r="C45" i="513"/>
  <c r="H22" i="513"/>
  <c r="I22" i="513" s="1"/>
  <c r="M25" i="505"/>
  <c r="M26" i="505" s="1"/>
  <c r="N18" i="505"/>
  <c r="L40" i="506"/>
  <c r="M29" i="506"/>
  <c r="J34" i="513"/>
  <c r="K34" i="513" s="1"/>
  <c r="L34" i="513" s="1"/>
  <c r="Q34" i="513"/>
  <c r="K38" i="512"/>
  <c r="L38" i="512" s="1"/>
  <c r="R29" i="504"/>
  <c r="R40" i="504" s="1"/>
  <c r="G33" i="514"/>
  <c r="H33" i="514" s="1"/>
  <c r="I33" i="514" s="1"/>
  <c r="R18" i="504"/>
  <c r="R25" i="504" s="1"/>
  <c r="N25" i="504"/>
  <c r="S18" i="504"/>
  <c r="S25" i="504" s="1"/>
  <c r="G11" i="511"/>
  <c r="H8" i="511"/>
  <c r="P8" i="511" s="1"/>
  <c r="P11" i="511" s="1"/>
  <c r="J21" i="513"/>
  <c r="K21" i="513" s="1"/>
  <c r="L21" i="513" s="1"/>
  <c r="Q21" i="513"/>
  <c r="O31" i="514"/>
  <c r="J44" i="507"/>
  <c r="J14" i="507"/>
  <c r="M39" i="512"/>
  <c r="N39" i="512" s="1"/>
  <c r="S39" i="512" s="1"/>
  <c r="H31" i="513"/>
  <c r="N19" i="511"/>
  <c r="R19" i="511" s="1"/>
  <c r="D35" i="515"/>
  <c r="E35" i="515" s="1"/>
  <c r="F35" i="515" s="1"/>
  <c r="C41" i="514"/>
  <c r="H20" i="513"/>
  <c r="Q13" i="506"/>
  <c r="P13" i="509"/>
  <c r="P41" i="509" s="1"/>
  <c r="D13" i="514"/>
  <c r="E5" i="514"/>
  <c r="O5" i="514" s="1"/>
  <c r="J5" i="509"/>
  <c r="I13" i="509"/>
  <c r="J8" i="509"/>
  <c r="I11" i="509"/>
  <c r="D31" i="515"/>
  <c r="E31" i="515" s="1"/>
  <c r="F31" i="515" s="1"/>
  <c r="O31" i="515"/>
  <c r="E29" i="514"/>
  <c r="D40" i="514"/>
  <c r="D41" i="514" s="1"/>
  <c r="J30" i="513"/>
  <c r="K30" i="513" s="1"/>
  <c r="L30" i="513" s="1"/>
  <c r="L25" i="506"/>
  <c r="M18" i="506"/>
  <c r="L13" i="506"/>
  <c r="M5" i="506"/>
  <c r="S45" i="501"/>
  <c r="S47" i="501"/>
  <c r="S48" i="501" s="1"/>
  <c r="O8" i="513"/>
  <c r="O11" i="513" s="1"/>
  <c r="R44" i="502"/>
  <c r="R14" i="502"/>
  <c r="H25" i="510"/>
  <c r="H26" i="510" s="1"/>
  <c r="I18" i="510"/>
  <c r="G31" i="514"/>
  <c r="H31" i="514" s="1"/>
  <c r="I31" i="514" s="1"/>
  <c r="P31" i="514"/>
  <c r="K13" i="507"/>
  <c r="L5" i="507"/>
  <c r="Q5" i="507"/>
  <c r="Q13" i="507" s="1"/>
  <c r="R38" i="508"/>
  <c r="N41" i="503"/>
  <c r="M37" i="511"/>
  <c r="G26" i="510"/>
  <c r="L22" i="511"/>
  <c r="Q22" i="511"/>
  <c r="M40" i="505"/>
  <c r="M41" i="505" s="1"/>
  <c r="N29" i="505"/>
  <c r="D39" i="515"/>
  <c r="E39" i="515" s="1"/>
  <c r="F39" i="515" s="1"/>
  <c r="Q22" i="512"/>
  <c r="K14" i="506"/>
  <c r="K44" i="506"/>
  <c r="J32" i="511"/>
  <c r="K32" i="511" s="1"/>
  <c r="L32" i="511" s="1"/>
  <c r="Q32" i="511"/>
  <c r="M39" i="510"/>
  <c r="N39" i="510" s="1"/>
  <c r="S39" i="510"/>
  <c r="P8" i="510"/>
  <c r="P11" i="510" s="1"/>
  <c r="H11" i="510"/>
  <c r="I8" i="510"/>
  <c r="G35" i="514"/>
  <c r="H35" i="514" s="1"/>
  <c r="I35" i="514" s="1"/>
  <c r="P21" i="512"/>
  <c r="H41" i="509"/>
  <c r="J24" i="511"/>
  <c r="K24" i="511" s="1"/>
  <c r="L24" i="511" s="1"/>
  <c r="M24" i="511" s="1"/>
  <c r="N24" i="511" s="1"/>
  <c r="R24" i="511" s="1"/>
  <c r="D5" i="515"/>
  <c r="C13" i="515"/>
  <c r="K20" i="512"/>
  <c r="L20" i="512" s="1"/>
  <c r="M22" i="512"/>
  <c r="N22" i="512" s="1"/>
  <c r="S22" i="512" s="1"/>
  <c r="D14" i="513"/>
  <c r="D44" i="513"/>
  <c r="S22" i="510"/>
  <c r="O34" i="514"/>
  <c r="J29" i="509"/>
  <c r="I40" i="509"/>
  <c r="I41" i="509" s="1"/>
  <c r="P47" i="508"/>
  <c r="P48" i="508" s="1"/>
  <c r="P45" i="508"/>
  <c r="D32" i="515"/>
  <c r="E32" i="515" s="1"/>
  <c r="F32" i="515" s="1"/>
  <c r="R5" i="505"/>
  <c r="R13" i="505" s="1"/>
  <c r="R8" i="505"/>
  <c r="R11" i="505" s="1"/>
  <c r="F5" i="513"/>
  <c r="E13" i="513"/>
  <c r="O5" i="513"/>
  <c r="G8" i="512"/>
  <c r="F11" i="512"/>
  <c r="R35" i="509"/>
  <c r="Q36" i="511"/>
  <c r="E927" i="11" a="1"/>
  <c r="E927" i="11" s="1"/>
  <c r="E863" i="11" a="1"/>
  <c r="E863" i="11" s="1"/>
  <c r="C9" i="516" s="1"/>
  <c r="H45" i="11"/>
  <c r="J44" i="11" a="1"/>
  <c r="J44" i="11" s="1"/>
  <c r="B891" i="11"/>
  <c r="E891" i="11" s="1" a="1"/>
  <c r="E891" i="11" s="1"/>
  <c r="B931" i="11"/>
  <c r="E931" i="11" s="1" a="1"/>
  <c r="E931" i="11" s="1"/>
  <c r="B943" i="11"/>
  <c r="E943" i="11" s="1" a="1"/>
  <c r="E943" i="11" s="1"/>
  <c r="B902" i="11"/>
  <c r="E902" i="11" s="1" a="1"/>
  <c r="E902" i="11" s="1"/>
  <c r="B928" i="11"/>
  <c r="E928" i="11" s="1" a="1"/>
  <c r="E928" i="11" s="1"/>
  <c r="B885" i="11"/>
  <c r="B948" i="11"/>
  <c r="E948" i="11" s="1" a="1"/>
  <c r="E948" i="11" s="1"/>
  <c r="B892" i="11"/>
  <c r="E892" i="11" s="1" a="1"/>
  <c r="E892" i="11" s="1"/>
  <c r="B942" i="11"/>
  <c r="E942" i="11" s="1" a="1"/>
  <c r="E942" i="11" s="1"/>
  <c r="B918" i="11"/>
  <c r="E918" i="11" s="1" a="1"/>
  <c r="E918" i="11" s="1"/>
  <c r="B916" i="11"/>
  <c r="E916" i="11" s="1" a="1"/>
  <c r="E916" i="11" s="1"/>
  <c r="B930" i="11"/>
  <c r="E930" i="11" s="1" a="1"/>
  <c r="E930" i="11" s="1"/>
  <c r="B922" i="11"/>
  <c r="E922" i="11" s="1" a="1"/>
  <c r="E922" i="11" s="1"/>
  <c r="B937" i="11"/>
  <c r="E937" i="11" s="1" a="1"/>
  <c r="E937" i="11" s="1"/>
  <c r="B917" i="11"/>
  <c r="E917" i="11" s="1" a="1"/>
  <c r="E917" i="11" s="1"/>
  <c r="B923" i="11"/>
  <c r="E923" i="11" s="1" a="1"/>
  <c r="E923" i="11" s="1"/>
  <c r="B941" i="11"/>
  <c r="E941" i="11" s="1" a="1"/>
  <c r="E941" i="11" s="1"/>
  <c r="B947" i="11"/>
  <c r="E947" i="11" s="1" a="1"/>
  <c r="E947" i="11" s="1"/>
  <c r="B910" i="11"/>
  <c r="E910" i="11" s="1" a="1"/>
  <c r="E910" i="11" s="1"/>
  <c r="B949" i="11"/>
  <c r="B934" i="11"/>
  <c r="E934" i="11" s="1" a="1"/>
  <c r="E934" i="11" s="1"/>
  <c r="B911" i="11"/>
  <c r="E911" i="11" s="1" a="1"/>
  <c r="E911" i="11" s="1"/>
  <c r="L37" i="359"/>
  <c r="M37" i="359"/>
  <c r="G29" i="359"/>
  <c r="M38" i="359"/>
  <c r="L38" i="359"/>
  <c r="K32" i="359"/>
  <c r="D9" i="516" l="1"/>
  <c r="E9" i="516" s="1"/>
  <c r="F9" i="516" s="1"/>
  <c r="R24" i="512"/>
  <c r="Q41" i="507"/>
  <c r="O21" i="516"/>
  <c r="D21" i="516"/>
  <c r="E21" i="516" s="1"/>
  <c r="F21" i="516" s="1"/>
  <c r="Q23" i="513"/>
  <c r="G13" i="512"/>
  <c r="H5" i="512"/>
  <c r="C47" i="514"/>
  <c r="C48" i="514" s="1"/>
  <c r="C45" i="514"/>
  <c r="K18" i="509"/>
  <c r="J25" i="509"/>
  <c r="K41" i="507"/>
  <c r="D23" i="516"/>
  <c r="E23" i="516" s="1"/>
  <c r="F23" i="516" s="1"/>
  <c r="M23" i="513"/>
  <c r="N23" i="513" s="1"/>
  <c r="S23" i="513" s="1"/>
  <c r="I18" i="511"/>
  <c r="H25" i="511"/>
  <c r="P18" i="511"/>
  <c r="P25" i="511" s="1"/>
  <c r="E8" i="515"/>
  <c r="D11" i="515"/>
  <c r="M38" i="512"/>
  <c r="N38" i="512" s="1"/>
  <c r="M34" i="513"/>
  <c r="N34" i="513" s="1"/>
  <c r="S34" i="513" s="1"/>
  <c r="P13" i="510"/>
  <c r="P41" i="510" s="1"/>
  <c r="N34" i="510"/>
  <c r="R34" i="510" s="1"/>
  <c r="S34" i="510"/>
  <c r="J23" i="512"/>
  <c r="K23" i="512" s="1"/>
  <c r="L23" i="512" s="1"/>
  <c r="M29" i="507"/>
  <c r="L40" i="507"/>
  <c r="M9" i="513"/>
  <c r="N9" i="513" s="1"/>
  <c r="S9" i="513" s="1"/>
  <c r="R9" i="513"/>
  <c r="G8" i="513"/>
  <c r="F11" i="513"/>
  <c r="R31" i="510"/>
  <c r="R47" i="503"/>
  <c r="R48" i="503" s="1"/>
  <c r="R45" i="503"/>
  <c r="J22" i="514"/>
  <c r="K22" i="514" s="1"/>
  <c r="L22" i="514" s="1"/>
  <c r="Q9" i="513"/>
  <c r="K21" i="512"/>
  <c r="M19" i="512"/>
  <c r="L26" i="506"/>
  <c r="S19" i="511"/>
  <c r="C5" i="517"/>
  <c r="C33" i="517"/>
  <c r="C38" i="517"/>
  <c r="C39" i="517"/>
  <c r="C37" i="517"/>
  <c r="C20" i="517"/>
  <c r="C10" i="517"/>
  <c r="C32" i="517"/>
  <c r="C29" i="517"/>
  <c r="C21" i="517"/>
  <c r="C36" i="517"/>
  <c r="C19" i="517"/>
  <c r="C22" i="517"/>
  <c r="C18" i="517"/>
  <c r="C23" i="517"/>
  <c r="C24" i="517"/>
  <c r="C8" i="517"/>
  <c r="C35" i="517"/>
  <c r="C30" i="517"/>
  <c r="C31" i="517"/>
  <c r="C34" i="517"/>
  <c r="Q30" i="513"/>
  <c r="N37" i="511"/>
  <c r="R37" i="511" s="1"/>
  <c r="S37" i="511"/>
  <c r="I31" i="513"/>
  <c r="P31" i="513"/>
  <c r="N29" i="506"/>
  <c r="M40" i="506"/>
  <c r="J29" i="510"/>
  <c r="I40" i="510"/>
  <c r="Q26" i="507"/>
  <c r="S37" i="514"/>
  <c r="P35" i="514"/>
  <c r="F29" i="514"/>
  <c r="E40" i="514"/>
  <c r="O29" i="514"/>
  <c r="R39" i="512"/>
  <c r="L41" i="506"/>
  <c r="H45" i="509"/>
  <c r="H47" i="509"/>
  <c r="H48" i="509" s="1"/>
  <c r="F18" i="514"/>
  <c r="E25" i="514"/>
  <c r="D32" i="516"/>
  <c r="E32" i="516" s="1"/>
  <c r="F32" i="516" s="1"/>
  <c r="K26" i="507"/>
  <c r="G10" i="515"/>
  <c r="H10" i="515" s="1"/>
  <c r="I10" i="515" s="1"/>
  <c r="F21" i="514"/>
  <c r="O19" i="515"/>
  <c r="E45" i="512"/>
  <c r="E47" i="512"/>
  <c r="E48" i="512" s="1"/>
  <c r="P22" i="513"/>
  <c r="M25" i="506"/>
  <c r="N18" i="506"/>
  <c r="O32" i="515"/>
  <c r="M22" i="511"/>
  <c r="N22" i="511" s="1"/>
  <c r="R22" i="511" s="1"/>
  <c r="M30" i="513"/>
  <c r="N30" i="513" s="1"/>
  <c r="S30" i="513" s="1"/>
  <c r="J35" i="514"/>
  <c r="K35" i="514" s="1"/>
  <c r="L35" i="514" s="1"/>
  <c r="N25" i="505"/>
  <c r="S18" i="505"/>
  <c r="S25" i="505" s="1"/>
  <c r="D26" i="514"/>
  <c r="M37" i="513"/>
  <c r="N37" i="513" s="1"/>
  <c r="S37" i="513" s="1"/>
  <c r="H18" i="512"/>
  <c r="G25" i="512"/>
  <c r="G26" i="512" s="1"/>
  <c r="D18" i="516"/>
  <c r="C25" i="516"/>
  <c r="M18" i="507"/>
  <c r="L25" i="507"/>
  <c r="G19" i="515"/>
  <c r="H19" i="515" s="1"/>
  <c r="I19" i="515" s="1"/>
  <c r="P19" i="515"/>
  <c r="N33" i="512"/>
  <c r="R33" i="512" s="1"/>
  <c r="K29" i="509"/>
  <c r="Q29" i="509" s="1"/>
  <c r="Q40" i="509" s="1"/>
  <c r="J40" i="509"/>
  <c r="J41" i="509" s="1"/>
  <c r="Q14" i="507"/>
  <c r="Q44" i="507"/>
  <c r="O37" i="515"/>
  <c r="D33" i="516"/>
  <c r="E33" i="516" s="1"/>
  <c r="F33" i="516" s="1"/>
  <c r="O33" i="516"/>
  <c r="K34" i="512"/>
  <c r="O8" i="514"/>
  <c r="O11" i="514" s="1"/>
  <c r="F8" i="514"/>
  <c r="E11" i="514"/>
  <c r="Q20" i="512"/>
  <c r="J8" i="510"/>
  <c r="I11" i="510"/>
  <c r="L13" i="507"/>
  <c r="M5" i="507"/>
  <c r="G31" i="515"/>
  <c r="J47" i="507"/>
  <c r="J48" i="507" s="1"/>
  <c r="J45" i="507"/>
  <c r="G37" i="515"/>
  <c r="H37" i="515" s="1"/>
  <c r="I37" i="515" s="1"/>
  <c r="P37" i="515"/>
  <c r="O45" i="512"/>
  <c r="O47" i="512"/>
  <c r="O48" i="512" s="1"/>
  <c r="G40" i="512"/>
  <c r="G41" i="512" s="1"/>
  <c r="H29" i="512"/>
  <c r="D30" i="516"/>
  <c r="E30" i="516" s="1"/>
  <c r="F30" i="516" s="1"/>
  <c r="O30" i="516"/>
  <c r="J10" i="513"/>
  <c r="K10" i="513" s="1"/>
  <c r="L10" i="513" s="1"/>
  <c r="L35" i="511"/>
  <c r="Q35" i="511"/>
  <c r="Q39" i="511"/>
  <c r="K14" i="507"/>
  <c r="K44" i="507"/>
  <c r="O40" i="514"/>
  <c r="J22" i="513"/>
  <c r="K22" i="513" s="1"/>
  <c r="L22" i="513" s="1"/>
  <c r="J9" i="514"/>
  <c r="D34" i="516"/>
  <c r="E34" i="516" s="1"/>
  <c r="F34" i="516" s="1"/>
  <c r="O34" i="516"/>
  <c r="M36" i="513"/>
  <c r="N36" i="513" s="1"/>
  <c r="S36" i="513" s="1"/>
  <c r="P37" i="514"/>
  <c r="P39" i="514"/>
  <c r="J39" i="513"/>
  <c r="J10" i="514"/>
  <c r="I33" i="513"/>
  <c r="P33" i="513"/>
  <c r="D24" i="516"/>
  <c r="E24" i="516" s="1"/>
  <c r="F24" i="516" s="1"/>
  <c r="N36" i="510"/>
  <c r="S36" i="510" s="1"/>
  <c r="J37" i="514"/>
  <c r="K37" i="514" s="1"/>
  <c r="L37" i="514" s="1"/>
  <c r="M37" i="514" s="1"/>
  <c r="N37" i="514" s="1"/>
  <c r="R37" i="514" s="1"/>
  <c r="Q37" i="514"/>
  <c r="J39" i="514"/>
  <c r="K39" i="514" s="1"/>
  <c r="L39" i="514" s="1"/>
  <c r="R18" i="505"/>
  <c r="R25" i="505" s="1"/>
  <c r="R26" i="505" s="1"/>
  <c r="G21" i="515"/>
  <c r="H21" i="515" s="1"/>
  <c r="I21" i="515" s="1"/>
  <c r="P21" i="515"/>
  <c r="E29" i="515"/>
  <c r="D40" i="515"/>
  <c r="D41" i="515" s="1"/>
  <c r="D36" i="516"/>
  <c r="E36" i="516" s="1"/>
  <c r="F36" i="516" s="1"/>
  <c r="R32" i="512"/>
  <c r="R37" i="512"/>
  <c r="F47" i="511"/>
  <c r="F48" i="511" s="1"/>
  <c r="F45" i="511"/>
  <c r="J38" i="513"/>
  <c r="K38" i="513" s="1"/>
  <c r="L38" i="513" s="1"/>
  <c r="Q38" i="513"/>
  <c r="I29" i="511"/>
  <c r="H40" i="511"/>
  <c r="H41" i="511" s="1"/>
  <c r="P29" i="511"/>
  <c r="P40" i="511" s="1"/>
  <c r="H20" i="514"/>
  <c r="I20" i="514" s="1"/>
  <c r="I5" i="511"/>
  <c r="H13" i="511"/>
  <c r="P5" i="511"/>
  <c r="P13" i="511" s="1"/>
  <c r="R14" i="505"/>
  <c r="H19" i="514"/>
  <c r="I19" i="514" s="1"/>
  <c r="S45" i="503"/>
  <c r="S47" i="503"/>
  <c r="S48" i="503" s="1"/>
  <c r="I13" i="510"/>
  <c r="J5" i="510"/>
  <c r="G24" i="515"/>
  <c r="S36" i="512"/>
  <c r="G44" i="511"/>
  <c r="G14" i="511"/>
  <c r="P24" i="514"/>
  <c r="N8" i="506"/>
  <c r="M11" i="506"/>
  <c r="D10" i="516"/>
  <c r="E10" i="516" s="1"/>
  <c r="F10" i="516" s="1"/>
  <c r="R22" i="512"/>
  <c r="J18" i="510"/>
  <c r="I25" i="510"/>
  <c r="I26" i="510" s="1"/>
  <c r="I44" i="509"/>
  <c r="I14" i="509"/>
  <c r="G23" i="515"/>
  <c r="H23" i="515" s="1"/>
  <c r="I23" i="515" s="1"/>
  <c r="H14" i="510"/>
  <c r="H44" i="510"/>
  <c r="D20" i="516"/>
  <c r="E20" i="516" s="1"/>
  <c r="F20" i="516" s="1"/>
  <c r="Q24" i="514"/>
  <c r="J24" i="514"/>
  <c r="K24" i="514" s="1"/>
  <c r="L24" i="514" s="1"/>
  <c r="D47" i="513"/>
  <c r="D48" i="513" s="1"/>
  <c r="D45" i="513"/>
  <c r="J31" i="514"/>
  <c r="K31" i="514" s="1"/>
  <c r="L31" i="514" s="1"/>
  <c r="M21" i="513"/>
  <c r="N21" i="513" s="1"/>
  <c r="S21" i="513" s="1"/>
  <c r="R21" i="513"/>
  <c r="R39" i="510"/>
  <c r="M32" i="511"/>
  <c r="K5" i="509"/>
  <c r="J13" i="509"/>
  <c r="I35" i="513"/>
  <c r="P35" i="513"/>
  <c r="D37" i="516"/>
  <c r="E37" i="516" s="1"/>
  <c r="F37" i="516" s="1"/>
  <c r="J14" i="508"/>
  <c r="J44" i="508"/>
  <c r="I45" i="508"/>
  <c r="I47" i="508"/>
  <c r="I48" i="508" s="1"/>
  <c r="Q29" i="508"/>
  <c r="Q40" i="508" s="1"/>
  <c r="K40" i="508"/>
  <c r="K41" i="508" s="1"/>
  <c r="L29" i="508"/>
  <c r="P34" i="514"/>
  <c r="G32" i="515"/>
  <c r="H32" i="515" s="1"/>
  <c r="I32" i="515" s="1"/>
  <c r="H11" i="511"/>
  <c r="I8" i="511"/>
  <c r="M20" i="512"/>
  <c r="K47" i="506"/>
  <c r="K48" i="506" s="1"/>
  <c r="K45" i="506"/>
  <c r="E13" i="514"/>
  <c r="F5" i="514"/>
  <c r="L9" i="512"/>
  <c r="M9" i="512" s="1"/>
  <c r="N9" i="512" s="1"/>
  <c r="R9" i="512" s="1"/>
  <c r="Q9" i="512"/>
  <c r="D22" i="516"/>
  <c r="E22" i="516" s="1"/>
  <c r="F22" i="516" s="1"/>
  <c r="Q5" i="508"/>
  <c r="L5" i="508"/>
  <c r="K13" i="508"/>
  <c r="J34" i="514"/>
  <c r="O18" i="514"/>
  <c r="O25" i="514" s="1"/>
  <c r="R47" i="502"/>
  <c r="R48" i="502" s="1"/>
  <c r="R45" i="502"/>
  <c r="D14" i="514"/>
  <c r="D44" i="514"/>
  <c r="J23" i="514"/>
  <c r="L30" i="512"/>
  <c r="Q30" i="512"/>
  <c r="M33" i="511"/>
  <c r="D39" i="516"/>
  <c r="E39" i="516" s="1"/>
  <c r="F39" i="516" s="1"/>
  <c r="O39" i="516"/>
  <c r="O22" i="515"/>
  <c r="G34" i="515"/>
  <c r="E18" i="515"/>
  <c r="D25" i="515"/>
  <c r="D26" i="515" s="1"/>
  <c r="M44" i="505"/>
  <c r="M14" i="505"/>
  <c r="Q10" i="512"/>
  <c r="L35" i="512"/>
  <c r="Q35" i="512"/>
  <c r="G38" i="515"/>
  <c r="D31" i="516"/>
  <c r="E31" i="516" s="1"/>
  <c r="F31" i="516" s="1"/>
  <c r="K25" i="508"/>
  <c r="K26" i="508" s="1"/>
  <c r="L18" i="508"/>
  <c r="Q18" i="508"/>
  <c r="Q25" i="508" s="1"/>
  <c r="H32" i="514"/>
  <c r="I32" i="514" s="1"/>
  <c r="G22" i="515"/>
  <c r="S24" i="513"/>
  <c r="O20" i="515"/>
  <c r="C26" i="515"/>
  <c r="N13" i="505"/>
  <c r="S5" i="505"/>
  <c r="S13" i="505" s="1"/>
  <c r="N11" i="505"/>
  <c r="S8" i="505"/>
  <c r="S11" i="505" s="1"/>
  <c r="Q38" i="512"/>
  <c r="G35" i="515"/>
  <c r="H35" i="515" s="1"/>
  <c r="I35" i="515" s="1"/>
  <c r="J11" i="509"/>
  <c r="K8" i="509"/>
  <c r="C14" i="515"/>
  <c r="C44" i="515"/>
  <c r="P26" i="509"/>
  <c r="P14" i="509"/>
  <c r="P44" i="509"/>
  <c r="O13" i="513"/>
  <c r="O39" i="515"/>
  <c r="Q14" i="506"/>
  <c r="Q44" i="506"/>
  <c r="Q26" i="506"/>
  <c r="N45" i="503"/>
  <c r="N47" i="503"/>
  <c r="N48" i="503" s="1"/>
  <c r="D8" i="516"/>
  <c r="C11" i="516"/>
  <c r="J26" i="508"/>
  <c r="L8" i="508"/>
  <c r="K11" i="508"/>
  <c r="Q8" i="508"/>
  <c r="Q11" i="508" s="1"/>
  <c r="G20" i="515"/>
  <c r="H20" i="515" s="1"/>
  <c r="I20" i="515" s="1"/>
  <c r="L47" i="505"/>
  <c r="L48" i="505" s="1"/>
  <c r="L45" i="505"/>
  <c r="H30" i="514"/>
  <c r="I30" i="514" s="1"/>
  <c r="P19" i="514"/>
  <c r="H8" i="512"/>
  <c r="G11" i="512"/>
  <c r="E44" i="513"/>
  <c r="E14" i="513"/>
  <c r="E5" i="515"/>
  <c r="O5" i="515" s="1"/>
  <c r="O13" i="515" s="1"/>
  <c r="D13" i="515"/>
  <c r="G39" i="515"/>
  <c r="H39" i="515" s="1"/>
  <c r="I39" i="515" s="1"/>
  <c r="P39" i="515"/>
  <c r="P33" i="514"/>
  <c r="Q32" i="513"/>
  <c r="G33" i="515"/>
  <c r="H33" i="515" s="1"/>
  <c r="I33" i="515" s="1"/>
  <c r="P33" i="515"/>
  <c r="G30" i="515"/>
  <c r="H30" i="515" s="1"/>
  <c r="I30" i="515" s="1"/>
  <c r="D38" i="516"/>
  <c r="E38" i="516" s="1"/>
  <c r="F38" i="516" s="1"/>
  <c r="J38" i="514"/>
  <c r="K38" i="514" s="1"/>
  <c r="L38" i="514" s="1"/>
  <c r="D19" i="516"/>
  <c r="E19" i="516" s="1"/>
  <c r="F19" i="516" s="1"/>
  <c r="O19" i="516"/>
  <c r="S39" i="511"/>
  <c r="S10" i="512"/>
  <c r="E41" i="513"/>
  <c r="P38" i="514"/>
  <c r="G9" i="515"/>
  <c r="H9" i="515" s="1"/>
  <c r="I9" i="515" s="1"/>
  <c r="L44" i="506"/>
  <c r="L14" i="506"/>
  <c r="F13" i="513"/>
  <c r="G5" i="513"/>
  <c r="S24" i="511"/>
  <c r="R29" i="505"/>
  <c r="R40" i="505" s="1"/>
  <c r="R41" i="505" s="1"/>
  <c r="N40" i="505"/>
  <c r="N41" i="505" s="1"/>
  <c r="S29" i="505"/>
  <c r="S40" i="505" s="1"/>
  <c r="I20" i="513"/>
  <c r="P20" i="513"/>
  <c r="J33" i="514"/>
  <c r="K33" i="514" s="1"/>
  <c r="L33" i="514" s="1"/>
  <c r="M33" i="514" s="1"/>
  <c r="N33" i="514" s="1"/>
  <c r="R33" i="514" s="1"/>
  <c r="M32" i="513"/>
  <c r="N32" i="513" s="1"/>
  <c r="S32" i="513" s="1"/>
  <c r="Q24" i="511"/>
  <c r="N5" i="506"/>
  <c r="M13" i="506"/>
  <c r="O26" i="513"/>
  <c r="N36" i="511"/>
  <c r="R36" i="511" s="1"/>
  <c r="G45" i="510"/>
  <c r="G47" i="510"/>
  <c r="G48" i="510" s="1"/>
  <c r="P36" i="514"/>
  <c r="D35" i="516"/>
  <c r="E35" i="516" s="1"/>
  <c r="F35" i="516" s="1"/>
  <c r="O35" i="516"/>
  <c r="M39" i="511"/>
  <c r="N39" i="511" s="1"/>
  <c r="G29" i="513"/>
  <c r="F40" i="513"/>
  <c r="P5" i="512"/>
  <c r="M19" i="513"/>
  <c r="N19" i="513" s="1"/>
  <c r="S19" i="513" s="1"/>
  <c r="G36" i="515"/>
  <c r="P10" i="513"/>
  <c r="O35" i="515"/>
  <c r="S38" i="512"/>
  <c r="R33" i="510"/>
  <c r="G18" i="513"/>
  <c r="F25" i="513"/>
  <c r="Q36" i="514"/>
  <c r="J36" i="514"/>
  <c r="K36" i="514" s="1"/>
  <c r="L36" i="514" s="1"/>
  <c r="D29" i="516"/>
  <c r="C40" i="516"/>
  <c r="L11" i="507"/>
  <c r="M8" i="507"/>
  <c r="F14" i="512"/>
  <c r="F44" i="512"/>
  <c r="R31" i="512"/>
  <c r="O8" i="515"/>
  <c r="O11" i="515" s="1"/>
  <c r="Q36" i="512"/>
  <c r="E949" i="11" a="1"/>
  <c r="E949" i="11" s="1"/>
  <c r="H46" i="11"/>
  <c r="J45" i="11" a="1"/>
  <c r="J45" i="11" s="1"/>
  <c r="E885" i="11" a="1"/>
  <c r="E885" i="11" s="1"/>
  <c r="B953" i="11"/>
  <c r="E953" i="11" s="1" a="1"/>
  <c r="E953" i="11" s="1"/>
  <c r="B913" i="11"/>
  <c r="E913" i="11" s="1" a="1"/>
  <c r="E913" i="11" s="1"/>
  <c r="B952" i="11"/>
  <c r="E952" i="11" s="1" a="1"/>
  <c r="E952" i="11" s="1"/>
  <c r="B933" i="11"/>
  <c r="E933" i="11" s="1" a="1"/>
  <c r="E933" i="11" s="1"/>
  <c r="B938" i="11"/>
  <c r="E938" i="11" s="1" a="1"/>
  <c r="E938" i="11" s="1"/>
  <c r="B940" i="11"/>
  <c r="E940" i="11" s="1" a="1"/>
  <c r="E940" i="11" s="1"/>
  <c r="B956" i="11"/>
  <c r="E956" i="11" s="1" a="1"/>
  <c r="E956" i="11" s="1"/>
  <c r="B971" i="11"/>
  <c r="B964" i="11"/>
  <c r="E964" i="11" s="1" a="1"/>
  <c r="E964" i="11" s="1"/>
  <c r="B969" i="11"/>
  <c r="E969" i="11" s="1" a="1"/>
  <c r="E969" i="11" s="1"/>
  <c r="B914" i="11"/>
  <c r="E914" i="11" s="1" a="1"/>
  <c r="E914" i="11" s="1"/>
  <c r="B963" i="11"/>
  <c r="E963" i="11" s="1" a="1"/>
  <c r="E963" i="11" s="1"/>
  <c r="B970" i="11"/>
  <c r="E970" i="11" s="1" a="1"/>
  <c r="E970" i="11" s="1"/>
  <c r="B907" i="11"/>
  <c r="B932" i="11"/>
  <c r="E932" i="11" s="1" a="1"/>
  <c r="E932" i="11" s="1"/>
  <c r="B945" i="11"/>
  <c r="E945" i="11" s="1" a="1"/>
  <c r="E945" i="11" s="1"/>
  <c r="B939" i="11"/>
  <c r="E939" i="11" s="1" a="1"/>
  <c r="E939" i="11" s="1"/>
  <c r="B950" i="11"/>
  <c r="E950" i="11" s="1" a="1"/>
  <c r="E950" i="11" s="1"/>
  <c r="B959" i="11"/>
  <c r="E959" i="11" s="1" a="1"/>
  <c r="E959" i="11" s="1"/>
  <c r="B924" i="11"/>
  <c r="E924" i="11" s="1" a="1"/>
  <c r="E924" i="11" s="1"/>
  <c r="B944" i="11"/>
  <c r="E944" i="11" s="1" a="1"/>
  <c r="E944" i="11" s="1"/>
  <c r="B965" i="11"/>
  <c r="E965" i="11" s="1" a="1"/>
  <c r="E965" i="11" s="1"/>
  <c r="K33" i="359"/>
  <c r="J33" i="359"/>
  <c r="O14" i="515" l="1"/>
  <c r="O44" i="513"/>
  <c r="O14" i="513"/>
  <c r="H11" i="512"/>
  <c r="I8" i="512"/>
  <c r="N33" i="511"/>
  <c r="R33" i="511" s="1"/>
  <c r="S33" i="511"/>
  <c r="H38" i="515"/>
  <c r="I38" i="515" s="1"/>
  <c r="M24" i="514"/>
  <c r="N24" i="514" s="1"/>
  <c r="S24" i="514" s="1"/>
  <c r="P41" i="511"/>
  <c r="M13" i="507"/>
  <c r="N5" i="507"/>
  <c r="L26" i="507"/>
  <c r="D22" i="517"/>
  <c r="E22" i="517" s="1"/>
  <c r="F22" i="517" s="1"/>
  <c r="O22" i="517"/>
  <c r="K18" i="510"/>
  <c r="J25" i="510"/>
  <c r="N13" i="506"/>
  <c r="S5" i="506"/>
  <c r="R5" i="506"/>
  <c r="P47" i="509"/>
  <c r="P48" i="509" s="1"/>
  <c r="P45" i="509"/>
  <c r="J20" i="515"/>
  <c r="K20" i="515" s="1"/>
  <c r="L20" i="515" s="1"/>
  <c r="J20" i="513"/>
  <c r="K20" i="513" s="1"/>
  <c r="L20" i="513" s="1"/>
  <c r="M20" i="513" s="1"/>
  <c r="N20" i="513" s="1"/>
  <c r="R20" i="513" s="1"/>
  <c r="Q20" i="513"/>
  <c r="O38" i="516"/>
  <c r="P35" i="515"/>
  <c r="K47" i="507"/>
  <c r="K48" i="507" s="1"/>
  <c r="K45" i="507"/>
  <c r="L44" i="507"/>
  <c r="L14" i="507"/>
  <c r="D19" i="517"/>
  <c r="E19" i="517" s="1"/>
  <c r="F19" i="517" s="1"/>
  <c r="F8" i="515"/>
  <c r="E11" i="515"/>
  <c r="K34" i="514"/>
  <c r="G47" i="511"/>
  <c r="G48" i="511" s="1"/>
  <c r="G45" i="511"/>
  <c r="J29" i="511"/>
  <c r="I40" i="511"/>
  <c r="O24" i="516"/>
  <c r="N18" i="507"/>
  <c r="M25" i="507"/>
  <c r="M26" i="507" s="1"/>
  <c r="D36" i="517"/>
  <c r="E36" i="517" s="1"/>
  <c r="F36" i="517" s="1"/>
  <c r="P26" i="511"/>
  <c r="D21" i="517"/>
  <c r="E21" i="517" s="1"/>
  <c r="F21" i="517" s="1"/>
  <c r="O21" i="517"/>
  <c r="O9" i="516"/>
  <c r="C22" i="518"/>
  <c r="C10" i="518"/>
  <c r="C37" i="518"/>
  <c r="C21" i="518"/>
  <c r="C20" i="518"/>
  <c r="C30" i="518"/>
  <c r="C24" i="518"/>
  <c r="C36" i="518"/>
  <c r="C38" i="518"/>
  <c r="C34" i="518"/>
  <c r="C8" i="518"/>
  <c r="C39" i="518"/>
  <c r="C23" i="518"/>
  <c r="C19" i="518"/>
  <c r="C29" i="518"/>
  <c r="C33" i="518"/>
  <c r="C32" i="518"/>
  <c r="C35" i="518"/>
  <c r="C31" i="518"/>
  <c r="C18" i="518"/>
  <c r="J11" i="510"/>
  <c r="K8" i="510"/>
  <c r="R39" i="511"/>
  <c r="P30" i="515"/>
  <c r="K44" i="508"/>
  <c r="K14" i="508"/>
  <c r="J47" i="508"/>
  <c r="J48" i="508" s="1"/>
  <c r="J45" i="508"/>
  <c r="O20" i="516"/>
  <c r="M38" i="513"/>
  <c r="G21" i="514"/>
  <c r="D29" i="517"/>
  <c r="C40" i="517"/>
  <c r="J18" i="511"/>
  <c r="I25" i="511"/>
  <c r="I26" i="511" s="1"/>
  <c r="G9" i="516"/>
  <c r="H9" i="516" s="1"/>
  <c r="I9" i="516" s="1"/>
  <c r="P9" i="516"/>
  <c r="J33" i="513"/>
  <c r="K33" i="513" s="1"/>
  <c r="L33" i="513" s="1"/>
  <c r="M35" i="511"/>
  <c r="N35" i="511" s="1"/>
  <c r="P10" i="515"/>
  <c r="D32" i="517"/>
  <c r="E32" i="517" s="1"/>
  <c r="H8" i="513"/>
  <c r="G11" i="513"/>
  <c r="R23" i="513"/>
  <c r="M8" i="508"/>
  <c r="L11" i="508"/>
  <c r="G24" i="516"/>
  <c r="H24" i="516" s="1"/>
  <c r="I24" i="516" s="1"/>
  <c r="P24" i="516"/>
  <c r="H24" i="515"/>
  <c r="I24" i="515" s="1"/>
  <c r="S41" i="505"/>
  <c r="S44" i="505"/>
  <c r="S14" i="505"/>
  <c r="Q13" i="508"/>
  <c r="H45" i="510"/>
  <c r="H47" i="510"/>
  <c r="H48" i="510" s="1"/>
  <c r="Q10" i="513"/>
  <c r="F11" i="514"/>
  <c r="G8" i="514"/>
  <c r="E18" i="516"/>
  <c r="D25" i="516"/>
  <c r="J10" i="515"/>
  <c r="I41" i="510"/>
  <c r="D10" i="517"/>
  <c r="E10" i="517" s="1"/>
  <c r="F10" i="517" s="1"/>
  <c r="O13" i="514"/>
  <c r="O26" i="514" s="1"/>
  <c r="M35" i="512"/>
  <c r="N35" i="512" s="1"/>
  <c r="R35" i="512"/>
  <c r="M47" i="505"/>
  <c r="M48" i="505" s="1"/>
  <c r="M45" i="505"/>
  <c r="G20" i="516"/>
  <c r="H5" i="513"/>
  <c r="G13" i="513"/>
  <c r="N44" i="505"/>
  <c r="N14" i="505"/>
  <c r="F18" i="515"/>
  <c r="E25" i="515"/>
  <c r="O18" i="515"/>
  <c r="O25" i="515" s="1"/>
  <c r="O26" i="515" s="1"/>
  <c r="K10" i="514"/>
  <c r="L10" i="514" s="1"/>
  <c r="M10" i="514" s="1"/>
  <c r="N10" i="514" s="1"/>
  <c r="R10" i="514" s="1"/>
  <c r="M10" i="513"/>
  <c r="N10" i="513" s="1"/>
  <c r="K29" i="510"/>
  <c r="J40" i="510"/>
  <c r="J41" i="510" s="1"/>
  <c r="D20" i="517"/>
  <c r="E20" i="517" s="1"/>
  <c r="F20" i="517" s="1"/>
  <c r="O20" i="517"/>
  <c r="F44" i="513"/>
  <c r="F14" i="513"/>
  <c r="O22" i="516"/>
  <c r="O37" i="516"/>
  <c r="P23" i="515"/>
  <c r="S10" i="513"/>
  <c r="H25" i="512"/>
  <c r="I18" i="512"/>
  <c r="P18" i="512"/>
  <c r="P25" i="512" s="1"/>
  <c r="M41" i="506"/>
  <c r="D37" i="517"/>
  <c r="E37" i="517" s="1"/>
  <c r="F37" i="517" s="1"/>
  <c r="N40" i="506"/>
  <c r="N41" i="506" s="1"/>
  <c r="S29" i="506"/>
  <c r="S40" i="506" s="1"/>
  <c r="R29" i="506"/>
  <c r="R40" i="506" s="1"/>
  <c r="O39" i="517"/>
  <c r="D39" i="517"/>
  <c r="E39" i="517" s="1"/>
  <c r="F39" i="517" s="1"/>
  <c r="E29" i="516"/>
  <c r="D40" i="516"/>
  <c r="G35" i="516"/>
  <c r="H35" i="516" s="1"/>
  <c r="I35" i="516" s="1"/>
  <c r="P35" i="516"/>
  <c r="E8" i="516"/>
  <c r="D11" i="516"/>
  <c r="G37" i="516"/>
  <c r="H37" i="516" s="1"/>
  <c r="I37" i="516" s="1"/>
  <c r="P37" i="516"/>
  <c r="J23" i="515"/>
  <c r="K23" i="515" s="1"/>
  <c r="L23" i="515" s="1"/>
  <c r="Q23" i="515"/>
  <c r="K5" i="510"/>
  <c r="J13" i="510"/>
  <c r="M36" i="514"/>
  <c r="N36" i="514" s="1"/>
  <c r="S36" i="514" s="1"/>
  <c r="L45" i="506"/>
  <c r="L47" i="506"/>
  <c r="L48" i="506" s="1"/>
  <c r="Q39" i="515"/>
  <c r="J39" i="515"/>
  <c r="K39" i="515" s="1"/>
  <c r="L39" i="515" s="1"/>
  <c r="H34" i="515"/>
  <c r="I14" i="510"/>
  <c r="I44" i="510"/>
  <c r="O36" i="516"/>
  <c r="K39" i="513"/>
  <c r="G30" i="516"/>
  <c r="L34" i="512"/>
  <c r="Q34" i="512"/>
  <c r="R37" i="513"/>
  <c r="O32" i="516"/>
  <c r="D38" i="517"/>
  <c r="E38" i="517" s="1"/>
  <c r="F38" i="517" s="1"/>
  <c r="O38" i="517"/>
  <c r="L41" i="507"/>
  <c r="G23" i="516"/>
  <c r="S20" i="513"/>
  <c r="Q30" i="515"/>
  <c r="J30" i="515"/>
  <c r="K30" i="515" s="1"/>
  <c r="L30" i="515" s="1"/>
  <c r="M30" i="515" s="1"/>
  <c r="N30" i="515" s="1"/>
  <c r="R30" i="515" s="1"/>
  <c r="M5" i="508"/>
  <c r="L13" i="508"/>
  <c r="J33" i="515"/>
  <c r="K33" i="515" s="1"/>
  <c r="L33" i="515" s="1"/>
  <c r="Q33" i="515"/>
  <c r="G22" i="516"/>
  <c r="H22" i="516" s="1"/>
  <c r="I22" i="516" s="1"/>
  <c r="P22" i="516"/>
  <c r="P9" i="515"/>
  <c r="D14" i="515"/>
  <c r="D44" i="515"/>
  <c r="J35" i="513"/>
  <c r="K35" i="513" s="1"/>
  <c r="L35" i="513" s="1"/>
  <c r="I45" i="509"/>
  <c r="I47" i="509"/>
  <c r="I48" i="509" s="1"/>
  <c r="G36" i="516"/>
  <c r="H36" i="516" s="1"/>
  <c r="I36" i="516" s="1"/>
  <c r="G32" i="516"/>
  <c r="J31" i="513"/>
  <c r="K31" i="513" s="1"/>
  <c r="L31" i="513" s="1"/>
  <c r="M31" i="513" s="1"/>
  <c r="N31" i="513" s="1"/>
  <c r="R31" i="513" s="1"/>
  <c r="D33" i="517"/>
  <c r="N29" i="507"/>
  <c r="M40" i="507"/>
  <c r="M41" i="507" s="1"/>
  <c r="O23" i="516"/>
  <c r="S9" i="512"/>
  <c r="N8" i="507"/>
  <c r="M11" i="507"/>
  <c r="F5" i="515"/>
  <c r="E13" i="515"/>
  <c r="F13" i="514"/>
  <c r="G5" i="514"/>
  <c r="J44" i="509"/>
  <c r="J14" i="509"/>
  <c r="H40" i="512"/>
  <c r="I29" i="512"/>
  <c r="S26" i="505"/>
  <c r="E26" i="514"/>
  <c r="D5" i="517"/>
  <c r="P8" i="512"/>
  <c r="P11" i="512" s="1"/>
  <c r="G40" i="513"/>
  <c r="G41" i="513" s="1"/>
  <c r="H29" i="513"/>
  <c r="P29" i="513" s="1"/>
  <c r="P40" i="513" s="1"/>
  <c r="J9" i="515"/>
  <c r="K9" i="515" s="1"/>
  <c r="L9" i="515" s="1"/>
  <c r="Q9" i="515"/>
  <c r="H22" i="515"/>
  <c r="I22" i="515" s="1"/>
  <c r="Q18" i="510"/>
  <c r="Q25" i="510" s="1"/>
  <c r="F26" i="513"/>
  <c r="S36" i="511"/>
  <c r="Q47" i="506"/>
  <c r="Q48" i="506" s="1"/>
  <c r="Q45" i="506"/>
  <c r="E44" i="514"/>
  <c r="E14" i="514"/>
  <c r="L5" i="509"/>
  <c r="K13" i="509"/>
  <c r="Q5" i="509"/>
  <c r="E40" i="515"/>
  <c r="E41" i="515" s="1"/>
  <c r="F29" i="515"/>
  <c r="O29" i="515"/>
  <c r="O40" i="515" s="1"/>
  <c r="O41" i="515" s="1"/>
  <c r="R36" i="513"/>
  <c r="G33" i="516"/>
  <c r="N26" i="505"/>
  <c r="F25" i="514"/>
  <c r="G18" i="514"/>
  <c r="Q23" i="512"/>
  <c r="J26" i="509"/>
  <c r="Q35" i="514"/>
  <c r="M23" i="512"/>
  <c r="N23" i="512" s="1"/>
  <c r="R23" i="512"/>
  <c r="Q18" i="509"/>
  <c r="Q25" i="509" s="1"/>
  <c r="L18" i="509"/>
  <c r="K25" i="509"/>
  <c r="K26" i="509" s="1"/>
  <c r="Q26" i="508"/>
  <c r="G39" i="516"/>
  <c r="H39" i="516" s="1"/>
  <c r="I39" i="516" s="1"/>
  <c r="P39" i="516"/>
  <c r="N32" i="511"/>
  <c r="R32" i="511" s="1"/>
  <c r="J19" i="514"/>
  <c r="J21" i="515"/>
  <c r="K21" i="515" s="1"/>
  <c r="L21" i="515" s="1"/>
  <c r="Q45" i="507"/>
  <c r="Q47" i="507"/>
  <c r="Q48" i="507" s="1"/>
  <c r="M35" i="514"/>
  <c r="N35" i="514" s="1"/>
  <c r="S35" i="514" s="1"/>
  <c r="R35" i="514"/>
  <c r="D34" i="517"/>
  <c r="E34" i="517" s="1"/>
  <c r="F34" i="517" s="1"/>
  <c r="O34" i="517"/>
  <c r="N19" i="512"/>
  <c r="R19" i="512" s="1"/>
  <c r="S19" i="512"/>
  <c r="P29" i="512"/>
  <c r="P40" i="512" s="1"/>
  <c r="F41" i="513"/>
  <c r="G38" i="516"/>
  <c r="H38" i="516" s="1"/>
  <c r="I38" i="516" s="1"/>
  <c r="H18" i="513"/>
  <c r="G25" i="513"/>
  <c r="G26" i="513" s="1"/>
  <c r="E47" i="513"/>
  <c r="E48" i="513" s="1"/>
  <c r="E45" i="513"/>
  <c r="L25" i="508"/>
  <c r="M18" i="508"/>
  <c r="M44" i="506"/>
  <c r="M14" i="506"/>
  <c r="J37" i="515"/>
  <c r="K37" i="515" s="1"/>
  <c r="L37" i="515" s="1"/>
  <c r="Q37" i="515"/>
  <c r="R30" i="513"/>
  <c r="D31" i="517"/>
  <c r="E31" i="517" s="1"/>
  <c r="F31" i="517" s="1"/>
  <c r="O31" i="517"/>
  <c r="I5" i="512"/>
  <c r="H13" i="512"/>
  <c r="P30" i="514"/>
  <c r="J8" i="511"/>
  <c r="I11" i="511"/>
  <c r="O10" i="516"/>
  <c r="Q39" i="514"/>
  <c r="G34" i="516"/>
  <c r="K40" i="509"/>
  <c r="K41" i="509" s="1"/>
  <c r="L29" i="509"/>
  <c r="S22" i="511"/>
  <c r="D30" i="517"/>
  <c r="E30" i="517" s="1"/>
  <c r="F30" i="517" s="1"/>
  <c r="O30" i="517"/>
  <c r="L21" i="512"/>
  <c r="Q21" i="512"/>
  <c r="P44" i="510"/>
  <c r="P14" i="510"/>
  <c r="P26" i="510"/>
  <c r="G44" i="512"/>
  <c r="G14" i="512"/>
  <c r="P32" i="514"/>
  <c r="J35" i="515"/>
  <c r="K35" i="515" s="1"/>
  <c r="L35" i="515" s="1"/>
  <c r="Q35" i="515"/>
  <c r="N20" i="512"/>
  <c r="R20" i="512" s="1"/>
  <c r="M31" i="514"/>
  <c r="N31" i="514" s="1"/>
  <c r="S31" i="514" s="1"/>
  <c r="G10" i="516"/>
  <c r="P14" i="511"/>
  <c r="P44" i="511"/>
  <c r="M39" i="514"/>
  <c r="N39" i="514" s="1"/>
  <c r="S33" i="512"/>
  <c r="D35" i="517"/>
  <c r="E35" i="517" s="1"/>
  <c r="F35" i="517" s="1"/>
  <c r="O35" i="517"/>
  <c r="R34" i="513"/>
  <c r="R36" i="510"/>
  <c r="R32" i="513"/>
  <c r="Q38" i="514"/>
  <c r="J30" i="514"/>
  <c r="O31" i="516"/>
  <c r="K23" i="514"/>
  <c r="P32" i="515"/>
  <c r="Q31" i="514"/>
  <c r="H26" i="511"/>
  <c r="H14" i="511"/>
  <c r="H44" i="511"/>
  <c r="K9" i="514"/>
  <c r="L9" i="514" s="1"/>
  <c r="M9" i="514" s="1"/>
  <c r="N9" i="514" s="1"/>
  <c r="R9" i="514" s="1"/>
  <c r="E41" i="514"/>
  <c r="D8" i="517"/>
  <c r="S33" i="514"/>
  <c r="J5" i="511"/>
  <c r="I13" i="511"/>
  <c r="H31" i="515"/>
  <c r="I31" i="515" s="1"/>
  <c r="R18" i="506"/>
  <c r="R25" i="506" s="1"/>
  <c r="N25" i="506"/>
  <c r="N26" i="506" s="1"/>
  <c r="S18" i="506"/>
  <c r="S25" i="506" s="1"/>
  <c r="F40" i="514"/>
  <c r="G29" i="514"/>
  <c r="D24" i="517"/>
  <c r="E24" i="517" s="1"/>
  <c r="F24" i="517" s="1"/>
  <c r="O24" i="517"/>
  <c r="J32" i="514"/>
  <c r="K32" i="514" s="1"/>
  <c r="L32" i="514" s="1"/>
  <c r="G19" i="516"/>
  <c r="H36" i="515"/>
  <c r="M38" i="514"/>
  <c r="N38" i="514" s="1"/>
  <c r="S38" i="514" s="1"/>
  <c r="R38" i="514"/>
  <c r="C45" i="515"/>
  <c r="C47" i="515"/>
  <c r="C48" i="515" s="1"/>
  <c r="G31" i="516"/>
  <c r="J32" i="515"/>
  <c r="K32" i="515" s="1"/>
  <c r="L32" i="515" s="1"/>
  <c r="Q32" i="515"/>
  <c r="R19" i="513"/>
  <c r="Q33" i="514"/>
  <c r="O41" i="513"/>
  <c r="D47" i="514"/>
  <c r="D48" i="514" s="1"/>
  <c r="D45" i="514"/>
  <c r="Q22" i="513"/>
  <c r="P31" i="515"/>
  <c r="J19" i="515"/>
  <c r="M26" i="506"/>
  <c r="D23" i="517"/>
  <c r="E23" i="517" s="1"/>
  <c r="Q22" i="514"/>
  <c r="R38" i="512"/>
  <c r="G21" i="516"/>
  <c r="P20" i="514"/>
  <c r="R44" i="505"/>
  <c r="M30" i="512"/>
  <c r="N30" i="512" s="1"/>
  <c r="R30" i="512" s="1"/>
  <c r="S30" i="512"/>
  <c r="F45" i="512"/>
  <c r="F47" i="512"/>
  <c r="F48" i="512" s="1"/>
  <c r="P20" i="515"/>
  <c r="L8" i="509"/>
  <c r="K11" i="509"/>
  <c r="Q8" i="509"/>
  <c r="Q11" i="509" s="1"/>
  <c r="P38" i="515"/>
  <c r="M29" i="508"/>
  <c r="L40" i="508"/>
  <c r="L41" i="508" s="1"/>
  <c r="R8" i="506"/>
  <c r="R11" i="506" s="1"/>
  <c r="N11" i="506"/>
  <c r="S8" i="506"/>
  <c r="S11" i="506" s="1"/>
  <c r="J20" i="514"/>
  <c r="K20" i="514" s="1"/>
  <c r="L20" i="514" s="1"/>
  <c r="M22" i="513"/>
  <c r="C25" i="517"/>
  <c r="D18" i="517"/>
  <c r="M22" i="514"/>
  <c r="N22" i="514" s="1"/>
  <c r="S22" i="514" s="1"/>
  <c r="E971" i="11" a="1"/>
  <c r="E971" i="11" s="1"/>
  <c r="E907" i="11" a="1"/>
  <c r="E907" i="11" s="1"/>
  <c r="C9" i="518" s="1"/>
  <c r="H47" i="11"/>
  <c r="J46" i="11" a="1"/>
  <c r="J46" i="11" s="1"/>
  <c r="B935" i="11"/>
  <c r="E935" i="11" s="1" a="1"/>
  <c r="E935" i="11" s="1"/>
  <c r="B975" i="11"/>
  <c r="E975" i="11" s="1" a="1"/>
  <c r="E975" i="11" s="1"/>
  <c r="B985" i="11"/>
  <c r="E985" i="11" s="1" a="1"/>
  <c r="E985" i="11" s="1"/>
  <c r="B936" i="11"/>
  <c r="E936" i="11" s="1" a="1"/>
  <c r="E936" i="11" s="1"/>
  <c r="B987" i="11"/>
  <c r="E987" i="11" s="1" a="1"/>
  <c r="E987" i="11" s="1"/>
  <c r="B991" i="11"/>
  <c r="E991" i="11" s="1" a="1"/>
  <c r="E991" i="11" s="1"/>
  <c r="B966" i="11"/>
  <c r="E966" i="11" s="1" a="1"/>
  <c r="E966" i="11" s="1"/>
  <c r="B986" i="11"/>
  <c r="E986" i="11" s="1" a="1"/>
  <c r="E986" i="11" s="1"/>
  <c r="B981" i="11"/>
  <c r="E981" i="11" s="1" a="1"/>
  <c r="E981" i="11" s="1"/>
  <c r="B993" i="11"/>
  <c r="B972" i="11"/>
  <c r="E972" i="11" s="1" a="1"/>
  <c r="E972" i="11" s="1"/>
  <c r="B978" i="11"/>
  <c r="E978" i="11" s="1" a="1"/>
  <c r="E978" i="11" s="1"/>
  <c r="B961" i="11"/>
  <c r="E961" i="11" s="1" a="1"/>
  <c r="E961" i="11" s="1"/>
  <c r="B962" i="11"/>
  <c r="E962" i="11" s="1" a="1"/>
  <c r="E962" i="11" s="1"/>
  <c r="B960" i="11"/>
  <c r="E960" i="11" s="1" a="1"/>
  <c r="E960" i="11" s="1"/>
  <c r="B955" i="11"/>
  <c r="E955" i="11" s="1" a="1"/>
  <c r="E955" i="11" s="1"/>
  <c r="B946" i="11"/>
  <c r="E946" i="11" s="1" a="1"/>
  <c r="E946" i="11" s="1"/>
  <c r="B954" i="11"/>
  <c r="E954" i="11" s="1" a="1"/>
  <c r="E954" i="11" s="1"/>
  <c r="B967" i="11"/>
  <c r="E967" i="11" s="1" a="1"/>
  <c r="E967" i="11" s="1"/>
  <c r="B974" i="11"/>
  <c r="E974" i="11" s="1" a="1"/>
  <c r="E974" i="11" s="1"/>
  <c r="B929" i="11"/>
  <c r="B992" i="11"/>
  <c r="E992" i="11" s="1" a="1"/>
  <c r="E992" i="11" s="1"/>
  <c r="K34" i="359"/>
  <c r="J34" i="359"/>
  <c r="L40" i="359"/>
  <c r="M39" i="359"/>
  <c r="D9" i="518" l="1"/>
  <c r="E9" i="518" s="1"/>
  <c r="F9" i="518" s="1"/>
  <c r="N22" i="513"/>
  <c r="R22" i="513" s="1"/>
  <c r="S22" i="513"/>
  <c r="Q20" i="514"/>
  <c r="E8" i="517"/>
  <c r="J39" i="516"/>
  <c r="K44" i="509"/>
  <c r="K14" i="509"/>
  <c r="H32" i="516"/>
  <c r="I32" i="516" s="1"/>
  <c r="G38" i="517"/>
  <c r="H13" i="513"/>
  <c r="I5" i="513"/>
  <c r="P5" i="513"/>
  <c r="P13" i="513" s="1"/>
  <c r="Q14" i="508"/>
  <c r="Q44" i="508"/>
  <c r="Q41" i="508"/>
  <c r="M5" i="509"/>
  <c r="L13" i="509"/>
  <c r="P36" i="516"/>
  <c r="J37" i="516"/>
  <c r="J9" i="516"/>
  <c r="K9" i="516" s="1"/>
  <c r="L9" i="516" s="1"/>
  <c r="M9" i="516" s="1"/>
  <c r="N9" i="516" s="1"/>
  <c r="R9" i="516" s="1"/>
  <c r="Q9" i="516"/>
  <c r="D35" i="518"/>
  <c r="E35" i="518" s="1"/>
  <c r="F35" i="518" s="1"/>
  <c r="O35" i="518"/>
  <c r="O36" i="517"/>
  <c r="I40" i="512"/>
  <c r="J29" i="512"/>
  <c r="I18" i="513"/>
  <c r="H25" i="513"/>
  <c r="H26" i="513" s="1"/>
  <c r="E45" i="514"/>
  <c r="E47" i="514"/>
  <c r="E48" i="514" s="1"/>
  <c r="H41" i="512"/>
  <c r="E11" i="516"/>
  <c r="F8" i="516"/>
  <c r="D33" i="518"/>
  <c r="E33" i="518" s="1"/>
  <c r="F33" i="518" s="1"/>
  <c r="J38" i="515"/>
  <c r="I36" i="515"/>
  <c r="P36" i="515"/>
  <c r="R39" i="514"/>
  <c r="S45" i="505"/>
  <c r="S47" i="505"/>
  <c r="S48" i="505" s="1"/>
  <c r="G36" i="517"/>
  <c r="H36" i="517" s="1"/>
  <c r="I36" i="517" s="1"/>
  <c r="P36" i="517"/>
  <c r="H19" i="516"/>
  <c r="P45" i="511"/>
  <c r="P47" i="511"/>
  <c r="P48" i="511" s="1"/>
  <c r="K19" i="515"/>
  <c r="Q32" i="514"/>
  <c r="S9" i="514"/>
  <c r="H34" i="516"/>
  <c r="P38" i="516"/>
  <c r="M18" i="509"/>
  <c r="L25" i="509"/>
  <c r="L26" i="509" s="1"/>
  <c r="M34" i="512"/>
  <c r="N34" i="512" s="1"/>
  <c r="H20" i="516"/>
  <c r="K18" i="511"/>
  <c r="J25" i="511"/>
  <c r="D29" i="518"/>
  <c r="C40" i="518"/>
  <c r="N25" i="507"/>
  <c r="S18" i="507"/>
  <c r="S25" i="507" s="1"/>
  <c r="S26" i="507" s="1"/>
  <c r="R18" i="507"/>
  <c r="R25" i="507" s="1"/>
  <c r="L40" i="509"/>
  <c r="L41" i="509" s="1"/>
  <c r="M29" i="509"/>
  <c r="O23" i="517"/>
  <c r="F23" i="517"/>
  <c r="J36" i="516"/>
  <c r="K36" i="516" s="1"/>
  <c r="L36" i="516" s="1"/>
  <c r="D32" i="518"/>
  <c r="E32" i="518" s="1"/>
  <c r="F32" i="518" s="1"/>
  <c r="M32" i="514"/>
  <c r="N32" i="514" s="1"/>
  <c r="R32" i="514"/>
  <c r="J38" i="516"/>
  <c r="K38" i="516" s="1"/>
  <c r="L38" i="516" s="1"/>
  <c r="J45" i="509"/>
  <c r="J47" i="509"/>
  <c r="J48" i="509" s="1"/>
  <c r="Q35" i="513"/>
  <c r="J35" i="516"/>
  <c r="K35" i="516" s="1"/>
  <c r="L35" i="516" s="1"/>
  <c r="J24" i="515"/>
  <c r="K24" i="515" s="1"/>
  <c r="L24" i="515" s="1"/>
  <c r="M24" i="515" s="1"/>
  <c r="N24" i="515" s="1"/>
  <c r="R24" i="515" s="1"/>
  <c r="Q24" i="515"/>
  <c r="D19" i="518"/>
  <c r="E19" i="518" s="1"/>
  <c r="F19" i="518" s="1"/>
  <c r="G19" i="518" s="1"/>
  <c r="H19" i="518" s="1"/>
  <c r="O19" i="518"/>
  <c r="Q20" i="515"/>
  <c r="P13" i="512"/>
  <c r="S32" i="514"/>
  <c r="R35" i="513"/>
  <c r="M35" i="513"/>
  <c r="N35" i="513" s="1"/>
  <c r="S35" i="513" s="1"/>
  <c r="H30" i="516"/>
  <c r="I30" i="516" s="1"/>
  <c r="F47" i="513"/>
  <c r="F48" i="513" s="1"/>
  <c r="F45" i="513"/>
  <c r="D23" i="518"/>
  <c r="E23" i="518" s="1"/>
  <c r="F23" i="518" s="1"/>
  <c r="M20" i="515"/>
  <c r="H5" i="514"/>
  <c r="G13" i="514"/>
  <c r="E40" i="516"/>
  <c r="F29" i="516"/>
  <c r="O29" i="516"/>
  <c r="O40" i="516" s="1"/>
  <c r="S35" i="512"/>
  <c r="J24" i="516"/>
  <c r="K24" i="516" s="1"/>
  <c r="L24" i="516" s="1"/>
  <c r="M24" i="516" s="1"/>
  <c r="N24" i="516" s="1"/>
  <c r="R24" i="516" s="1"/>
  <c r="D39" i="518"/>
  <c r="E39" i="518" s="1"/>
  <c r="F39" i="518" s="1"/>
  <c r="O39" i="518"/>
  <c r="I41" i="511"/>
  <c r="F44" i="514"/>
  <c r="F14" i="514"/>
  <c r="D45" i="515"/>
  <c r="D47" i="515"/>
  <c r="D48" i="515" s="1"/>
  <c r="L39" i="513"/>
  <c r="M39" i="513" s="1"/>
  <c r="N39" i="513" s="1"/>
  <c r="R39" i="513" s="1"/>
  <c r="Q39" i="513"/>
  <c r="E29" i="517"/>
  <c r="O29" i="517" s="1"/>
  <c r="D40" i="517"/>
  <c r="C11" i="518"/>
  <c r="D8" i="518"/>
  <c r="I11" i="512"/>
  <c r="J8" i="512"/>
  <c r="S20" i="514"/>
  <c r="R31" i="514"/>
  <c r="G24" i="517"/>
  <c r="S20" i="512"/>
  <c r="K8" i="511"/>
  <c r="J11" i="511"/>
  <c r="G39" i="517"/>
  <c r="G20" i="517"/>
  <c r="H20" i="517" s="1"/>
  <c r="I20" i="517" s="1"/>
  <c r="P20" i="517"/>
  <c r="D34" i="518"/>
  <c r="E34" i="518" s="1"/>
  <c r="F34" i="518" s="1"/>
  <c r="O34" i="518"/>
  <c r="K29" i="511"/>
  <c r="J40" i="511"/>
  <c r="R13" i="506"/>
  <c r="R26" i="506" s="1"/>
  <c r="E14" i="515"/>
  <c r="E44" i="515"/>
  <c r="I47" i="510"/>
  <c r="I48" i="510" s="1"/>
  <c r="I45" i="510"/>
  <c r="O14" i="514"/>
  <c r="O44" i="514"/>
  <c r="N8" i="508"/>
  <c r="M11" i="508"/>
  <c r="H21" i="514"/>
  <c r="I21" i="514" s="1"/>
  <c r="D38" i="518"/>
  <c r="E38" i="518" s="1"/>
  <c r="F38" i="518" s="1"/>
  <c r="S13" i="506"/>
  <c r="H10" i="516"/>
  <c r="I10" i="516" s="1"/>
  <c r="H44" i="512"/>
  <c r="H14" i="512"/>
  <c r="G5" i="515"/>
  <c r="F13" i="515"/>
  <c r="Q29" i="510"/>
  <c r="Q40" i="510" s="1"/>
  <c r="L29" i="510"/>
  <c r="K40" i="510"/>
  <c r="K41" i="510" s="1"/>
  <c r="D36" i="518"/>
  <c r="E36" i="518" s="1"/>
  <c r="F36" i="518" s="1"/>
  <c r="N44" i="506"/>
  <c r="N14" i="506"/>
  <c r="O47" i="513"/>
  <c r="O48" i="513" s="1"/>
  <c r="O45" i="513"/>
  <c r="M8" i="509"/>
  <c r="L11" i="509"/>
  <c r="M20" i="514"/>
  <c r="N20" i="514" s="1"/>
  <c r="H47" i="511"/>
  <c r="H48" i="511" s="1"/>
  <c r="H45" i="511"/>
  <c r="M40" i="508"/>
  <c r="M41" i="508" s="1"/>
  <c r="N29" i="508"/>
  <c r="G40" i="514"/>
  <c r="G41" i="514" s="1"/>
  <c r="H29" i="514"/>
  <c r="S30" i="515"/>
  <c r="F41" i="514"/>
  <c r="R35" i="515"/>
  <c r="M35" i="515"/>
  <c r="N35" i="515" s="1"/>
  <c r="S35" i="515" s="1"/>
  <c r="J5" i="512"/>
  <c r="I13" i="512"/>
  <c r="G34" i="517"/>
  <c r="H34" i="517" s="1"/>
  <c r="I34" i="517" s="1"/>
  <c r="P34" i="517"/>
  <c r="J22" i="516"/>
  <c r="K22" i="516" s="1"/>
  <c r="L22" i="516" s="1"/>
  <c r="Q22" i="516"/>
  <c r="M33" i="515"/>
  <c r="N33" i="515" s="1"/>
  <c r="S33" i="515" s="1"/>
  <c r="R10" i="513"/>
  <c r="O10" i="517"/>
  <c r="N38" i="513"/>
  <c r="R38" i="513" s="1"/>
  <c r="S38" i="513"/>
  <c r="D24" i="518"/>
  <c r="E24" i="518" s="1"/>
  <c r="F24" i="518" s="1"/>
  <c r="O24" i="518"/>
  <c r="O44" i="515"/>
  <c r="G10" i="517"/>
  <c r="H10" i="517" s="1"/>
  <c r="I10" i="517" s="1"/>
  <c r="D30" i="518"/>
  <c r="E30" i="518" s="1"/>
  <c r="F30" i="518" s="1"/>
  <c r="O30" i="518"/>
  <c r="L34" i="514"/>
  <c r="Q34" i="514"/>
  <c r="J26" i="510"/>
  <c r="H18" i="514"/>
  <c r="G25" i="514"/>
  <c r="L44" i="508"/>
  <c r="L14" i="508"/>
  <c r="M39" i="515"/>
  <c r="N39" i="515" s="1"/>
  <c r="S39" i="515" s="1"/>
  <c r="S10" i="514"/>
  <c r="H11" i="513"/>
  <c r="I8" i="513"/>
  <c r="P8" i="513"/>
  <c r="P11" i="513" s="1"/>
  <c r="D20" i="518"/>
  <c r="E20" i="518" s="1"/>
  <c r="F20" i="518" s="1"/>
  <c r="O20" i="518"/>
  <c r="L18" i="510"/>
  <c r="K25" i="510"/>
  <c r="P22" i="515"/>
  <c r="D21" i="518"/>
  <c r="E21" i="518" s="1"/>
  <c r="F21" i="518" s="1"/>
  <c r="O21" i="518"/>
  <c r="G8" i="515"/>
  <c r="F11" i="515"/>
  <c r="O8" i="516"/>
  <c r="R22" i="514"/>
  <c r="K30" i="514"/>
  <c r="O37" i="517"/>
  <c r="K10" i="515"/>
  <c r="O32" i="517"/>
  <c r="F32" i="517"/>
  <c r="D37" i="518"/>
  <c r="E37" i="518" s="1"/>
  <c r="F37" i="518" s="1"/>
  <c r="P24" i="515"/>
  <c r="M32" i="515"/>
  <c r="N32" i="515" s="1"/>
  <c r="S32" i="515" s="1"/>
  <c r="R32" i="515"/>
  <c r="K45" i="508"/>
  <c r="K47" i="508"/>
  <c r="K48" i="508" s="1"/>
  <c r="D10" i="518"/>
  <c r="E10" i="518" s="1"/>
  <c r="F10" i="518" s="1"/>
  <c r="O10" i="518"/>
  <c r="O19" i="517"/>
  <c r="G22" i="517"/>
  <c r="I34" i="515"/>
  <c r="P34" i="515"/>
  <c r="G45" i="512"/>
  <c r="G47" i="512"/>
  <c r="G48" i="512" s="1"/>
  <c r="J31" i="515"/>
  <c r="M21" i="515"/>
  <c r="N21" i="515" s="1"/>
  <c r="S21" i="515" s="1"/>
  <c r="R21" i="515"/>
  <c r="H40" i="513"/>
  <c r="H41" i="513" s="1"/>
  <c r="I29" i="513"/>
  <c r="R29" i="507"/>
  <c r="R40" i="507" s="1"/>
  <c r="R41" i="507" s="1"/>
  <c r="N40" i="507"/>
  <c r="S29" i="507"/>
  <c r="S40" i="507" s="1"/>
  <c r="G37" i="517"/>
  <c r="Q9" i="514"/>
  <c r="P45" i="510"/>
  <c r="P47" i="510"/>
  <c r="P48" i="510" s="1"/>
  <c r="M37" i="515"/>
  <c r="N37" i="515" s="1"/>
  <c r="S37" i="515" s="1"/>
  <c r="Q21" i="515"/>
  <c r="H33" i="516"/>
  <c r="F18" i="516"/>
  <c r="E25" i="516"/>
  <c r="O18" i="516"/>
  <c r="O25" i="516" s="1"/>
  <c r="D22" i="518"/>
  <c r="E22" i="518" s="1"/>
  <c r="F22" i="518" s="1"/>
  <c r="O22" i="518"/>
  <c r="G19" i="517"/>
  <c r="G31" i="517"/>
  <c r="F26" i="514"/>
  <c r="M13" i="508"/>
  <c r="N5" i="508"/>
  <c r="R36" i="514"/>
  <c r="P26" i="512"/>
  <c r="E26" i="515"/>
  <c r="G11" i="514"/>
  <c r="H8" i="514"/>
  <c r="S35" i="511"/>
  <c r="O11" i="516"/>
  <c r="N13" i="507"/>
  <c r="S5" i="507"/>
  <c r="S13" i="507" s="1"/>
  <c r="R5" i="507"/>
  <c r="R13" i="507" s="1"/>
  <c r="C21" i="519"/>
  <c r="C37" i="519"/>
  <c r="C38" i="519"/>
  <c r="C32" i="519"/>
  <c r="C23" i="519"/>
  <c r="C36" i="519"/>
  <c r="C34" i="519"/>
  <c r="C5" i="519"/>
  <c r="C31" i="519"/>
  <c r="C30" i="519"/>
  <c r="C35" i="519"/>
  <c r="C18" i="519"/>
  <c r="C33" i="519"/>
  <c r="C39" i="519"/>
  <c r="C29" i="519"/>
  <c r="C20" i="519"/>
  <c r="C10" i="519"/>
  <c r="C9" i="519"/>
  <c r="C8" i="519"/>
  <c r="C19" i="519"/>
  <c r="C24" i="519"/>
  <c r="C22" i="519"/>
  <c r="D25" i="517"/>
  <c r="E18" i="517"/>
  <c r="O18" i="517" s="1"/>
  <c r="O25" i="517" s="1"/>
  <c r="R47" i="505"/>
  <c r="R48" i="505" s="1"/>
  <c r="R45" i="505"/>
  <c r="H31" i="516"/>
  <c r="I31" i="516" s="1"/>
  <c r="E33" i="517"/>
  <c r="F33" i="517" s="1"/>
  <c r="I44" i="511"/>
  <c r="I14" i="511"/>
  <c r="M21" i="512"/>
  <c r="N21" i="512" s="1"/>
  <c r="R21" i="512" s="1"/>
  <c r="M47" i="506"/>
  <c r="M48" i="506" s="1"/>
  <c r="M45" i="506"/>
  <c r="K19" i="514"/>
  <c r="S23" i="512"/>
  <c r="S31" i="513"/>
  <c r="H23" i="516"/>
  <c r="I23" i="516" s="1"/>
  <c r="J44" i="510"/>
  <c r="J14" i="510"/>
  <c r="J18" i="512"/>
  <c r="I25" i="512"/>
  <c r="G18" i="515"/>
  <c r="F25" i="515"/>
  <c r="Q8" i="510"/>
  <c r="Q11" i="510" s="1"/>
  <c r="L8" i="510"/>
  <c r="K11" i="510"/>
  <c r="L47" i="507"/>
  <c r="L48" i="507" s="1"/>
  <c r="L45" i="507"/>
  <c r="M14" i="507"/>
  <c r="M44" i="507"/>
  <c r="J22" i="515"/>
  <c r="K22" i="515" s="1"/>
  <c r="L22" i="515" s="1"/>
  <c r="N11" i="507"/>
  <c r="S8" i="507"/>
  <c r="S11" i="507" s="1"/>
  <c r="R8" i="507"/>
  <c r="R11" i="507" s="1"/>
  <c r="M9" i="515"/>
  <c r="N9" i="515" s="1"/>
  <c r="S9" i="515" s="1"/>
  <c r="R9" i="515"/>
  <c r="S39" i="514"/>
  <c r="J13" i="511"/>
  <c r="K5" i="511"/>
  <c r="S32" i="511"/>
  <c r="F40" i="515"/>
  <c r="G29" i="515"/>
  <c r="Q31" i="513"/>
  <c r="L5" i="510"/>
  <c r="K13" i="510"/>
  <c r="H26" i="512"/>
  <c r="R35" i="511"/>
  <c r="O41" i="514"/>
  <c r="D18" i="518"/>
  <c r="C25" i="518"/>
  <c r="G21" i="517"/>
  <c r="Q5" i="510"/>
  <c r="L23" i="514"/>
  <c r="M23" i="514" s="1"/>
  <c r="N23" i="514" s="1"/>
  <c r="R23" i="514" s="1"/>
  <c r="Q23" i="514"/>
  <c r="H21" i="516"/>
  <c r="I21" i="516" s="1"/>
  <c r="N18" i="508"/>
  <c r="R18" i="508" s="1"/>
  <c r="R25" i="508" s="1"/>
  <c r="M25" i="508"/>
  <c r="M26" i="508" s="1"/>
  <c r="N47" i="505"/>
  <c r="N48" i="505" s="1"/>
  <c r="N45" i="505"/>
  <c r="M33" i="513"/>
  <c r="N33" i="513" s="1"/>
  <c r="S33" i="513" s="1"/>
  <c r="G35" i="517"/>
  <c r="H35" i="517" s="1"/>
  <c r="I35" i="517" s="1"/>
  <c r="P35" i="517"/>
  <c r="G30" i="517"/>
  <c r="H30" i="517" s="1"/>
  <c r="I30" i="517" s="1"/>
  <c r="P30" i="517"/>
  <c r="L26" i="508"/>
  <c r="Q13" i="509"/>
  <c r="E5" i="517"/>
  <c r="P32" i="516"/>
  <c r="R23" i="515"/>
  <c r="M23" i="515"/>
  <c r="N23" i="515" s="1"/>
  <c r="S23" i="515" s="1"/>
  <c r="Q10" i="514"/>
  <c r="G44" i="513"/>
  <c r="G14" i="513"/>
  <c r="Q33" i="513"/>
  <c r="D31" i="518"/>
  <c r="E31" i="518" s="1"/>
  <c r="F31" i="518" s="1"/>
  <c r="S9" i="516"/>
  <c r="R24" i="514"/>
  <c r="P18" i="513"/>
  <c r="P25" i="513" s="1"/>
  <c r="P26" i="513" s="1"/>
  <c r="E993" i="11" a="1"/>
  <c r="E993" i="11" s="1"/>
  <c r="E929" i="11" a="1"/>
  <c r="E929" i="11" s="1"/>
  <c r="H48" i="11"/>
  <c r="J47" i="11" a="1"/>
  <c r="J47" i="11" s="1"/>
  <c r="B997" i="11"/>
  <c r="E997" i="11" s="1" a="1"/>
  <c r="E997" i="11" s="1"/>
  <c r="B957" i="11"/>
  <c r="E957" i="11" s="1" a="1"/>
  <c r="E957" i="11" s="1"/>
  <c r="B983" i="11"/>
  <c r="E983" i="11" s="1" a="1"/>
  <c r="E983" i="11" s="1"/>
  <c r="B1000" i="11"/>
  <c r="E1000" i="11" s="1" a="1"/>
  <c r="E1000" i="11" s="1"/>
  <c r="B994" i="11"/>
  <c r="E994" i="11" s="1" a="1"/>
  <c r="E994" i="11" s="1"/>
  <c r="B1015" i="11"/>
  <c r="B1014" i="11"/>
  <c r="E1014" i="11" s="1" a="1"/>
  <c r="E1014" i="11" s="1"/>
  <c r="B951" i="11"/>
  <c r="B1003" i="11"/>
  <c r="E1003" i="11" s="1" a="1"/>
  <c r="E1003" i="11" s="1"/>
  <c r="B996" i="11"/>
  <c r="E996" i="11" s="1" a="1"/>
  <c r="E996" i="11" s="1"/>
  <c r="B1008" i="11"/>
  <c r="E1008" i="11" s="1" a="1"/>
  <c r="E1008" i="11" s="1"/>
  <c r="B988" i="11"/>
  <c r="E988" i="11" s="1" a="1"/>
  <c r="E988" i="11" s="1"/>
  <c r="B1013" i="11"/>
  <c r="E1013" i="11" s="1" a="1"/>
  <c r="E1013" i="11" s="1"/>
  <c r="B968" i="11"/>
  <c r="E968" i="11" s="1" a="1"/>
  <c r="E968" i="11" s="1"/>
  <c r="B977" i="11"/>
  <c r="E977" i="11" s="1" a="1"/>
  <c r="E977" i="11" s="1"/>
  <c r="B1009" i="11"/>
  <c r="E1009" i="11" s="1" a="1"/>
  <c r="E1009" i="11" s="1"/>
  <c r="B976" i="11"/>
  <c r="E976" i="11" s="1" a="1"/>
  <c r="E976" i="11" s="1"/>
  <c r="B982" i="11"/>
  <c r="E982" i="11" s="1" a="1"/>
  <c r="E982" i="11" s="1"/>
  <c r="B958" i="11"/>
  <c r="E958" i="11" s="1" a="1"/>
  <c r="E958" i="11" s="1"/>
  <c r="B989" i="11"/>
  <c r="E989" i="11" s="1" a="1"/>
  <c r="E989" i="11" s="1"/>
  <c r="B984" i="11"/>
  <c r="E984" i="11" s="1" a="1"/>
  <c r="E984" i="11" s="1"/>
  <c r="B1007" i="11"/>
  <c r="E1007" i="11" s="1" a="1"/>
  <c r="E1007" i="11" s="1"/>
  <c r="H33" i="359"/>
  <c r="K35" i="359"/>
  <c r="M42" i="359"/>
  <c r="M40" i="359"/>
  <c r="J35" i="359"/>
  <c r="F33" i="359"/>
  <c r="P18" i="515" l="1"/>
  <c r="P25" i="515" s="1"/>
  <c r="D31" i="519"/>
  <c r="E31" i="519" s="1"/>
  <c r="F31" i="519" s="1"/>
  <c r="I40" i="513"/>
  <c r="J29" i="513"/>
  <c r="G32" i="517"/>
  <c r="H32" i="517" s="1"/>
  <c r="I32" i="517" s="1"/>
  <c r="J21" i="514"/>
  <c r="G39" i="518"/>
  <c r="H39" i="518" s="1"/>
  <c r="I39" i="518" s="1"/>
  <c r="P39" i="518"/>
  <c r="G32" i="518"/>
  <c r="H32" i="518" s="1"/>
  <c r="I32" i="518" s="1"/>
  <c r="D5" i="519"/>
  <c r="M22" i="516"/>
  <c r="N22" i="516" s="1"/>
  <c r="S22" i="516" s="1"/>
  <c r="R22" i="516"/>
  <c r="N8" i="509"/>
  <c r="M11" i="509"/>
  <c r="H24" i="517"/>
  <c r="Q36" i="516"/>
  <c r="K37" i="516"/>
  <c r="M36" i="516"/>
  <c r="N36" i="516" s="1"/>
  <c r="S36" i="516" s="1"/>
  <c r="O33" i="518"/>
  <c r="I11" i="513"/>
  <c r="J8" i="513"/>
  <c r="N11" i="508"/>
  <c r="S8" i="508"/>
  <c r="S11" i="508" s="1"/>
  <c r="R8" i="508"/>
  <c r="R11" i="508" s="1"/>
  <c r="M8" i="510"/>
  <c r="L11" i="510"/>
  <c r="D36" i="519"/>
  <c r="E36" i="519" s="1"/>
  <c r="F36" i="519" s="1"/>
  <c r="G36" i="519" s="1"/>
  <c r="H36" i="519" s="1"/>
  <c r="L10" i="515"/>
  <c r="Q10" i="515"/>
  <c r="R39" i="515"/>
  <c r="O45" i="514"/>
  <c r="O47" i="514"/>
  <c r="O48" i="514" s="1"/>
  <c r="Q24" i="516"/>
  <c r="P23" i="517"/>
  <c r="G23" i="517"/>
  <c r="H23" i="517" s="1"/>
  <c r="I23" i="517" s="1"/>
  <c r="G33" i="518"/>
  <c r="H33" i="518" s="1"/>
  <c r="I33" i="518" s="1"/>
  <c r="P33" i="518"/>
  <c r="S23" i="514"/>
  <c r="I47" i="511"/>
  <c r="I48" i="511" s="1"/>
  <c r="I45" i="511"/>
  <c r="D34" i="519"/>
  <c r="E34" i="519" s="1"/>
  <c r="F34" i="519" s="1"/>
  <c r="O34" i="519"/>
  <c r="P44" i="512"/>
  <c r="P14" i="512"/>
  <c r="N18" i="509"/>
  <c r="M25" i="509"/>
  <c r="D30" i="519"/>
  <c r="E30" i="519" s="1"/>
  <c r="F30" i="519" s="1"/>
  <c r="H19" i="517"/>
  <c r="I19" i="517" s="1"/>
  <c r="P33" i="517"/>
  <c r="G33" i="517"/>
  <c r="H33" i="517" s="1"/>
  <c r="I33" i="517" s="1"/>
  <c r="J35" i="517"/>
  <c r="O33" i="517"/>
  <c r="O40" i="517" s="1"/>
  <c r="D23" i="519"/>
  <c r="E23" i="519" s="1"/>
  <c r="F23" i="519" s="1"/>
  <c r="O23" i="519"/>
  <c r="D32" i="519"/>
  <c r="E32" i="519" s="1"/>
  <c r="F32" i="519" s="1"/>
  <c r="O32" i="519"/>
  <c r="G22" i="518"/>
  <c r="K31" i="515"/>
  <c r="L47" i="508"/>
  <c r="L48" i="508" s="1"/>
  <c r="L45" i="508"/>
  <c r="J34" i="517"/>
  <c r="K34" i="517" s="1"/>
  <c r="L34" i="517" s="1"/>
  <c r="N47" i="506"/>
  <c r="N48" i="506" s="1"/>
  <c r="N45" i="506"/>
  <c r="G8" i="516"/>
  <c r="F11" i="516"/>
  <c r="L44" i="509"/>
  <c r="L14" i="509"/>
  <c r="L13" i="510"/>
  <c r="M5" i="510"/>
  <c r="R33" i="513"/>
  <c r="F26" i="515"/>
  <c r="J31" i="516"/>
  <c r="D38" i="519"/>
  <c r="E38" i="519" s="1"/>
  <c r="F38" i="519" s="1"/>
  <c r="O38" i="519"/>
  <c r="L30" i="514"/>
  <c r="Q30" i="514"/>
  <c r="G26" i="514"/>
  <c r="K8" i="512"/>
  <c r="J11" i="512"/>
  <c r="N29" i="509"/>
  <c r="R29" i="509" s="1"/>
  <c r="R40" i="509" s="1"/>
  <c r="M40" i="509"/>
  <c r="M41" i="509" s="1"/>
  <c r="N5" i="509"/>
  <c r="M13" i="509"/>
  <c r="P10" i="516"/>
  <c r="G37" i="518"/>
  <c r="H37" i="518" s="1"/>
  <c r="I37" i="518" s="1"/>
  <c r="K14" i="510"/>
  <c r="K44" i="510"/>
  <c r="G40" i="515"/>
  <c r="H29" i="515"/>
  <c r="P29" i="515" s="1"/>
  <c r="P40" i="515" s="1"/>
  <c r="G25" i="515"/>
  <c r="G26" i="515" s="1"/>
  <c r="H18" i="515"/>
  <c r="D37" i="519"/>
  <c r="E37" i="519" s="1"/>
  <c r="F37" i="519" s="1"/>
  <c r="I18" i="514"/>
  <c r="H25" i="514"/>
  <c r="H26" i="514" s="1"/>
  <c r="P18" i="514"/>
  <c r="I14" i="512"/>
  <c r="I44" i="512"/>
  <c r="O36" i="518"/>
  <c r="I34" i="516"/>
  <c r="P34" i="516"/>
  <c r="G36" i="518"/>
  <c r="H36" i="518" s="1"/>
  <c r="I36" i="518" s="1"/>
  <c r="E45" i="515"/>
  <c r="E47" i="515"/>
  <c r="E48" i="515" s="1"/>
  <c r="G29" i="516"/>
  <c r="F40" i="516"/>
  <c r="P19" i="518"/>
  <c r="I19" i="518"/>
  <c r="Q45" i="508"/>
  <c r="Q47" i="508"/>
  <c r="Q48" i="508" s="1"/>
  <c r="P31" i="516"/>
  <c r="J30" i="517"/>
  <c r="F41" i="515"/>
  <c r="D21" i="519"/>
  <c r="E21" i="519" s="1"/>
  <c r="F21" i="519" s="1"/>
  <c r="O21" i="519"/>
  <c r="K5" i="512"/>
  <c r="Q5" i="512" s="1"/>
  <c r="J13" i="512"/>
  <c r="S24" i="516"/>
  <c r="I26" i="512"/>
  <c r="F18" i="517"/>
  <c r="E25" i="517"/>
  <c r="R44" i="507"/>
  <c r="R14" i="507"/>
  <c r="G18" i="516"/>
  <c r="F25" i="516"/>
  <c r="R26" i="507"/>
  <c r="Q14" i="509"/>
  <c r="Q44" i="509"/>
  <c r="Q41" i="509"/>
  <c r="S14" i="507"/>
  <c r="S44" i="507"/>
  <c r="R41" i="506"/>
  <c r="R44" i="506"/>
  <c r="R14" i="506"/>
  <c r="P41" i="513"/>
  <c r="P44" i="513"/>
  <c r="P14" i="513"/>
  <c r="P21" i="516"/>
  <c r="D11" i="518"/>
  <c r="E8" i="518"/>
  <c r="O31" i="518"/>
  <c r="N25" i="508"/>
  <c r="S18" i="508"/>
  <c r="S25" i="508" s="1"/>
  <c r="D22" i="519"/>
  <c r="E22" i="519" s="1"/>
  <c r="F22" i="519" s="1"/>
  <c r="N44" i="507"/>
  <c r="N14" i="507"/>
  <c r="M29" i="510"/>
  <c r="L40" i="510"/>
  <c r="L41" i="510" s="1"/>
  <c r="J41" i="511"/>
  <c r="G44" i="514"/>
  <c r="G14" i="514"/>
  <c r="N26" i="507"/>
  <c r="L19" i="515"/>
  <c r="Q19" i="515"/>
  <c r="J5" i="513"/>
  <c r="I13" i="513"/>
  <c r="P21" i="514"/>
  <c r="Q34" i="515"/>
  <c r="J34" i="515"/>
  <c r="K34" i="515" s="1"/>
  <c r="L34" i="515" s="1"/>
  <c r="G31" i="518"/>
  <c r="H31" i="518" s="1"/>
  <c r="I31" i="518" s="1"/>
  <c r="J31" i="518" s="1"/>
  <c r="K31" i="518" s="1"/>
  <c r="L5" i="511"/>
  <c r="K13" i="511"/>
  <c r="Q5" i="511"/>
  <c r="Q13" i="511" s="1"/>
  <c r="I33" i="516"/>
  <c r="P33" i="516"/>
  <c r="H22" i="517"/>
  <c r="G30" i="518"/>
  <c r="H30" i="518" s="1"/>
  <c r="I30" i="518" s="1"/>
  <c r="P30" i="518"/>
  <c r="L29" i="511"/>
  <c r="K40" i="511"/>
  <c r="Q29" i="511"/>
  <c r="Q40" i="511" s="1"/>
  <c r="H13" i="514"/>
  <c r="I5" i="514"/>
  <c r="P5" i="514"/>
  <c r="Q35" i="516"/>
  <c r="I25" i="513"/>
  <c r="J18" i="513"/>
  <c r="H14" i="513"/>
  <c r="H44" i="513"/>
  <c r="J47" i="510"/>
  <c r="J48" i="510" s="1"/>
  <c r="J45" i="510"/>
  <c r="D24" i="519"/>
  <c r="E24" i="519" s="1"/>
  <c r="F24" i="519" s="1"/>
  <c r="O24" i="519"/>
  <c r="J21" i="516"/>
  <c r="J26" i="511"/>
  <c r="J44" i="511"/>
  <c r="J14" i="511"/>
  <c r="D19" i="519"/>
  <c r="E19" i="519" s="1"/>
  <c r="F19" i="519" s="1"/>
  <c r="G11" i="515"/>
  <c r="H8" i="515"/>
  <c r="P10" i="517"/>
  <c r="E40" i="517"/>
  <c r="F29" i="517"/>
  <c r="P41" i="512"/>
  <c r="M35" i="516"/>
  <c r="N35" i="516" s="1"/>
  <c r="J40" i="512"/>
  <c r="J41" i="512" s="1"/>
  <c r="K29" i="512"/>
  <c r="Q29" i="512" s="1"/>
  <c r="Q40" i="512" s="1"/>
  <c r="H38" i="517"/>
  <c r="I38" i="517" s="1"/>
  <c r="O9" i="518"/>
  <c r="G45" i="513"/>
  <c r="G47" i="513"/>
  <c r="G48" i="513" s="1"/>
  <c r="R37" i="515"/>
  <c r="G34" i="518"/>
  <c r="H34" i="518" s="1"/>
  <c r="I34" i="518" s="1"/>
  <c r="N20" i="515"/>
  <c r="R20" i="515" s="1"/>
  <c r="D40" i="518"/>
  <c r="E29" i="518"/>
  <c r="I19" i="516"/>
  <c r="P19" i="516"/>
  <c r="I41" i="512"/>
  <c r="G9" i="518"/>
  <c r="K18" i="512"/>
  <c r="Q18" i="512" s="1"/>
  <c r="Q25" i="512" s="1"/>
  <c r="J25" i="512"/>
  <c r="P23" i="516"/>
  <c r="H31" i="517"/>
  <c r="I31" i="517" s="1"/>
  <c r="C13" i="519"/>
  <c r="C11" i="519"/>
  <c r="D8" i="519"/>
  <c r="J10" i="517"/>
  <c r="K10" i="517" s="1"/>
  <c r="L10" i="517" s="1"/>
  <c r="M10" i="517" s="1"/>
  <c r="N10" i="517" s="1"/>
  <c r="R10" i="517" s="1"/>
  <c r="D9" i="519"/>
  <c r="E9" i="519" s="1"/>
  <c r="F9" i="519" s="1"/>
  <c r="O47" i="515"/>
  <c r="O48" i="515" s="1"/>
  <c r="O45" i="515"/>
  <c r="I29" i="514"/>
  <c r="H40" i="514"/>
  <c r="H5" i="515"/>
  <c r="G13" i="515"/>
  <c r="O20" i="519"/>
  <c r="D20" i="519"/>
  <c r="E20" i="519" s="1"/>
  <c r="F20" i="519" s="1"/>
  <c r="G24" i="518"/>
  <c r="H24" i="518" s="1"/>
  <c r="I24" i="518" s="1"/>
  <c r="P24" i="518"/>
  <c r="N40" i="508"/>
  <c r="S29" i="508"/>
  <c r="S40" i="508" s="1"/>
  <c r="S41" i="508" s="1"/>
  <c r="R29" i="508"/>
  <c r="R40" i="508" s="1"/>
  <c r="J20" i="517"/>
  <c r="O23" i="518"/>
  <c r="J36" i="517"/>
  <c r="K36" i="517" s="1"/>
  <c r="L36" i="517" s="1"/>
  <c r="Q36" i="517"/>
  <c r="J32" i="516"/>
  <c r="P30" i="516"/>
  <c r="J23" i="516"/>
  <c r="K23" i="516" s="1"/>
  <c r="L23" i="516" s="1"/>
  <c r="Q13" i="510"/>
  <c r="Q41" i="510" s="1"/>
  <c r="G10" i="518"/>
  <c r="L18" i="511"/>
  <c r="K25" i="511"/>
  <c r="Q18" i="511"/>
  <c r="Q25" i="511" s="1"/>
  <c r="S39" i="513"/>
  <c r="M34" i="514"/>
  <c r="N34" i="514" s="1"/>
  <c r="R34" i="514" s="1"/>
  <c r="D10" i="519"/>
  <c r="E10" i="519" s="1"/>
  <c r="F10" i="519" s="1"/>
  <c r="O10" i="519"/>
  <c r="G21" i="518"/>
  <c r="H21" i="517"/>
  <c r="I21" i="517" s="1"/>
  <c r="K26" i="510"/>
  <c r="G23" i="518"/>
  <c r="H23" i="518" s="1"/>
  <c r="I23" i="518" s="1"/>
  <c r="P23" i="518"/>
  <c r="D39" i="519"/>
  <c r="E39" i="519" s="1"/>
  <c r="F39" i="519" s="1"/>
  <c r="O39" i="519"/>
  <c r="M18" i="510"/>
  <c r="L25" i="510"/>
  <c r="L26" i="510" s="1"/>
  <c r="S41" i="506"/>
  <c r="S14" i="506"/>
  <c r="S44" i="506"/>
  <c r="H39" i="517"/>
  <c r="F47" i="514"/>
  <c r="F48" i="514" s="1"/>
  <c r="F45" i="514"/>
  <c r="M38" i="516"/>
  <c r="N38" i="516" s="1"/>
  <c r="S24" i="515"/>
  <c r="K45" i="509"/>
  <c r="K47" i="509"/>
  <c r="K48" i="509" s="1"/>
  <c r="D29" i="519"/>
  <c r="C40" i="519"/>
  <c r="C41" i="519" s="1"/>
  <c r="H47" i="512"/>
  <c r="H48" i="512" s="1"/>
  <c r="H45" i="512"/>
  <c r="Q26" i="509"/>
  <c r="C38" i="520"/>
  <c r="C36" i="520"/>
  <c r="C18" i="520"/>
  <c r="C31" i="520"/>
  <c r="C9" i="520"/>
  <c r="C21" i="520"/>
  <c r="C10" i="520"/>
  <c r="C34" i="520"/>
  <c r="C39" i="520"/>
  <c r="C22" i="520"/>
  <c r="C37" i="520"/>
  <c r="C23" i="520"/>
  <c r="C35" i="520"/>
  <c r="C8" i="520"/>
  <c r="C30" i="520"/>
  <c r="C5" i="520"/>
  <c r="C32" i="520"/>
  <c r="C29" i="520"/>
  <c r="C24" i="520"/>
  <c r="C33" i="520"/>
  <c r="C19" i="520"/>
  <c r="C20" i="520"/>
  <c r="L19" i="514"/>
  <c r="Q19" i="514"/>
  <c r="Q22" i="515"/>
  <c r="O33" i="519"/>
  <c r="D33" i="519"/>
  <c r="E33" i="519" s="1"/>
  <c r="F33" i="519" s="1"/>
  <c r="N13" i="508"/>
  <c r="S5" i="508"/>
  <c r="S13" i="508" s="1"/>
  <c r="R5" i="508"/>
  <c r="R13" i="508" s="1"/>
  <c r="R26" i="508" s="1"/>
  <c r="H37" i="517"/>
  <c r="J10" i="516"/>
  <c r="S26" i="506"/>
  <c r="Q38" i="516"/>
  <c r="G35" i="518"/>
  <c r="P29" i="514"/>
  <c r="P40" i="514" s="1"/>
  <c r="D18" i="519"/>
  <c r="C25" i="519"/>
  <c r="C26" i="519" s="1"/>
  <c r="M14" i="508"/>
  <c r="M44" i="508"/>
  <c r="S41" i="507"/>
  <c r="G20" i="518"/>
  <c r="H20" i="518" s="1"/>
  <c r="I20" i="518" s="1"/>
  <c r="R20" i="514"/>
  <c r="O38" i="518"/>
  <c r="I20" i="516"/>
  <c r="P20" i="516"/>
  <c r="K39" i="516"/>
  <c r="L39" i="516" s="1"/>
  <c r="M39" i="516" s="1"/>
  <c r="N39" i="516" s="1"/>
  <c r="R39" i="516" s="1"/>
  <c r="S39" i="516"/>
  <c r="F44" i="515"/>
  <c r="F14" i="515"/>
  <c r="P8" i="514"/>
  <c r="P11" i="514" s="1"/>
  <c r="H11" i="514"/>
  <c r="I8" i="514"/>
  <c r="O5" i="517"/>
  <c r="F5" i="517"/>
  <c r="M22" i="515"/>
  <c r="N22" i="515" s="1"/>
  <c r="E18" i="518"/>
  <c r="D25" i="518"/>
  <c r="M45" i="507"/>
  <c r="M47" i="507"/>
  <c r="M48" i="507" s="1"/>
  <c r="S21" i="512"/>
  <c r="D35" i="519"/>
  <c r="E35" i="519" s="1"/>
  <c r="F35" i="519" s="1"/>
  <c r="N41" i="507"/>
  <c r="O37" i="518"/>
  <c r="R33" i="515"/>
  <c r="G38" i="518"/>
  <c r="H38" i="518" s="1"/>
  <c r="I38" i="518" s="1"/>
  <c r="L8" i="511"/>
  <c r="K11" i="511"/>
  <c r="Q8" i="511"/>
  <c r="Q11" i="511" s="1"/>
  <c r="S34" i="512"/>
  <c r="J36" i="515"/>
  <c r="K36" i="515" s="1"/>
  <c r="L36" i="515" s="1"/>
  <c r="J30" i="516"/>
  <c r="K30" i="516" s="1"/>
  <c r="L30" i="516" s="1"/>
  <c r="M30" i="516" s="1"/>
  <c r="N30" i="516" s="1"/>
  <c r="R30" i="516" s="1"/>
  <c r="O32" i="518"/>
  <c r="R34" i="512"/>
  <c r="K38" i="515"/>
  <c r="S35" i="516"/>
  <c r="F8" i="517"/>
  <c r="O8" i="517"/>
  <c r="E1015" i="11" a="1"/>
  <c r="E1015" i="11" s="1"/>
  <c r="H49" i="11"/>
  <c r="J48" i="11" a="1"/>
  <c r="J48" i="11" s="1"/>
  <c r="E951" i="11" a="1"/>
  <c r="E951" i="11" s="1"/>
  <c r="B979" i="11"/>
  <c r="E979" i="11" s="1" a="1"/>
  <c r="E979" i="11" s="1"/>
  <c r="B1019" i="11"/>
  <c r="E1019" i="11" s="1" a="1"/>
  <c r="E1019" i="11" s="1"/>
  <c r="B1010" i="11"/>
  <c r="E1010" i="11" s="1" a="1"/>
  <c r="E1010" i="11" s="1"/>
  <c r="B1030" i="11"/>
  <c r="E1030" i="11" s="1" a="1"/>
  <c r="E1030" i="11" s="1"/>
  <c r="B1006" i="11"/>
  <c r="E1006" i="11" s="1" a="1"/>
  <c r="E1006" i="11" s="1"/>
  <c r="B1018" i="11"/>
  <c r="E1018" i="11" s="1" a="1"/>
  <c r="E1018" i="11" s="1"/>
  <c r="B1011" i="11"/>
  <c r="E1011" i="11" s="1" a="1"/>
  <c r="E1011" i="11" s="1"/>
  <c r="B1025" i="11"/>
  <c r="E1025" i="11" s="1" a="1"/>
  <c r="E1025" i="11" s="1"/>
  <c r="B980" i="11"/>
  <c r="E980" i="11" s="1" a="1"/>
  <c r="E980" i="11" s="1"/>
  <c r="B973" i="11"/>
  <c r="B1004" i="11"/>
  <c r="E1004" i="11" s="1" a="1"/>
  <c r="E1004" i="11" s="1"/>
  <c r="B1036" i="11"/>
  <c r="E1036" i="11" s="1" a="1"/>
  <c r="E1036" i="11" s="1"/>
  <c r="B998" i="11"/>
  <c r="E998" i="11" s="1" a="1"/>
  <c r="E998" i="11" s="1"/>
  <c r="B1037" i="11"/>
  <c r="B1016" i="11"/>
  <c r="E1016" i="11" s="1" a="1"/>
  <c r="E1016" i="11" s="1"/>
  <c r="B1031" i="11"/>
  <c r="E1031" i="11" s="1" a="1"/>
  <c r="E1031" i="11" s="1"/>
  <c r="B999" i="11"/>
  <c r="E999" i="11" s="1" a="1"/>
  <c r="E999" i="11" s="1"/>
  <c r="B1022" i="11"/>
  <c r="E1022" i="11" s="1" a="1"/>
  <c r="E1022" i="11" s="1"/>
  <c r="B990" i="11"/>
  <c r="E990" i="11" s="1" a="1"/>
  <c r="E990" i="11" s="1"/>
  <c r="B1035" i="11"/>
  <c r="E1035" i="11" s="1" a="1"/>
  <c r="E1035" i="11" s="1"/>
  <c r="B1005" i="11"/>
  <c r="E1005" i="11" s="1" a="1"/>
  <c r="E1005" i="11" s="1"/>
  <c r="B1029" i="11"/>
  <c r="E1029" i="11" s="1" a="1"/>
  <c r="E1029" i="11" s="1"/>
  <c r="F35" i="359"/>
  <c r="L42" i="359"/>
  <c r="H34" i="359"/>
  <c r="L41" i="359"/>
  <c r="G33" i="359"/>
  <c r="F34" i="359"/>
  <c r="H35" i="359"/>
  <c r="J36" i="359"/>
  <c r="K36" i="359"/>
  <c r="P35" i="518" l="1"/>
  <c r="D36" i="520"/>
  <c r="E36" i="520" s="1"/>
  <c r="F36" i="520" s="1"/>
  <c r="O36" i="520"/>
  <c r="P19" i="519"/>
  <c r="G19" i="519"/>
  <c r="H19" i="519" s="1"/>
  <c r="I19" i="519" s="1"/>
  <c r="P36" i="519"/>
  <c r="I36" i="519"/>
  <c r="K41" i="511"/>
  <c r="N25" i="509"/>
  <c r="S18" i="509"/>
  <c r="S25" i="509" s="1"/>
  <c r="R18" i="509"/>
  <c r="R25" i="509" s="1"/>
  <c r="P20" i="518"/>
  <c r="D38" i="520"/>
  <c r="E38" i="520" s="1"/>
  <c r="O38" i="520"/>
  <c r="G39" i="519"/>
  <c r="H39" i="519" s="1"/>
  <c r="I39" i="519" s="1"/>
  <c r="O9" i="519"/>
  <c r="P34" i="518"/>
  <c r="M29" i="511"/>
  <c r="L40" i="511"/>
  <c r="G45" i="514"/>
  <c r="G47" i="514"/>
  <c r="G48" i="514" s="1"/>
  <c r="K30" i="517"/>
  <c r="J18" i="514"/>
  <c r="I25" i="514"/>
  <c r="O36" i="519"/>
  <c r="J20" i="518"/>
  <c r="K20" i="518" s="1"/>
  <c r="L20" i="518" s="1"/>
  <c r="Q20" i="518"/>
  <c r="G35" i="519"/>
  <c r="H35" i="519" s="1"/>
  <c r="I35" i="519" s="1"/>
  <c r="P35" i="519"/>
  <c r="G9" i="519"/>
  <c r="J34" i="518"/>
  <c r="K34" i="518" s="1"/>
  <c r="L34" i="518" s="1"/>
  <c r="M34" i="518" s="1"/>
  <c r="N34" i="518" s="1"/>
  <c r="R34" i="518" s="1"/>
  <c r="Q34" i="518"/>
  <c r="M30" i="514"/>
  <c r="N30" i="514" s="1"/>
  <c r="P47" i="512"/>
  <c r="P48" i="512" s="1"/>
  <c r="P45" i="512"/>
  <c r="G8" i="517"/>
  <c r="O35" i="519"/>
  <c r="M47" i="508"/>
  <c r="M48" i="508" s="1"/>
  <c r="M45" i="508"/>
  <c r="M19" i="514"/>
  <c r="N19" i="514" s="1"/>
  <c r="S19" i="514"/>
  <c r="J23" i="518"/>
  <c r="K32" i="516"/>
  <c r="Q10" i="517"/>
  <c r="J45" i="511"/>
  <c r="J47" i="511"/>
  <c r="J48" i="511" s="1"/>
  <c r="Q45" i="509"/>
  <c r="Q47" i="509"/>
  <c r="Q48" i="509" s="1"/>
  <c r="O37" i="519"/>
  <c r="L31" i="515"/>
  <c r="Q31" i="515"/>
  <c r="E5" i="519"/>
  <c r="D13" i="519"/>
  <c r="P31" i="517"/>
  <c r="D20" i="520"/>
  <c r="E20" i="520" s="1"/>
  <c r="F20" i="520" s="1"/>
  <c r="O20" i="520"/>
  <c r="G37" i="519"/>
  <c r="H37" i="519" s="1"/>
  <c r="I37" i="519" s="1"/>
  <c r="M11" i="510"/>
  <c r="N8" i="510"/>
  <c r="D19" i="520"/>
  <c r="E19" i="520" s="1"/>
  <c r="F19" i="520" s="1"/>
  <c r="R36" i="517"/>
  <c r="M36" i="517"/>
  <c r="N36" i="517" s="1"/>
  <c r="S36" i="517" s="1"/>
  <c r="J30" i="518"/>
  <c r="K30" i="518" s="1"/>
  <c r="L30" i="518" s="1"/>
  <c r="Q30" i="518"/>
  <c r="S38" i="516"/>
  <c r="H22" i="518"/>
  <c r="J32" i="518"/>
  <c r="K32" i="518" s="1"/>
  <c r="L32" i="518" s="1"/>
  <c r="S47" i="507"/>
  <c r="S48" i="507" s="1"/>
  <c r="S45" i="507"/>
  <c r="L38" i="515"/>
  <c r="Q38" i="515"/>
  <c r="D33" i="520"/>
  <c r="E33" i="520" s="1"/>
  <c r="F33" i="520" s="1"/>
  <c r="J21" i="517"/>
  <c r="K21" i="516"/>
  <c r="N29" i="510"/>
  <c r="M40" i="510"/>
  <c r="J19" i="518"/>
  <c r="K19" i="518" s="1"/>
  <c r="L19" i="518" s="1"/>
  <c r="Q19" i="518"/>
  <c r="H25" i="515"/>
  <c r="I18" i="515"/>
  <c r="G38" i="519"/>
  <c r="G34" i="519"/>
  <c r="P32" i="518"/>
  <c r="D11" i="519"/>
  <c r="E8" i="519"/>
  <c r="I22" i="517"/>
  <c r="P22" i="517"/>
  <c r="Q39" i="516"/>
  <c r="D24" i="520"/>
  <c r="E24" i="520" s="1"/>
  <c r="F24" i="520" s="1"/>
  <c r="O24" i="520"/>
  <c r="E18" i="519"/>
  <c r="O18" i="519" s="1"/>
  <c r="O25" i="519" s="1"/>
  <c r="D25" i="519"/>
  <c r="D26" i="519" s="1"/>
  <c r="N45" i="507"/>
  <c r="N47" i="507"/>
  <c r="N48" i="507" s="1"/>
  <c r="S10" i="517"/>
  <c r="K31" i="516"/>
  <c r="G32" i="519"/>
  <c r="H32" i="519" s="1"/>
  <c r="I32" i="519" s="1"/>
  <c r="P32" i="519"/>
  <c r="J39" i="518"/>
  <c r="D29" i="520"/>
  <c r="C40" i="520"/>
  <c r="C41" i="520" s="1"/>
  <c r="H21" i="518"/>
  <c r="K20" i="517"/>
  <c r="J38" i="517"/>
  <c r="G24" i="519"/>
  <c r="H24" i="519" s="1"/>
  <c r="I24" i="519" s="1"/>
  <c r="C39" i="521"/>
  <c r="C33" i="521"/>
  <c r="C35" i="521"/>
  <c r="C30" i="521"/>
  <c r="C20" i="521"/>
  <c r="C18" i="521"/>
  <c r="C36" i="521"/>
  <c r="C9" i="521"/>
  <c r="C23" i="521"/>
  <c r="D23" i="521" s="1"/>
  <c r="E23" i="521" s="1"/>
  <c r="C5" i="521"/>
  <c r="C22" i="521"/>
  <c r="C8" i="521"/>
  <c r="C38" i="521"/>
  <c r="C31" i="521"/>
  <c r="C24" i="521"/>
  <c r="C37" i="521"/>
  <c r="C32" i="521"/>
  <c r="C34" i="521"/>
  <c r="C19" i="521"/>
  <c r="C10" i="521"/>
  <c r="C29" i="521"/>
  <c r="C21" i="521"/>
  <c r="Q30" i="516"/>
  <c r="R22" i="515"/>
  <c r="D32" i="520"/>
  <c r="E32" i="520" s="1"/>
  <c r="F32" i="520" s="1"/>
  <c r="O32" i="520"/>
  <c r="C44" i="519"/>
  <c r="C14" i="519"/>
  <c r="K40" i="512"/>
  <c r="L29" i="512"/>
  <c r="J33" i="516"/>
  <c r="K33" i="516" s="1"/>
  <c r="L33" i="516" s="1"/>
  <c r="H29" i="516"/>
  <c r="G40" i="516"/>
  <c r="H40" i="515"/>
  <c r="I29" i="515"/>
  <c r="Q14" i="511"/>
  <c r="Q44" i="511"/>
  <c r="O22" i="519"/>
  <c r="G41" i="515"/>
  <c r="J11" i="513"/>
  <c r="K8" i="513"/>
  <c r="K21" i="514"/>
  <c r="L21" i="514" s="1"/>
  <c r="K44" i="511"/>
  <c r="K14" i="511"/>
  <c r="G22" i="519"/>
  <c r="H22" i="519" s="1"/>
  <c r="I22" i="519" s="1"/>
  <c r="H18" i="516"/>
  <c r="G25" i="516"/>
  <c r="K45" i="510"/>
  <c r="K47" i="510"/>
  <c r="K48" i="510" s="1"/>
  <c r="G23" i="519"/>
  <c r="H23" i="519" s="1"/>
  <c r="I23" i="519" s="1"/>
  <c r="P23" i="519"/>
  <c r="J33" i="518"/>
  <c r="E29" i="519"/>
  <c r="D40" i="519"/>
  <c r="D41" i="519" s="1"/>
  <c r="J31" i="517"/>
  <c r="H47" i="513"/>
  <c r="H48" i="513" s="1"/>
  <c r="H45" i="513"/>
  <c r="Q36" i="515"/>
  <c r="G5" i="517"/>
  <c r="D8" i="520"/>
  <c r="C11" i="520"/>
  <c r="R38" i="516"/>
  <c r="S34" i="514"/>
  <c r="N41" i="508"/>
  <c r="R35" i="516"/>
  <c r="M5" i="511"/>
  <c r="L13" i="511"/>
  <c r="N5" i="510"/>
  <c r="M13" i="510"/>
  <c r="F18" i="518"/>
  <c r="E25" i="518"/>
  <c r="O18" i="518"/>
  <c r="O25" i="518" s="1"/>
  <c r="I11" i="514"/>
  <c r="J8" i="514"/>
  <c r="D35" i="520"/>
  <c r="E35" i="520" s="1"/>
  <c r="F35" i="520" s="1"/>
  <c r="Q31" i="518"/>
  <c r="L31" i="518"/>
  <c r="N26" i="508"/>
  <c r="R47" i="507"/>
  <c r="R48" i="507" s="1"/>
  <c r="R45" i="507"/>
  <c r="P37" i="518"/>
  <c r="L44" i="510"/>
  <c r="L14" i="510"/>
  <c r="J23" i="517"/>
  <c r="R36" i="516"/>
  <c r="P32" i="517"/>
  <c r="D5" i="520"/>
  <c r="C13" i="520"/>
  <c r="R36" i="515"/>
  <c r="M36" i="515"/>
  <c r="N36" i="515" s="1"/>
  <c r="S36" i="515" s="1"/>
  <c r="D23" i="520"/>
  <c r="E23" i="520" s="1"/>
  <c r="F23" i="520" s="1"/>
  <c r="O23" i="520"/>
  <c r="J24" i="518"/>
  <c r="K24" i="518" s="1"/>
  <c r="L24" i="518" s="1"/>
  <c r="J26" i="512"/>
  <c r="J25" i="513"/>
  <c r="K18" i="513"/>
  <c r="P31" i="518"/>
  <c r="J36" i="518"/>
  <c r="K36" i="518" s="1"/>
  <c r="L36" i="518" s="1"/>
  <c r="M36" i="518" s="1"/>
  <c r="N36" i="518" s="1"/>
  <c r="R36" i="518" s="1"/>
  <c r="Q36" i="518"/>
  <c r="J37" i="518"/>
  <c r="K37" i="518" s="1"/>
  <c r="L37" i="518" s="1"/>
  <c r="Q37" i="518"/>
  <c r="K35" i="517"/>
  <c r="L35" i="517" s="1"/>
  <c r="M35" i="517" s="1"/>
  <c r="N35" i="517" s="1"/>
  <c r="R35" i="517" s="1"/>
  <c r="J32" i="517"/>
  <c r="P38" i="517"/>
  <c r="G10" i="519"/>
  <c r="H10" i="519" s="1"/>
  <c r="I10" i="519" s="1"/>
  <c r="S30" i="516"/>
  <c r="D37" i="520"/>
  <c r="E37" i="520" s="1"/>
  <c r="Q26" i="511"/>
  <c r="L18" i="512"/>
  <c r="K25" i="512"/>
  <c r="G29" i="517"/>
  <c r="F40" i="517"/>
  <c r="I26" i="513"/>
  <c r="M34" i="515"/>
  <c r="N34" i="515" s="1"/>
  <c r="S34" i="515" s="1"/>
  <c r="F8" i="518"/>
  <c r="E11" i="518"/>
  <c r="G18" i="517"/>
  <c r="F25" i="517"/>
  <c r="P36" i="518"/>
  <c r="L45" i="509"/>
  <c r="L47" i="509"/>
  <c r="L48" i="509" s="1"/>
  <c r="Q33" i="517"/>
  <c r="J33" i="517"/>
  <c r="K33" i="517" s="1"/>
  <c r="L33" i="517" s="1"/>
  <c r="O29" i="518"/>
  <c r="O40" i="518" s="1"/>
  <c r="K10" i="516"/>
  <c r="L10" i="516" s="1"/>
  <c r="M10" i="516" s="1"/>
  <c r="N10" i="516" s="1"/>
  <c r="R10" i="516" s="1"/>
  <c r="D22" i="520"/>
  <c r="E22" i="520" s="1"/>
  <c r="F22" i="520" s="1"/>
  <c r="I39" i="517"/>
  <c r="P39" i="517"/>
  <c r="K26" i="511"/>
  <c r="G20" i="519"/>
  <c r="H20" i="519" s="1"/>
  <c r="I20" i="519" s="1"/>
  <c r="P20" i="519"/>
  <c r="M14" i="509"/>
  <c r="M44" i="509"/>
  <c r="L37" i="516"/>
  <c r="Q37" i="516"/>
  <c r="H35" i="518"/>
  <c r="I35" i="518" s="1"/>
  <c r="D30" i="520"/>
  <c r="F45" i="515"/>
  <c r="F47" i="515"/>
  <c r="F48" i="515" s="1"/>
  <c r="D39" i="520"/>
  <c r="E39" i="520" s="1"/>
  <c r="F39" i="520" s="1"/>
  <c r="O39" i="520"/>
  <c r="S47" i="506"/>
  <c r="S48" i="506" s="1"/>
  <c r="S45" i="506"/>
  <c r="M18" i="511"/>
  <c r="L25" i="511"/>
  <c r="H9" i="518"/>
  <c r="I9" i="518" s="1"/>
  <c r="S34" i="518"/>
  <c r="N13" i="509"/>
  <c r="S5" i="509"/>
  <c r="H8" i="516"/>
  <c r="G11" i="516"/>
  <c r="J40" i="513"/>
  <c r="J41" i="513" s="1"/>
  <c r="K29" i="513"/>
  <c r="Q29" i="513" s="1"/>
  <c r="Q40" i="513" s="1"/>
  <c r="O8" i="518"/>
  <c r="O11" i="518" s="1"/>
  <c r="I37" i="517"/>
  <c r="P37" i="517"/>
  <c r="J19" i="517"/>
  <c r="K19" i="517" s="1"/>
  <c r="L19" i="517" s="1"/>
  <c r="M19" i="517" s="1"/>
  <c r="N19" i="517" s="1"/>
  <c r="R19" i="517" s="1"/>
  <c r="I41" i="513"/>
  <c r="M8" i="511"/>
  <c r="L11" i="511"/>
  <c r="D10" i="520"/>
  <c r="E10" i="520" s="1"/>
  <c r="F10" i="520" s="1"/>
  <c r="O10" i="520"/>
  <c r="I5" i="515"/>
  <c r="H13" i="515"/>
  <c r="P5" i="515"/>
  <c r="P13" i="515" s="1"/>
  <c r="P13" i="514"/>
  <c r="I44" i="513"/>
  <c r="I14" i="513"/>
  <c r="P45" i="513"/>
  <c r="P47" i="513"/>
  <c r="P48" i="513" s="1"/>
  <c r="J14" i="512"/>
  <c r="J44" i="512"/>
  <c r="N40" i="509"/>
  <c r="N41" i="509" s="1"/>
  <c r="S29" i="509"/>
  <c r="S40" i="509" s="1"/>
  <c r="S22" i="515"/>
  <c r="P21" i="517"/>
  <c r="D34" i="520"/>
  <c r="E34" i="520" s="1"/>
  <c r="F34" i="520" s="1"/>
  <c r="G44" i="515"/>
  <c r="G14" i="515"/>
  <c r="J34" i="516"/>
  <c r="K34" i="516" s="1"/>
  <c r="L34" i="516" s="1"/>
  <c r="M34" i="516" s="1"/>
  <c r="N34" i="516" s="1"/>
  <c r="R34" i="516" s="1"/>
  <c r="Q34" i="516"/>
  <c r="R41" i="508"/>
  <c r="R44" i="508"/>
  <c r="R14" i="508"/>
  <c r="P38" i="518"/>
  <c r="S26" i="508"/>
  <c r="S14" i="508"/>
  <c r="S44" i="508"/>
  <c r="D21" i="520"/>
  <c r="E21" i="520" s="1"/>
  <c r="F21" i="520" s="1"/>
  <c r="H10" i="518"/>
  <c r="J19" i="516"/>
  <c r="K19" i="516" s="1"/>
  <c r="L19" i="516" s="1"/>
  <c r="Q19" i="516"/>
  <c r="I8" i="515"/>
  <c r="H11" i="515"/>
  <c r="P8" i="515"/>
  <c r="P11" i="515" s="1"/>
  <c r="J5" i="514"/>
  <c r="I13" i="514"/>
  <c r="J13" i="513"/>
  <c r="K5" i="513"/>
  <c r="L5" i="512"/>
  <c r="K13" i="512"/>
  <c r="O30" i="519"/>
  <c r="I24" i="517"/>
  <c r="P24" i="517"/>
  <c r="O31" i="519"/>
  <c r="G30" i="519"/>
  <c r="H30" i="519" s="1"/>
  <c r="I30" i="519" s="1"/>
  <c r="G31" i="519"/>
  <c r="H31" i="519" s="1"/>
  <c r="I31" i="519" s="1"/>
  <c r="P31" i="519"/>
  <c r="R5" i="509"/>
  <c r="J20" i="516"/>
  <c r="K20" i="516" s="1"/>
  <c r="L20" i="516" s="1"/>
  <c r="N44" i="508"/>
  <c r="N14" i="508"/>
  <c r="Q14" i="510"/>
  <c r="Q44" i="510"/>
  <c r="Q26" i="510"/>
  <c r="I40" i="514"/>
  <c r="J29" i="514"/>
  <c r="E40" i="518"/>
  <c r="F29" i="518"/>
  <c r="H41" i="514"/>
  <c r="H14" i="514"/>
  <c r="H44" i="514"/>
  <c r="I45" i="512"/>
  <c r="I47" i="512"/>
  <c r="I48" i="512" s="1"/>
  <c r="K11" i="512"/>
  <c r="L8" i="512"/>
  <c r="Q8" i="512"/>
  <c r="Q11" i="512" s="1"/>
  <c r="G33" i="519"/>
  <c r="H33" i="519" s="1"/>
  <c r="I33" i="519" s="1"/>
  <c r="P33" i="519"/>
  <c r="D31" i="520"/>
  <c r="E31" i="520" s="1"/>
  <c r="F31" i="520" s="1"/>
  <c r="O31" i="520"/>
  <c r="N18" i="510"/>
  <c r="M25" i="510"/>
  <c r="Q23" i="516"/>
  <c r="M19" i="515"/>
  <c r="N19" i="515" s="1"/>
  <c r="R19" i="515"/>
  <c r="S19" i="515"/>
  <c r="R45" i="506"/>
  <c r="R47" i="506"/>
  <c r="R48" i="506" s="1"/>
  <c r="G21" i="519"/>
  <c r="H21" i="519" s="1"/>
  <c r="I21" i="519" s="1"/>
  <c r="P21" i="519"/>
  <c r="Q34" i="517"/>
  <c r="M10" i="515"/>
  <c r="N10" i="515" s="1"/>
  <c r="R10" i="515" s="1"/>
  <c r="S34" i="516"/>
  <c r="J38" i="518"/>
  <c r="K38" i="518" s="1"/>
  <c r="L38" i="518" s="1"/>
  <c r="M38" i="518" s="1"/>
  <c r="N38" i="518" s="1"/>
  <c r="R38" i="518" s="1"/>
  <c r="Q38" i="518"/>
  <c r="D9" i="520"/>
  <c r="E9" i="520" s="1"/>
  <c r="F9" i="520" s="1"/>
  <c r="D18" i="520"/>
  <c r="C25" i="520"/>
  <c r="C26" i="520" s="1"/>
  <c r="M23" i="516"/>
  <c r="S20" i="515"/>
  <c r="O19" i="519"/>
  <c r="Q41" i="511"/>
  <c r="P25" i="514"/>
  <c r="M34" i="517"/>
  <c r="N34" i="517" s="1"/>
  <c r="S34" i="517" s="1"/>
  <c r="R34" i="517"/>
  <c r="M26" i="509"/>
  <c r="N11" i="509"/>
  <c r="S8" i="509"/>
  <c r="S11" i="509" s="1"/>
  <c r="R8" i="509"/>
  <c r="R11" i="509" s="1"/>
  <c r="P19" i="517"/>
  <c r="E1037" i="11" a="1"/>
  <c r="E1037" i="11" s="1"/>
  <c r="E973" i="11" a="1"/>
  <c r="E973" i="11" s="1"/>
  <c r="H50" i="11"/>
  <c r="J49" i="11" a="1"/>
  <c r="J49" i="11" s="1"/>
  <c r="B1041" i="11"/>
  <c r="E1041" i="11" s="1" a="1"/>
  <c r="E1041" i="11" s="1"/>
  <c r="B1001" i="11"/>
  <c r="E1001" i="11" s="1" a="1"/>
  <c r="E1001" i="11" s="1"/>
  <c r="B1020" i="11"/>
  <c r="E1020" i="11" s="1" a="1"/>
  <c r="E1020" i="11" s="1"/>
  <c r="B1058" i="11"/>
  <c r="E1058" i="11" s="1" a="1"/>
  <c r="E1058" i="11" s="1"/>
  <c r="B1051" i="11"/>
  <c r="E1051" i="11" s="1" a="1"/>
  <c r="E1051" i="11" s="1"/>
  <c r="B1026" i="11"/>
  <c r="E1026" i="11" s="1" a="1"/>
  <c r="E1026" i="11" s="1"/>
  <c r="B1027" i="11"/>
  <c r="E1027" i="11" s="1" a="1"/>
  <c r="E1027" i="11" s="1"/>
  <c r="B995" i="11"/>
  <c r="B1057" i="11"/>
  <c r="E1057" i="11" s="1" a="1"/>
  <c r="E1057" i="11" s="1"/>
  <c r="B1002" i="11"/>
  <c r="E1002" i="11" s="1" a="1"/>
  <c r="E1002" i="11" s="1"/>
  <c r="B1047" i="11"/>
  <c r="E1047" i="11" s="1" a="1"/>
  <c r="E1047" i="11" s="1"/>
  <c r="B1012" i="11"/>
  <c r="E1012" i="11" s="1" a="1"/>
  <c r="E1012" i="11" s="1"/>
  <c r="B1033" i="11"/>
  <c r="E1033" i="11" s="1" a="1"/>
  <c r="E1033" i="11" s="1"/>
  <c r="B1040" i="11"/>
  <c r="E1040" i="11" s="1" a="1"/>
  <c r="E1040" i="11" s="1"/>
  <c r="B1021" i="11"/>
  <c r="E1021" i="11" s="1" a="1"/>
  <c r="E1021" i="11" s="1"/>
  <c r="B1028" i="11"/>
  <c r="E1028" i="11" s="1" a="1"/>
  <c r="E1028" i="11" s="1"/>
  <c r="B1053" i="11"/>
  <c r="E1053" i="11" s="1" a="1"/>
  <c r="E1053" i="11" s="1"/>
  <c r="B1052" i="11"/>
  <c r="E1052" i="11" s="1" a="1"/>
  <c r="E1052" i="11" s="1"/>
  <c r="B1038" i="11"/>
  <c r="E1038" i="11" s="1" a="1"/>
  <c r="E1038" i="11" s="1"/>
  <c r="B1032" i="11"/>
  <c r="E1032" i="11" s="1" a="1"/>
  <c r="E1032" i="11" s="1"/>
  <c r="B1059" i="11"/>
  <c r="B1044" i="11"/>
  <c r="E1044" i="11" s="1" a="1"/>
  <c r="E1044" i="11" s="1"/>
  <c r="K37" i="359"/>
  <c r="L43" i="359"/>
  <c r="M41" i="359"/>
  <c r="G34" i="359"/>
  <c r="G35" i="359"/>
  <c r="J8" i="515" l="1"/>
  <c r="I11" i="515"/>
  <c r="Q19" i="517"/>
  <c r="P10" i="519"/>
  <c r="G18" i="518"/>
  <c r="F25" i="518"/>
  <c r="O29" i="519"/>
  <c r="O40" i="519" s="1"/>
  <c r="F29" i="519"/>
  <c r="E40" i="519"/>
  <c r="D19" i="521"/>
  <c r="E19" i="521" s="1"/>
  <c r="F19" i="521" s="1"/>
  <c r="L20" i="517"/>
  <c r="Q20" i="517"/>
  <c r="P9" i="518"/>
  <c r="Q10" i="519"/>
  <c r="J10" i="519"/>
  <c r="K10" i="519" s="1"/>
  <c r="L10" i="519" s="1"/>
  <c r="M10" i="519" s="1"/>
  <c r="N10" i="519" s="1"/>
  <c r="R10" i="519" s="1"/>
  <c r="J29" i="515"/>
  <c r="I40" i="515"/>
  <c r="J22" i="517"/>
  <c r="K22" i="517" s="1"/>
  <c r="L22" i="517" s="1"/>
  <c r="Q22" i="517"/>
  <c r="L41" i="511"/>
  <c r="Q35" i="517"/>
  <c r="D24" i="521"/>
  <c r="E24" i="521" s="1"/>
  <c r="F24" i="521" s="1"/>
  <c r="O24" i="521"/>
  <c r="G21" i="520"/>
  <c r="H21" i="520" s="1"/>
  <c r="I21" i="520" s="1"/>
  <c r="P21" i="520"/>
  <c r="P14" i="514"/>
  <c r="P44" i="514"/>
  <c r="K29" i="514"/>
  <c r="J40" i="514"/>
  <c r="N45" i="508"/>
  <c r="N47" i="508"/>
  <c r="N48" i="508" s="1"/>
  <c r="M14" i="510"/>
  <c r="M44" i="510"/>
  <c r="D34" i="521"/>
  <c r="E34" i="521" s="1"/>
  <c r="F34" i="521" s="1"/>
  <c r="G34" i="521" s="1"/>
  <c r="O9" i="520"/>
  <c r="G31" i="520"/>
  <c r="Q20" i="516"/>
  <c r="M19" i="516"/>
  <c r="N19" i="516" s="1"/>
  <c r="S19" i="516" s="1"/>
  <c r="R19" i="516"/>
  <c r="C14" i="520"/>
  <c r="C44" i="520"/>
  <c r="N13" i="510"/>
  <c r="S5" i="510"/>
  <c r="H41" i="515"/>
  <c r="D32" i="521"/>
  <c r="E32" i="521" s="1"/>
  <c r="F32" i="521" s="1"/>
  <c r="I21" i="518"/>
  <c r="P21" i="518"/>
  <c r="E11" i="519"/>
  <c r="F8" i="519"/>
  <c r="M38" i="515"/>
  <c r="N38" i="515" s="1"/>
  <c r="R38" i="515" s="1"/>
  <c r="P20" i="520"/>
  <c r="G20" i="520"/>
  <c r="H20" i="520" s="1"/>
  <c r="I20" i="520" s="1"/>
  <c r="D37" i="521"/>
  <c r="E37" i="521" s="1"/>
  <c r="F37" i="521" s="1"/>
  <c r="O37" i="521"/>
  <c r="D14" i="519"/>
  <c r="D44" i="519"/>
  <c r="R13" i="509"/>
  <c r="O21" i="520"/>
  <c r="L29" i="513"/>
  <c r="K40" i="513"/>
  <c r="J35" i="518"/>
  <c r="H18" i="517"/>
  <c r="G25" i="517"/>
  <c r="S35" i="517"/>
  <c r="M13" i="511"/>
  <c r="N5" i="511"/>
  <c r="Q23" i="519"/>
  <c r="J23" i="519"/>
  <c r="K23" i="519" s="1"/>
  <c r="L23" i="519" s="1"/>
  <c r="M23" i="519" s="1"/>
  <c r="N23" i="519" s="1"/>
  <c r="R23" i="519" s="1"/>
  <c r="P29" i="516"/>
  <c r="P40" i="516" s="1"/>
  <c r="I29" i="516"/>
  <c r="H40" i="516"/>
  <c r="D31" i="521"/>
  <c r="E31" i="521" s="1"/>
  <c r="F31" i="521" s="1"/>
  <c r="E29" i="520"/>
  <c r="D40" i="520"/>
  <c r="F5" i="519"/>
  <c r="E13" i="519"/>
  <c r="D38" i="521"/>
  <c r="E38" i="521" s="1"/>
  <c r="F38" i="521" s="1"/>
  <c r="O38" i="521"/>
  <c r="H34" i="519"/>
  <c r="I34" i="519" s="1"/>
  <c r="M32" i="518"/>
  <c r="N32" i="518" s="1"/>
  <c r="S32" i="518" s="1"/>
  <c r="R32" i="518"/>
  <c r="J39" i="519"/>
  <c r="K33" i="518"/>
  <c r="L33" i="518" s="1"/>
  <c r="J31" i="519"/>
  <c r="K31" i="519" s="1"/>
  <c r="L31" i="519" s="1"/>
  <c r="M31" i="519" s="1"/>
  <c r="N31" i="519" s="1"/>
  <c r="R31" i="519" s="1"/>
  <c r="Q31" i="519"/>
  <c r="S45" i="508"/>
  <c r="S47" i="508"/>
  <c r="S48" i="508" s="1"/>
  <c r="S19" i="517"/>
  <c r="M37" i="516"/>
  <c r="N37" i="516" s="1"/>
  <c r="S37" i="516"/>
  <c r="G8" i="518"/>
  <c r="F11" i="518"/>
  <c r="K23" i="517"/>
  <c r="R33" i="516"/>
  <c r="M33" i="516"/>
  <c r="N33" i="516" s="1"/>
  <c r="S33" i="516" s="1"/>
  <c r="C11" i="521"/>
  <c r="D8" i="521"/>
  <c r="K39" i="518"/>
  <c r="Q32" i="518"/>
  <c r="M31" i="515"/>
  <c r="N31" i="515" s="1"/>
  <c r="R31" i="515"/>
  <c r="S31" i="515"/>
  <c r="S30" i="514"/>
  <c r="P39" i="519"/>
  <c r="S10" i="515"/>
  <c r="M8" i="512"/>
  <c r="L11" i="512"/>
  <c r="P30" i="519"/>
  <c r="M45" i="509"/>
  <c r="M47" i="509"/>
  <c r="M48" i="509" s="1"/>
  <c r="R34" i="515"/>
  <c r="M37" i="518"/>
  <c r="N37" i="518" s="1"/>
  <c r="S37" i="518" s="1"/>
  <c r="R37" i="518"/>
  <c r="Q33" i="516"/>
  <c r="D22" i="521"/>
  <c r="E22" i="521" s="1"/>
  <c r="F22" i="521" s="1"/>
  <c r="O22" i="521"/>
  <c r="L47" i="510"/>
  <c r="L48" i="510" s="1"/>
  <c r="L45" i="510"/>
  <c r="H25" i="516"/>
  <c r="I18" i="516"/>
  <c r="P18" i="516"/>
  <c r="P25" i="516" s="1"/>
  <c r="L40" i="512"/>
  <c r="M29" i="512"/>
  <c r="D5" i="521"/>
  <c r="C13" i="521"/>
  <c r="J32" i="519"/>
  <c r="H38" i="519"/>
  <c r="I22" i="518"/>
  <c r="P22" i="518"/>
  <c r="R30" i="514"/>
  <c r="E40" i="520"/>
  <c r="F38" i="520"/>
  <c r="Q21" i="514"/>
  <c r="O30" i="520"/>
  <c r="E30" i="520"/>
  <c r="F30" i="520" s="1"/>
  <c r="P8" i="516"/>
  <c r="P11" i="516" s="1"/>
  <c r="I8" i="516"/>
  <c r="H11" i="516"/>
  <c r="P22" i="519"/>
  <c r="K41" i="512"/>
  <c r="O23" i="521"/>
  <c r="F23" i="521"/>
  <c r="I25" i="515"/>
  <c r="J18" i="515"/>
  <c r="L31" i="516"/>
  <c r="Q31" i="516"/>
  <c r="H26" i="515"/>
  <c r="I10" i="518"/>
  <c r="P10" i="518"/>
  <c r="H47" i="514"/>
  <c r="H48" i="514" s="1"/>
  <c r="H45" i="514"/>
  <c r="H14" i="515"/>
  <c r="H44" i="515"/>
  <c r="N44" i="509"/>
  <c r="N14" i="509"/>
  <c r="J20" i="519"/>
  <c r="C47" i="519"/>
  <c r="C48" i="519" s="1"/>
  <c r="C45" i="519"/>
  <c r="D36" i="521"/>
  <c r="E36" i="521" s="1"/>
  <c r="F36" i="521" s="1"/>
  <c r="O36" i="521"/>
  <c r="M30" i="518"/>
  <c r="N30" i="518" s="1"/>
  <c r="S30" i="518" s="1"/>
  <c r="R30" i="518"/>
  <c r="R5" i="510"/>
  <c r="M20" i="516"/>
  <c r="N20" i="516" s="1"/>
  <c r="S20" i="516" s="1"/>
  <c r="H8" i="517"/>
  <c r="P8" i="517" s="1"/>
  <c r="J33" i="519"/>
  <c r="K33" i="519" s="1"/>
  <c r="L33" i="519" s="1"/>
  <c r="J30" i="519"/>
  <c r="K30" i="519" s="1"/>
  <c r="L30" i="519" s="1"/>
  <c r="M30" i="519" s="1"/>
  <c r="N30" i="519" s="1"/>
  <c r="R30" i="519" s="1"/>
  <c r="S13" i="509"/>
  <c r="P26" i="514"/>
  <c r="J21" i="519"/>
  <c r="K21" i="519" s="1"/>
  <c r="L21" i="519" s="1"/>
  <c r="R45" i="508"/>
  <c r="R47" i="508"/>
  <c r="R48" i="508" s="1"/>
  <c r="J5" i="515"/>
  <c r="I13" i="515"/>
  <c r="K25" i="513"/>
  <c r="L18" i="513"/>
  <c r="Q18" i="513"/>
  <c r="Q25" i="513" s="1"/>
  <c r="D11" i="520"/>
  <c r="E8" i="520"/>
  <c r="K45" i="511"/>
  <c r="K47" i="511"/>
  <c r="K48" i="511" s="1"/>
  <c r="S10" i="519"/>
  <c r="C25" i="521"/>
  <c r="C26" i="521" s="1"/>
  <c r="D18" i="521"/>
  <c r="H9" i="519"/>
  <c r="I9" i="519" s="1"/>
  <c r="S26" i="509"/>
  <c r="G9" i="520"/>
  <c r="H9" i="520" s="1"/>
  <c r="I9" i="520" s="1"/>
  <c r="P9" i="520"/>
  <c r="J47" i="512"/>
  <c r="J48" i="512" s="1"/>
  <c r="J45" i="512"/>
  <c r="S36" i="518"/>
  <c r="H29" i="517"/>
  <c r="G40" i="517"/>
  <c r="J26" i="513"/>
  <c r="R31" i="518"/>
  <c r="M31" i="518"/>
  <c r="N31" i="518" s="1"/>
  <c r="S31" i="518" s="1"/>
  <c r="O20" i="521"/>
  <c r="D20" i="521"/>
  <c r="E20" i="521" s="1"/>
  <c r="F20" i="521" s="1"/>
  <c r="M19" i="518"/>
  <c r="N26" i="509"/>
  <c r="J37" i="517"/>
  <c r="K37" i="517" s="1"/>
  <c r="L37" i="517" s="1"/>
  <c r="M37" i="517" s="1"/>
  <c r="N37" i="517" s="1"/>
  <c r="R37" i="517" s="1"/>
  <c r="N29" i="511"/>
  <c r="M40" i="511"/>
  <c r="L44" i="511"/>
  <c r="L14" i="511"/>
  <c r="P14" i="515"/>
  <c r="P44" i="515"/>
  <c r="J22" i="519"/>
  <c r="F40" i="518"/>
  <c r="G29" i="518"/>
  <c r="L13" i="512"/>
  <c r="M5" i="512"/>
  <c r="J9" i="518"/>
  <c r="J39" i="517"/>
  <c r="K39" i="517" s="1"/>
  <c r="L39" i="517" s="1"/>
  <c r="K26" i="512"/>
  <c r="D30" i="521"/>
  <c r="E30" i="521" s="1"/>
  <c r="F30" i="521" s="1"/>
  <c r="O30" i="521"/>
  <c r="M41" i="510"/>
  <c r="L32" i="516"/>
  <c r="Q32" i="516"/>
  <c r="J35" i="519"/>
  <c r="K35" i="519" s="1"/>
  <c r="L35" i="519" s="1"/>
  <c r="I47" i="513"/>
  <c r="I48" i="513" s="1"/>
  <c r="I45" i="513"/>
  <c r="D9" i="521"/>
  <c r="E9" i="521" s="1"/>
  <c r="F9" i="521" s="1"/>
  <c r="J24" i="517"/>
  <c r="K24" i="517" s="1"/>
  <c r="L24" i="517" s="1"/>
  <c r="M24" i="517" s="1"/>
  <c r="N24" i="517" s="1"/>
  <c r="R24" i="517" s="1"/>
  <c r="K44" i="512"/>
  <c r="K14" i="512"/>
  <c r="C23" i="522"/>
  <c r="C29" i="522"/>
  <c r="C20" i="522"/>
  <c r="C22" i="522"/>
  <c r="C9" i="522"/>
  <c r="C38" i="522"/>
  <c r="C21" i="522"/>
  <c r="C36" i="522"/>
  <c r="C19" i="522"/>
  <c r="C39" i="522"/>
  <c r="C32" i="522"/>
  <c r="C8" i="522"/>
  <c r="C31" i="522"/>
  <c r="C24" i="522"/>
  <c r="C34" i="522"/>
  <c r="C35" i="522"/>
  <c r="C30" i="522"/>
  <c r="C37" i="522"/>
  <c r="C10" i="522"/>
  <c r="C33" i="522"/>
  <c r="C18" i="522"/>
  <c r="L5" i="513"/>
  <c r="K13" i="513"/>
  <c r="Q5" i="513"/>
  <c r="G10" i="520"/>
  <c r="L26" i="511"/>
  <c r="O22" i="520"/>
  <c r="L25" i="512"/>
  <c r="M18" i="512"/>
  <c r="Q24" i="518"/>
  <c r="O35" i="520"/>
  <c r="M21" i="514"/>
  <c r="G32" i="520"/>
  <c r="D35" i="521"/>
  <c r="E35" i="521" s="1"/>
  <c r="F35" i="521" s="1"/>
  <c r="O35" i="521"/>
  <c r="N40" i="510"/>
  <c r="N41" i="510" s="1"/>
  <c r="S29" i="510"/>
  <c r="S40" i="510" s="1"/>
  <c r="R29" i="510"/>
  <c r="R40" i="510" s="1"/>
  <c r="P26" i="515"/>
  <c r="G22" i="520"/>
  <c r="H22" i="520" s="1"/>
  <c r="I22" i="520" s="1"/>
  <c r="G19" i="520"/>
  <c r="K23" i="518"/>
  <c r="M20" i="518"/>
  <c r="N20" i="518" s="1"/>
  <c r="S20" i="518" s="1"/>
  <c r="J36" i="519"/>
  <c r="J44" i="513"/>
  <c r="J14" i="513"/>
  <c r="N18" i="511"/>
  <c r="M25" i="511"/>
  <c r="M26" i="511" s="1"/>
  <c r="M24" i="518"/>
  <c r="N24" i="518" s="1"/>
  <c r="S24" i="518" s="1"/>
  <c r="G35" i="520"/>
  <c r="H35" i="520" s="1"/>
  <c r="I35" i="520" s="1"/>
  <c r="P35" i="520"/>
  <c r="H5" i="517"/>
  <c r="L8" i="513"/>
  <c r="K11" i="513"/>
  <c r="P41" i="514"/>
  <c r="D33" i="521"/>
  <c r="E33" i="521" s="1"/>
  <c r="F33" i="521" s="1"/>
  <c r="F18" i="519"/>
  <c r="E25" i="519"/>
  <c r="E26" i="519" s="1"/>
  <c r="N23" i="516"/>
  <c r="R23" i="516" s="1"/>
  <c r="Q29" i="514"/>
  <c r="Q40" i="514" s="1"/>
  <c r="G45" i="515"/>
  <c r="G47" i="515"/>
  <c r="G48" i="515" s="1"/>
  <c r="S10" i="516"/>
  <c r="D39" i="521"/>
  <c r="E39" i="521" s="1"/>
  <c r="F39" i="521" s="1"/>
  <c r="L21" i="516"/>
  <c r="Q21" i="516"/>
  <c r="O19" i="520"/>
  <c r="O5" i="519"/>
  <c r="R19" i="514"/>
  <c r="I26" i="514"/>
  <c r="J19" i="519"/>
  <c r="Q10" i="516"/>
  <c r="D13" i="520"/>
  <c r="E5" i="520"/>
  <c r="I41" i="514"/>
  <c r="I44" i="514"/>
  <c r="I14" i="514"/>
  <c r="J24" i="519"/>
  <c r="K24" i="519" s="1"/>
  <c r="L24" i="519" s="1"/>
  <c r="Q24" i="519"/>
  <c r="J13" i="514"/>
  <c r="K5" i="514"/>
  <c r="Q5" i="514" s="1"/>
  <c r="Q13" i="514" s="1"/>
  <c r="O34" i="520"/>
  <c r="N8" i="511"/>
  <c r="R8" i="511" s="1"/>
  <c r="R11" i="511" s="1"/>
  <c r="M11" i="511"/>
  <c r="O37" i="520"/>
  <c r="F37" i="520"/>
  <c r="G23" i="520"/>
  <c r="H23" i="520" s="1"/>
  <c r="I23" i="520" s="1"/>
  <c r="P24" i="519"/>
  <c r="G24" i="520"/>
  <c r="H24" i="520" s="1"/>
  <c r="I24" i="520" s="1"/>
  <c r="P24" i="520"/>
  <c r="K21" i="517"/>
  <c r="N11" i="510"/>
  <c r="S8" i="510"/>
  <c r="S11" i="510" s="1"/>
  <c r="R8" i="510"/>
  <c r="R11" i="510" s="1"/>
  <c r="K18" i="514"/>
  <c r="J25" i="514"/>
  <c r="J26" i="514" s="1"/>
  <c r="P41" i="515"/>
  <c r="K31" i="517"/>
  <c r="L31" i="517" s="1"/>
  <c r="M31" i="517" s="1"/>
  <c r="N31" i="517" s="1"/>
  <c r="R31" i="517" s="1"/>
  <c r="S31" i="517"/>
  <c r="D21" i="521"/>
  <c r="E21" i="521" s="1"/>
  <c r="F21" i="521" s="1"/>
  <c r="O21" i="521"/>
  <c r="Q13" i="512"/>
  <c r="K8" i="514"/>
  <c r="Q8" i="514" s="1"/>
  <c r="Q11" i="514" s="1"/>
  <c r="J11" i="514"/>
  <c r="G34" i="520"/>
  <c r="S38" i="518"/>
  <c r="M26" i="510"/>
  <c r="Q45" i="510"/>
  <c r="Q47" i="510"/>
  <c r="Q48" i="510" s="1"/>
  <c r="G39" i="520"/>
  <c r="M33" i="517"/>
  <c r="N33" i="517" s="1"/>
  <c r="S33" i="517" s="1"/>
  <c r="Q31" i="517"/>
  <c r="Q45" i="511"/>
  <c r="Q47" i="511"/>
  <c r="Q48" i="511" s="1"/>
  <c r="D29" i="521"/>
  <c r="C40" i="521"/>
  <c r="C41" i="521" s="1"/>
  <c r="K38" i="517"/>
  <c r="O33" i="520"/>
  <c r="P37" i="519"/>
  <c r="L30" i="517"/>
  <c r="Q30" i="517"/>
  <c r="O8" i="519"/>
  <c r="O11" i="519" s="1"/>
  <c r="K32" i="517"/>
  <c r="E18" i="520"/>
  <c r="D25" i="520"/>
  <c r="D26" i="520" s="1"/>
  <c r="N25" i="510"/>
  <c r="N26" i="510" s="1"/>
  <c r="S18" i="510"/>
  <c r="S25" i="510" s="1"/>
  <c r="R18" i="510"/>
  <c r="R25" i="510" s="1"/>
  <c r="S31" i="519"/>
  <c r="D10" i="521"/>
  <c r="E10" i="521" s="1"/>
  <c r="F10" i="521" s="1"/>
  <c r="G33" i="520"/>
  <c r="H33" i="520" s="1"/>
  <c r="I33" i="520" s="1"/>
  <c r="P33" i="520"/>
  <c r="J37" i="519"/>
  <c r="K37" i="519" s="1"/>
  <c r="L37" i="519" s="1"/>
  <c r="G36" i="520"/>
  <c r="Q8" i="513"/>
  <c r="Q11" i="513" s="1"/>
  <c r="E1059" i="11" a="1"/>
  <c r="E1059" i="11" s="1"/>
  <c r="E995" i="11" a="1"/>
  <c r="E995" i="11" s="1"/>
  <c r="H51" i="11"/>
  <c r="J50" i="11" a="1"/>
  <c r="J50" i="11" s="1"/>
  <c r="B1023" i="11"/>
  <c r="E1023" i="11" s="1" a="1"/>
  <c r="E1023" i="11" s="1"/>
  <c r="B1063" i="11"/>
  <c r="E1063" i="11" s="1" a="1"/>
  <c r="E1063" i="11" s="1"/>
  <c r="B1062" i="11"/>
  <c r="E1062" i="11" s="1" a="1"/>
  <c r="E1062" i="11" s="1"/>
  <c r="B1055" i="11"/>
  <c r="E1055" i="11" s="1" a="1"/>
  <c r="E1055" i="11" s="1"/>
  <c r="B1034" i="11"/>
  <c r="E1034" i="11" s="1" a="1"/>
  <c r="E1034" i="11" s="1"/>
  <c r="B1069" i="11"/>
  <c r="E1069" i="11" s="1" a="1"/>
  <c r="E1069" i="11" s="1"/>
  <c r="B1081" i="11"/>
  <c r="B1024" i="11"/>
  <c r="E1024" i="11" s="1" a="1"/>
  <c r="E1024" i="11" s="1"/>
  <c r="B1054" i="11"/>
  <c r="E1054" i="11" s="1" a="1"/>
  <c r="E1054" i="11" s="1"/>
  <c r="B1079" i="11"/>
  <c r="E1079" i="11" s="1" a="1"/>
  <c r="E1079" i="11" s="1"/>
  <c r="B1017" i="11"/>
  <c r="B1060" i="11"/>
  <c r="E1060" i="11" s="1" a="1"/>
  <c r="E1060" i="11" s="1"/>
  <c r="B1049" i="11"/>
  <c r="E1049" i="11" s="1" a="1"/>
  <c r="E1049" i="11" s="1"/>
  <c r="B1074" i="11"/>
  <c r="E1074" i="11" s="1" a="1"/>
  <c r="E1074" i="11" s="1"/>
  <c r="B1075" i="11"/>
  <c r="E1075" i="11" s="1" a="1"/>
  <c r="E1075" i="11" s="1"/>
  <c r="B1048" i="11"/>
  <c r="E1048" i="11" s="1" a="1"/>
  <c r="E1048" i="11" s="1"/>
  <c r="B1073" i="11"/>
  <c r="E1073" i="11" s="1" a="1"/>
  <c r="E1073" i="11" s="1"/>
  <c r="B1050" i="11"/>
  <c r="E1050" i="11" s="1" a="1"/>
  <c r="E1050" i="11" s="1"/>
  <c r="B1043" i="11"/>
  <c r="E1043" i="11" s="1" a="1"/>
  <c r="E1043" i="11" s="1"/>
  <c r="B1080" i="11"/>
  <c r="E1080" i="11" s="1" a="1"/>
  <c r="E1080" i="11" s="1"/>
  <c r="B1042" i="11"/>
  <c r="E1042" i="11" s="1" a="1"/>
  <c r="E1042" i="11" s="1"/>
  <c r="B1066" i="11"/>
  <c r="E1066" i="11" s="1" a="1"/>
  <c r="E1066" i="11" s="1"/>
  <c r="F36" i="359"/>
  <c r="K38" i="359"/>
  <c r="H36" i="359"/>
  <c r="M43" i="359"/>
  <c r="J38" i="359"/>
  <c r="Q14" i="514" l="1"/>
  <c r="P39" i="520"/>
  <c r="Q41" i="514"/>
  <c r="E13" i="520"/>
  <c r="F5" i="520"/>
  <c r="D14" i="520"/>
  <c r="D44" i="520"/>
  <c r="F25" i="519"/>
  <c r="G18" i="519"/>
  <c r="L23" i="518"/>
  <c r="Q23" i="518"/>
  <c r="D9" i="522"/>
  <c r="E9" i="522" s="1"/>
  <c r="F9" i="522" s="1"/>
  <c r="O9" i="522"/>
  <c r="R39" i="517"/>
  <c r="M39" i="517"/>
  <c r="N39" i="517" s="1"/>
  <c r="S39" i="517" s="1"/>
  <c r="K32" i="519"/>
  <c r="L32" i="519" s="1"/>
  <c r="G5" i="519"/>
  <c r="F13" i="519"/>
  <c r="R26" i="509"/>
  <c r="R44" i="509"/>
  <c r="R14" i="509"/>
  <c r="R41" i="509"/>
  <c r="H39" i="520"/>
  <c r="I39" i="520" s="1"/>
  <c r="D22" i="522"/>
  <c r="E22" i="522" s="1"/>
  <c r="F22" i="522" s="1"/>
  <c r="E11" i="520"/>
  <c r="F8" i="520"/>
  <c r="O8" i="520"/>
  <c r="O11" i="520" s="1"/>
  <c r="R13" i="510"/>
  <c r="H8" i="518"/>
  <c r="G11" i="518"/>
  <c r="D47" i="519"/>
  <c r="D48" i="519" s="1"/>
  <c r="D45" i="519"/>
  <c r="M22" i="517"/>
  <c r="N22" i="517" s="1"/>
  <c r="S22" i="517" s="1"/>
  <c r="R22" i="517"/>
  <c r="O33" i="521"/>
  <c r="H19" i="520"/>
  <c r="I19" i="520" s="1"/>
  <c r="D20" i="522"/>
  <c r="E20" i="522" s="1"/>
  <c r="F20" i="522" s="1"/>
  <c r="K9" i="518"/>
  <c r="L9" i="518" s="1"/>
  <c r="D41" i="520"/>
  <c r="H10" i="520"/>
  <c r="D29" i="522"/>
  <c r="C40" i="522"/>
  <c r="J25" i="515"/>
  <c r="K18" i="515"/>
  <c r="C44" i="521"/>
  <c r="C14" i="521"/>
  <c r="M11" i="512"/>
  <c r="N8" i="512"/>
  <c r="R37" i="516"/>
  <c r="O29" i="520"/>
  <c r="O40" i="520" s="1"/>
  <c r="F29" i="520"/>
  <c r="I41" i="515"/>
  <c r="J11" i="515"/>
  <c r="K8" i="515"/>
  <c r="Q8" i="515" s="1"/>
  <c r="Q11" i="515" s="1"/>
  <c r="K19" i="519"/>
  <c r="G33" i="521"/>
  <c r="H33" i="521" s="1"/>
  <c r="I33" i="521" s="1"/>
  <c r="L32" i="517"/>
  <c r="Q32" i="517"/>
  <c r="L21" i="517"/>
  <c r="Q21" i="517"/>
  <c r="P22" i="520"/>
  <c r="Q13" i="513"/>
  <c r="D23" i="522"/>
  <c r="E23" i="522" s="1"/>
  <c r="F23" i="522" s="1"/>
  <c r="O23" i="522"/>
  <c r="N5" i="512"/>
  <c r="M13" i="512"/>
  <c r="M18" i="513"/>
  <c r="L25" i="513"/>
  <c r="I26" i="515"/>
  <c r="E5" i="521"/>
  <c r="D13" i="521"/>
  <c r="H31" i="520"/>
  <c r="I31" i="520" s="1"/>
  <c r="J40" i="515"/>
  <c r="K29" i="515"/>
  <c r="O31" i="521"/>
  <c r="G37" i="521"/>
  <c r="O34" i="521"/>
  <c r="P34" i="521"/>
  <c r="H34" i="521"/>
  <c r="I34" i="521" s="1"/>
  <c r="J24" i="520"/>
  <c r="K24" i="520" s="1"/>
  <c r="L24" i="520" s="1"/>
  <c r="G31" i="521"/>
  <c r="H31" i="521" s="1"/>
  <c r="I31" i="521" s="1"/>
  <c r="P31" i="521"/>
  <c r="S24" i="517"/>
  <c r="Q24" i="517"/>
  <c r="G36" i="521"/>
  <c r="L41" i="512"/>
  <c r="J20" i="520"/>
  <c r="K20" i="520" s="1"/>
  <c r="L20" i="520" s="1"/>
  <c r="Q20" i="520"/>
  <c r="M45" i="510"/>
  <c r="M47" i="510"/>
  <c r="M48" i="510" s="1"/>
  <c r="S37" i="517"/>
  <c r="R30" i="517"/>
  <c r="M30" i="517"/>
  <c r="N30" i="517" s="1"/>
  <c r="P23" i="520"/>
  <c r="C25" i="522"/>
  <c r="D18" i="522"/>
  <c r="I14" i="515"/>
  <c r="I44" i="515"/>
  <c r="J29" i="516"/>
  <c r="I40" i="516"/>
  <c r="O5" i="520"/>
  <c r="O13" i="520" s="1"/>
  <c r="J23" i="520"/>
  <c r="K23" i="520" s="1"/>
  <c r="L23" i="520" s="1"/>
  <c r="M23" i="520" s="1"/>
  <c r="N23" i="520" s="1"/>
  <c r="R23" i="520" s="1"/>
  <c r="Q23" i="520"/>
  <c r="I5" i="517"/>
  <c r="R41" i="510"/>
  <c r="D33" i="522"/>
  <c r="E33" i="522" s="1"/>
  <c r="F33" i="522" s="1"/>
  <c r="O33" i="522"/>
  <c r="K22" i="519"/>
  <c r="K5" i="515"/>
  <c r="J13" i="515"/>
  <c r="J18" i="516"/>
  <c r="I25" i="516"/>
  <c r="S30" i="519"/>
  <c r="L13" i="513"/>
  <c r="M5" i="513"/>
  <c r="G9" i="521"/>
  <c r="H9" i="521" s="1"/>
  <c r="I9" i="521" s="1"/>
  <c r="J8" i="516"/>
  <c r="I11" i="516"/>
  <c r="S38" i="515"/>
  <c r="P9" i="519"/>
  <c r="H40" i="517"/>
  <c r="I29" i="517"/>
  <c r="L11" i="513"/>
  <c r="M8" i="513"/>
  <c r="H29" i="518"/>
  <c r="G40" i="518"/>
  <c r="N29" i="512"/>
  <c r="M40" i="512"/>
  <c r="M41" i="512" s="1"/>
  <c r="D37" i="522"/>
  <c r="E37" i="522" s="1"/>
  <c r="F37" i="522" s="1"/>
  <c r="J9" i="520"/>
  <c r="K9" i="520" s="1"/>
  <c r="L9" i="520" s="1"/>
  <c r="Q9" i="520"/>
  <c r="K20" i="519"/>
  <c r="M20" i="517"/>
  <c r="N20" i="517" s="1"/>
  <c r="R20" i="517"/>
  <c r="G37" i="520"/>
  <c r="H37" i="520" s="1"/>
  <c r="I37" i="520" s="1"/>
  <c r="P37" i="520"/>
  <c r="Q37" i="519"/>
  <c r="Q14" i="512"/>
  <c r="Q44" i="512"/>
  <c r="Q26" i="512"/>
  <c r="Q41" i="512"/>
  <c r="R24" i="518"/>
  <c r="D30" i="522"/>
  <c r="E30" i="522" s="1"/>
  <c r="F30" i="522" s="1"/>
  <c r="O30" i="522"/>
  <c r="Q21" i="519"/>
  <c r="G30" i="520"/>
  <c r="H30" i="520" s="1"/>
  <c r="I30" i="520" s="1"/>
  <c r="P30" i="520"/>
  <c r="M33" i="518"/>
  <c r="N13" i="511"/>
  <c r="S5" i="511"/>
  <c r="R5" i="511"/>
  <c r="R13" i="511" s="1"/>
  <c r="G8" i="519"/>
  <c r="F11" i="519"/>
  <c r="P34" i="519"/>
  <c r="N11" i="511"/>
  <c r="S8" i="511"/>
  <c r="S11" i="511" s="1"/>
  <c r="N47" i="509"/>
  <c r="N48" i="509" s="1"/>
  <c r="N45" i="509"/>
  <c r="L39" i="518"/>
  <c r="M39" i="518" s="1"/>
  <c r="N39" i="518" s="1"/>
  <c r="R39" i="518" s="1"/>
  <c r="Q39" i="518"/>
  <c r="M44" i="511"/>
  <c r="M14" i="511"/>
  <c r="G19" i="521"/>
  <c r="H19" i="521" s="1"/>
  <c r="I19" i="521" s="1"/>
  <c r="P19" i="521"/>
  <c r="J22" i="520"/>
  <c r="K22" i="520" s="1"/>
  <c r="L22" i="520" s="1"/>
  <c r="G23" i="521"/>
  <c r="H23" i="521" s="1"/>
  <c r="I23" i="521" s="1"/>
  <c r="O13" i="519"/>
  <c r="D10" i="522"/>
  <c r="E10" i="522" s="1"/>
  <c r="F10" i="522" s="1"/>
  <c r="O10" i="522"/>
  <c r="M37" i="519"/>
  <c r="N37" i="519" s="1"/>
  <c r="S37" i="519" s="1"/>
  <c r="R37" i="519"/>
  <c r="D35" i="522"/>
  <c r="E35" i="522" s="1"/>
  <c r="F35" i="522" s="1"/>
  <c r="L47" i="511"/>
  <c r="L48" i="511" s="1"/>
  <c r="L45" i="511"/>
  <c r="M21" i="519"/>
  <c r="N21" i="519" s="1"/>
  <c r="S21" i="519" s="1"/>
  <c r="O39" i="521"/>
  <c r="G35" i="521"/>
  <c r="D34" i="522"/>
  <c r="E34" i="522" s="1"/>
  <c r="F34" i="522" s="1"/>
  <c r="Q35" i="519"/>
  <c r="M41" i="511"/>
  <c r="H45" i="515"/>
  <c r="H47" i="515"/>
  <c r="H48" i="515" s="1"/>
  <c r="K39" i="519"/>
  <c r="L29" i="514"/>
  <c r="K40" i="514"/>
  <c r="K41" i="514" s="1"/>
  <c r="O19" i="521"/>
  <c r="K45" i="512"/>
  <c r="K47" i="512"/>
  <c r="K48" i="512" s="1"/>
  <c r="H34" i="520"/>
  <c r="I34" i="520" s="1"/>
  <c r="H36" i="520"/>
  <c r="I36" i="520" s="1"/>
  <c r="D24" i="522"/>
  <c r="E24" i="522" s="1"/>
  <c r="F24" i="522" s="1"/>
  <c r="M35" i="519"/>
  <c r="N35" i="519" s="1"/>
  <c r="S35" i="519" s="1"/>
  <c r="R35" i="519"/>
  <c r="N40" i="511"/>
  <c r="S29" i="511"/>
  <c r="S40" i="511" s="1"/>
  <c r="J9" i="519"/>
  <c r="K9" i="519" s="1"/>
  <c r="L9" i="519" s="1"/>
  <c r="S14" i="509"/>
  <c r="S44" i="509"/>
  <c r="G38" i="520"/>
  <c r="H38" i="520" s="1"/>
  <c r="I38" i="520" s="1"/>
  <c r="J21" i="518"/>
  <c r="K21" i="518" s="1"/>
  <c r="L21" i="518" s="1"/>
  <c r="P45" i="514"/>
  <c r="P47" i="514"/>
  <c r="P48" i="514" s="1"/>
  <c r="S23" i="519"/>
  <c r="P29" i="517"/>
  <c r="P40" i="517" s="1"/>
  <c r="F18" i="520"/>
  <c r="E25" i="520"/>
  <c r="E26" i="520" s="1"/>
  <c r="K26" i="513"/>
  <c r="S41" i="510"/>
  <c r="P45" i="515"/>
  <c r="P47" i="515"/>
  <c r="P48" i="515" s="1"/>
  <c r="J35" i="520"/>
  <c r="K35" i="520" s="1"/>
  <c r="L35" i="520" s="1"/>
  <c r="Q35" i="520"/>
  <c r="O9" i="521"/>
  <c r="L5" i="514"/>
  <c r="K13" i="514"/>
  <c r="R18" i="511"/>
  <c r="R25" i="511" s="1"/>
  <c r="R26" i="511" s="1"/>
  <c r="N25" i="511"/>
  <c r="N26" i="511" s="1"/>
  <c r="S18" i="511"/>
  <c r="S25" i="511" s="1"/>
  <c r="J33" i="520"/>
  <c r="K33" i="520" s="1"/>
  <c r="L33" i="520" s="1"/>
  <c r="J41" i="514"/>
  <c r="J14" i="514"/>
  <c r="J44" i="514"/>
  <c r="S23" i="520"/>
  <c r="H32" i="520"/>
  <c r="D31" i="522"/>
  <c r="E31" i="522" s="1"/>
  <c r="F31" i="522" s="1"/>
  <c r="Q37" i="517"/>
  <c r="Q30" i="519"/>
  <c r="E41" i="520"/>
  <c r="G22" i="521"/>
  <c r="H22" i="521" s="1"/>
  <c r="I22" i="521" s="1"/>
  <c r="E8" i="521"/>
  <c r="D11" i="521"/>
  <c r="O32" i="521"/>
  <c r="E41" i="519"/>
  <c r="Q33" i="518"/>
  <c r="P36" i="520"/>
  <c r="K11" i="514"/>
  <c r="L8" i="514"/>
  <c r="M21" i="516"/>
  <c r="N21" i="516" s="1"/>
  <c r="L38" i="517"/>
  <c r="Q38" i="517"/>
  <c r="G39" i="521"/>
  <c r="E29" i="521"/>
  <c r="D40" i="521"/>
  <c r="D41" i="521" s="1"/>
  <c r="G21" i="521"/>
  <c r="J47" i="513"/>
  <c r="J48" i="513" s="1"/>
  <c r="J45" i="513"/>
  <c r="D8" i="522"/>
  <c r="C11" i="522"/>
  <c r="M32" i="516"/>
  <c r="N32" i="516" s="1"/>
  <c r="R32" i="516" s="1"/>
  <c r="S32" i="516"/>
  <c r="H25" i="517"/>
  <c r="I18" i="517"/>
  <c r="P18" i="517"/>
  <c r="P25" i="517" s="1"/>
  <c r="G32" i="521"/>
  <c r="H32" i="521" s="1"/>
  <c r="I32" i="521" s="1"/>
  <c r="G29" i="519"/>
  <c r="F40" i="519"/>
  <c r="F41" i="519" s="1"/>
  <c r="K44" i="513"/>
  <c r="K14" i="513"/>
  <c r="C5" i="523"/>
  <c r="C30" i="523"/>
  <c r="C20" i="523"/>
  <c r="C29" i="523"/>
  <c r="C8" i="523"/>
  <c r="C38" i="523"/>
  <c r="C34" i="523"/>
  <c r="C21" i="523"/>
  <c r="D21" i="523" s="1"/>
  <c r="C22" i="523"/>
  <c r="C19" i="523"/>
  <c r="C33" i="523"/>
  <c r="C24" i="523"/>
  <c r="C32" i="523"/>
  <c r="C31" i="523"/>
  <c r="C39" i="523"/>
  <c r="C37" i="523"/>
  <c r="C36" i="523"/>
  <c r="C35" i="523"/>
  <c r="C18" i="523"/>
  <c r="C10" i="523"/>
  <c r="C23" i="523"/>
  <c r="O10" i="521"/>
  <c r="N21" i="514"/>
  <c r="R21" i="514" s="1"/>
  <c r="S21" i="514"/>
  <c r="D32" i="522"/>
  <c r="E32" i="522" s="1"/>
  <c r="F32" i="522" s="1"/>
  <c r="Q33" i="519"/>
  <c r="Q21" i="520"/>
  <c r="J21" i="520"/>
  <c r="K21" i="520" s="1"/>
  <c r="L21" i="520" s="1"/>
  <c r="O41" i="519"/>
  <c r="L44" i="512"/>
  <c r="L14" i="512"/>
  <c r="G10" i="521"/>
  <c r="H10" i="521" s="1"/>
  <c r="I10" i="521" s="1"/>
  <c r="M24" i="519"/>
  <c r="N24" i="519" s="1"/>
  <c r="S24" i="519" s="1"/>
  <c r="K36" i="519"/>
  <c r="D39" i="522"/>
  <c r="E39" i="522" s="1"/>
  <c r="F39" i="522" s="1"/>
  <c r="O39" i="522"/>
  <c r="M33" i="519"/>
  <c r="N33" i="519" s="1"/>
  <c r="S33" i="519" s="1"/>
  <c r="R33" i="519"/>
  <c r="J10" i="518"/>
  <c r="K10" i="518" s="1"/>
  <c r="L10" i="518" s="1"/>
  <c r="M10" i="518" s="1"/>
  <c r="N10" i="518" s="1"/>
  <c r="R10" i="518" s="1"/>
  <c r="Q10" i="518"/>
  <c r="S10" i="518"/>
  <c r="J22" i="518"/>
  <c r="K22" i="518" s="1"/>
  <c r="L22" i="518" s="1"/>
  <c r="M22" i="518" s="1"/>
  <c r="N22" i="518" s="1"/>
  <c r="R22" i="518" s="1"/>
  <c r="S22" i="518"/>
  <c r="J34" i="519"/>
  <c r="K35" i="518"/>
  <c r="S13" i="510"/>
  <c r="S26" i="510" s="1"/>
  <c r="O18" i="520"/>
  <c r="O25" i="520" s="1"/>
  <c r="O26" i="520" s="1"/>
  <c r="D25" i="521"/>
  <c r="D26" i="521" s="1"/>
  <c r="E18" i="521"/>
  <c r="N44" i="510"/>
  <c r="N14" i="510"/>
  <c r="G24" i="521"/>
  <c r="H24" i="521" s="1"/>
  <c r="I24" i="521" s="1"/>
  <c r="P24" i="521"/>
  <c r="R29" i="511"/>
  <c r="R40" i="511" s="1"/>
  <c r="R41" i="511" s="1"/>
  <c r="D19" i="522"/>
  <c r="E19" i="522" s="1"/>
  <c r="F19" i="522" s="1"/>
  <c r="O19" i="522"/>
  <c r="I45" i="514"/>
  <c r="I47" i="514"/>
  <c r="I48" i="514" s="1"/>
  <c r="S23" i="516"/>
  <c r="R20" i="518"/>
  <c r="D36" i="522"/>
  <c r="E36" i="522" s="1"/>
  <c r="F36" i="522" s="1"/>
  <c r="G30" i="521"/>
  <c r="H30" i="521" s="1"/>
  <c r="I30" i="521" s="1"/>
  <c r="P30" i="521"/>
  <c r="N19" i="518"/>
  <c r="R19" i="518" s="1"/>
  <c r="S19" i="518"/>
  <c r="I8" i="517"/>
  <c r="L23" i="517"/>
  <c r="Q23" i="517"/>
  <c r="K41" i="513"/>
  <c r="C45" i="520"/>
  <c r="C47" i="520"/>
  <c r="C48" i="520" s="1"/>
  <c r="H18" i="518"/>
  <c r="G25" i="518"/>
  <c r="R26" i="510"/>
  <c r="R33" i="517"/>
  <c r="Q18" i="514"/>
  <c r="Q25" i="514" s="1"/>
  <c r="Q26" i="514" s="1"/>
  <c r="K25" i="514"/>
  <c r="L18" i="514"/>
  <c r="N18" i="512"/>
  <c r="R18" i="512" s="1"/>
  <c r="R25" i="512" s="1"/>
  <c r="M25" i="512"/>
  <c r="M26" i="512" s="1"/>
  <c r="D21" i="522"/>
  <c r="E21" i="522" s="1"/>
  <c r="F21" i="522" s="1"/>
  <c r="I38" i="519"/>
  <c r="P38" i="519"/>
  <c r="G38" i="521"/>
  <c r="L40" i="513"/>
  <c r="L41" i="513" s="1"/>
  <c r="M29" i="513"/>
  <c r="L26" i="512"/>
  <c r="D38" i="522"/>
  <c r="E38" i="522" s="1"/>
  <c r="F38" i="522" s="1"/>
  <c r="Q39" i="517"/>
  <c r="G20" i="521"/>
  <c r="H20" i="521" s="1"/>
  <c r="I20" i="521" s="1"/>
  <c r="P20" i="521"/>
  <c r="R20" i="516"/>
  <c r="M31" i="516"/>
  <c r="N31" i="516" s="1"/>
  <c r="S31" i="516" s="1"/>
  <c r="Q32" i="519"/>
  <c r="E14" i="519"/>
  <c r="E44" i="519"/>
  <c r="S41" i="509"/>
  <c r="P5" i="517"/>
  <c r="E1081" i="11" a="1"/>
  <c r="E1081" i="11" s="1"/>
  <c r="H52" i="11"/>
  <c r="J51" i="11" a="1"/>
  <c r="J51" i="11" s="1"/>
  <c r="E1017" i="11" a="1"/>
  <c r="E1017" i="11" s="1"/>
  <c r="C9" i="523" s="1"/>
  <c r="B1085" i="11"/>
  <c r="E1085" i="11" s="1" a="1"/>
  <c r="E1085" i="11" s="1"/>
  <c r="B1045" i="11"/>
  <c r="E1045" i="11" s="1" a="1"/>
  <c r="E1045" i="11" s="1"/>
  <c r="B1039" i="11"/>
  <c r="B1064" i="11"/>
  <c r="E1064" i="11" s="1" a="1"/>
  <c r="E1064" i="11" s="1"/>
  <c r="B1101" i="11"/>
  <c r="E1101" i="11" s="1" a="1"/>
  <c r="E1101" i="11" s="1"/>
  <c r="B1088" i="11"/>
  <c r="E1088" i="11" s="1" a="1"/>
  <c r="E1088" i="11" s="1"/>
  <c r="B1076" i="11"/>
  <c r="E1076" i="11" s="1" a="1"/>
  <c r="E1076" i="11" s="1"/>
  <c r="B1046" i="11"/>
  <c r="E1046" i="11" s="1" a="1"/>
  <c r="E1046" i="11" s="1"/>
  <c r="B1065" i="11"/>
  <c r="E1065" i="11" s="1" a="1"/>
  <c r="E1065" i="11" s="1"/>
  <c r="B1103" i="11"/>
  <c r="B1072" i="11"/>
  <c r="E1072" i="11" s="1" a="1"/>
  <c r="E1072" i="11" s="1"/>
  <c r="B1091" i="11"/>
  <c r="E1091" i="11" s="1" a="1"/>
  <c r="E1091" i="11" s="1"/>
  <c r="B1095" i="11"/>
  <c r="E1095" i="11" s="1" a="1"/>
  <c r="E1095" i="11" s="1"/>
  <c r="B1056" i="11"/>
  <c r="E1056" i="11" s="1" a="1"/>
  <c r="E1056" i="11" s="1"/>
  <c r="B1070" i="11"/>
  <c r="E1070" i="11" s="1" a="1"/>
  <c r="E1070" i="11" s="1"/>
  <c r="B1102" i="11"/>
  <c r="E1102" i="11" s="1" a="1"/>
  <c r="E1102" i="11" s="1"/>
  <c r="B1097" i="11"/>
  <c r="E1097" i="11" s="1" a="1"/>
  <c r="E1097" i="11" s="1"/>
  <c r="B1077" i="11"/>
  <c r="E1077" i="11" s="1" a="1"/>
  <c r="E1077" i="11" s="1"/>
  <c r="B1071" i="11"/>
  <c r="E1071" i="11" s="1" a="1"/>
  <c r="E1071" i="11" s="1"/>
  <c r="B1082" i="11"/>
  <c r="E1082" i="11" s="1" a="1"/>
  <c r="E1082" i="11" s="1"/>
  <c r="B1096" i="11"/>
  <c r="E1096" i="11" s="1" a="1"/>
  <c r="E1096" i="11" s="1"/>
  <c r="B1084" i="11"/>
  <c r="E1084" i="11" s="1" a="1"/>
  <c r="E1084" i="11" s="1"/>
  <c r="M47" i="359"/>
  <c r="K39" i="359"/>
  <c r="J39" i="359"/>
  <c r="G36" i="359"/>
  <c r="M44" i="359"/>
  <c r="D9" i="523" l="1"/>
  <c r="E9" i="523" s="1"/>
  <c r="F9" i="523" s="1"/>
  <c r="O9" i="523"/>
  <c r="Q8" i="516"/>
  <c r="Q11" i="516" s="1"/>
  <c r="D37" i="523"/>
  <c r="E37" i="523" s="1"/>
  <c r="F37" i="523" s="1"/>
  <c r="O37" i="523"/>
  <c r="J32" i="521"/>
  <c r="K32" i="521" s="1"/>
  <c r="L32" i="521" s="1"/>
  <c r="Q32" i="521"/>
  <c r="M21" i="518"/>
  <c r="N21" i="518" s="1"/>
  <c r="S20" i="517"/>
  <c r="J5" i="517"/>
  <c r="L19" i="519"/>
  <c r="Q19" i="519"/>
  <c r="M9" i="518"/>
  <c r="N9" i="518" s="1"/>
  <c r="R9" i="518"/>
  <c r="L36" i="519"/>
  <c r="M36" i="519" s="1"/>
  <c r="N36" i="519" s="1"/>
  <c r="R36" i="519" s="1"/>
  <c r="Q36" i="519"/>
  <c r="N45" i="510"/>
  <c r="N47" i="510"/>
  <c r="N48" i="510" s="1"/>
  <c r="R24" i="519"/>
  <c r="M8" i="514"/>
  <c r="L11" i="514"/>
  <c r="Q33" i="520"/>
  <c r="P38" i="520"/>
  <c r="L39" i="519"/>
  <c r="Q39" i="519"/>
  <c r="G10" i="522"/>
  <c r="H10" i="522" s="1"/>
  <c r="I10" i="522" s="1"/>
  <c r="G11" i="519"/>
  <c r="H8" i="519"/>
  <c r="J31" i="520"/>
  <c r="K31" i="520" s="1"/>
  <c r="L31" i="520" s="1"/>
  <c r="Q31" i="520"/>
  <c r="O20" i="522"/>
  <c r="D39" i="523"/>
  <c r="E39" i="523" s="1"/>
  <c r="F39" i="523" s="1"/>
  <c r="I25" i="517"/>
  <c r="J18" i="517"/>
  <c r="M33" i="520"/>
  <c r="J38" i="520"/>
  <c r="K38" i="520" s="1"/>
  <c r="L38" i="520" s="1"/>
  <c r="Q38" i="520"/>
  <c r="O14" i="519"/>
  <c r="O44" i="519"/>
  <c r="O26" i="519"/>
  <c r="R14" i="511"/>
  <c r="R44" i="511"/>
  <c r="J11" i="516"/>
  <c r="K8" i="516"/>
  <c r="M20" i="520"/>
  <c r="K11" i="515"/>
  <c r="L8" i="515"/>
  <c r="G20" i="522"/>
  <c r="H20" i="522" s="1"/>
  <c r="I20" i="522" s="1"/>
  <c r="P20" i="522"/>
  <c r="F18" i="521"/>
  <c r="E25" i="521"/>
  <c r="E26" i="521" s="1"/>
  <c r="P10" i="521"/>
  <c r="D31" i="523"/>
  <c r="E31" i="523" s="1"/>
  <c r="F31" i="523" s="1"/>
  <c r="O31" i="523"/>
  <c r="S26" i="511"/>
  <c r="S45" i="509"/>
  <c r="S47" i="509"/>
  <c r="S48" i="509" s="1"/>
  <c r="P23" i="521"/>
  <c r="S13" i="511"/>
  <c r="P9" i="521"/>
  <c r="O44" i="520"/>
  <c r="O14" i="520"/>
  <c r="D44" i="521"/>
  <c r="D14" i="521"/>
  <c r="R47" i="509"/>
  <c r="R48" i="509" s="1"/>
  <c r="R45" i="509"/>
  <c r="D18" i="523"/>
  <c r="C25" i="523"/>
  <c r="C22" i="524"/>
  <c r="C34" i="524"/>
  <c r="C33" i="524"/>
  <c r="C8" i="524"/>
  <c r="C38" i="524"/>
  <c r="C36" i="524"/>
  <c r="C23" i="524"/>
  <c r="C29" i="524"/>
  <c r="C32" i="524"/>
  <c r="C20" i="524"/>
  <c r="C5" i="524"/>
  <c r="C18" i="524"/>
  <c r="C30" i="524"/>
  <c r="C37" i="524"/>
  <c r="C10" i="524"/>
  <c r="C24" i="524"/>
  <c r="C39" i="524"/>
  <c r="C35" i="524"/>
  <c r="C19" i="524"/>
  <c r="C31" i="524"/>
  <c r="C21" i="524"/>
  <c r="M40" i="513"/>
  <c r="N29" i="513"/>
  <c r="R29" i="513" s="1"/>
  <c r="R40" i="513" s="1"/>
  <c r="R23" i="517"/>
  <c r="M23" i="517"/>
  <c r="N23" i="517" s="1"/>
  <c r="S23" i="517" s="1"/>
  <c r="J10" i="521"/>
  <c r="K10" i="521" s="1"/>
  <c r="L10" i="521" s="1"/>
  <c r="M10" i="521" s="1"/>
  <c r="N10" i="521" s="1"/>
  <c r="R10" i="521" s="1"/>
  <c r="D32" i="523"/>
  <c r="E32" i="523" s="1"/>
  <c r="F32" i="523" s="1"/>
  <c r="J23" i="521"/>
  <c r="K23" i="521" s="1"/>
  <c r="L23" i="521" s="1"/>
  <c r="Q23" i="521"/>
  <c r="N14" i="511"/>
  <c r="N44" i="511"/>
  <c r="J9" i="521"/>
  <c r="K9" i="521" s="1"/>
  <c r="L9" i="521" s="1"/>
  <c r="M9" i="521" s="1"/>
  <c r="N9" i="521" s="1"/>
  <c r="R9" i="521" s="1"/>
  <c r="E13" i="521"/>
  <c r="F5" i="521"/>
  <c r="O5" i="521"/>
  <c r="J19" i="520"/>
  <c r="S39" i="518"/>
  <c r="J8" i="517"/>
  <c r="D24" i="523"/>
  <c r="E24" i="523" s="1"/>
  <c r="F24" i="523" s="1"/>
  <c r="Q9" i="519"/>
  <c r="Q22" i="520"/>
  <c r="L20" i="519"/>
  <c r="Q20" i="519"/>
  <c r="F14" i="519"/>
  <c r="F44" i="519"/>
  <c r="D33" i="523"/>
  <c r="E33" i="523" s="1"/>
  <c r="F33" i="523" s="1"/>
  <c r="O33" i="523"/>
  <c r="D10" i="523"/>
  <c r="E10" i="523" s="1"/>
  <c r="F10" i="523" s="1"/>
  <c r="O10" i="523"/>
  <c r="I32" i="520"/>
  <c r="P32" i="520"/>
  <c r="L47" i="512"/>
  <c r="L48" i="512" s="1"/>
  <c r="L45" i="512"/>
  <c r="K14" i="514"/>
  <c r="K44" i="514"/>
  <c r="H36" i="521"/>
  <c r="I36" i="521" s="1"/>
  <c r="L13" i="514"/>
  <c r="M5" i="514"/>
  <c r="S41" i="511"/>
  <c r="M9" i="520"/>
  <c r="L44" i="513"/>
  <c r="L14" i="513"/>
  <c r="L26" i="513"/>
  <c r="G29" i="520"/>
  <c r="F40" i="520"/>
  <c r="P19" i="520"/>
  <c r="G35" i="522"/>
  <c r="H35" i="522" s="1"/>
  <c r="I35" i="522" s="1"/>
  <c r="P35" i="522"/>
  <c r="G40" i="519"/>
  <c r="H29" i="519"/>
  <c r="M38" i="517"/>
  <c r="N38" i="517" s="1"/>
  <c r="S38" i="517" s="1"/>
  <c r="R38" i="517"/>
  <c r="M9" i="519"/>
  <c r="N9" i="519" s="1"/>
  <c r="M22" i="520"/>
  <c r="N22" i="520" s="1"/>
  <c r="S22" i="520" s="1"/>
  <c r="R22" i="520"/>
  <c r="N33" i="518"/>
  <c r="R33" i="518" s="1"/>
  <c r="S33" i="518"/>
  <c r="M13" i="513"/>
  <c r="N5" i="513"/>
  <c r="H5" i="519"/>
  <c r="G13" i="519"/>
  <c r="H38" i="521"/>
  <c r="S14" i="510"/>
  <c r="S44" i="510"/>
  <c r="D19" i="523"/>
  <c r="E19" i="523" s="1"/>
  <c r="F19" i="523" s="1"/>
  <c r="M21" i="520"/>
  <c r="N21" i="520" s="1"/>
  <c r="S21" i="520" s="1"/>
  <c r="D22" i="523"/>
  <c r="E22" i="523" s="1"/>
  <c r="F22" i="523" s="1"/>
  <c r="O22" i="523"/>
  <c r="N41" i="511"/>
  <c r="O34" i="522"/>
  <c r="J19" i="521"/>
  <c r="J30" i="520"/>
  <c r="K30" i="520" s="1"/>
  <c r="L30" i="520" s="1"/>
  <c r="M30" i="520" s="1"/>
  <c r="N30" i="520" s="1"/>
  <c r="R30" i="520" s="1"/>
  <c r="Q30" i="520"/>
  <c r="O37" i="522"/>
  <c r="M25" i="513"/>
  <c r="N18" i="513"/>
  <c r="O41" i="520"/>
  <c r="M32" i="519"/>
  <c r="G37" i="522"/>
  <c r="H37" i="522" s="1"/>
  <c r="I37" i="522" s="1"/>
  <c r="P37" i="522"/>
  <c r="J40" i="516"/>
  <c r="K29" i="516"/>
  <c r="D34" i="523"/>
  <c r="E34" i="523" s="1"/>
  <c r="F34" i="523" s="1"/>
  <c r="E11" i="521"/>
  <c r="F8" i="521"/>
  <c r="O8" i="521"/>
  <c r="O11" i="521" s="1"/>
  <c r="M35" i="520"/>
  <c r="N35" i="520" s="1"/>
  <c r="S35" i="520" s="1"/>
  <c r="M14" i="512"/>
  <c r="M44" i="512"/>
  <c r="N11" i="512"/>
  <c r="S8" i="512"/>
  <c r="S11" i="512" s="1"/>
  <c r="Q44" i="514"/>
  <c r="E21" i="523"/>
  <c r="F21" i="523" s="1"/>
  <c r="G34" i="522"/>
  <c r="H34" i="522" s="1"/>
  <c r="I34" i="522" s="1"/>
  <c r="O36" i="522"/>
  <c r="K34" i="519"/>
  <c r="D38" i="523"/>
  <c r="E38" i="523" s="1"/>
  <c r="F38" i="523" s="1"/>
  <c r="P22" i="521"/>
  <c r="O24" i="522"/>
  <c r="H35" i="521"/>
  <c r="M45" i="511"/>
  <c r="M47" i="511"/>
  <c r="M48" i="511" s="1"/>
  <c r="N40" i="512"/>
  <c r="S29" i="512"/>
  <c r="S40" i="512" s="1"/>
  <c r="R29" i="512"/>
  <c r="R40" i="512" s="1"/>
  <c r="I45" i="515"/>
  <c r="I47" i="515"/>
  <c r="I48" i="515" s="1"/>
  <c r="J31" i="521"/>
  <c r="N13" i="512"/>
  <c r="S5" i="512"/>
  <c r="S13" i="512" s="1"/>
  <c r="Q24" i="520"/>
  <c r="I8" i="518"/>
  <c r="H11" i="518"/>
  <c r="P8" i="518"/>
  <c r="P11" i="518" s="1"/>
  <c r="J30" i="521"/>
  <c r="K30" i="521" s="1"/>
  <c r="L30" i="521" s="1"/>
  <c r="Q30" i="521"/>
  <c r="C40" i="523"/>
  <c r="D29" i="523"/>
  <c r="G30" i="522"/>
  <c r="H30" i="522" s="1"/>
  <c r="I30" i="522" s="1"/>
  <c r="P29" i="518"/>
  <c r="P40" i="518" s="1"/>
  <c r="I29" i="518"/>
  <c r="H40" i="518"/>
  <c r="K18" i="516"/>
  <c r="J25" i="516"/>
  <c r="R24" i="520"/>
  <c r="M24" i="520"/>
  <c r="N24" i="520" s="1"/>
  <c r="C47" i="521"/>
  <c r="C48" i="521" s="1"/>
  <c r="C45" i="521"/>
  <c r="R14" i="510"/>
  <c r="R44" i="510"/>
  <c r="G9" i="522"/>
  <c r="J22" i="521"/>
  <c r="K22" i="521" s="1"/>
  <c r="L22" i="521" s="1"/>
  <c r="Q22" i="518"/>
  <c r="O32" i="522"/>
  <c r="D20" i="523"/>
  <c r="E20" i="523" s="1"/>
  <c r="F20" i="523" s="1"/>
  <c r="O20" i="523"/>
  <c r="H21" i="521"/>
  <c r="J36" i="520"/>
  <c r="R21" i="519"/>
  <c r="J44" i="515"/>
  <c r="J14" i="515"/>
  <c r="S30" i="520"/>
  <c r="G23" i="522"/>
  <c r="Q18" i="515"/>
  <c r="Q25" i="515" s="1"/>
  <c r="L18" i="515"/>
  <c r="K25" i="515"/>
  <c r="K26" i="515" s="1"/>
  <c r="D8" i="523"/>
  <c r="C11" i="523"/>
  <c r="N25" i="512"/>
  <c r="S18" i="512"/>
  <c r="S25" i="512" s="1"/>
  <c r="G32" i="522"/>
  <c r="D30" i="523"/>
  <c r="E30" i="523" s="1"/>
  <c r="F30" i="523" s="1"/>
  <c r="S24" i="520"/>
  <c r="N8" i="513"/>
  <c r="R8" i="513" s="1"/>
  <c r="R11" i="513" s="1"/>
  <c r="M11" i="513"/>
  <c r="L5" i="515"/>
  <c r="K13" i="515"/>
  <c r="Q5" i="515"/>
  <c r="Q13" i="515" s="1"/>
  <c r="D25" i="522"/>
  <c r="E18" i="522"/>
  <c r="J34" i="521"/>
  <c r="K34" i="521" s="1"/>
  <c r="L34" i="521" s="1"/>
  <c r="Q34" i="521"/>
  <c r="Q26" i="513"/>
  <c r="Q44" i="513"/>
  <c r="Q14" i="513"/>
  <c r="Q41" i="513"/>
  <c r="J26" i="515"/>
  <c r="R23" i="518"/>
  <c r="M23" i="518"/>
  <c r="N23" i="518" s="1"/>
  <c r="S23" i="518"/>
  <c r="Q9" i="518"/>
  <c r="E8" i="522"/>
  <c r="O8" i="522" s="1"/>
  <c r="O11" i="522" s="1"/>
  <c r="D11" i="522"/>
  <c r="G21" i="522"/>
  <c r="H21" i="522" s="1"/>
  <c r="I21" i="522" s="1"/>
  <c r="D5" i="523"/>
  <c r="C13" i="523"/>
  <c r="F29" i="521"/>
  <c r="E40" i="521"/>
  <c r="E41" i="521" s="1"/>
  <c r="O29" i="521"/>
  <c r="O40" i="521" s="1"/>
  <c r="G18" i="520"/>
  <c r="F25" i="520"/>
  <c r="F11" i="520"/>
  <c r="G8" i="520"/>
  <c r="L35" i="518"/>
  <c r="M35" i="518" s="1"/>
  <c r="N35" i="518" s="1"/>
  <c r="R35" i="518" s="1"/>
  <c r="Q35" i="518"/>
  <c r="E47" i="519"/>
  <c r="E48" i="519" s="1"/>
  <c r="E45" i="519"/>
  <c r="G36" i="522"/>
  <c r="H36" i="522" s="1"/>
  <c r="I36" i="522" s="1"/>
  <c r="P36" i="522"/>
  <c r="G24" i="522"/>
  <c r="H24" i="522" s="1"/>
  <c r="I24" i="522" s="1"/>
  <c r="P24" i="522"/>
  <c r="R31" i="516"/>
  <c r="M18" i="514"/>
  <c r="L25" i="514"/>
  <c r="L26" i="514" s="1"/>
  <c r="J34" i="520"/>
  <c r="K34" i="520" s="1"/>
  <c r="L34" i="520" s="1"/>
  <c r="K26" i="514"/>
  <c r="S10" i="521"/>
  <c r="G31" i="522"/>
  <c r="L22" i="519"/>
  <c r="Q22" i="519"/>
  <c r="R5" i="512"/>
  <c r="R13" i="512" s="1"/>
  <c r="R26" i="512" s="1"/>
  <c r="K45" i="513"/>
  <c r="K47" i="513"/>
  <c r="K48" i="513" s="1"/>
  <c r="O31" i="522"/>
  <c r="Q45" i="512"/>
  <c r="Q47" i="512"/>
  <c r="Q48" i="512" s="1"/>
  <c r="I40" i="517"/>
  <c r="J29" i="517"/>
  <c r="S9" i="521"/>
  <c r="S30" i="517"/>
  <c r="M21" i="517"/>
  <c r="N21" i="517" s="1"/>
  <c r="R21" i="517" s="1"/>
  <c r="S21" i="517"/>
  <c r="E29" i="522"/>
  <c r="D40" i="522"/>
  <c r="G25" i="519"/>
  <c r="G26" i="519" s="1"/>
  <c r="H18" i="519"/>
  <c r="R8" i="512"/>
  <c r="R11" i="512" s="1"/>
  <c r="J38" i="519"/>
  <c r="K38" i="519" s="1"/>
  <c r="L38" i="519" s="1"/>
  <c r="O21" i="522"/>
  <c r="J20" i="521"/>
  <c r="K20" i="521" s="1"/>
  <c r="L20" i="521" s="1"/>
  <c r="Q20" i="521"/>
  <c r="G19" i="522"/>
  <c r="H19" i="522" s="1"/>
  <c r="I19" i="522" s="1"/>
  <c r="P19" i="522"/>
  <c r="D23" i="523"/>
  <c r="E23" i="523" s="1"/>
  <c r="F23" i="523" s="1"/>
  <c r="O23" i="523"/>
  <c r="P29" i="519"/>
  <c r="P40" i="519" s="1"/>
  <c r="H39" i="521"/>
  <c r="O35" i="522"/>
  <c r="H37" i="521"/>
  <c r="I37" i="521" s="1"/>
  <c r="O22" i="522"/>
  <c r="F26" i="519"/>
  <c r="P31" i="520"/>
  <c r="M32" i="517"/>
  <c r="N32" i="517" s="1"/>
  <c r="R32" i="517" s="1"/>
  <c r="I10" i="520"/>
  <c r="P10" i="520"/>
  <c r="G22" i="522"/>
  <c r="H22" i="522" s="1"/>
  <c r="I22" i="522" s="1"/>
  <c r="D45" i="520"/>
  <c r="D47" i="520"/>
  <c r="D48" i="520" s="1"/>
  <c r="S33" i="521"/>
  <c r="O38" i="522"/>
  <c r="I18" i="518"/>
  <c r="H25" i="518"/>
  <c r="P18" i="518"/>
  <c r="P25" i="518" s="1"/>
  <c r="J24" i="521"/>
  <c r="K24" i="521" s="1"/>
  <c r="L24" i="521" s="1"/>
  <c r="Q24" i="521"/>
  <c r="G39" i="522"/>
  <c r="D35" i="523"/>
  <c r="E35" i="523" s="1"/>
  <c r="F35" i="523" s="1"/>
  <c r="O35" i="523"/>
  <c r="S21" i="516"/>
  <c r="J45" i="514"/>
  <c r="J47" i="514"/>
  <c r="J48" i="514" s="1"/>
  <c r="S21" i="518"/>
  <c r="M29" i="514"/>
  <c r="L40" i="514"/>
  <c r="J41" i="515"/>
  <c r="P33" i="521"/>
  <c r="F13" i="520"/>
  <c r="G5" i="520"/>
  <c r="O18" i="521"/>
  <c r="O25" i="521" s="1"/>
  <c r="G33" i="522"/>
  <c r="H33" i="522" s="1"/>
  <c r="I33" i="522" s="1"/>
  <c r="L29" i="515"/>
  <c r="K40" i="515"/>
  <c r="Q29" i="515"/>
  <c r="Q40" i="515" s="1"/>
  <c r="Q41" i="515" s="1"/>
  <c r="J33" i="521"/>
  <c r="K33" i="521" s="1"/>
  <c r="L33" i="521" s="1"/>
  <c r="M33" i="521" s="1"/>
  <c r="N33" i="521" s="1"/>
  <c r="R33" i="521" s="1"/>
  <c r="Q33" i="521"/>
  <c r="G38" i="522"/>
  <c r="S36" i="519"/>
  <c r="D36" i="523"/>
  <c r="E36" i="523" s="1"/>
  <c r="F36" i="523" s="1"/>
  <c r="P32" i="521"/>
  <c r="R21" i="516"/>
  <c r="Q21" i="518"/>
  <c r="P8" i="519"/>
  <c r="P11" i="519" s="1"/>
  <c r="J37" i="520"/>
  <c r="S9" i="518"/>
  <c r="J39" i="520"/>
  <c r="E44" i="520"/>
  <c r="E14" i="520"/>
  <c r="P34" i="520"/>
  <c r="E1103" i="11" a="1"/>
  <c r="E1103" i="11" s="1"/>
  <c r="H53" i="11"/>
  <c r="J52" i="11" a="1"/>
  <c r="J52" i="11" s="1"/>
  <c r="E1039" i="11" a="1"/>
  <c r="E1039" i="11" s="1"/>
  <c r="C9" i="524" s="1"/>
  <c r="B1067" i="11"/>
  <c r="E1067" i="11" s="1" a="1"/>
  <c r="E1067" i="11" s="1"/>
  <c r="B1107" i="11"/>
  <c r="E1107" i="11" s="1" a="1"/>
  <c r="E1107" i="11" s="1"/>
  <c r="B1094" i="11"/>
  <c r="E1094" i="11" s="1" a="1"/>
  <c r="E1094" i="11" s="1"/>
  <c r="B1106" i="11"/>
  <c r="E1106" i="11" s="1" a="1"/>
  <c r="E1106" i="11" s="1"/>
  <c r="B1118" i="11"/>
  <c r="E1118" i="11" s="1" a="1"/>
  <c r="E1118" i="11" s="1"/>
  <c r="B1125" i="11"/>
  <c r="B1104" i="11"/>
  <c r="E1104" i="11" s="1" a="1"/>
  <c r="E1104" i="11" s="1"/>
  <c r="B1087" i="11"/>
  <c r="E1087" i="11" s="1" a="1"/>
  <c r="E1087" i="11" s="1"/>
  <c r="B1093" i="11"/>
  <c r="E1093" i="11" s="1" a="1"/>
  <c r="E1093" i="11" s="1"/>
  <c r="B1068" i="11"/>
  <c r="E1068" i="11" s="1" a="1"/>
  <c r="E1068" i="11" s="1"/>
  <c r="B1099" i="11"/>
  <c r="E1099" i="11" s="1" a="1"/>
  <c r="E1099" i="11" s="1"/>
  <c r="B1098" i="11"/>
  <c r="E1098" i="11" s="1" a="1"/>
  <c r="E1098" i="11" s="1"/>
  <c r="B1119" i="11"/>
  <c r="E1119" i="11" s="1" a="1"/>
  <c r="E1119" i="11" s="1"/>
  <c r="B1110" i="11"/>
  <c r="E1110" i="11" s="1" a="1"/>
  <c r="E1110" i="11" s="1"/>
  <c r="B1113" i="11"/>
  <c r="E1113" i="11" s="1" a="1"/>
  <c r="E1113" i="11" s="1"/>
  <c r="B1124" i="11"/>
  <c r="E1124" i="11" s="1" a="1"/>
  <c r="E1124" i="11" s="1"/>
  <c r="B1123" i="11"/>
  <c r="E1123" i="11" s="1" a="1"/>
  <c r="E1123" i="11" s="1"/>
  <c r="B1117" i="11"/>
  <c r="E1117" i="11" s="1" a="1"/>
  <c r="E1117" i="11" s="1"/>
  <c r="B1092" i="11"/>
  <c r="E1092" i="11" s="1" a="1"/>
  <c r="E1092" i="11" s="1"/>
  <c r="B1086" i="11"/>
  <c r="E1086" i="11" s="1" a="1"/>
  <c r="E1086" i="11" s="1"/>
  <c r="B1078" i="11"/>
  <c r="E1078" i="11" s="1" a="1"/>
  <c r="E1078" i="11" s="1"/>
  <c r="B1061" i="11"/>
  <c r="L44" i="359"/>
  <c r="F38" i="359"/>
  <c r="J40" i="359"/>
  <c r="H38" i="359"/>
  <c r="M46" i="359"/>
  <c r="K40" i="359"/>
  <c r="M45" i="359"/>
  <c r="D9" i="524" l="1"/>
  <c r="E9" i="524" s="1"/>
  <c r="F9" i="524" s="1"/>
  <c r="O9" i="524"/>
  <c r="P34" i="523"/>
  <c r="G34" i="523"/>
  <c r="H34" i="523" s="1"/>
  <c r="I34" i="523" s="1"/>
  <c r="J22" i="522"/>
  <c r="M20" i="521"/>
  <c r="N20" i="521" s="1"/>
  <c r="R20" i="521"/>
  <c r="G11" i="520"/>
  <c r="H8" i="520"/>
  <c r="Q22" i="521"/>
  <c r="O19" i="523"/>
  <c r="E44" i="521"/>
  <c r="E14" i="521"/>
  <c r="D30" i="524"/>
  <c r="E30" i="524" s="1"/>
  <c r="F30" i="524" s="1"/>
  <c r="O45" i="520"/>
  <c r="O47" i="520"/>
  <c r="O48" i="520" s="1"/>
  <c r="R45" i="511"/>
  <c r="R47" i="511"/>
  <c r="R48" i="511" s="1"/>
  <c r="J19" i="522"/>
  <c r="K19" i="522" s="1"/>
  <c r="L19" i="522" s="1"/>
  <c r="M22" i="521"/>
  <c r="N22" i="521" s="1"/>
  <c r="G38" i="523"/>
  <c r="H38" i="523" s="1"/>
  <c r="I38" i="523" s="1"/>
  <c r="K40" i="516"/>
  <c r="L29" i="516"/>
  <c r="G5" i="521"/>
  <c r="F13" i="521"/>
  <c r="P22" i="522"/>
  <c r="Q38" i="519"/>
  <c r="Q47" i="513"/>
  <c r="Q48" i="513" s="1"/>
  <c r="Q45" i="513"/>
  <c r="E8" i="523"/>
  <c r="D11" i="523"/>
  <c r="L34" i="519"/>
  <c r="Q34" i="519"/>
  <c r="S45" i="510"/>
  <c r="S47" i="510"/>
  <c r="S48" i="510" s="1"/>
  <c r="D18" i="524"/>
  <c r="C25" i="524"/>
  <c r="C26" i="524" s="1"/>
  <c r="M39" i="519"/>
  <c r="N39" i="519" s="1"/>
  <c r="R32" i="521"/>
  <c r="M32" i="521"/>
  <c r="N32" i="521" s="1"/>
  <c r="S32" i="521" s="1"/>
  <c r="J8" i="518"/>
  <c r="I11" i="518"/>
  <c r="J37" i="522"/>
  <c r="K37" i="522" s="1"/>
  <c r="L37" i="522" s="1"/>
  <c r="F41" i="520"/>
  <c r="Q9" i="521"/>
  <c r="D5" i="524"/>
  <c r="C13" i="524"/>
  <c r="S14" i="511"/>
  <c r="S44" i="511"/>
  <c r="M22" i="519"/>
  <c r="N22" i="519" s="1"/>
  <c r="R22" i="519"/>
  <c r="N29" i="514"/>
  <c r="M40" i="514"/>
  <c r="J10" i="520"/>
  <c r="K10" i="520" s="1"/>
  <c r="L10" i="520" s="1"/>
  <c r="H9" i="522"/>
  <c r="S20" i="521"/>
  <c r="G40" i="520"/>
  <c r="H29" i="520"/>
  <c r="G33" i="523"/>
  <c r="H33" i="523" s="1"/>
  <c r="I33" i="523" s="1"/>
  <c r="N45" i="511"/>
  <c r="N47" i="511"/>
  <c r="N48" i="511" s="1"/>
  <c r="O47" i="519"/>
  <c r="O48" i="519" s="1"/>
  <c r="O45" i="519"/>
  <c r="G37" i="523"/>
  <c r="H37" i="523" s="1"/>
  <c r="I37" i="523" s="1"/>
  <c r="P37" i="523"/>
  <c r="S32" i="517"/>
  <c r="I18" i="519"/>
  <c r="H25" i="519"/>
  <c r="H26" i="519" s="1"/>
  <c r="P18" i="519"/>
  <c r="P25" i="519" s="1"/>
  <c r="P26" i="519" s="1"/>
  <c r="F26" i="520"/>
  <c r="M34" i="521"/>
  <c r="R47" i="510"/>
  <c r="R48" i="510" s="1"/>
  <c r="R45" i="510"/>
  <c r="P34" i="522"/>
  <c r="D20" i="524"/>
  <c r="E20" i="524" s="1"/>
  <c r="F20" i="524" s="1"/>
  <c r="D32" i="524"/>
  <c r="E32" i="524" s="1"/>
  <c r="F32" i="524" s="1"/>
  <c r="O32" i="524"/>
  <c r="M11" i="514"/>
  <c r="N8" i="514"/>
  <c r="F14" i="520"/>
  <c r="F44" i="520"/>
  <c r="H31" i="522"/>
  <c r="I31" i="522" s="1"/>
  <c r="E25" i="522"/>
  <c r="F18" i="522"/>
  <c r="G21" i="523"/>
  <c r="H21" i="523" s="1"/>
  <c r="I21" i="523" s="1"/>
  <c r="J21" i="523" s="1"/>
  <c r="K21" i="523" s="1"/>
  <c r="Q14" i="515"/>
  <c r="Q44" i="515"/>
  <c r="Q26" i="515"/>
  <c r="O21" i="523"/>
  <c r="N25" i="513"/>
  <c r="S18" i="513"/>
  <c r="S25" i="513" s="1"/>
  <c r="R18" i="513"/>
  <c r="R25" i="513" s="1"/>
  <c r="P5" i="519"/>
  <c r="P13" i="519" s="1"/>
  <c r="I5" i="519"/>
  <c r="H13" i="519"/>
  <c r="N9" i="520"/>
  <c r="S9" i="520"/>
  <c r="D23" i="524"/>
  <c r="E23" i="524" s="1"/>
  <c r="F23" i="524" s="1"/>
  <c r="M38" i="520"/>
  <c r="N38" i="520" s="1"/>
  <c r="S38" i="520" s="1"/>
  <c r="Q29" i="516"/>
  <c r="Q40" i="516" s="1"/>
  <c r="F47" i="519"/>
  <c r="F48" i="519" s="1"/>
  <c r="F45" i="519"/>
  <c r="F40" i="521"/>
  <c r="G29" i="521"/>
  <c r="K44" i="515"/>
  <c r="K14" i="515"/>
  <c r="K31" i="521"/>
  <c r="Q45" i="514"/>
  <c r="Q47" i="514"/>
  <c r="Q48" i="514" s="1"/>
  <c r="M26" i="513"/>
  <c r="N13" i="513"/>
  <c r="S5" i="513"/>
  <c r="R9" i="520"/>
  <c r="M20" i="519"/>
  <c r="N20" i="519" s="1"/>
  <c r="R20" i="519"/>
  <c r="S20" i="519"/>
  <c r="O32" i="523"/>
  <c r="D36" i="524"/>
  <c r="E36" i="524" s="1"/>
  <c r="F36" i="524" s="1"/>
  <c r="O36" i="524"/>
  <c r="P37" i="521"/>
  <c r="M38" i="519"/>
  <c r="N38" i="519" s="1"/>
  <c r="R38" i="519"/>
  <c r="G36" i="523"/>
  <c r="H36" i="523" s="1"/>
  <c r="I36" i="523" s="1"/>
  <c r="G25" i="520"/>
  <c r="H18" i="520"/>
  <c r="G44" i="519"/>
  <c r="G14" i="519"/>
  <c r="M14" i="513"/>
  <c r="M44" i="513"/>
  <c r="G32" i="523"/>
  <c r="H32" i="523" s="1"/>
  <c r="I32" i="523" s="1"/>
  <c r="P32" i="523"/>
  <c r="D38" i="524"/>
  <c r="E38" i="524" s="1"/>
  <c r="F38" i="524" s="1"/>
  <c r="O38" i="524"/>
  <c r="N33" i="520"/>
  <c r="R33" i="520" s="1"/>
  <c r="G35" i="523"/>
  <c r="Q34" i="520"/>
  <c r="C44" i="523"/>
  <c r="C14" i="523"/>
  <c r="M13" i="514"/>
  <c r="N5" i="514"/>
  <c r="S9" i="519"/>
  <c r="Q10" i="521"/>
  <c r="C11" i="524"/>
  <c r="D8" i="524"/>
  <c r="G31" i="523"/>
  <c r="J34" i="522"/>
  <c r="K34" i="522" s="1"/>
  <c r="L34" i="522" s="1"/>
  <c r="M5" i="515"/>
  <c r="L13" i="515"/>
  <c r="J37" i="521"/>
  <c r="N11" i="513"/>
  <c r="S8" i="513"/>
  <c r="S11" i="513" s="1"/>
  <c r="K25" i="516"/>
  <c r="L18" i="516"/>
  <c r="Q18" i="516"/>
  <c r="Q25" i="516" s="1"/>
  <c r="L41" i="514"/>
  <c r="L14" i="514"/>
  <c r="L44" i="514"/>
  <c r="D33" i="524"/>
  <c r="E33" i="524" s="1"/>
  <c r="F33" i="524" s="1"/>
  <c r="O33" i="524"/>
  <c r="K18" i="517"/>
  <c r="J25" i="517"/>
  <c r="D29" i="524"/>
  <c r="C40" i="524"/>
  <c r="C41" i="524" s="1"/>
  <c r="E5" i="523"/>
  <c r="O5" i="523" s="1"/>
  <c r="D13" i="523"/>
  <c r="J45" i="515"/>
  <c r="J47" i="515"/>
  <c r="J48" i="515" s="1"/>
  <c r="R41" i="512"/>
  <c r="M45" i="512"/>
  <c r="M47" i="512"/>
  <c r="M48" i="512" s="1"/>
  <c r="D34" i="524"/>
  <c r="E34" i="524" s="1"/>
  <c r="F34" i="524" s="1"/>
  <c r="I38" i="521"/>
  <c r="P38" i="521"/>
  <c r="M23" i="521"/>
  <c r="N23" i="521" s="1"/>
  <c r="S23" i="521" s="1"/>
  <c r="H23" i="522"/>
  <c r="I23" i="522" s="1"/>
  <c r="C30" i="525"/>
  <c r="C20" i="525"/>
  <c r="C32" i="525"/>
  <c r="C22" i="525"/>
  <c r="C19" i="525"/>
  <c r="C8" i="525"/>
  <c r="C35" i="525"/>
  <c r="C33" i="525"/>
  <c r="C23" i="525"/>
  <c r="C31" i="525"/>
  <c r="C21" i="525"/>
  <c r="C37" i="525"/>
  <c r="C38" i="525"/>
  <c r="C34" i="525"/>
  <c r="C18" i="525"/>
  <c r="C39" i="525"/>
  <c r="C10" i="525"/>
  <c r="C29" i="525"/>
  <c r="C24" i="525"/>
  <c r="C36" i="525"/>
  <c r="J21" i="522"/>
  <c r="K21" i="522" s="1"/>
  <c r="L21" i="522" s="1"/>
  <c r="Q21" i="522"/>
  <c r="S34" i="520"/>
  <c r="I40" i="518"/>
  <c r="J29" i="518"/>
  <c r="S41" i="512"/>
  <c r="K19" i="521"/>
  <c r="J36" i="521"/>
  <c r="G24" i="523"/>
  <c r="D22" i="524"/>
  <c r="E22" i="524" s="1"/>
  <c r="F22" i="524" s="1"/>
  <c r="O22" i="524"/>
  <c r="G18" i="521"/>
  <c r="F25" i="521"/>
  <c r="F26" i="521" s="1"/>
  <c r="S44" i="512"/>
  <c r="S14" i="512"/>
  <c r="O36" i="523"/>
  <c r="M34" i="520"/>
  <c r="N34" i="520" s="1"/>
  <c r="R34" i="520"/>
  <c r="H39" i="522"/>
  <c r="I39" i="522" s="1"/>
  <c r="M29" i="515"/>
  <c r="L40" i="515"/>
  <c r="L41" i="515" s="1"/>
  <c r="M24" i="521"/>
  <c r="N24" i="521" s="1"/>
  <c r="S24" i="521" s="1"/>
  <c r="R24" i="521"/>
  <c r="J40" i="517"/>
  <c r="K29" i="517"/>
  <c r="P21" i="522"/>
  <c r="N41" i="512"/>
  <c r="R35" i="520"/>
  <c r="R9" i="519"/>
  <c r="O24" i="523"/>
  <c r="N40" i="513"/>
  <c r="S29" i="513"/>
  <c r="S40" i="513" s="1"/>
  <c r="O39" i="523"/>
  <c r="O18" i="522"/>
  <c r="O25" i="522" s="1"/>
  <c r="N32" i="519"/>
  <c r="R32" i="519" s="1"/>
  <c r="S32" i="519"/>
  <c r="L25" i="515"/>
  <c r="L26" i="515" s="1"/>
  <c r="M18" i="515"/>
  <c r="N44" i="512"/>
  <c r="N14" i="512"/>
  <c r="F29" i="522"/>
  <c r="E40" i="522"/>
  <c r="O29" i="522"/>
  <c r="O40" i="522" s="1"/>
  <c r="H38" i="522"/>
  <c r="N18" i="514"/>
  <c r="M25" i="514"/>
  <c r="M26" i="514" s="1"/>
  <c r="K41" i="515"/>
  <c r="P33" i="522"/>
  <c r="J24" i="522"/>
  <c r="O30" i="523"/>
  <c r="K36" i="520"/>
  <c r="P30" i="522"/>
  <c r="K45" i="514"/>
  <c r="K47" i="514"/>
  <c r="K48" i="514" s="1"/>
  <c r="M41" i="513"/>
  <c r="G39" i="523"/>
  <c r="P36" i="521"/>
  <c r="K37" i="520"/>
  <c r="L37" i="520" s="1"/>
  <c r="M37" i="520" s="1"/>
  <c r="N37" i="520" s="1"/>
  <c r="R37" i="520" s="1"/>
  <c r="L47" i="513"/>
  <c r="L48" i="513" s="1"/>
  <c r="L45" i="513"/>
  <c r="E45" i="520"/>
  <c r="E47" i="520"/>
  <c r="E48" i="520" s="1"/>
  <c r="J33" i="522"/>
  <c r="K33" i="522" s="1"/>
  <c r="L33" i="522" s="1"/>
  <c r="F8" i="522"/>
  <c r="E11" i="522"/>
  <c r="G30" i="523"/>
  <c r="H30" i="523" s="1"/>
  <c r="I30" i="523" s="1"/>
  <c r="P30" i="523"/>
  <c r="J30" i="522"/>
  <c r="K30" i="522" s="1"/>
  <c r="L30" i="522" s="1"/>
  <c r="K8" i="517"/>
  <c r="O21" i="524"/>
  <c r="D21" i="524"/>
  <c r="E21" i="524" s="1"/>
  <c r="F21" i="524" s="1"/>
  <c r="C26" i="523"/>
  <c r="M19" i="519"/>
  <c r="I39" i="521"/>
  <c r="P39" i="521"/>
  <c r="J36" i="522"/>
  <c r="K36" i="522" s="1"/>
  <c r="L36" i="522" s="1"/>
  <c r="I21" i="521"/>
  <c r="P21" i="521"/>
  <c r="G8" i="521"/>
  <c r="F11" i="521"/>
  <c r="D31" i="524"/>
  <c r="E31" i="524" s="1"/>
  <c r="F31" i="524" s="1"/>
  <c r="E18" i="523"/>
  <c r="D25" i="523"/>
  <c r="D26" i="523" s="1"/>
  <c r="J20" i="522"/>
  <c r="K20" i="522" s="1"/>
  <c r="L20" i="522" s="1"/>
  <c r="S35" i="518"/>
  <c r="P41" i="519"/>
  <c r="H32" i="522"/>
  <c r="G22" i="523"/>
  <c r="D19" i="524"/>
  <c r="E19" i="524" s="1"/>
  <c r="F19" i="524" s="1"/>
  <c r="O19" i="524"/>
  <c r="M8" i="515"/>
  <c r="L11" i="515"/>
  <c r="K39" i="520"/>
  <c r="L39" i="520" s="1"/>
  <c r="M39" i="520" s="1"/>
  <c r="N39" i="520" s="1"/>
  <c r="R39" i="520" s="1"/>
  <c r="O26" i="521"/>
  <c r="J18" i="518"/>
  <c r="I25" i="518"/>
  <c r="S26" i="512"/>
  <c r="D40" i="523"/>
  <c r="D41" i="523" s="1"/>
  <c r="E29" i="523"/>
  <c r="I35" i="521"/>
  <c r="P35" i="521"/>
  <c r="I29" i="519"/>
  <c r="H40" i="519"/>
  <c r="H41" i="519" s="1"/>
  <c r="D35" i="524"/>
  <c r="E35" i="524" s="1"/>
  <c r="F35" i="524" s="1"/>
  <c r="O35" i="524"/>
  <c r="M31" i="520"/>
  <c r="K5" i="517"/>
  <c r="H5" i="520"/>
  <c r="G13" i="520"/>
  <c r="G23" i="523"/>
  <c r="H23" i="523" s="1"/>
  <c r="I23" i="523" s="1"/>
  <c r="P23" i="523"/>
  <c r="N26" i="512"/>
  <c r="G20" i="523"/>
  <c r="C41" i="523"/>
  <c r="O34" i="523"/>
  <c r="R21" i="520"/>
  <c r="G41" i="519"/>
  <c r="J32" i="520"/>
  <c r="D39" i="524"/>
  <c r="E39" i="524" s="1"/>
  <c r="F39" i="524" s="1"/>
  <c r="I8" i="519"/>
  <c r="H11" i="519"/>
  <c r="R5" i="513"/>
  <c r="R13" i="513" s="1"/>
  <c r="K19" i="520"/>
  <c r="L19" i="520" s="1"/>
  <c r="D24" i="524"/>
  <c r="E24" i="524" s="1"/>
  <c r="F24" i="524" s="1"/>
  <c r="O24" i="524"/>
  <c r="N20" i="520"/>
  <c r="R20" i="520" s="1"/>
  <c r="S20" i="520"/>
  <c r="M30" i="521"/>
  <c r="N30" i="521" s="1"/>
  <c r="S30" i="521" s="1"/>
  <c r="R30" i="521"/>
  <c r="O38" i="523"/>
  <c r="J35" i="522"/>
  <c r="G10" i="523"/>
  <c r="H10" i="523" s="1"/>
  <c r="I10" i="523" s="1"/>
  <c r="P10" i="523"/>
  <c r="O13" i="521"/>
  <c r="D10" i="524"/>
  <c r="E10" i="524" s="1"/>
  <c r="F10" i="524" s="1"/>
  <c r="D45" i="521"/>
  <c r="D47" i="521"/>
  <c r="D48" i="521" s="1"/>
  <c r="L8" i="516"/>
  <c r="K11" i="516"/>
  <c r="P10" i="522"/>
  <c r="R14" i="512"/>
  <c r="R44" i="512"/>
  <c r="Q37" i="520"/>
  <c r="G19" i="523"/>
  <c r="H19" i="523" s="1"/>
  <c r="I19" i="523" s="1"/>
  <c r="D37" i="524"/>
  <c r="E37" i="524" s="1"/>
  <c r="F37" i="524" s="1"/>
  <c r="O37" i="524"/>
  <c r="J10" i="522"/>
  <c r="K10" i="522" s="1"/>
  <c r="L10" i="522" s="1"/>
  <c r="M10" i="522" s="1"/>
  <c r="N10" i="522" s="1"/>
  <c r="R10" i="522" s="1"/>
  <c r="R21" i="518"/>
  <c r="G9" i="523"/>
  <c r="E1125" i="11" a="1"/>
  <c r="E1125" i="11" s="1"/>
  <c r="H54" i="11"/>
  <c r="J53" i="11" a="1"/>
  <c r="J53" i="11" s="1"/>
  <c r="E1061" i="11" a="1"/>
  <c r="E1061" i="11" s="1"/>
  <c r="C9" i="525" s="1"/>
  <c r="B1129" i="11"/>
  <c r="E1129" i="11" s="1" a="1"/>
  <c r="E1129" i="11" s="1"/>
  <c r="B1089" i="11"/>
  <c r="E1089" i="11" s="1" a="1"/>
  <c r="E1089" i="11" s="1"/>
  <c r="B1141" i="11"/>
  <c r="E1141" i="11" s="1" a="1"/>
  <c r="E1141" i="11" s="1"/>
  <c r="B1120" i="11"/>
  <c r="E1120" i="11" s="1" a="1"/>
  <c r="E1120" i="11" s="1"/>
  <c r="B1083" i="11"/>
  <c r="B1121" i="11"/>
  <c r="E1121" i="11" s="1" a="1"/>
  <c r="E1121" i="11" s="1"/>
  <c r="B1090" i="11"/>
  <c r="E1090" i="11" s="1" a="1"/>
  <c r="E1090" i="11" s="1"/>
  <c r="B1100" i="11"/>
  <c r="E1100" i="11" s="1" a="1"/>
  <c r="E1100" i="11" s="1"/>
  <c r="B1108" i="11"/>
  <c r="E1108" i="11" s="1" a="1"/>
  <c r="E1108" i="11" s="1"/>
  <c r="B1115" i="11"/>
  <c r="E1115" i="11" s="1" a="1"/>
  <c r="E1115" i="11" s="1"/>
  <c r="B1114" i="11"/>
  <c r="E1114" i="11" s="1" a="1"/>
  <c r="E1114" i="11" s="1"/>
  <c r="B1109" i="11"/>
  <c r="E1109" i="11" s="1" a="1"/>
  <c r="E1109" i="11" s="1"/>
  <c r="B1139" i="11"/>
  <c r="E1139" i="11" s="1" a="1"/>
  <c r="E1139" i="11" s="1"/>
  <c r="B1126" i="11"/>
  <c r="E1126" i="11" s="1" a="1"/>
  <c r="E1126" i="11" s="1"/>
  <c r="B1145" i="11"/>
  <c r="E1145" i="11" s="1" a="1"/>
  <c r="E1145" i="11" s="1"/>
  <c r="B1146" i="11"/>
  <c r="B1140" i="11"/>
  <c r="E1140" i="11" s="1" a="1"/>
  <c r="E1140" i="11" s="1"/>
  <c r="B1135" i="11"/>
  <c r="E1135" i="11" s="1" a="1"/>
  <c r="E1135" i="11" s="1"/>
  <c r="B1128" i="11"/>
  <c r="E1128" i="11" s="1" a="1"/>
  <c r="E1128" i="11" s="1"/>
  <c r="B1132" i="11"/>
  <c r="E1132" i="11" s="1" a="1"/>
  <c r="E1132" i="11" s="1"/>
  <c r="B1116" i="11"/>
  <c r="E1116" i="11" s="1" a="1"/>
  <c r="E1116" i="11" s="1"/>
  <c r="G38" i="359"/>
  <c r="F40" i="359"/>
  <c r="K41" i="359"/>
  <c r="L48" i="359"/>
  <c r="D9" i="525" l="1"/>
  <c r="E9" i="525" s="1"/>
  <c r="F9" i="525" s="1"/>
  <c r="O9" i="525"/>
  <c r="R44" i="513"/>
  <c r="R14" i="513"/>
  <c r="D33" i="525"/>
  <c r="E33" i="525" s="1"/>
  <c r="F33" i="525" s="1"/>
  <c r="O33" i="525"/>
  <c r="D44" i="523"/>
  <c r="D14" i="523"/>
  <c r="J8" i="519"/>
  <c r="I11" i="519"/>
  <c r="I32" i="522"/>
  <c r="P32" i="522"/>
  <c r="H39" i="523"/>
  <c r="I39" i="523" s="1"/>
  <c r="L19" i="521"/>
  <c r="Q19" i="521"/>
  <c r="C11" i="525"/>
  <c r="D8" i="525"/>
  <c r="H31" i="523"/>
  <c r="I31" i="523" s="1"/>
  <c r="L31" i="521"/>
  <c r="Q31" i="521"/>
  <c r="M10" i="520"/>
  <c r="N10" i="520" s="1"/>
  <c r="S10" i="520" s="1"/>
  <c r="J38" i="523"/>
  <c r="K38" i="523" s="1"/>
  <c r="L38" i="523" s="1"/>
  <c r="Q38" i="523"/>
  <c r="M34" i="522"/>
  <c r="N34" i="522" s="1"/>
  <c r="S34" i="522" s="1"/>
  <c r="R34" i="522"/>
  <c r="M8" i="516"/>
  <c r="L11" i="516"/>
  <c r="G35" i="524"/>
  <c r="C32" i="526"/>
  <c r="C33" i="526"/>
  <c r="C34" i="526"/>
  <c r="C19" i="526"/>
  <c r="C23" i="526"/>
  <c r="C21" i="526"/>
  <c r="C9" i="526"/>
  <c r="C29" i="526"/>
  <c r="C31" i="526"/>
  <c r="C37" i="526"/>
  <c r="C5" i="526"/>
  <c r="C10" i="526"/>
  <c r="C35" i="526"/>
  <c r="C36" i="526"/>
  <c r="C24" i="526"/>
  <c r="C30" i="526"/>
  <c r="C39" i="526"/>
  <c r="C38" i="526"/>
  <c r="C20" i="526"/>
  <c r="C8" i="526"/>
  <c r="C22" i="526"/>
  <c r="C18" i="526"/>
  <c r="O39" i="524"/>
  <c r="J29" i="519"/>
  <c r="I40" i="519"/>
  <c r="G21" i="524"/>
  <c r="H21" i="524" s="1"/>
  <c r="I21" i="524" s="1"/>
  <c r="N47" i="512"/>
  <c r="N48" i="512" s="1"/>
  <c r="N45" i="512"/>
  <c r="D19" i="525"/>
  <c r="E19" i="525" s="1"/>
  <c r="F19" i="525" s="1"/>
  <c r="O19" i="525"/>
  <c r="G45" i="519"/>
  <c r="G47" i="519"/>
  <c r="G48" i="519" s="1"/>
  <c r="Q47" i="515"/>
  <c r="Q48" i="515" s="1"/>
  <c r="Q45" i="515"/>
  <c r="M41" i="514"/>
  <c r="R22" i="521"/>
  <c r="R41" i="513"/>
  <c r="N34" i="521"/>
  <c r="R34" i="521" s="1"/>
  <c r="N40" i="514"/>
  <c r="S29" i="514"/>
  <c r="S40" i="514" s="1"/>
  <c r="H22" i="523"/>
  <c r="I22" i="523" s="1"/>
  <c r="D22" i="525"/>
  <c r="E22" i="525" s="1"/>
  <c r="F22" i="525" s="1"/>
  <c r="O22" i="525"/>
  <c r="D11" i="524"/>
  <c r="E8" i="524"/>
  <c r="K47" i="515"/>
  <c r="K48" i="515" s="1"/>
  <c r="K45" i="515"/>
  <c r="O10" i="524"/>
  <c r="Q20" i="522"/>
  <c r="Q8" i="517"/>
  <c r="L8" i="517"/>
  <c r="N18" i="515"/>
  <c r="M25" i="515"/>
  <c r="N29" i="515"/>
  <c r="M40" i="515"/>
  <c r="M41" i="515" s="1"/>
  <c r="J40" i="518"/>
  <c r="K29" i="518"/>
  <c r="D32" i="525"/>
  <c r="E32" i="525" s="1"/>
  <c r="F32" i="525" s="1"/>
  <c r="O32" i="525"/>
  <c r="E29" i="524"/>
  <c r="D40" i="524"/>
  <c r="I18" i="520"/>
  <c r="H25" i="520"/>
  <c r="S22" i="519"/>
  <c r="E18" i="524"/>
  <c r="D25" i="524"/>
  <c r="Q19" i="522"/>
  <c r="M19" i="520"/>
  <c r="N19" i="520" s="1"/>
  <c r="G10" i="524"/>
  <c r="K32" i="520"/>
  <c r="L32" i="520" s="1"/>
  <c r="M32" i="520" s="1"/>
  <c r="N32" i="520" s="1"/>
  <c r="R32" i="520" s="1"/>
  <c r="S32" i="520"/>
  <c r="J35" i="521"/>
  <c r="K35" i="521" s="1"/>
  <c r="L35" i="521" s="1"/>
  <c r="Q35" i="521"/>
  <c r="M20" i="522"/>
  <c r="N20" i="522" s="1"/>
  <c r="S20" i="522" s="1"/>
  <c r="R20" i="522"/>
  <c r="D20" i="525"/>
  <c r="E20" i="525" s="1"/>
  <c r="F20" i="525" s="1"/>
  <c r="O20" i="525"/>
  <c r="G26" i="520"/>
  <c r="G40" i="521"/>
  <c r="H29" i="521"/>
  <c r="M19" i="522"/>
  <c r="O44" i="521"/>
  <c r="O14" i="521"/>
  <c r="E40" i="523"/>
  <c r="F29" i="523"/>
  <c r="Q30" i="522"/>
  <c r="D30" i="525"/>
  <c r="E30" i="525" s="1"/>
  <c r="F30" i="525" s="1"/>
  <c r="K25" i="517"/>
  <c r="L18" i="517"/>
  <c r="P36" i="523"/>
  <c r="P21" i="523"/>
  <c r="P18" i="520"/>
  <c r="P25" i="520" s="1"/>
  <c r="J39" i="522"/>
  <c r="R5" i="514"/>
  <c r="R13" i="514" s="1"/>
  <c r="N13" i="514"/>
  <c r="S5" i="514"/>
  <c r="J36" i="523"/>
  <c r="K36" i="523" s="1"/>
  <c r="L36" i="523" s="1"/>
  <c r="Q36" i="523"/>
  <c r="Q21" i="523"/>
  <c r="L21" i="523"/>
  <c r="S45" i="511"/>
  <c r="S47" i="511"/>
  <c r="S48" i="511" s="1"/>
  <c r="R29" i="514"/>
  <c r="R40" i="514" s="1"/>
  <c r="R41" i="514" s="1"/>
  <c r="F18" i="523"/>
  <c r="E25" i="523"/>
  <c r="O18" i="523"/>
  <c r="O25" i="523" s="1"/>
  <c r="C42" i="510"/>
  <c r="C42" i="491"/>
  <c r="C42" i="479"/>
  <c r="C42" i="527"/>
  <c r="C42" i="511"/>
  <c r="C42" i="525"/>
  <c r="C42" i="517"/>
  <c r="C42" i="480"/>
  <c r="D42" i="480" s="1"/>
  <c r="E42" i="480" s="1"/>
  <c r="C42" i="515"/>
  <c r="C42" i="478"/>
  <c r="C42" i="477"/>
  <c r="C42" i="488"/>
  <c r="C42" i="521"/>
  <c r="C42" i="509"/>
  <c r="C42" i="490"/>
  <c r="C42" i="526"/>
  <c r="C42" i="497"/>
  <c r="C42" i="505"/>
  <c r="D42" i="505" s="1"/>
  <c r="E42" i="505" s="1"/>
  <c r="C42" i="503"/>
  <c r="C42" i="508"/>
  <c r="C42" i="512"/>
  <c r="C42" i="492"/>
  <c r="C42" i="493"/>
  <c r="C42" i="502"/>
  <c r="C42" i="489"/>
  <c r="C42" i="481"/>
  <c r="D42" i="481" s="1"/>
  <c r="E42" i="481" s="1"/>
  <c r="C42" i="524"/>
  <c r="C42" i="520"/>
  <c r="C42" i="523"/>
  <c r="C42" i="519"/>
  <c r="C42" i="500"/>
  <c r="C42" i="482"/>
  <c r="C42" i="494"/>
  <c r="C42" i="499"/>
  <c r="C42" i="518"/>
  <c r="C42" i="507"/>
  <c r="C42" i="506"/>
  <c r="C42" i="495"/>
  <c r="C42" i="514"/>
  <c r="C42" i="504"/>
  <c r="C42" i="483"/>
  <c r="C42" i="501"/>
  <c r="C42" i="516"/>
  <c r="C42" i="496"/>
  <c r="C42" i="513"/>
  <c r="C42" i="522"/>
  <c r="C42" i="498"/>
  <c r="C42" i="484"/>
  <c r="C42" i="485"/>
  <c r="J10" i="523"/>
  <c r="K10" i="523" s="1"/>
  <c r="L10" i="523" s="1"/>
  <c r="Q10" i="523"/>
  <c r="L36" i="520"/>
  <c r="Q36" i="520"/>
  <c r="M21" i="522"/>
  <c r="N21" i="522" s="1"/>
  <c r="S21" i="522" s="1"/>
  <c r="J23" i="522"/>
  <c r="G33" i="524"/>
  <c r="H33" i="524" s="1"/>
  <c r="I33" i="524" s="1"/>
  <c r="M14" i="514"/>
  <c r="M44" i="514"/>
  <c r="I25" i="519"/>
  <c r="I26" i="519" s="1"/>
  <c r="J18" i="519"/>
  <c r="Q39" i="520"/>
  <c r="L47" i="514"/>
  <c r="L48" i="514" s="1"/>
  <c r="L45" i="514"/>
  <c r="F25" i="522"/>
  <c r="G18" i="522"/>
  <c r="G31" i="524"/>
  <c r="J30" i="523"/>
  <c r="O31" i="524"/>
  <c r="D36" i="525"/>
  <c r="E36" i="525" s="1"/>
  <c r="F36" i="525" s="1"/>
  <c r="R23" i="521"/>
  <c r="R38" i="520"/>
  <c r="J37" i="523"/>
  <c r="K37" i="523" s="1"/>
  <c r="L37" i="523" s="1"/>
  <c r="M34" i="519"/>
  <c r="N34" i="519" s="1"/>
  <c r="R34" i="519"/>
  <c r="S34" i="519"/>
  <c r="P22" i="523"/>
  <c r="N19" i="519"/>
  <c r="R19" i="519" s="1"/>
  <c r="S19" i="519"/>
  <c r="G39" i="524"/>
  <c r="H39" i="524" s="1"/>
  <c r="I39" i="524" s="1"/>
  <c r="M30" i="522"/>
  <c r="N30" i="522" s="1"/>
  <c r="K35" i="522"/>
  <c r="L35" i="522" s="1"/>
  <c r="H9" i="523"/>
  <c r="I9" i="523" s="1"/>
  <c r="H20" i="523"/>
  <c r="I20" i="523" s="1"/>
  <c r="G8" i="522"/>
  <c r="F11" i="522"/>
  <c r="K24" i="522"/>
  <c r="L24" i="522" s="1"/>
  <c r="N41" i="513"/>
  <c r="C47" i="523"/>
  <c r="C48" i="523" s="1"/>
  <c r="C45" i="523"/>
  <c r="C44" i="524"/>
  <c r="C14" i="524"/>
  <c r="O30" i="524"/>
  <c r="G9" i="524"/>
  <c r="H9" i="524" s="1"/>
  <c r="I9" i="524" s="1"/>
  <c r="J9" i="524" s="1"/>
  <c r="K9" i="524" s="1"/>
  <c r="K18" i="518"/>
  <c r="J25" i="518"/>
  <c r="D24" i="525"/>
  <c r="E24" i="525" s="1"/>
  <c r="F24" i="525" s="1"/>
  <c r="J31" i="522"/>
  <c r="E5" i="524"/>
  <c r="D13" i="524"/>
  <c r="F8" i="523"/>
  <c r="E11" i="523"/>
  <c r="O8" i="523"/>
  <c r="O11" i="523" s="1"/>
  <c r="G30" i="524"/>
  <c r="H30" i="524" s="1"/>
  <c r="I30" i="524" s="1"/>
  <c r="C40" i="525"/>
  <c r="D29" i="525"/>
  <c r="J38" i="521"/>
  <c r="K38" i="521" s="1"/>
  <c r="L38" i="521" s="1"/>
  <c r="M38" i="521" s="1"/>
  <c r="N38" i="521" s="1"/>
  <c r="R38" i="521" s="1"/>
  <c r="L25" i="516"/>
  <c r="M18" i="516"/>
  <c r="G36" i="524"/>
  <c r="G23" i="524"/>
  <c r="F47" i="520"/>
  <c r="F48" i="520" s="1"/>
  <c r="F45" i="520"/>
  <c r="Q19" i="520"/>
  <c r="G11" i="521"/>
  <c r="H8" i="521"/>
  <c r="S47" i="512"/>
  <c r="S48" i="512" s="1"/>
  <c r="S45" i="512"/>
  <c r="C8" i="491"/>
  <c r="C8" i="492"/>
  <c r="C8" i="493"/>
  <c r="C31" i="494"/>
  <c r="C8" i="494"/>
  <c r="C5" i="504"/>
  <c r="C5" i="516"/>
  <c r="C5" i="518"/>
  <c r="C5" i="522"/>
  <c r="C5" i="525"/>
  <c r="Q10" i="522"/>
  <c r="J23" i="523"/>
  <c r="K23" i="523" s="1"/>
  <c r="L23" i="523" s="1"/>
  <c r="S39" i="520"/>
  <c r="Q33" i="522"/>
  <c r="D10" i="525"/>
  <c r="E10" i="525" s="1"/>
  <c r="F10" i="525" s="1"/>
  <c r="O10" i="525"/>
  <c r="H35" i="523"/>
  <c r="O23" i="524"/>
  <c r="E47" i="521"/>
  <c r="E48" i="521" s="1"/>
  <c r="E45" i="521"/>
  <c r="Q18" i="517"/>
  <c r="Q25" i="517" s="1"/>
  <c r="D39" i="525"/>
  <c r="E39" i="525" s="1"/>
  <c r="F39" i="525" s="1"/>
  <c r="O34" i="524"/>
  <c r="S33" i="520"/>
  <c r="N11" i="514"/>
  <c r="S8" i="514"/>
  <c r="S11" i="514" s="1"/>
  <c r="P33" i="523"/>
  <c r="Q37" i="522"/>
  <c r="G37" i="524"/>
  <c r="H37" i="524" s="1"/>
  <c r="I37" i="524" s="1"/>
  <c r="P37" i="524"/>
  <c r="J21" i="521"/>
  <c r="K21" i="521" s="1"/>
  <c r="L21" i="521" s="1"/>
  <c r="M21" i="521" s="1"/>
  <c r="N21" i="521" s="1"/>
  <c r="R21" i="521" s="1"/>
  <c r="H18" i="521"/>
  <c r="G25" i="521"/>
  <c r="J33" i="523"/>
  <c r="K33" i="523" s="1"/>
  <c r="L33" i="523" s="1"/>
  <c r="M37" i="522"/>
  <c r="N37" i="522" s="1"/>
  <c r="S37" i="522" s="1"/>
  <c r="G14" i="520"/>
  <c r="G44" i="520"/>
  <c r="C25" i="525"/>
  <c r="D18" i="525"/>
  <c r="G34" i="524"/>
  <c r="H34" i="524" s="1"/>
  <c r="I34" i="524" s="1"/>
  <c r="P19" i="523"/>
  <c r="H13" i="520"/>
  <c r="I5" i="520"/>
  <c r="P5" i="520"/>
  <c r="P13" i="520" s="1"/>
  <c r="Q36" i="522"/>
  <c r="D34" i="525"/>
  <c r="E34" i="525" s="1"/>
  <c r="F34" i="525" s="1"/>
  <c r="O34" i="525"/>
  <c r="H11" i="520"/>
  <c r="I8" i="520"/>
  <c r="P8" i="520"/>
  <c r="P11" i="520" s="1"/>
  <c r="O29" i="523"/>
  <c r="O40" i="523" s="1"/>
  <c r="J19" i="523"/>
  <c r="K19" i="523" s="1"/>
  <c r="L19" i="523" s="1"/>
  <c r="M19" i="523" s="1"/>
  <c r="N19" i="523" s="1"/>
  <c r="R19" i="523" s="1"/>
  <c r="R18" i="514"/>
  <c r="R25" i="514" s="1"/>
  <c r="R26" i="514" s="1"/>
  <c r="N25" i="514"/>
  <c r="N26" i="514" s="1"/>
  <c r="S18" i="514"/>
  <c r="S25" i="514" s="1"/>
  <c r="O38" i="525"/>
  <c r="D38" i="525"/>
  <c r="E38" i="525" s="1"/>
  <c r="F38" i="525" s="1"/>
  <c r="H44" i="519"/>
  <c r="H14" i="519"/>
  <c r="S22" i="521"/>
  <c r="H40" i="520"/>
  <c r="H41" i="520" s="1"/>
  <c r="I29" i="520"/>
  <c r="P29" i="520"/>
  <c r="P40" i="520" s="1"/>
  <c r="S10" i="522"/>
  <c r="P23" i="522"/>
  <c r="M33" i="522"/>
  <c r="N33" i="522" s="1"/>
  <c r="M36" i="522"/>
  <c r="N36" i="522" s="1"/>
  <c r="S36" i="522" s="1"/>
  <c r="N8" i="515"/>
  <c r="M11" i="515"/>
  <c r="G22" i="524"/>
  <c r="H22" i="524" s="1"/>
  <c r="I22" i="524" s="1"/>
  <c r="P22" i="524"/>
  <c r="D37" i="525"/>
  <c r="E37" i="525" s="1"/>
  <c r="F37" i="525" s="1"/>
  <c r="O37" i="525"/>
  <c r="K37" i="521"/>
  <c r="G38" i="524"/>
  <c r="S13" i="513"/>
  <c r="J5" i="519"/>
  <c r="I13" i="519"/>
  <c r="G41" i="520"/>
  <c r="S38" i="519"/>
  <c r="R45" i="512"/>
  <c r="R47" i="512"/>
  <c r="R48" i="512" s="1"/>
  <c r="N44" i="513"/>
  <c r="N14" i="513"/>
  <c r="P44" i="519"/>
  <c r="P14" i="519"/>
  <c r="G32" i="524"/>
  <c r="H32" i="524" s="1"/>
  <c r="I32" i="524" s="1"/>
  <c r="J11" i="518"/>
  <c r="K8" i="518"/>
  <c r="F41" i="521"/>
  <c r="F44" i="521"/>
  <c r="F14" i="521"/>
  <c r="P39" i="522"/>
  <c r="L5" i="517"/>
  <c r="Q5" i="517"/>
  <c r="G24" i="524"/>
  <c r="N31" i="520"/>
  <c r="S31" i="520"/>
  <c r="O41" i="521"/>
  <c r="D21" i="525"/>
  <c r="E21" i="525" s="1"/>
  <c r="F21" i="525" s="1"/>
  <c r="L44" i="515"/>
  <c r="L14" i="515"/>
  <c r="R31" i="520"/>
  <c r="G19" i="524"/>
  <c r="H19" i="524" s="1"/>
  <c r="I19" i="524" s="1"/>
  <c r="J39" i="521"/>
  <c r="K39" i="521" s="1"/>
  <c r="L39" i="521" s="1"/>
  <c r="M39" i="521" s="1"/>
  <c r="N39" i="521" s="1"/>
  <c r="R39" i="521" s="1"/>
  <c r="Q39" i="521"/>
  <c r="S37" i="520"/>
  <c r="I38" i="522"/>
  <c r="P38" i="522"/>
  <c r="L29" i="517"/>
  <c r="K40" i="517"/>
  <c r="Q29" i="517"/>
  <c r="Q40" i="517" s="1"/>
  <c r="H24" i="523"/>
  <c r="D31" i="525"/>
  <c r="E31" i="525" s="1"/>
  <c r="F31" i="525" s="1"/>
  <c r="N5" i="515"/>
  <c r="M13" i="515"/>
  <c r="J32" i="523"/>
  <c r="R26" i="513"/>
  <c r="O20" i="524"/>
  <c r="G13" i="521"/>
  <c r="H5" i="521"/>
  <c r="O23" i="525"/>
  <c r="D23" i="525"/>
  <c r="E23" i="525" s="1"/>
  <c r="F23" i="525" s="1"/>
  <c r="Q34" i="522"/>
  <c r="M47" i="513"/>
  <c r="M48" i="513" s="1"/>
  <c r="M45" i="513"/>
  <c r="G20" i="524"/>
  <c r="H20" i="524" s="1"/>
  <c r="I20" i="524" s="1"/>
  <c r="P20" i="524"/>
  <c r="I9" i="522"/>
  <c r="P9" i="522"/>
  <c r="M29" i="516"/>
  <c r="L40" i="516"/>
  <c r="R8" i="514"/>
  <c r="R11" i="514" s="1"/>
  <c r="S39" i="519"/>
  <c r="K22" i="522"/>
  <c r="K36" i="521"/>
  <c r="L36" i="521" s="1"/>
  <c r="M36" i="521" s="1"/>
  <c r="N36" i="521" s="1"/>
  <c r="R36" i="521" s="1"/>
  <c r="N26" i="513"/>
  <c r="P39" i="523"/>
  <c r="G29" i="522"/>
  <c r="F40" i="522"/>
  <c r="D35" i="525"/>
  <c r="E35" i="525" s="1"/>
  <c r="F35" i="525" s="1"/>
  <c r="F5" i="523"/>
  <c r="E13" i="523"/>
  <c r="P31" i="523"/>
  <c r="Q10" i="520"/>
  <c r="R39" i="519"/>
  <c r="P38" i="523"/>
  <c r="J34" i="523"/>
  <c r="P31" i="522"/>
  <c r="E1146" i="11" a="1"/>
  <c r="E1146" i="11" s="1"/>
  <c r="E1083" i="11" a="1"/>
  <c r="E1083" i="11" s="1"/>
  <c r="C42" i="10"/>
  <c r="J54" i="11" a="1"/>
  <c r="J54" i="11" s="1"/>
  <c r="C42" i="528" s="1"/>
  <c r="B1111" i="11"/>
  <c r="E1111" i="11" s="1" a="1"/>
  <c r="E1111" i="11" s="1"/>
  <c r="B1136" i="11"/>
  <c r="E1136" i="11" s="1" a="1"/>
  <c r="E1136" i="11" s="1"/>
  <c r="B1137" i="11"/>
  <c r="E1137" i="11" s="1" a="1"/>
  <c r="E1137" i="11" s="1"/>
  <c r="B1138" i="11"/>
  <c r="E1138" i="11" s="1" a="1"/>
  <c r="E1138" i="11" s="1"/>
  <c r="B1130" i="11"/>
  <c r="E1130" i="11" s="1" a="1"/>
  <c r="E1130" i="11" s="1"/>
  <c r="B1122" i="11"/>
  <c r="E1122" i="11" s="1" a="1"/>
  <c r="E1122" i="11" s="1"/>
  <c r="B1131" i="11"/>
  <c r="E1131" i="11" s="1" a="1"/>
  <c r="E1131" i="11" s="1"/>
  <c r="B1112" i="11"/>
  <c r="E1112" i="11" s="1" a="1"/>
  <c r="E1112" i="11" s="1"/>
  <c r="B1143" i="11"/>
  <c r="E1143" i="11" s="1" a="1"/>
  <c r="E1143" i="11" s="1"/>
  <c r="B1105" i="11"/>
  <c r="B1142" i="11"/>
  <c r="E1142" i="11" s="1" a="1"/>
  <c r="E1142" i="11" s="1"/>
  <c r="K42" i="359"/>
  <c r="G40" i="359"/>
  <c r="J42" i="359"/>
  <c r="H40" i="359"/>
  <c r="D42" i="528" l="1"/>
  <c r="E42" i="528" s="1"/>
  <c r="F42" i="528" s="1"/>
  <c r="O42" i="528"/>
  <c r="D9" i="526"/>
  <c r="E9" i="526" s="1"/>
  <c r="F9" i="526" s="1"/>
  <c r="S38" i="521"/>
  <c r="H24" i="524"/>
  <c r="I24" i="524" s="1"/>
  <c r="G29" i="523"/>
  <c r="F40" i="523"/>
  <c r="K5" i="519"/>
  <c r="J13" i="519"/>
  <c r="P34" i="524"/>
  <c r="D5" i="518"/>
  <c r="C13" i="518"/>
  <c r="Q38" i="521"/>
  <c r="C47" i="524"/>
  <c r="C48" i="524" s="1"/>
  <c r="C45" i="524"/>
  <c r="O42" i="508"/>
  <c r="D42" i="508"/>
  <c r="E42" i="508" s="1"/>
  <c r="F42" i="508" s="1"/>
  <c r="G42" i="508" s="1"/>
  <c r="E41" i="523"/>
  <c r="R19" i="520"/>
  <c r="G19" i="525"/>
  <c r="H19" i="525" s="1"/>
  <c r="I19" i="525" s="1"/>
  <c r="P19" i="525"/>
  <c r="D21" i="526"/>
  <c r="E21" i="526" s="1"/>
  <c r="E8" i="525"/>
  <c r="D11" i="525"/>
  <c r="Q24" i="522"/>
  <c r="D23" i="526"/>
  <c r="E23" i="526" s="1"/>
  <c r="F23" i="526" s="1"/>
  <c r="O23" i="526"/>
  <c r="O47" i="521"/>
  <c r="O48" i="521" s="1"/>
  <c r="O45" i="521"/>
  <c r="O8" i="524"/>
  <c r="O11" i="524" s="1"/>
  <c r="E11" i="524"/>
  <c r="F8" i="524"/>
  <c r="O19" i="526"/>
  <c r="D19" i="526"/>
  <c r="E19" i="526" s="1"/>
  <c r="F19" i="526" s="1"/>
  <c r="C13" i="504"/>
  <c r="D5" i="504"/>
  <c r="D42" i="501"/>
  <c r="E42" i="501" s="1"/>
  <c r="F42" i="501" s="1"/>
  <c r="O42" i="505"/>
  <c r="F42" i="505"/>
  <c r="C33" i="527"/>
  <c r="C39" i="527"/>
  <c r="C18" i="527"/>
  <c r="C21" i="527"/>
  <c r="C24" i="527"/>
  <c r="C38" i="527"/>
  <c r="C35" i="527"/>
  <c r="C34" i="527"/>
  <c r="C31" i="527"/>
  <c r="C32" i="527"/>
  <c r="C37" i="527"/>
  <c r="D37" i="527" s="1"/>
  <c r="E37" i="527" s="1"/>
  <c r="C10" i="527"/>
  <c r="C20" i="527"/>
  <c r="C36" i="527"/>
  <c r="C30" i="527"/>
  <c r="C5" i="527"/>
  <c r="C29" i="527"/>
  <c r="C23" i="527"/>
  <c r="C19" i="527"/>
  <c r="C22" i="527"/>
  <c r="C8" i="527"/>
  <c r="G5" i="523"/>
  <c r="F13" i="523"/>
  <c r="M5" i="517"/>
  <c r="H38" i="524"/>
  <c r="G38" i="525"/>
  <c r="D25" i="525"/>
  <c r="E18" i="525"/>
  <c r="O39" i="525"/>
  <c r="D8" i="494"/>
  <c r="C11" i="494"/>
  <c r="C13" i="494"/>
  <c r="D40" i="525"/>
  <c r="E29" i="525"/>
  <c r="J25" i="519"/>
  <c r="J26" i="519" s="1"/>
  <c r="K18" i="519"/>
  <c r="O42" i="483"/>
  <c r="D42" i="483"/>
  <c r="E42" i="483" s="1"/>
  <c r="F42" i="483" s="1"/>
  <c r="D42" i="497"/>
  <c r="E42" i="497" s="1"/>
  <c r="F42" i="497" s="1"/>
  <c r="O42" i="497"/>
  <c r="M21" i="523"/>
  <c r="N21" i="523" s="1"/>
  <c r="S21" i="523" s="1"/>
  <c r="R21" i="523"/>
  <c r="D26" i="524"/>
  <c r="P21" i="524"/>
  <c r="D34" i="526"/>
  <c r="E34" i="526" s="1"/>
  <c r="F34" i="526" s="1"/>
  <c r="M19" i="521"/>
  <c r="N19" i="521" s="1"/>
  <c r="R19" i="521" s="1"/>
  <c r="G9" i="525"/>
  <c r="M37" i="523"/>
  <c r="N37" i="523" s="1"/>
  <c r="S37" i="523" s="1"/>
  <c r="R37" i="523"/>
  <c r="D42" i="504"/>
  <c r="E42" i="504" s="1"/>
  <c r="F42" i="504" s="1"/>
  <c r="O42" i="504"/>
  <c r="D42" i="526"/>
  <c r="E42" i="526" s="1"/>
  <c r="F42" i="526" s="1"/>
  <c r="N19" i="522"/>
  <c r="R19" i="522" s="1"/>
  <c r="F18" i="524"/>
  <c r="E25" i="524"/>
  <c r="O18" i="524"/>
  <c r="O25" i="524" s="1"/>
  <c r="J21" i="524"/>
  <c r="K21" i="524" s="1"/>
  <c r="L21" i="524" s="1"/>
  <c r="Q21" i="524"/>
  <c r="D33" i="526"/>
  <c r="E33" i="526" s="1"/>
  <c r="F33" i="526" s="1"/>
  <c r="O33" i="526"/>
  <c r="S39" i="523"/>
  <c r="S39" i="521"/>
  <c r="Q9" i="524"/>
  <c r="L9" i="524"/>
  <c r="G47" i="520"/>
  <c r="G48" i="520" s="1"/>
  <c r="G45" i="520"/>
  <c r="D8" i="493"/>
  <c r="C11" i="493"/>
  <c r="C13" i="493"/>
  <c r="P30" i="524"/>
  <c r="M24" i="522"/>
  <c r="Q37" i="523"/>
  <c r="M45" i="514"/>
  <c r="M47" i="514"/>
  <c r="M48" i="514" s="1"/>
  <c r="D42" i="514"/>
  <c r="E42" i="514" s="1"/>
  <c r="F42" i="514" s="1"/>
  <c r="O42" i="514"/>
  <c r="D42" i="490"/>
  <c r="E42" i="490" s="1"/>
  <c r="F42" i="490" s="1"/>
  <c r="O42" i="490"/>
  <c r="I41" i="519"/>
  <c r="D32" i="526"/>
  <c r="E32" i="526" s="1"/>
  <c r="F32" i="526" s="1"/>
  <c r="Q39" i="523"/>
  <c r="J39" i="523"/>
  <c r="K39" i="523" s="1"/>
  <c r="L39" i="523" s="1"/>
  <c r="M39" i="523" s="1"/>
  <c r="N39" i="523" s="1"/>
  <c r="R39" i="523" s="1"/>
  <c r="P9" i="523"/>
  <c r="J38" i="522"/>
  <c r="K38" i="522" s="1"/>
  <c r="L38" i="522" s="1"/>
  <c r="Q38" i="522"/>
  <c r="C11" i="492"/>
  <c r="D8" i="492"/>
  <c r="C13" i="492"/>
  <c r="J30" i="524"/>
  <c r="K30" i="524" s="1"/>
  <c r="L30" i="524" s="1"/>
  <c r="D42" i="495"/>
  <c r="E42" i="495" s="1"/>
  <c r="F42" i="495" s="1"/>
  <c r="D42" i="509"/>
  <c r="E42" i="509" s="1"/>
  <c r="F42" i="509" s="1"/>
  <c r="O42" i="509"/>
  <c r="M36" i="523"/>
  <c r="N36" i="523" s="1"/>
  <c r="S36" i="523" s="1"/>
  <c r="R36" i="523"/>
  <c r="I29" i="521"/>
  <c r="H40" i="521"/>
  <c r="H26" i="520"/>
  <c r="G22" i="525"/>
  <c r="J40" i="519"/>
  <c r="J41" i="519" s="1"/>
  <c r="K29" i="519"/>
  <c r="S21" i="521"/>
  <c r="C11" i="491"/>
  <c r="D8" i="491"/>
  <c r="C13" i="491"/>
  <c r="P33" i="524"/>
  <c r="D42" i="506"/>
  <c r="E42" i="506" s="1"/>
  <c r="F42" i="506" s="1"/>
  <c r="O42" i="506"/>
  <c r="D42" i="521"/>
  <c r="E42" i="521" s="1"/>
  <c r="F42" i="521" s="1"/>
  <c r="S13" i="514"/>
  <c r="G41" i="521"/>
  <c r="J18" i="520"/>
  <c r="I25" i="520"/>
  <c r="S22" i="523"/>
  <c r="H35" i="524"/>
  <c r="D5" i="522"/>
  <c r="C13" i="522"/>
  <c r="H10" i="524"/>
  <c r="I10" i="524" s="1"/>
  <c r="G35" i="525"/>
  <c r="H35" i="525" s="1"/>
  <c r="I35" i="525" s="1"/>
  <c r="F45" i="521"/>
  <c r="F47" i="521"/>
  <c r="F48" i="521" s="1"/>
  <c r="G23" i="525"/>
  <c r="G37" i="525"/>
  <c r="J33" i="524"/>
  <c r="K33" i="524" s="1"/>
  <c r="L33" i="524" s="1"/>
  <c r="Q33" i="524"/>
  <c r="D42" i="507"/>
  <c r="E42" i="507" s="1"/>
  <c r="F42" i="507" s="1"/>
  <c r="O42" i="507"/>
  <c r="D42" i="488"/>
  <c r="E42" i="488" s="1"/>
  <c r="F42" i="488" s="1"/>
  <c r="O42" i="488"/>
  <c r="N44" i="514"/>
  <c r="N14" i="514"/>
  <c r="D41" i="524"/>
  <c r="Q22" i="523"/>
  <c r="J22" i="523"/>
  <c r="K22" i="523" s="1"/>
  <c r="L22" i="523" s="1"/>
  <c r="M22" i="523" s="1"/>
  <c r="N22" i="523" s="1"/>
  <c r="R22" i="523" s="1"/>
  <c r="D18" i="526"/>
  <c r="C25" i="526"/>
  <c r="J32" i="522"/>
  <c r="K32" i="522" s="1"/>
  <c r="L32" i="522" s="1"/>
  <c r="P14" i="520"/>
  <c r="P44" i="520"/>
  <c r="P31" i="525"/>
  <c r="G31" i="525"/>
  <c r="H31" i="525" s="1"/>
  <c r="I31" i="525" s="1"/>
  <c r="I24" i="523"/>
  <c r="P24" i="523"/>
  <c r="S26" i="513"/>
  <c r="S44" i="513"/>
  <c r="S14" i="513"/>
  <c r="H47" i="519"/>
  <c r="H48" i="519" s="1"/>
  <c r="H45" i="519"/>
  <c r="L40" i="517"/>
  <c r="M29" i="517"/>
  <c r="H29" i="522"/>
  <c r="G40" i="522"/>
  <c r="Q19" i="523"/>
  <c r="R37" i="522"/>
  <c r="G8" i="523"/>
  <c r="F11" i="523"/>
  <c r="H8" i="522"/>
  <c r="G11" i="522"/>
  <c r="O36" i="525"/>
  <c r="D42" i="518"/>
  <c r="E42" i="518" s="1"/>
  <c r="F42" i="518" s="1"/>
  <c r="O42" i="518"/>
  <c r="D42" i="477"/>
  <c r="E42" i="477" s="1"/>
  <c r="F42" i="477" s="1"/>
  <c r="O42" i="477"/>
  <c r="R44" i="514"/>
  <c r="R14" i="514"/>
  <c r="F29" i="524"/>
  <c r="E40" i="524"/>
  <c r="S41" i="514"/>
  <c r="D22" i="526"/>
  <c r="E22" i="526" s="1"/>
  <c r="F22" i="526" s="1"/>
  <c r="Q35" i="522"/>
  <c r="C13" i="516"/>
  <c r="D5" i="516"/>
  <c r="L37" i="521"/>
  <c r="Q37" i="521"/>
  <c r="K11" i="518"/>
  <c r="L8" i="518"/>
  <c r="Q8" i="518"/>
  <c r="Q11" i="518" s="1"/>
  <c r="P19" i="524"/>
  <c r="J22" i="524"/>
  <c r="K22" i="524" s="1"/>
  <c r="L22" i="524" s="1"/>
  <c r="Q33" i="523"/>
  <c r="I8" i="521"/>
  <c r="H11" i="521"/>
  <c r="D44" i="524"/>
  <c r="D14" i="524"/>
  <c r="P36" i="525"/>
  <c r="G36" i="525"/>
  <c r="H36" i="525" s="1"/>
  <c r="I36" i="525" s="1"/>
  <c r="K23" i="522"/>
  <c r="L23" i="522" s="1"/>
  <c r="D42" i="499"/>
  <c r="E42" i="499" s="1"/>
  <c r="F42" i="499" s="1"/>
  <c r="D42" i="478"/>
  <c r="E42" i="478" s="1"/>
  <c r="F42" i="478" s="1"/>
  <c r="O42" i="478"/>
  <c r="N41" i="514"/>
  <c r="D8" i="526"/>
  <c r="C11" i="526"/>
  <c r="N8" i="516"/>
  <c r="M11" i="516"/>
  <c r="P29" i="521"/>
  <c r="P40" i="521" s="1"/>
  <c r="S36" i="521"/>
  <c r="J19" i="524"/>
  <c r="K19" i="524" s="1"/>
  <c r="L19" i="524" s="1"/>
  <c r="P32" i="524"/>
  <c r="M33" i="523"/>
  <c r="N33" i="523" s="1"/>
  <c r="S33" i="523" s="1"/>
  <c r="R33" i="523"/>
  <c r="I35" i="523"/>
  <c r="P35" i="523"/>
  <c r="F5" i="524"/>
  <c r="E13" i="524"/>
  <c r="J20" i="523"/>
  <c r="K20" i="523" s="1"/>
  <c r="L20" i="523" s="1"/>
  <c r="S41" i="513"/>
  <c r="R21" i="522"/>
  <c r="D42" i="494"/>
  <c r="E42" i="494" s="1"/>
  <c r="F42" i="494" s="1"/>
  <c r="D42" i="515"/>
  <c r="E42" i="515" s="1"/>
  <c r="F42" i="515" s="1"/>
  <c r="K39" i="522"/>
  <c r="L39" i="522" s="1"/>
  <c r="D20" i="526"/>
  <c r="E20" i="526" s="1"/>
  <c r="F20" i="526" s="1"/>
  <c r="O20" i="526"/>
  <c r="D42" i="496"/>
  <c r="E42" i="496" s="1"/>
  <c r="F42" i="496" s="1"/>
  <c r="J20" i="524"/>
  <c r="K20" i="524" s="1"/>
  <c r="L20" i="524" s="1"/>
  <c r="Q20" i="524"/>
  <c r="G39" i="525"/>
  <c r="J32" i="524"/>
  <c r="K32" i="524" s="1"/>
  <c r="L32" i="524" s="1"/>
  <c r="N11" i="515"/>
  <c r="S8" i="515"/>
  <c r="S11" i="515" s="1"/>
  <c r="J8" i="520"/>
  <c r="I11" i="520"/>
  <c r="S19" i="523"/>
  <c r="O42" i="482"/>
  <c r="D42" i="482"/>
  <c r="E42" i="482" s="1"/>
  <c r="F42" i="482" s="1"/>
  <c r="O42" i="480"/>
  <c r="F42" i="480"/>
  <c r="G20" i="525"/>
  <c r="G32" i="525"/>
  <c r="S34" i="521"/>
  <c r="D38" i="526"/>
  <c r="E38" i="526" s="1"/>
  <c r="F38" i="526" s="1"/>
  <c r="K8" i="519"/>
  <c r="J11" i="519"/>
  <c r="Q36" i="521"/>
  <c r="G44" i="521"/>
  <c r="G14" i="521"/>
  <c r="S19" i="520"/>
  <c r="R36" i="522"/>
  <c r="G26" i="521"/>
  <c r="D42" i="500"/>
  <c r="E42" i="500" s="1"/>
  <c r="F42" i="500" s="1"/>
  <c r="D42" i="517"/>
  <c r="E42" i="517" s="1"/>
  <c r="F42" i="517" s="1"/>
  <c r="P26" i="520"/>
  <c r="K40" i="518"/>
  <c r="L29" i="518"/>
  <c r="Q29" i="518"/>
  <c r="Q40" i="518" s="1"/>
  <c r="D39" i="526"/>
  <c r="E39" i="526" s="1"/>
  <c r="F39" i="526" s="1"/>
  <c r="O39" i="526"/>
  <c r="D42" i="525"/>
  <c r="E42" i="525" s="1"/>
  <c r="F42" i="525" s="1"/>
  <c r="S33" i="522"/>
  <c r="D30" i="526"/>
  <c r="E30" i="526" s="1"/>
  <c r="F30" i="526" s="1"/>
  <c r="M38" i="523"/>
  <c r="N38" i="523" s="1"/>
  <c r="S38" i="523" s="1"/>
  <c r="D45" i="523"/>
  <c r="D47" i="523"/>
  <c r="D48" i="523" s="1"/>
  <c r="D42" i="512"/>
  <c r="E42" i="512" s="1"/>
  <c r="F42" i="512" s="1"/>
  <c r="J34" i="524"/>
  <c r="K34" i="524" s="1"/>
  <c r="L34" i="524" s="1"/>
  <c r="C42" i="486"/>
  <c r="C42" i="487"/>
  <c r="D42" i="519"/>
  <c r="E42" i="519" s="1"/>
  <c r="F42" i="519" s="1"/>
  <c r="L22" i="522"/>
  <c r="Q22" i="522"/>
  <c r="L47" i="515"/>
  <c r="L48" i="515" s="1"/>
  <c r="L45" i="515"/>
  <c r="R33" i="522"/>
  <c r="Q21" i="521"/>
  <c r="G10" i="525"/>
  <c r="H10" i="525" s="1"/>
  <c r="I10" i="525" s="1"/>
  <c r="K30" i="523"/>
  <c r="M36" i="520"/>
  <c r="N36" i="520" s="1"/>
  <c r="R36" i="520"/>
  <c r="S36" i="520"/>
  <c r="D42" i="523"/>
  <c r="E42" i="523" s="1"/>
  <c r="F42" i="523" s="1"/>
  <c r="D42" i="511"/>
  <c r="E42" i="511" s="1"/>
  <c r="F42" i="511" s="1"/>
  <c r="S30" i="522"/>
  <c r="D24" i="526"/>
  <c r="E24" i="526" s="1"/>
  <c r="F24" i="526" s="1"/>
  <c r="O24" i="526"/>
  <c r="R10" i="520"/>
  <c r="R8" i="515"/>
  <c r="R11" i="515" s="1"/>
  <c r="M23" i="523"/>
  <c r="N23" i="523" s="1"/>
  <c r="S23" i="523" s="1"/>
  <c r="R23" i="523"/>
  <c r="J9" i="522"/>
  <c r="K9" i="522" s="1"/>
  <c r="L9" i="522" s="1"/>
  <c r="D42" i="503"/>
  <c r="E42" i="503" s="1"/>
  <c r="F42" i="503" s="1"/>
  <c r="I5" i="521"/>
  <c r="H13" i="521"/>
  <c r="P5" i="521"/>
  <c r="G33" i="525"/>
  <c r="H33" i="525" s="1"/>
  <c r="I33" i="525" s="1"/>
  <c r="P33" i="525"/>
  <c r="O29" i="524"/>
  <c r="O40" i="524" s="1"/>
  <c r="G24" i="525"/>
  <c r="H24" i="525" s="1"/>
  <c r="I24" i="525" s="1"/>
  <c r="M35" i="522"/>
  <c r="N35" i="522" s="1"/>
  <c r="N40" i="515"/>
  <c r="N41" i="515" s="1"/>
  <c r="S29" i="515"/>
  <c r="S40" i="515" s="1"/>
  <c r="G34" i="525"/>
  <c r="O24" i="525"/>
  <c r="D42" i="524"/>
  <c r="E42" i="524" s="1"/>
  <c r="F42" i="524" s="1"/>
  <c r="O42" i="524"/>
  <c r="D35" i="526"/>
  <c r="E35" i="526" s="1"/>
  <c r="F35" i="526" s="1"/>
  <c r="P20" i="523"/>
  <c r="J29" i="520"/>
  <c r="I40" i="520"/>
  <c r="J39" i="524"/>
  <c r="K39" i="524" s="1"/>
  <c r="L39" i="524" s="1"/>
  <c r="Q39" i="524"/>
  <c r="D42" i="516"/>
  <c r="E42" i="516" s="1"/>
  <c r="F42" i="516" s="1"/>
  <c r="E14" i="523"/>
  <c r="E44" i="523"/>
  <c r="D31" i="494"/>
  <c r="C40" i="494"/>
  <c r="N47" i="513"/>
  <c r="N48" i="513" s="1"/>
  <c r="N45" i="513"/>
  <c r="H23" i="524"/>
  <c r="I23" i="524" s="1"/>
  <c r="D42" i="520"/>
  <c r="E42" i="520" s="1"/>
  <c r="F42" i="520" s="1"/>
  <c r="O42" i="520"/>
  <c r="H31" i="524"/>
  <c r="R10" i="523"/>
  <c r="M10" i="523"/>
  <c r="N10" i="523" s="1"/>
  <c r="S10" i="523" s="1"/>
  <c r="D42" i="479"/>
  <c r="E42" i="479" s="1"/>
  <c r="F42" i="479" s="1"/>
  <c r="O42" i="479"/>
  <c r="M18" i="517"/>
  <c r="L25" i="517"/>
  <c r="M26" i="515"/>
  <c r="K32" i="523"/>
  <c r="O21" i="525"/>
  <c r="J37" i="524"/>
  <c r="K37" i="524" s="1"/>
  <c r="L37" i="524" s="1"/>
  <c r="Q37" i="524"/>
  <c r="R30" i="522"/>
  <c r="D42" i="485"/>
  <c r="E42" i="485" s="1"/>
  <c r="F42" i="485" s="1"/>
  <c r="O42" i="485"/>
  <c r="O42" i="481"/>
  <c r="F42" i="481"/>
  <c r="D42" i="491"/>
  <c r="E42" i="491" s="1"/>
  <c r="F42" i="491" s="1"/>
  <c r="O42" i="491"/>
  <c r="N25" i="515"/>
  <c r="S18" i="515"/>
  <c r="S25" i="515" s="1"/>
  <c r="R18" i="515"/>
  <c r="R25" i="515" s="1"/>
  <c r="D10" i="526"/>
  <c r="E10" i="526" s="1"/>
  <c r="F10" i="526" s="1"/>
  <c r="O10" i="526"/>
  <c r="R45" i="513"/>
  <c r="R47" i="513"/>
  <c r="R48" i="513" s="1"/>
  <c r="R29" i="515"/>
  <c r="R40" i="515" s="1"/>
  <c r="R5" i="515"/>
  <c r="N13" i="515"/>
  <c r="S5" i="515"/>
  <c r="S13" i="515" s="1"/>
  <c r="O35" i="525"/>
  <c r="P47" i="519"/>
  <c r="P48" i="519" s="1"/>
  <c r="P45" i="519"/>
  <c r="P18" i="521"/>
  <c r="P25" i="521" s="1"/>
  <c r="I18" i="521"/>
  <c r="H25" i="521"/>
  <c r="K31" i="522"/>
  <c r="L31" i="522" s="1"/>
  <c r="M31" i="522" s="1"/>
  <c r="N31" i="522" s="1"/>
  <c r="R31" i="522" s="1"/>
  <c r="S31" i="522"/>
  <c r="J9" i="523"/>
  <c r="K9" i="523" s="1"/>
  <c r="L9" i="523" s="1"/>
  <c r="Q9" i="523"/>
  <c r="C39" i="481"/>
  <c r="C22" i="481"/>
  <c r="C31" i="483"/>
  <c r="C18" i="484"/>
  <c r="C30" i="485"/>
  <c r="C35" i="485"/>
  <c r="C31" i="487"/>
  <c r="C35" i="488"/>
  <c r="C22" i="488"/>
  <c r="C38" i="488"/>
  <c r="C39" i="489"/>
  <c r="C22" i="489"/>
  <c r="C9" i="500"/>
  <c r="C9" i="517"/>
  <c r="D42" i="527"/>
  <c r="E42" i="527" s="1"/>
  <c r="F42" i="527" s="1"/>
  <c r="O42" i="527"/>
  <c r="D36" i="526"/>
  <c r="E36" i="526" s="1"/>
  <c r="F36" i="526" s="1"/>
  <c r="G21" i="525"/>
  <c r="K34" i="523"/>
  <c r="L34" i="523" s="1"/>
  <c r="M34" i="523" s="1"/>
  <c r="N34" i="523" s="1"/>
  <c r="R34" i="523" s="1"/>
  <c r="S34" i="523"/>
  <c r="M44" i="515"/>
  <c r="M14" i="515"/>
  <c r="P41" i="520"/>
  <c r="Q23" i="523"/>
  <c r="H36" i="524"/>
  <c r="I36" i="524" s="1"/>
  <c r="L18" i="518"/>
  <c r="K25" i="518"/>
  <c r="P39" i="524"/>
  <c r="H18" i="522"/>
  <c r="G25" i="522"/>
  <c r="D42" i="484"/>
  <c r="E42" i="484" s="1"/>
  <c r="F42" i="484" s="1"/>
  <c r="D42" i="489"/>
  <c r="E42" i="489" s="1"/>
  <c r="F42" i="489" s="1"/>
  <c r="O42" i="489"/>
  <c r="D42" i="510"/>
  <c r="E42" i="510" s="1"/>
  <c r="F42" i="510" s="1"/>
  <c r="O42" i="510"/>
  <c r="M35" i="521"/>
  <c r="N35" i="521" s="1"/>
  <c r="S35" i="521" s="1"/>
  <c r="M8" i="517"/>
  <c r="D5" i="526"/>
  <c r="C13" i="526"/>
  <c r="M31" i="521"/>
  <c r="N31" i="521" s="1"/>
  <c r="R31" i="521" s="1"/>
  <c r="Q32" i="520"/>
  <c r="O13" i="523"/>
  <c r="O41" i="523" s="1"/>
  <c r="D37" i="526"/>
  <c r="E37" i="526" s="1"/>
  <c r="F37" i="526" s="1"/>
  <c r="O37" i="526"/>
  <c r="Q18" i="518"/>
  <c r="Q25" i="518" s="1"/>
  <c r="O5" i="524"/>
  <c r="O13" i="524" s="1"/>
  <c r="G30" i="525"/>
  <c r="H30" i="525" s="1"/>
  <c r="I30" i="525" s="1"/>
  <c r="P30" i="525"/>
  <c r="J5" i="520"/>
  <c r="I13" i="520"/>
  <c r="M25" i="516"/>
  <c r="N18" i="516"/>
  <c r="P9" i="524"/>
  <c r="D42" i="493"/>
  <c r="E42" i="493" s="1"/>
  <c r="F42" i="493" s="1"/>
  <c r="G42" i="493" s="1"/>
  <c r="H42" i="493" s="1"/>
  <c r="O42" i="493"/>
  <c r="D31" i="526"/>
  <c r="E31" i="526" s="1"/>
  <c r="F31" i="526" s="1"/>
  <c r="O31" i="526"/>
  <c r="J31" i="523"/>
  <c r="K31" i="523" s="1"/>
  <c r="L31" i="523" s="1"/>
  <c r="Q31" i="523"/>
  <c r="D42" i="498"/>
  <c r="E42" i="498" s="1"/>
  <c r="F42" i="498" s="1"/>
  <c r="O42" i="498"/>
  <c r="D42" i="502"/>
  <c r="E42" i="502" s="1"/>
  <c r="F42" i="502" s="1"/>
  <c r="O26" i="523"/>
  <c r="N29" i="516"/>
  <c r="M40" i="516"/>
  <c r="D42" i="522"/>
  <c r="E42" i="522" s="1"/>
  <c r="F42" i="522" s="1"/>
  <c r="O42" i="522"/>
  <c r="E26" i="523"/>
  <c r="O30" i="525"/>
  <c r="O31" i="525"/>
  <c r="P24" i="524"/>
  <c r="I44" i="519"/>
  <c r="I14" i="519"/>
  <c r="H14" i="520"/>
  <c r="H44" i="520"/>
  <c r="D5" i="525"/>
  <c r="C13" i="525"/>
  <c r="D42" i="513"/>
  <c r="E42" i="513" s="1"/>
  <c r="F42" i="513" s="1"/>
  <c r="O42" i="513"/>
  <c r="D42" i="492"/>
  <c r="E42" i="492" s="1"/>
  <c r="F42" i="492" s="1"/>
  <c r="O42" i="492"/>
  <c r="G18" i="523"/>
  <c r="F25" i="523"/>
  <c r="P10" i="524"/>
  <c r="C40" i="526"/>
  <c r="C41" i="526" s="1"/>
  <c r="D29" i="526"/>
  <c r="P8" i="521"/>
  <c r="P11" i="521" s="1"/>
  <c r="D42" i="10"/>
  <c r="E42" i="10" s="1"/>
  <c r="F42" i="10" s="1"/>
  <c r="E1105" i="11" a="1"/>
  <c r="E1105" i="11" s="1"/>
  <c r="C9" i="527" s="1"/>
  <c r="B1133" i="11"/>
  <c r="E1133" i="11" s="1" a="1"/>
  <c r="E1133" i="11" s="1"/>
  <c r="B1127" i="11"/>
  <c r="B1134" i="11"/>
  <c r="E1134" i="11" s="1" a="1"/>
  <c r="E1134" i="11" s="1"/>
  <c r="B1144" i="11"/>
  <c r="E1144" i="11" s="1" a="1"/>
  <c r="E1144" i="11" s="1"/>
  <c r="M48" i="359"/>
  <c r="L47" i="359"/>
  <c r="K43" i="359"/>
  <c r="J43" i="359"/>
  <c r="D9" i="527" l="1"/>
  <c r="E9" i="527" s="1"/>
  <c r="F9" i="527" s="1"/>
  <c r="C14" i="526"/>
  <c r="C44" i="526"/>
  <c r="D42" i="486"/>
  <c r="E42" i="486" s="1"/>
  <c r="F42" i="486" s="1"/>
  <c r="O42" i="486"/>
  <c r="G42" i="517"/>
  <c r="H42" i="517" s="1"/>
  <c r="I42" i="517" s="1"/>
  <c r="P42" i="517"/>
  <c r="G42" i="494"/>
  <c r="H42" i="494" s="1"/>
  <c r="I42" i="494" s="1"/>
  <c r="P42" i="494"/>
  <c r="N8" i="517"/>
  <c r="J18" i="521"/>
  <c r="I25" i="521"/>
  <c r="H34" i="525"/>
  <c r="I34" i="525" s="1"/>
  <c r="M34" i="524"/>
  <c r="N34" i="524" s="1"/>
  <c r="S34" i="524" s="1"/>
  <c r="R34" i="524"/>
  <c r="R35" i="521"/>
  <c r="O36" i="526"/>
  <c r="C41" i="494"/>
  <c r="S41" i="515"/>
  <c r="O42" i="511"/>
  <c r="O42" i="512"/>
  <c r="Q20" i="523"/>
  <c r="O42" i="499"/>
  <c r="D13" i="516"/>
  <c r="E5" i="516"/>
  <c r="E5" i="522"/>
  <c r="D13" i="522"/>
  <c r="Q29" i="519"/>
  <c r="Q40" i="519" s="1"/>
  <c r="K40" i="519"/>
  <c r="L29" i="519"/>
  <c r="S19" i="521"/>
  <c r="D34" i="527"/>
  <c r="E34" i="527" s="1"/>
  <c r="F34" i="527" s="1"/>
  <c r="J44" i="519"/>
  <c r="J14" i="519"/>
  <c r="G42" i="512"/>
  <c r="H42" i="512" s="1"/>
  <c r="I42" i="512" s="1"/>
  <c r="P42" i="512"/>
  <c r="M20" i="523"/>
  <c r="N20" i="523" s="1"/>
  <c r="G42" i="499"/>
  <c r="H42" i="499" s="1"/>
  <c r="I42" i="499" s="1"/>
  <c r="P42" i="499"/>
  <c r="C44" i="516"/>
  <c r="C14" i="516"/>
  <c r="C26" i="516"/>
  <c r="C41" i="516"/>
  <c r="R9" i="524"/>
  <c r="M9" i="524"/>
  <c r="N9" i="524" s="1"/>
  <c r="S9" i="524" s="1"/>
  <c r="H38" i="525"/>
  <c r="I38" i="525" s="1"/>
  <c r="D35" i="527"/>
  <c r="E35" i="527" s="1"/>
  <c r="F35" i="527" s="1"/>
  <c r="O35" i="527"/>
  <c r="L5" i="519"/>
  <c r="K13" i="519"/>
  <c r="Q5" i="519"/>
  <c r="I29" i="522"/>
  <c r="H40" i="522"/>
  <c r="P29" i="522"/>
  <c r="P40" i="522" s="1"/>
  <c r="O34" i="526"/>
  <c r="H22" i="525"/>
  <c r="I22" i="525" s="1"/>
  <c r="O32" i="526"/>
  <c r="G34" i="526"/>
  <c r="H34" i="526" s="1"/>
  <c r="I34" i="526" s="1"/>
  <c r="P34" i="526"/>
  <c r="I38" i="524"/>
  <c r="P38" i="524"/>
  <c r="D38" i="527"/>
  <c r="E38" i="527" s="1"/>
  <c r="F38" i="527" s="1"/>
  <c r="G23" i="526"/>
  <c r="F41" i="523"/>
  <c r="S44" i="515"/>
  <c r="S14" i="515"/>
  <c r="E47" i="523"/>
  <c r="E48" i="523" s="1"/>
  <c r="E45" i="523"/>
  <c r="P24" i="525"/>
  <c r="R38" i="523"/>
  <c r="Q32" i="524"/>
  <c r="G5" i="524"/>
  <c r="F13" i="524"/>
  <c r="J36" i="525"/>
  <c r="K36" i="525" s="1"/>
  <c r="L36" i="525" s="1"/>
  <c r="Q36" i="525"/>
  <c r="O22" i="526"/>
  <c r="M40" i="517"/>
  <c r="N29" i="517"/>
  <c r="N45" i="514"/>
  <c r="N47" i="514"/>
  <c r="N48" i="514" s="1"/>
  <c r="I35" i="524"/>
  <c r="P35" i="524"/>
  <c r="P32" i="526"/>
  <c r="G32" i="526"/>
  <c r="H32" i="526" s="1"/>
  <c r="I32" i="526" s="1"/>
  <c r="D24" i="527"/>
  <c r="E24" i="527" s="1"/>
  <c r="F24" i="527" s="1"/>
  <c r="H29" i="523"/>
  <c r="P29" i="523" s="1"/>
  <c r="P40" i="523" s="1"/>
  <c r="G40" i="523"/>
  <c r="G42" i="523"/>
  <c r="H42" i="523" s="1"/>
  <c r="I42" i="523" s="1"/>
  <c r="D9" i="500"/>
  <c r="C13" i="500"/>
  <c r="C11" i="500"/>
  <c r="J24" i="525"/>
  <c r="K24" i="525" s="1"/>
  <c r="L24" i="525" s="1"/>
  <c r="D21" i="527"/>
  <c r="E21" i="527" s="1"/>
  <c r="J30" i="525"/>
  <c r="G42" i="489"/>
  <c r="H42" i="489" s="1"/>
  <c r="I42" i="489" s="1"/>
  <c r="D22" i="489"/>
  <c r="C25" i="489"/>
  <c r="R13" i="515"/>
  <c r="L32" i="523"/>
  <c r="Q32" i="523"/>
  <c r="O42" i="516"/>
  <c r="O41" i="524"/>
  <c r="O30" i="526"/>
  <c r="G45" i="521"/>
  <c r="G47" i="521"/>
  <c r="G48" i="521" s="1"/>
  <c r="H39" i="525"/>
  <c r="J35" i="523"/>
  <c r="K35" i="523" s="1"/>
  <c r="L35" i="523" s="1"/>
  <c r="Q35" i="523"/>
  <c r="G42" i="488"/>
  <c r="H42" i="488" s="1"/>
  <c r="I42" i="488" s="1"/>
  <c r="P42" i="488"/>
  <c r="J29" i="521"/>
  <c r="I40" i="521"/>
  <c r="N5" i="517"/>
  <c r="D18" i="527"/>
  <c r="C25" i="527"/>
  <c r="C26" i="527" s="1"/>
  <c r="E11" i="525"/>
  <c r="F8" i="525"/>
  <c r="O8" i="525"/>
  <c r="O11" i="525" s="1"/>
  <c r="J24" i="524"/>
  <c r="D9" i="517"/>
  <c r="C13" i="517"/>
  <c r="C11" i="517"/>
  <c r="G42" i="490"/>
  <c r="H42" i="490" s="1"/>
  <c r="I42" i="490" s="1"/>
  <c r="P42" i="490"/>
  <c r="G33" i="526"/>
  <c r="D39" i="527"/>
  <c r="E39" i="527" s="1"/>
  <c r="F39" i="527" s="1"/>
  <c r="O39" i="527"/>
  <c r="G42" i="511"/>
  <c r="H42" i="511" s="1"/>
  <c r="I42" i="511" s="1"/>
  <c r="P42" i="511"/>
  <c r="M37" i="524"/>
  <c r="N37" i="524" s="1"/>
  <c r="S37" i="524" s="1"/>
  <c r="E29" i="526"/>
  <c r="D40" i="526"/>
  <c r="D41" i="526" s="1"/>
  <c r="P30" i="526"/>
  <c r="G30" i="526"/>
  <c r="H30" i="526" s="1"/>
  <c r="I30" i="526" s="1"/>
  <c r="O42" i="484"/>
  <c r="D38" i="488"/>
  <c r="E38" i="488" s="1"/>
  <c r="F38" i="488" s="1"/>
  <c r="J33" i="525"/>
  <c r="K33" i="525" s="1"/>
  <c r="L33" i="525" s="1"/>
  <c r="L30" i="523"/>
  <c r="Q30" i="523"/>
  <c r="D47" i="524"/>
  <c r="D48" i="524" s="1"/>
  <c r="D45" i="524"/>
  <c r="E41" i="524"/>
  <c r="G42" i="507"/>
  <c r="H42" i="507" s="1"/>
  <c r="I42" i="507" s="1"/>
  <c r="I26" i="520"/>
  <c r="D33" i="527"/>
  <c r="E33" i="527" s="1"/>
  <c r="F33" i="527" s="1"/>
  <c r="O21" i="526"/>
  <c r="F21" i="526"/>
  <c r="O9" i="526"/>
  <c r="E31" i="494"/>
  <c r="D40" i="494"/>
  <c r="D41" i="494" s="1"/>
  <c r="G42" i="510"/>
  <c r="H42" i="510" s="1"/>
  <c r="I42" i="510" s="1"/>
  <c r="M32" i="524"/>
  <c r="N32" i="524" s="1"/>
  <c r="S32" i="524" s="1"/>
  <c r="O14" i="524"/>
  <c r="O44" i="524"/>
  <c r="G42" i="484"/>
  <c r="H42" i="484" s="1"/>
  <c r="I42" i="484" s="1"/>
  <c r="P42" i="516"/>
  <c r="G42" i="516"/>
  <c r="H42" i="516" s="1"/>
  <c r="I42" i="516" s="1"/>
  <c r="G25" i="523"/>
  <c r="H18" i="523"/>
  <c r="O42" i="502"/>
  <c r="D22" i="488"/>
  <c r="C25" i="488"/>
  <c r="M39" i="524"/>
  <c r="N39" i="524" s="1"/>
  <c r="S39" i="524" s="1"/>
  <c r="P13" i="521"/>
  <c r="S35" i="522"/>
  <c r="K11" i="519"/>
  <c r="L8" i="519"/>
  <c r="Q8" i="519"/>
  <c r="Q11" i="519" s="1"/>
  <c r="M20" i="524"/>
  <c r="N20" i="524" s="1"/>
  <c r="S20" i="524" s="1"/>
  <c r="G29" i="524"/>
  <c r="F40" i="524"/>
  <c r="F41" i="524" s="1"/>
  <c r="S45" i="513"/>
  <c r="S47" i="513"/>
  <c r="S48" i="513" s="1"/>
  <c r="K18" i="520"/>
  <c r="J25" i="520"/>
  <c r="G42" i="514"/>
  <c r="H42" i="514" s="1"/>
  <c r="I42" i="514" s="1"/>
  <c r="M21" i="524"/>
  <c r="N21" i="524" s="1"/>
  <c r="G42" i="497"/>
  <c r="H42" i="497" s="1"/>
  <c r="I42" i="497" s="1"/>
  <c r="P42" i="497"/>
  <c r="F26" i="523"/>
  <c r="F44" i="523"/>
  <c r="F14" i="523"/>
  <c r="G42" i="505"/>
  <c r="H42" i="505" s="1"/>
  <c r="I42" i="505" s="1"/>
  <c r="P42" i="505"/>
  <c r="G9" i="526"/>
  <c r="H9" i="526" s="1"/>
  <c r="I9" i="526" s="1"/>
  <c r="P9" i="526"/>
  <c r="E26" i="524"/>
  <c r="E14" i="524"/>
  <c r="E44" i="524"/>
  <c r="G22" i="526"/>
  <c r="N40" i="516"/>
  <c r="S29" i="516"/>
  <c r="S40" i="516" s="1"/>
  <c r="G42" i="502"/>
  <c r="H42" i="502" s="1"/>
  <c r="I42" i="502" s="1"/>
  <c r="P42" i="502"/>
  <c r="H25" i="522"/>
  <c r="I18" i="522"/>
  <c r="D35" i="488"/>
  <c r="C40" i="488"/>
  <c r="C41" i="488" s="1"/>
  <c r="N18" i="517"/>
  <c r="M25" i="517"/>
  <c r="H41" i="521"/>
  <c r="H44" i="521"/>
  <c r="H14" i="521"/>
  <c r="P10" i="525"/>
  <c r="O42" i="525"/>
  <c r="O42" i="496"/>
  <c r="Q19" i="524"/>
  <c r="I11" i="521"/>
  <c r="J8" i="521"/>
  <c r="M33" i="524"/>
  <c r="N33" i="524" s="1"/>
  <c r="S33" i="524" s="1"/>
  <c r="P42" i="509"/>
  <c r="G42" i="509"/>
  <c r="H42" i="509" s="1"/>
  <c r="I42" i="509" s="1"/>
  <c r="O26" i="524"/>
  <c r="G42" i="483"/>
  <c r="H42" i="483" s="1"/>
  <c r="I42" i="483" s="1"/>
  <c r="P42" i="483"/>
  <c r="H5" i="523"/>
  <c r="G13" i="523"/>
  <c r="J19" i="525"/>
  <c r="Q39" i="522"/>
  <c r="I44" i="520"/>
  <c r="I14" i="520"/>
  <c r="G42" i="522"/>
  <c r="H42" i="522" s="1"/>
  <c r="I42" i="522" s="1"/>
  <c r="D39" i="489"/>
  <c r="C40" i="489"/>
  <c r="C41" i="489" s="1"/>
  <c r="G42" i="492"/>
  <c r="H42" i="492" s="1"/>
  <c r="I42" i="492" s="1"/>
  <c r="P42" i="492"/>
  <c r="J5" i="521"/>
  <c r="I13" i="521"/>
  <c r="J10" i="525"/>
  <c r="G42" i="525"/>
  <c r="H42" i="525" s="1"/>
  <c r="I42" i="525" s="1"/>
  <c r="O38" i="526"/>
  <c r="G42" i="496"/>
  <c r="H42" i="496" s="1"/>
  <c r="I42" i="496" s="1"/>
  <c r="M19" i="524"/>
  <c r="N19" i="524" s="1"/>
  <c r="S19" i="524" s="1"/>
  <c r="R47" i="514"/>
  <c r="R48" i="514" s="1"/>
  <c r="R45" i="514"/>
  <c r="S14" i="514"/>
  <c r="S44" i="514"/>
  <c r="O42" i="495"/>
  <c r="D8" i="527"/>
  <c r="C11" i="527"/>
  <c r="P42" i="501"/>
  <c r="G42" i="501"/>
  <c r="H42" i="501" s="1"/>
  <c r="I42" i="501" s="1"/>
  <c r="P36" i="524"/>
  <c r="O42" i="523"/>
  <c r="G42" i="527"/>
  <c r="H42" i="527" s="1"/>
  <c r="I42" i="527" s="1"/>
  <c r="G42" i="498"/>
  <c r="H42" i="498" s="1"/>
  <c r="I42" i="498" s="1"/>
  <c r="G37" i="526"/>
  <c r="H37" i="526" s="1"/>
  <c r="I37" i="526" s="1"/>
  <c r="G10" i="526"/>
  <c r="H10" i="526" s="1"/>
  <c r="I10" i="526" s="1"/>
  <c r="I41" i="520"/>
  <c r="P38" i="526"/>
  <c r="G38" i="526"/>
  <c r="H38" i="526" s="1"/>
  <c r="I38" i="526" s="1"/>
  <c r="J24" i="523"/>
  <c r="K24" i="523" s="1"/>
  <c r="L24" i="523" s="1"/>
  <c r="M24" i="523" s="1"/>
  <c r="N24" i="523" s="1"/>
  <c r="R24" i="523" s="1"/>
  <c r="Q24" i="523"/>
  <c r="H37" i="525"/>
  <c r="I37" i="525" s="1"/>
  <c r="G42" i="521"/>
  <c r="H42" i="521" s="1"/>
  <c r="I42" i="521" s="1"/>
  <c r="P42" i="521"/>
  <c r="G42" i="495"/>
  <c r="H42" i="495" s="1"/>
  <c r="I42" i="495" s="1"/>
  <c r="G18" i="524"/>
  <c r="F25" i="524"/>
  <c r="D22" i="527"/>
  <c r="E22" i="527" s="1"/>
  <c r="F22" i="527" s="1"/>
  <c r="O22" i="527"/>
  <c r="O42" i="501"/>
  <c r="P23" i="524"/>
  <c r="D30" i="485"/>
  <c r="C40" i="485"/>
  <c r="R26" i="515"/>
  <c r="J40" i="520"/>
  <c r="K29" i="520"/>
  <c r="O42" i="503"/>
  <c r="S26" i="514"/>
  <c r="Q22" i="524"/>
  <c r="G42" i="477"/>
  <c r="H42" i="477" s="1"/>
  <c r="I42" i="477" s="1"/>
  <c r="J31" i="525"/>
  <c r="O42" i="521"/>
  <c r="Q30" i="524"/>
  <c r="S19" i="522"/>
  <c r="L18" i="519"/>
  <c r="K25" i="519"/>
  <c r="K26" i="519" s="1"/>
  <c r="Q18" i="519"/>
  <c r="Q25" i="519" s="1"/>
  <c r="D19" i="527"/>
  <c r="E19" i="527" s="1"/>
  <c r="F19" i="527" s="1"/>
  <c r="P42" i="508"/>
  <c r="H42" i="508"/>
  <c r="I42" i="508" s="1"/>
  <c r="K5" i="520"/>
  <c r="Q5" i="520" s="1"/>
  <c r="Q13" i="520" s="1"/>
  <c r="J13" i="520"/>
  <c r="M23" i="522"/>
  <c r="N23" i="522" s="1"/>
  <c r="N44" i="515"/>
  <c r="N14" i="515"/>
  <c r="D31" i="487"/>
  <c r="C40" i="487"/>
  <c r="D35" i="485"/>
  <c r="E35" i="485" s="1"/>
  <c r="F35" i="485" s="1"/>
  <c r="O35" i="485"/>
  <c r="G42" i="479"/>
  <c r="H42" i="479" s="1"/>
  <c r="I42" i="479" s="1"/>
  <c r="G42" i="513"/>
  <c r="H42" i="513" s="1"/>
  <c r="I42" i="513" s="1"/>
  <c r="P42" i="513"/>
  <c r="O44" i="523"/>
  <c r="O14" i="523"/>
  <c r="S26" i="515"/>
  <c r="M22" i="524"/>
  <c r="H23" i="525"/>
  <c r="I23" i="525" s="1"/>
  <c r="M30" i="524"/>
  <c r="N30" i="524" s="1"/>
  <c r="R30" i="524"/>
  <c r="N24" i="522"/>
  <c r="R24" i="522" s="1"/>
  <c r="D23" i="527"/>
  <c r="E23" i="527" s="1"/>
  <c r="F23" i="527" s="1"/>
  <c r="O23" i="527"/>
  <c r="S24" i="523"/>
  <c r="J11" i="520"/>
  <c r="K8" i="520"/>
  <c r="R35" i="522"/>
  <c r="M18" i="518"/>
  <c r="L25" i="518"/>
  <c r="D18" i="484"/>
  <c r="C25" i="484"/>
  <c r="G42" i="503"/>
  <c r="H42" i="503" s="1"/>
  <c r="I42" i="503" s="1"/>
  <c r="M31" i="523"/>
  <c r="S31" i="521"/>
  <c r="J36" i="524"/>
  <c r="C40" i="483"/>
  <c r="D31" i="483"/>
  <c r="N26" i="515"/>
  <c r="Q9" i="522"/>
  <c r="G39" i="526"/>
  <c r="H39" i="526" s="1"/>
  <c r="I39" i="526" s="1"/>
  <c r="P39" i="526"/>
  <c r="H32" i="525"/>
  <c r="G20" i="526"/>
  <c r="H20" i="526" s="1"/>
  <c r="I20" i="526" s="1"/>
  <c r="G42" i="518"/>
  <c r="H42" i="518" s="1"/>
  <c r="I42" i="518" s="1"/>
  <c r="P42" i="518"/>
  <c r="P45" i="520"/>
  <c r="P47" i="520"/>
  <c r="P48" i="520" s="1"/>
  <c r="P42" i="506"/>
  <c r="G42" i="506"/>
  <c r="H42" i="506" s="1"/>
  <c r="I42" i="506" s="1"/>
  <c r="C14" i="492"/>
  <c r="C44" i="492"/>
  <c r="C26" i="492"/>
  <c r="C41" i="492"/>
  <c r="O42" i="526"/>
  <c r="E40" i="525"/>
  <c r="F29" i="525"/>
  <c r="O29" i="525"/>
  <c r="O40" i="525" s="1"/>
  <c r="C40" i="527"/>
  <c r="C41" i="527" s="1"/>
  <c r="D29" i="527"/>
  <c r="D13" i="504"/>
  <c r="E5" i="504"/>
  <c r="Q34" i="523"/>
  <c r="D22" i="481"/>
  <c r="C25" i="481"/>
  <c r="I31" i="524"/>
  <c r="P31" i="524"/>
  <c r="O35" i="526"/>
  <c r="M9" i="522"/>
  <c r="N9" i="522" s="1"/>
  <c r="S9" i="522" s="1"/>
  <c r="R9" i="522"/>
  <c r="N11" i="516"/>
  <c r="S8" i="516"/>
  <c r="S11" i="516" s="1"/>
  <c r="R8" i="516"/>
  <c r="R11" i="516" s="1"/>
  <c r="C44" i="493"/>
  <c r="C14" i="493"/>
  <c r="C41" i="493"/>
  <c r="C26" i="493"/>
  <c r="G42" i="526"/>
  <c r="H42" i="526" s="1"/>
  <c r="I42" i="526" s="1"/>
  <c r="D41" i="525"/>
  <c r="D5" i="527"/>
  <c r="C13" i="527"/>
  <c r="C14" i="504"/>
  <c r="C44" i="504"/>
  <c r="C26" i="504"/>
  <c r="C41" i="504"/>
  <c r="M22" i="522"/>
  <c r="N22" i="522" s="1"/>
  <c r="L40" i="518"/>
  <c r="M29" i="518"/>
  <c r="H20" i="525"/>
  <c r="I20" i="525" s="1"/>
  <c r="M39" i="522"/>
  <c r="N39" i="522" s="1"/>
  <c r="L11" i="518"/>
  <c r="M8" i="518"/>
  <c r="C44" i="491"/>
  <c r="C14" i="491"/>
  <c r="C26" i="491"/>
  <c r="C41" i="491"/>
  <c r="C14" i="494"/>
  <c r="C44" i="494"/>
  <c r="C26" i="494"/>
  <c r="D30" i="527"/>
  <c r="E30" i="527" s="1"/>
  <c r="F30" i="527" s="1"/>
  <c r="O30" i="527"/>
  <c r="G42" i="528"/>
  <c r="H42" i="528" s="1"/>
  <c r="I42" i="528" s="1"/>
  <c r="P42" i="528"/>
  <c r="D39" i="481"/>
  <c r="C40" i="481"/>
  <c r="C41" i="481" s="1"/>
  <c r="C36" i="528"/>
  <c r="C34" i="528"/>
  <c r="C18" i="528"/>
  <c r="C29" i="528"/>
  <c r="C5" i="528"/>
  <c r="C19" i="528"/>
  <c r="C21" i="528"/>
  <c r="C33" i="528"/>
  <c r="C37" i="528"/>
  <c r="C30" i="528"/>
  <c r="C8" i="528"/>
  <c r="C32" i="528"/>
  <c r="C38" i="528"/>
  <c r="C31" i="528"/>
  <c r="C39" i="528"/>
  <c r="C24" i="528"/>
  <c r="C22" i="528"/>
  <c r="C10" i="528"/>
  <c r="C20" i="528"/>
  <c r="C35" i="528"/>
  <c r="C23" i="528"/>
  <c r="G42" i="491"/>
  <c r="H42" i="491" s="1"/>
  <c r="I42" i="491" s="1"/>
  <c r="G42" i="520"/>
  <c r="H42" i="520" s="1"/>
  <c r="I42" i="520" s="1"/>
  <c r="P42" i="520"/>
  <c r="O42" i="519"/>
  <c r="P42" i="480"/>
  <c r="G42" i="480"/>
  <c r="H42" i="480" s="1"/>
  <c r="I42" i="480" s="1"/>
  <c r="O42" i="515"/>
  <c r="I8" i="522"/>
  <c r="H11" i="522"/>
  <c r="P8" i="522"/>
  <c r="P11" i="522" s="1"/>
  <c r="Q32" i="522"/>
  <c r="P35" i="525"/>
  <c r="E8" i="492"/>
  <c r="D11" i="492"/>
  <c r="D13" i="492"/>
  <c r="G42" i="504"/>
  <c r="H42" i="504" s="1"/>
  <c r="I42" i="504" s="1"/>
  <c r="D36" i="527"/>
  <c r="E36" i="527" s="1"/>
  <c r="F36" i="527" s="1"/>
  <c r="O36" i="527"/>
  <c r="G19" i="526"/>
  <c r="P18" i="522"/>
  <c r="P25" i="522" s="1"/>
  <c r="H47" i="520"/>
  <c r="H48" i="520" s="1"/>
  <c r="H45" i="520"/>
  <c r="M47" i="515"/>
  <c r="M48" i="515" s="1"/>
  <c r="M45" i="515"/>
  <c r="M9" i="523"/>
  <c r="N9" i="523" s="1"/>
  <c r="R9" i="523"/>
  <c r="G42" i="481"/>
  <c r="H42" i="481" s="1"/>
  <c r="I42" i="481" s="1"/>
  <c r="G42" i="524"/>
  <c r="H42" i="524" s="1"/>
  <c r="I42" i="524" s="1"/>
  <c r="P42" i="524"/>
  <c r="G42" i="519"/>
  <c r="H42" i="519" s="1"/>
  <c r="I42" i="519" s="1"/>
  <c r="P42" i="519"/>
  <c r="G42" i="515"/>
  <c r="H42" i="515" s="1"/>
  <c r="I42" i="515" s="1"/>
  <c r="P42" i="515"/>
  <c r="M32" i="522"/>
  <c r="J35" i="525"/>
  <c r="K35" i="525" s="1"/>
  <c r="L35" i="525" s="1"/>
  <c r="D20" i="527"/>
  <c r="E20" i="527" s="1"/>
  <c r="F20" i="527" s="1"/>
  <c r="O20" i="527"/>
  <c r="C44" i="525"/>
  <c r="C14" i="525"/>
  <c r="P42" i="493"/>
  <c r="I42" i="493"/>
  <c r="E5" i="526"/>
  <c r="D13" i="526"/>
  <c r="J23" i="524"/>
  <c r="D42" i="487"/>
  <c r="E42" i="487" s="1"/>
  <c r="F42" i="487" s="1"/>
  <c r="O42" i="517"/>
  <c r="G42" i="482"/>
  <c r="H42" i="482" s="1"/>
  <c r="I42" i="482" s="1"/>
  <c r="O42" i="494"/>
  <c r="E8" i="526"/>
  <c r="O8" i="526" s="1"/>
  <c r="D11" i="526"/>
  <c r="M37" i="521"/>
  <c r="N37" i="521" s="1"/>
  <c r="R37" i="521" s="1"/>
  <c r="D11" i="491"/>
  <c r="E8" i="491"/>
  <c r="D13" i="491"/>
  <c r="D11" i="493"/>
  <c r="E8" i="493"/>
  <c r="D13" i="493"/>
  <c r="D11" i="494"/>
  <c r="E8" i="494"/>
  <c r="D13" i="494"/>
  <c r="D10" i="527"/>
  <c r="E10" i="527" s="1"/>
  <c r="F10" i="527" s="1"/>
  <c r="O10" i="527"/>
  <c r="F11" i="524"/>
  <c r="G8" i="524"/>
  <c r="Q23" i="522"/>
  <c r="G36" i="526"/>
  <c r="H36" i="526" s="1"/>
  <c r="I36" i="526" s="1"/>
  <c r="G35" i="526"/>
  <c r="H35" i="526" s="1"/>
  <c r="I35" i="526" s="1"/>
  <c r="P35" i="526"/>
  <c r="G31" i="526"/>
  <c r="C41" i="525"/>
  <c r="O37" i="527"/>
  <c r="F37" i="527"/>
  <c r="C14" i="518"/>
  <c r="C44" i="518"/>
  <c r="C41" i="518"/>
  <c r="C26" i="518"/>
  <c r="D13" i="525"/>
  <c r="E5" i="525"/>
  <c r="C26" i="525"/>
  <c r="C26" i="526"/>
  <c r="J10" i="524"/>
  <c r="K10" i="524" s="1"/>
  <c r="L10" i="524" s="1"/>
  <c r="M10" i="524" s="1"/>
  <c r="N10" i="524" s="1"/>
  <c r="R10" i="524" s="1"/>
  <c r="Q10" i="524"/>
  <c r="I47" i="519"/>
  <c r="I48" i="519" s="1"/>
  <c r="I45" i="519"/>
  <c r="N25" i="516"/>
  <c r="S18" i="516"/>
  <c r="S25" i="516" s="1"/>
  <c r="R18" i="516"/>
  <c r="R25" i="516" s="1"/>
  <c r="H21" i="525"/>
  <c r="H26" i="521"/>
  <c r="G42" i="485"/>
  <c r="H42" i="485" s="1"/>
  <c r="I42" i="485" s="1"/>
  <c r="P34" i="525"/>
  <c r="P24" i="526"/>
  <c r="G24" i="526"/>
  <c r="H24" i="526" s="1"/>
  <c r="I24" i="526" s="1"/>
  <c r="Q34" i="524"/>
  <c r="O42" i="500"/>
  <c r="H8" i="523"/>
  <c r="G11" i="523"/>
  <c r="M38" i="522"/>
  <c r="O18" i="525"/>
  <c r="O25" i="525" s="1"/>
  <c r="F18" i="525"/>
  <c r="E25" i="525"/>
  <c r="D32" i="527"/>
  <c r="E32" i="527" s="1"/>
  <c r="F32" i="527" s="1"/>
  <c r="O32" i="527"/>
  <c r="E5" i="518"/>
  <c r="D13" i="518"/>
  <c r="Q31" i="522"/>
  <c r="G42" i="500"/>
  <c r="H42" i="500" s="1"/>
  <c r="I42" i="500" s="1"/>
  <c r="P42" i="500"/>
  <c r="Q8" i="520"/>
  <c r="Q11" i="520" s="1"/>
  <c r="G42" i="478"/>
  <c r="H42" i="478" s="1"/>
  <c r="I42" i="478" s="1"/>
  <c r="O5" i="516"/>
  <c r="O13" i="516" s="1"/>
  <c r="E18" i="526"/>
  <c r="D25" i="526"/>
  <c r="C14" i="522"/>
  <c r="C44" i="522"/>
  <c r="C26" i="522"/>
  <c r="C41" i="522"/>
  <c r="S21" i="524"/>
  <c r="H9" i="525"/>
  <c r="D26" i="525"/>
  <c r="D31" i="527"/>
  <c r="E31" i="527" s="1"/>
  <c r="F31" i="527" s="1"/>
  <c r="R29" i="516"/>
  <c r="R40" i="516" s="1"/>
  <c r="O42" i="10"/>
  <c r="E1127" i="11" a="1"/>
  <c r="E1127" i="11" s="1"/>
  <c r="C9" i="528" s="1"/>
  <c r="G42" i="10"/>
  <c r="H42" i="10" s="1"/>
  <c r="I42" i="10" s="1"/>
  <c r="C20" i="23" a="1"/>
  <c r="C35" i="23" a="1"/>
  <c r="L50" i="359"/>
  <c r="C37" i="23" a="1"/>
  <c r="C36" i="23" a="1"/>
  <c r="C22" i="23" a="1"/>
  <c r="K44" i="359"/>
  <c r="C18" i="23" a="1"/>
  <c r="C23" i="23" a="1"/>
  <c r="C39" i="23" a="1"/>
  <c r="H42" i="359"/>
  <c r="C30" i="23" a="1"/>
  <c r="C29" i="23" a="1"/>
  <c r="F43" i="359"/>
  <c r="C10" i="23" a="1"/>
  <c r="C31" i="23" a="1"/>
  <c r="L49" i="359"/>
  <c r="C34" i="23" a="1"/>
  <c r="C8" i="23" a="1"/>
  <c r="C38" i="23" a="1"/>
  <c r="C9" i="23" a="1"/>
  <c r="C21" i="23" a="1"/>
  <c r="C24" i="23" a="1"/>
  <c r="C32" i="23" a="1"/>
  <c r="H43" i="359"/>
  <c r="C33" i="23" a="1"/>
  <c r="C19" i="23" a="1"/>
  <c r="F42" i="359"/>
  <c r="C5" i="23" a="1"/>
  <c r="C18" i="23" l="1"/>
  <c r="Q14" i="520"/>
  <c r="R32" i="522"/>
  <c r="O39" i="489"/>
  <c r="O40" i="489" s="1"/>
  <c r="O41" i="489" s="1"/>
  <c r="D9" i="528"/>
  <c r="E9" i="528" s="1"/>
  <c r="F9" i="528" s="1"/>
  <c r="D35" i="528"/>
  <c r="E35" i="528" s="1"/>
  <c r="F35" i="528" s="1"/>
  <c r="J42" i="498"/>
  <c r="K42" i="498" s="1"/>
  <c r="L42" i="498" s="1"/>
  <c r="E11" i="493"/>
  <c r="F8" i="493"/>
  <c r="E13" i="493"/>
  <c r="Q42" i="478"/>
  <c r="J42" i="478"/>
  <c r="K42" i="478" s="1"/>
  <c r="L42" i="478" s="1"/>
  <c r="M42" i="478" s="1"/>
  <c r="N42" i="478" s="1"/>
  <c r="R42" i="478" s="1"/>
  <c r="S10" i="524"/>
  <c r="D31" i="528"/>
  <c r="E31" i="528" s="1"/>
  <c r="F31" i="528" s="1"/>
  <c r="O31" i="528"/>
  <c r="E13" i="504"/>
  <c r="F5" i="504"/>
  <c r="O5" i="504"/>
  <c r="O13" i="504" s="1"/>
  <c r="G35" i="485"/>
  <c r="H35" i="485" s="1"/>
  <c r="I35" i="485" s="1"/>
  <c r="P35" i="485"/>
  <c r="K31" i="525"/>
  <c r="P42" i="495"/>
  <c r="L11" i="519"/>
  <c r="M8" i="519"/>
  <c r="P42" i="510"/>
  <c r="J30" i="526"/>
  <c r="K30" i="526" s="1"/>
  <c r="L30" i="526" s="1"/>
  <c r="Q30" i="526"/>
  <c r="C26" i="489"/>
  <c r="C44" i="489"/>
  <c r="G24" i="527"/>
  <c r="H24" i="527" s="1"/>
  <c r="I24" i="527" s="1"/>
  <c r="H23" i="526"/>
  <c r="I23" i="526" s="1"/>
  <c r="C45" i="522"/>
  <c r="C47" i="522"/>
  <c r="C48" i="522" s="1"/>
  <c r="P42" i="485"/>
  <c r="S37" i="521"/>
  <c r="N32" i="522"/>
  <c r="S32" i="522"/>
  <c r="F8" i="492"/>
  <c r="E11" i="492"/>
  <c r="E13" i="492"/>
  <c r="O8" i="492"/>
  <c r="D38" i="528"/>
  <c r="E38" i="528" s="1"/>
  <c r="F38" i="528" s="1"/>
  <c r="E5" i="527"/>
  <c r="O5" i="527" s="1"/>
  <c r="D13" i="527"/>
  <c r="D14" i="504"/>
  <c r="D44" i="504"/>
  <c r="D41" i="504"/>
  <c r="D26" i="504"/>
  <c r="I32" i="525"/>
  <c r="P32" i="525"/>
  <c r="L8" i="520"/>
  <c r="K11" i="520"/>
  <c r="C41" i="487"/>
  <c r="C44" i="487"/>
  <c r="P42" i="477"/>
  <c r="J42" i="495"/>
  <c r="K42" i="495" s="1"/>
  <c r="L42" i="495" s="1"/>
  <c r="Q42" i="510"/>
  <c r="J42" i="510"/>
  <c r="K42" i="510" s="1"/>
  <c r="L42" i="510" s="1"/>
  <c r="J32" i="526"/>
  <c r="O38" i="527"/>
  <c r="G42" i="486"/>
  <c r="H42" i="486" s="1"/>
  <c r="I42" i="486" s="1"/>
  <c r="P42" i="486"/>
  <c r="D32" i="528"/>
  <c r="E32" i="528" s="1"/>
  <c r="F32" i="528" s="1"/>
  <c r="J42" i="477"/>
  <c r="K42" i="477" s="1"/>
  <c r="L42" i="477" s="1"/>
  <c r="Q42" i="477"/>
  <c r="E8" i="527"/>
  <c r="D11" i="527"/>
  <c r="E22" i="489"/>
  <c r="D25" i="489"/>
  <c r="G38" i="527"/>
  <c r="H38" i="527" s="1"/>
  <c r="I38" i="527" s="1"/>
  <c r="P38" i="527"/>
  <c r="S9" i="523"/>
  <c r="C45" i="526"/>
  <c r="C47" i="526"/>
  <c r="C48" i="526" s="1"/>
  <c r="E39" i="489"/>
  <c r="D40" i="489"/>
  <c r="D41" i="489" s="1"/>
  <c r="J42" i="500"/>
  <c r="K42" i="500" s="1"/>
  <c r="L42" i="500" s="1"/>
  <c r="H31" i="526"/>
  <c r="J42" i="515"/>
  <c r="K42" i="515" s="1"/>
  <c r="L42" i="515" s="1"/>
  <c r="C11" i="528"/>
  <c r="D8" i="528"/>
  <c r="P42" i="526"/>
  <c r="J39" i="526"/>
  <c r="K39" i="526" s="1"/>
  <c r="L39" i="526" s="1"/>
  <c r="M39" i="526" s="1"/>
  <c r="N39" i="526" s="1"/>
  <c r="R39" i="526" s="1"/>
  <c r="Q39" i="526"/>
  <c r="J42" i="521"/>
  <c r="K42" i="521" s="1"/>
  <c r="L42" i="521" s="1"/>
  <c r="Q42" i="521"/>
  <c r="P42" i="522"/>
  <c r="J9" i="526"/>
  <c r="K9" i="526" s="1"/>
  <c r="L9" i="526" s="1"/>
  <c r="F31" i="494"/>
  <c r="E40" i="494"/>
  <c r="E41" i="494" s="1"/>
  <c r="O31" i="494"/>
  <c r="O40" i="494" s="1"/>
  <c r="F29" i="526"/>
  <c r="E40" i="526"/>
  <c r="O29" i="526"/>
  <c r="O40" i="526" s="1"/>
  <c r="E18" i="527"/>
  <c r="D25" i="527"/>
  <c r="P42" i="489"/>
  <c r="S45" i="514"/>
  <c r="S47" i="514"/>
  <c r="S48" i="514" s="1"/>
  <c r="J42" i="522"/>
  <c r="K42" i="522" s="1"/>
  <c r="L42" i="522" s="1"/>
  <c r="Q42" i="522"/>
  <c r="P44" i="521"/>
  <c r="P14" i="521"/>
  <c r="O11" i="526"/>
  <c r="S5" i="517"/>
  <c r="R5" i="517"/>
  <c r="J42" i="489"/>
  <c r="K42" i="489" s="1"/>
  <c r="L42" i="489" s="1"/>
  <c r="J35" i="524"/>
  <c r="K35" i="524" s="1"/>
  <c r="L35" i="524" s="1"/>
  <c r="M35" i="524" s="1"/>
  <c r="N35" i="524" s="1"/>
  <c r="R35" i="524" s="1"/>
  <c r="Q35" i="524"/>
  <c r="Q38" i="524"/>
  <c r="J38" i="524"/>
  <c r="K38" i="524" s="1"/>
  <c r="L38" i="524" s="1"/>
  <c r="M38" i="524" s="1"/>
  <c r="N38" i="524" s="1"/>
  <c r="R38" i="524" s="1"/>
  <c r="P20" i="525"/>
  <c r="D37" i="528"/>
  <c r="E37" i="528" s="1"/>
  <c r="F37" i="528" s="1"/>
  <c r="O37" i="528"/>
  <c r="J37" i="525"/>
  <c r="H45" i="521"/>
  <c r="H47" i="521"/>
  <c r="H48" i="521" s="1"/>
  <c r="J42" i="505"/>
  <c r="K42" i="505" s="1"/>
  <c r="L42" i="505" s="1"/>
  <c r="R39" i="524"/>
  <c r="G21" i="526"/>
  <c r="H21" i="526" s="1"/>
  <c r="I21" i="526" s="1"/>
  <c r="R37" i="524"/>
  <c r="C47" i="516"/>
  <c r="C48" i="516" s="1"/>
  <c r="C45" i="516"/>
  <c r="D14" i="518"/>
  <c r="D44" i="518"/>
  <c r="D41" i="518"/>
  <c r="D26" i="518"/>
  <c r="I21" i="525"/>
  <c r="P21" i="525"/>
  <c r="J35" i="526"/>
  <c r="K35" i="526" s="1"/>
  <c r="L35" i="526" s="1"/>
  <c r="Q35" i="526"/>
  <c r="J42" i="519"/>
  <c r="K42" i="519" s="1"/>
  <c r="L42" i="519" s="1"/>
  <c r="Q42" i="519"/>
  <c r="F5" i="518"/>
  <c r="E13" i="518"/>
  <c r="O5" i="518"/>
  <c r="O13" i="518" s="1"/>
  <c r="P36" i="526"/>
  <c r="P42" i="482"/>
  <c r="J8" i="522"/>
  <c r="I11" i="522"/>
  <c r="D33" i="528"/>
  <c r="E33" i="528" s="1"/>
  <c r="F33" i="528" s="1"/>
  <c r="O33" i="528"/>
  <c r="M11" i="518"/>
  <c r="N8" i="518"/>
  <c r="G23" i="527"/>
  <c r="N47" i="515"/>
  <c r="N48" i="515" s="1"/>
  <c r="N45" i="515"/>
  <c r="I47" i="520"/>
  <c r="I48" i="520" s="1"/>
  <c r="I45" i="520"/>
  <c r="K30" i="525"/>
  <c r="J34" i="526"/>
  <c r="K34" i="526" s="1"/>
  <c r="L34" i="526" s="1"/>
  <c r="J36" i="526"/>
  <c r="K36" i="526" s="1"/>
  <c r="L36" i="526" s="1"/>
  <c r="Q36" i="526"/>
  <c r="J42" i="482"/>
  <c r="K42" i="482" s="1"/>
  <c r="L42" i="482" s="1"/>
  <c r="J42" i="524"/>
  <c r="K42" i="524" s="1"/>
  <c r="L42" i="524" s="1"/>
  <c r="D21" i="528"/>
  <c r="E21" i="528" s="1"/>
  <c r="F21" i="528" s="1"/>
  <c r="O21" i="528"/>
  <c r="S24" i="522"/>
  <c r="R23" i="522"/>
  <c r="F47" i="523"/>
  <c r="F48" i="523" s="1"/>
  <c r="F45" i="523"/>
  <c r="J42" i="511"/>
  <c r="K42" i="511" s="1"/>
  <c r="L42" i="511" s="1"/>
  <c r="I41" i="521"/>
  <c r="N40" i="517"/>
  <c r="S29" i="517"/>
  <c r="S40" i="517" s="1"/>
  <c r="R29" i="517"/>
  <c r="R40" i="517" s="1"/>
  <c r="J42" i="499"/>
  <c r="K42" i="499" s="1"/>
  <c r="L42" i="499" s="1"/>
  <c r="Q42" i="499"/>
  <c r="P26" i="521"/>
  <c r="P42" i="481"/>
  <c r="Q42" i="480"/>
  <c r="J42" i="480"/>
  <c r="K42" i="480" s="1"/>
  <c r="L42" i="480" s="1"/>
  <c r="D19" i="528"/>
  <c r="E19" i="528" s="1"/>
  <c r="F19" i="528" s="1"/>
  <c r="O19" i="528"/>
  <c r="C47" i="493"/>
  <c r="C48" i="493" s="1"/>
  <c r="C45" i="493"/>
  <c r="F40" i="525"/>
  <c r="G29" i="525"/>
  <c r="E31" i="483"/>
  <c r="D40" i="483"/>
  <c r="J38" i="526"/>
  <c r="K38" i="526" s="1"/>
  <c r="L38" i="526" s="1"/>
  <c r="Q38" i="526"/>
  <c r="R19" i="524"/>
  <c r="N25" i="517"/>
  <c r="S18" i="517"/>
  <c r="S25" i="517" s="1"/>
  <c r="C26" i="488"/>
  <c r="C44" i="488"/>
  <c r="O33" i="527"/>
  <c r="J40" i="521"/>
  <c r="K29" i="521"/>
  <c r="R20" i="523"/>
  <c r="J44" i="520"/>
  <c r="J14" i="520"/>
  <c r="L29" i="520"/>
  <c r="K40" i="520"/>
  <c r="K41" i="520" s="1"/>
  <c r="Q29" i="520"/>
  <c r="Q40" i="520" s="1"/>
  <c r="Q41" i="520" s="1"/>
  <c r="K19" i="525"/>
  <c r="L19" i="525" s="1"/>
  <c r="G33" i="527"/>
  <c r="H33" i="527" s="1"/>
  <c r="I33" i="527" s="1"/>
  <c r="O21" i="527"/>
  <c r="F21" i="527"/>
  <c r="J22" i="525"/>
  <c r="K22" i="525" s="1"/>
  <c r="L22" i="525" s="1"/>
  <c r="Q22" i="525"/>
  <c r="D40" i="527"/>
  <c r="D41" i="527" s="1"/>
  <c r="E29" i="527"/>
  <c r="O42" i="487"/>
  <c r="C41" i="483"/>
  <c r="C44" i="483"/>
  <c r="L5" i="520"/>
  <c r="K13" i="520"/>
  <c r="J41" i="520"/>
  <c r="J42" i="496"/>
  <c r="K42" i="496" s="1"/>
  <c r="L42" i="496" s="1"/>
  <c r="Q42" i="496"/>
  <c r="Q42" i="497"/>
  <c r="J42" i="497"/>
  <c r="K42" i="497" s="1"/>
  <c r="L42" i="497" s="1"/>
  <c r="E22" i="488"/>
  <c r="D25" i="488"/>
  <c r="G39" i="527"/>
  <c r="H39" i="527" s="1"/>
  <c r="I39" i="527" s="1"/>
  <c r="J42" i="488"/>
  <c r="K42" i="488" s="1"/>
  <c r="L42" i="488" s="1"/>
  <c r="P10" i="526"/>
  <c r="P42" i="496"/>
  <c r="G44" i="523"/>
  <c r="G14" i="523"/>
  <c r="R21" i="524"/>
  <c r="P42" i="507"/>
  <c r="S20" i="523"/>
  <c r="Q24" i="525"/>
  <c r="M36" i="525"/>
  <c r="N36" i="525" s="1"/>
  <c r="S36" i="525" s="1"/>
  <c r="R36" i="525"/>
  <c r="J42" i="512"/>
  <c r="K42" i="512" s="1"/>
  <c r="L42" i="512" s="1"/>
  <c r="M42" i="512" s="1"/>
  <c r="N42" i="512" s="1"/>
  <c r="R42" i="512" s="1"/>
  <c r="Q42" i="512"/>
  <c r="O8" i="493"/>
  <c r="G31" i="527"/>
  <c r="H31" i="527" s="1"/>
  <c r="I31" i="527" s="1"/>
  <c r="P31" i="527"/>
  <c r="D18" i="528"/>
  <c r="C25" i="528"/>
  <c r="C26" i="528" s="1"/>
  <c r="G18" i="525"/>
  <c r="F25" i="525"/>
  <c r="D34" i="528"/>
  <c r="E34" i="528" s="1"/>
  <c r="F34" i="528" s="1"/>
  <c r="J20" i="525"/>
  <c r="S39" i="522"/>
  <c r="K36" i="524"/>
  <c r="J23" i="525"/>
  <c r="J42" i="508"/>
  <c r="K42" i="508" s="1"/>
  <c r="L42" i="508" s="1"/>
  <c r="C41" i="485"/>
  <c r="C44" i="485"/>
  <c r="J10" i="526"/>
  <c r="H13" i="523"/>
  <c r="I5" i="523"/>
  <c r="P5" i="523"/>
  <c r="J42" i="507"/>
  <c r="K42" i="507" s="1"/>
  <c r="L42" i="507" s="1"/>
  <c r="Q42" i="507"/>
  <c r="H33" i="526"/>
  <c r="I33" i="526" s="1"/>
  <c r="M24" i="525"/>
  <c r="N24" i="525" s="1"/>
  <c r="S24" i="525" s="1"/>
  <c r="F14" i="524"/>
  <c r="F44" i="524"/>
  <c r="R18" i="517"/>
  <c r="R25" i="517" s="1"/>
  <c r="J42" i="526"/>
  <c r="K42" i="526" s="1"/>
  <c r="L42" i="526" s="1"/>
  <c r="E31" i="487"/>
  <c r="D40" i="487"/>
  <c r="G42" i="487"/>
  <c r="H42" i="487" s="1"/>
  <c r="I42" i="487" s="1"/>
  <c r="P42" i="487"/>
  <c r="J42" i="481"/>
  <c r="K42" i="481" s="1"/>
  <c r="L42" i="481" s="1"/>
  <c r="G11" i="524"/>
  <c r="H8" i="524"/>
  <c r="K23" i="524"/>
  <c r="L23" i="524" s="1"/>
  <c r="I9" i="525"/>
  <c r="P9" i="525"/>
  <c r="O26" i="525"/>
  <c r="D44" i="526"/>
  <c r="D14" i="526"/>
  <c r="J42" i="520"/>
  <c r="K42" i="520" s="1"/>
  <c r="L42" i="520" s="1"/>
  <c r="C45" i="492"/>
  <c r="C47" i="492"/>
  <c r="C48" i="492" s="1"/>
  <c r="J42" i="525"/>
  <c r="K42" i="525" s="1"/>
  <c r="L42" i="525" s="1"/>
  <c r="E35" i="488"/>
  <c r="O35" i="488" s="1"/>
  <c r="O40" i="488" s="1"/>
  <c r="O41" i="488" s="1"/>
  <c r="D40" i="488"/>
  <c r="D41" i="488" s="1"/>
  <c r="Q42" i="514"/>
  <c r="J42" i="514"/>
  <c r="K42" i="514" s="1"/>
  <c r="L42" i="514" s="1"/>
  <c r="M35" i="523"/>
  <c r="N35" i="523" s="1"/>
  <c r="S35" i="523" s="1"/>
  <c r="R35" i="523"/>
  <c r="J47" i="519"/>
  <c r="J48" i="519" s="1"/>
  <c r="J45" i="519"/>
  <c r="J34" i="525"/>
  <c r="O31" i="527"/>
  <c r="G32" i="527"/>
  <c r="H32" i="527" s="1"/>
  <c r="I32" i="527" s="1"/>
  <c r="P32" i="527"/>
  <c r="N29" i="518"/>
  <c r="M40" i="518"/>
  <c r="N22" i="524"/>
  <c r="R22" i="524" s="1"/>
  <c r="E30" i="485"/>
  <c r="D40" i="485"/>
  <c r="P37" i="526"/>
  <c r="P42" i="525"/>
  <c r="J42" i="483"/>
  <c r="K42" i="483" s="1"/>
  <c r="L42" i="483" s="1"/>
  <c r="Q42" i="483"/>
  <c r="I25" i="522"/>
  <c r="J18" i="522"/>
  <c r="P42" i="514"/>
  <c r="H25" i="523"/>
  <c r="I18" i="523"/>
  <c r="P18" i="523"/>
  <c r="P25" i="523" s="1"/>
  <c r="J42" i="490"/>
  <c r="K42" i="490" s="1"/>
  <c r="L42" i="490" s="1"/>
  <c r="C14" i="500"/>
  <c r="C44" i="500"/>
  <c r="C41" i="500"/>
  <c r="C26" i="500"/>
  <c r="H5" i="524"/>
  <c r="G13" i="524"/>
  <c r="J29" i="522"/>
  <c r="I40" i="522"/>
  <c r="O34" i="527"/>
  <c r="D29" i="528"/>
  <c r="C40" i="528"/>
  <c r="C41" i="528" s="1"/>
  <c r="R39" i="522"/>
  <c r="D36" i="528"/>
  <c r="E36" i="528" s="1"/>
  <c r="F36" i="528" s="1"/>
  <c r="G10" i="527"/>
  <c r="F5" i="526"/>
  <c r="E13" i="526"/>
  <c r="O5" i="526"/>
  <c r="O13" i="526" s="1"/>
  <c r="J42" i="491"/>
  <c r="K42" i="491" s="1"/>
  <c r="L42" i="491" s="1"/>
  <c r="N38" i="522"/>
  <c r="R38" i="522" s="1"/>
  <c r="D14" i="494"/>
  <c r="D44" i="494"/>
  <c r="D26" i="494"/>
  <c r="J42" i="493"/>
  <c r="K42" i="493" s="1"/>
  <c r="L42" i="493" s="1"/>
  <c r="Q42" i="493"/>
  <c r="P42" i="491"/>
  <c r="S22" i="522"/>
  <c r="Q42" i="506"/>
  <c r="J42" i="506"/>
  <c r="K42" i="506" s="1"/>
  <c r="L42" i="506" s="1"/>
  <c r="N31" i="523"/>
  <c r="R31" i="523" s="1"/>
  <c r="P41" i="521"/>
  <c r="O19" i="527"/>
  <c r="J37" i="526"/>
  <c r="J26" i="520"/>
  <c r="G26" i="523"/>
  <c r="I39" i="525"/>
  <c r="P39" i="525"/>
  <c r="S23" i="522"/>
  <c r="G34" i="527"/>
  <c r="H34" i="527" s="1"/>
  <c r="I34" i="527" s="1"/>
  <c r="I26" i="521"/>
  <c r="O9" i="527"/>
  <c r="D5" i="528"/>
  <c r="C13" i="528"/>
  <c r="E41" i="525"/>
  <c r="O8" i="494"/>
  <c r="E11" i="494"/>
  <c r="F8" i="494"/>
  <c r="E13" i="494"/>
  <c r="D23" i="528"/>
  <c r="E23" i="528" s="1"/>
  <c r="F23" i="528" s="1"/>
  <c r="O23" i="528"/>
  <c r="E39" i="481"/>
  <c r="D40" i="481"/>
  <c r="D41" i="481" s="1"/>
  <c r="R22" i="522"/>
  <c r="P42" i="503"/>
  <c r="G19" i="527"/>
  <c r="H19" i="527" s="1"/>
  <c r="I19" i="527" s="1"/>
  <c r="P19" i="527"/>
  <c r="P42" i="498"/>
  <c r="K10" i="525"/>
  <c r="L10" i="525" s="1"/>
  <c r="Q42" i="509"/>
  <c r="J42" i="509"/>
  <c r="K42" i="509" s="1"/>
  <c r="L42" i="509" s="1"/>
  <c r="L18" i="520"/>
  <c r="K25" i="520"/>
  <c r="Q18" i="520"/>
  <c r="Q25" i="520" s="1"/>
  <c r="Q26" i="520" s="1"/>
  <c r="J42" i="516"/>
  <c r="K42" i="516" s="1"/>
  <c r="L42" i="516" s="1"/>
  <c r="Q42" i="516"/>
  <c r="C14" i="517"/>
  <c r="C44" i="517"/>
  <c r="C26" i="517"/>
  <c r="C41" i="517"/>
  <c r="Q13" i="519"/>
  <c r="J25" i="521"/>
  <c r="K18" i="521"/>
  <c r="G9" i="527"/>
  <c r="H9" i="527" s="1"/>
  <c r="I9" i="527" s="1"/>
  <c r="P9" i="527"/>
  <c r="F5" i="525"/>
  <c r="E13" i="525"/>
  <c r="O5" i="525"/>
  <c r="O13" i="525" s="1"/>
  <c r="O41" i="525" s="1"/>
  <c r="Q26" i="519"/>
  <c r="M30" i="523"/>
  <c r="N30" i="523" s="1"/>
  <c r="S30" i="523"/>
  <c r="E9" i="500"/>
  <c r="O9" i="500" s="1"/>
  <c r="D13" i="500"/>
  <c r="D11" i="500"/>
  <c r="K41" i="519"/>
  <c r="K44" i="519"/>
  <c r="K14" i="519"/>
  <c r="L40" i="519"/>
  <c r="M29" i="519"/>
  <c r="S8" i="517"/>
  <c r="R8" i="517"/>
  <c r="D30" i="528"/>
  <c r="E30" i="528" s="1"/>
  <c r="F30" i="528" s="1"/>
  <c r="H19" i="526"/>
  <c r="D20" i="528"/>
  <c r="E20" i="528" s="1"/>
  <c r="F20" i="528" s="1"/>
  <c r="O20" i="528"/>
  <c r="J42" i="528"/>
  <c r="K42" i="528" s="1"/>
  <c r="L42" i="528" s="1"/>
  <c r="Q42" i="528"/>
  <c r="J31" i="524"/>
  <c r="K31" i="524" s="1"/>
  <c r="L31" i="524" s="1"/>
  <c r="M31" i="524" s="1"/>
  <c r="N31" i="524" s="1"/>
  <c r="R31" i="524" s="1"/>
  <c r="O47" i="523"/>
  <c r="O48" i="523" s="1"/>
  <c r="O45" i="523"/>
  <c r="P42" i="527"/>
  <c r="I44" i="521"/>
  <c r="I14" i="521"/>
  <c r="R33" i="524"/>
  <c r="J42" i="502"/>
  <c r="K42" i="502" s="1"/>
  <c r="L42" i="502" s="1"/>
  <c r="Q42" i="502"/>
  <c r="P42" i="484"/>
  <c r="Q33" i="525"/>
  <c r="E9" i="517"/>
  <c r="D11" i="517"/>
  <c r="D13" i="517"/>
  <c r="P42" i="523"/>
  <c r="M5" i="519"/>
  <c r="L13" i="519"/>
  <c r="J42" i="485"/>
  <c r="K42" i="485" s="1"/>
  <c r="L42" i="485" s="1"/>
  <c r="C45" i="491"/>
  <c r="C47" i="491"/>
  <c r="C48" i="491" s="1"/>
  <c r="I8" i="523"/>
  <c r="H11" i="523"/>
  <c r="P8" i="523"/>
  <c r="P11" i="523" s="1"/>
  <c r="D44" i="525"/>
  <c r="D14" i="525"/>
  <c r="D14" i="493"/>
  <c r="D44" i="493"/>
  <c r="D41" i="493"/>
  <c r="D26" i="493"/>
  <c r="C47" i="525"/>
  <c r="C48" i="525" s="1"/>
  <c r="C45" i="525"/>
  <c r="L25" i="519"/>
  <c r="M18" i="519"/>
  <c r="Q42" i="527"/>
  <c r="J42" i="527"/>
  <c r="K42" i="527" s="1"/>
  <c r="L42" i="527" s="1"/>
  <c r="J13" i="521"/>
  <c r="K5" i="521"/>
  <c r="J42" i="484"/>
  <c r="K42" i="484" s="1"/>
  <c r="L42" i="484" s="1"/>
  <c r="M33" i="525"/>
  <c r="N33" i="525" s="1"/>
  <c r="S33" i="525" s="1"/>
  <c r="R33" i="525"/>
  <c r="J42" i="523"/>
  <c r="K42" i="523" s="1"/>
  <c r="L42" i="523" s="1"/>
  <c r="Q42" i="523"/>
  <c r="Q41" i="519"/>
  <c r="S38" i="524"/>
  <c r="D10" i="528"/>
  <c r="E10" i="528" s="1"/>
  <c r="F10" i="528" s="1"/>
  <c r="O10" i="528"/>
  <c r="D26" i="526"/>
  <c r="G36" i="527"/>
  <c r="H36" i="527" s="1"/>
  <c r="I36" i="527" s="1"/>
  <c r="P36" i="527"/>
  <c r="D22" i="528"/>
  <c r="E22" i="528" s="1"/>
  <c r="F22" i="528" s="1"/>
  <c r="O22" i="528"/>
  <c r="C45" i="504"/>
  <c r="C47" i="504"/>
  <c r="C48" i="504" s="1"/>
  <c r="J42" i="518"/>
  <c r="K42" i="518" s="1"/>
  <c r="L42" i="518" s="1"/>
  <c r="E18" i="484"/>
  <c r="D25" i="484"/>
  <c r="J42" i="513"/>
  <c r="K42" i="513" s="1"/>
  <c r="L42" i="513" s="1"/>
  <c r="Q42" i="513"/>
  <c r="G22" i="527"/>
  <c r="G40" i="524"/>
  <c r="H29" i="524"/>
  <c r="O45" i="524"/>
  <c r="O47" i="524"/>
  <c r="O48" i="524" s="1"/>
  <c r="K24" i="524"/>
  <c r="G41" i="523"/>
  <c r="G35" i="527"/>
  <c r="H35" i="527" s="1"/>
  <c r="I35" i="527" s="1"/>
  <c r="D14" i="522"/>
  <c r="D44" i="522"/>
  <c r="D26" i="522"/>
  <c r="D41" i="522"/>
  <c r="P23" i="525"/>
  <c r="F18" i="526"/>
  <c r="E25" i="526"/>
  <c r="O18" i="526"/>
  <c r="O25" i="526" s="1"/>
  <c r="C45" i="518"/>
  <c r="C47" i="518"/>
  <c r="C48" i="518" s="1"/>
  <c r="D44" i="491"/>
  <c r="D14" i="491"/>
  <c r="D41" i="491"/>
  <c r="D26" i="491"/>
  <c r="G20" i="527"/>
  <c r="P42" i="504"/>
  <c r="D24" i="528"/>
  <c r="E24" i="528" s="1"/>
  <c r="F24" i="528" s="1"/>
  <c r="O24" i="528"/>
  <c r="G30" i="527"/>
  <c r="E22" i="481"/>
  <c r="D25" i="481"/>
  <c r="O18" i="484"/>
  <c r="O25" i="484" s="1"/>
  <c r="P42" i="479"/>
  <c r="J42" i="492"/>
  <c r="K42" i="492" s="1"/>
  <c r="L42" i="492" s="1"/>
  <c r="J11" i="521"/>
  <c r="K8" i="521"/>
  <c r="R20" i="524"/>
  <c r="O38" i="488"/>
  <c r="I29" i="523"/>
  <c r="H40" i="523"/>
  <c r="H41" i="523" s="1"/>
  <c r="S45" i="515"/>
  <c r="S47" i="515"/>
  <c r="S48" i="515" s="1"/>
  <c r="F5" i="522"/>
  <c r="E13" i="522"/>
  <c r="O5" i="522"/>
  <c r="O13" i="522" s="1"/>
  <c r="J42" i="494"/>
  <c r="K42" i="494" s="1"/>
  <c r="L42" i="494" s="1"/>
  <c r="P38" i="525"/>
  <c r="J42" i="503"/>
  <c r="K42" i="503" s="1"/>
  <c r="L42" i="503" s="1"/>
  <c r="Q42" i="503"/>
  <c r="C26" i="481"/>
  <c r="C44" i="481"/>
  <c r="C26" i="484"/>
  <c r="C44" i="484"/>
  <c r="O44" i="516"/>
  <c r="O14" i="516"/>
  <c r="O41" i="516"/>
  <c r="O26" i="516"/>
  <c r="J24" i="526"/>
  <c r="K24" i="526" s="1"/>
  <c r="L24" i="526" s="1"/>
  <c r="E11" i="491"/>
  <c r="F8" i="491"/>
  <c r="E13" i="491"/>
  <c r="O8" i="491"/>
  <c r="Q35" i="525"/>
  <c r="J42" i="504"/>
  <c r="K42" i="504" s="1"/>
  <c r="L42" i="504" s="1"/>
  <c r="Q42" i="504"/>
  <c r="D39" i="528"/>
  <c r="E39" i="528" s="1"/>
  <c r="F39" i="528" s="1"/>
  <c r="O39" i="528"/>
  <c r="P20" i="526"/>
  <c r="J42" i="479"/>
  <c r="K42" i="479" s="1"/>
  <c r="L42" i="479" s="1"/>
  <c r="F26" i="524"/>
  <c r="J42" i="501"/>
  <c r="K42" i="501" s="1"/>
  <c r="L42" i="501" s="1"/>
  <c r="H22" i="526"/>
  <c r="I22" i="526" s="1"/>
  <c r="R32" i="524"/>
  <c r="G38" i="488"/>
  <c r="G8" i="525"/>
  <c r="F11" i="525"/>
  <c r="M32" i="523"/>
  <c r="N32" i="523" s="1"/>
  <c r="R32" i="523"/>
  <c r="S32" i="523"/>
  <c r="J38" i="525"/>
  <c r="E13" i="516"/>
  <c r="F5" i="516"/>
  <c r="P22" i="525"/>
  <c r="E11" i="526"/>
  <c r="F8" i="526"/>
  <c r="P42" i="478"/>
  <c r="G37" i="527"/>
  <c r="H37" i="527" s="1"/>
  <c r="I37" i="527" s="1"/>
  <c r="P37" i="527"/>
  <c r="M35" i="525"/>
  <c r="N35" i="525" s="1"/>
  <c r="S35" i="525" s="1"/>
  <c r="R35" i="525"/>
  <c r="D14" i="492"/>
  <c r="D44" i="492"/>
  <c r="D41" i="492"/>
  <c r="D26" i="492"/>
  <c r="C47" i="494"/>
  <c r="C48" i="494" s="1"/>
  <c r="C45" i="494"/>
  <c r="C14" i="527"/>
  <c r="C44" i="527"/>
  <c r="S30" i="524"/>
  <c r="J20" i="526"/>
  <c r="K20" i="526" s="1"/>
  <c r="L20" i="526" s="1"/>
  <c r="M20" i="526" s="1"/>
  <c r="N20" i="526" s="1"/>
  <c r="R20" i="526" s="1"/>
  <c r="N18" i="518"/>
  <c r="M25" i="518"/>
  <c r="H18" i="524"/>
  <c r="P18" i="524" s="1"/>
  <c r="P25" i="524" s="1"/>
  <c r="G25" i="524"/>
  <c r="E47" i="524"/>
  <c r="E48" i="524" s="1"/>
  <c r="E45" i="524"/>
  <c r="R41" i="515"/>
  <c r="R44" i="515"/>
  <c r="R14" i="515"/>
  <c r="O24" i="527"/>
  <c r="P23" i="526"/>
  <c r="D26" i="516"/>
  <c r="D14" i="516"/>
  <c r="D44" i="516"/>
  <c r="D41" i="516"/>
  <c r="J42" i="517"/>
  <c r="K42" i="517" s="1"/>
  <c r="L42" i="517" s="1"/>
  <c r="Q42" i="517"/>
  <c r="P37" i="525"/>
  <c r="P42" i="10"/>
  <c r="C22" i="23"/>
  <c r="C23" i="23"/>
  <c r="C30" i="23"/>
  <c r="C37" i="23"/>
  <c r="C20" i="23"/>
  <c r="C32" i="23"/>
  <c r="C8" i="23"/>
  <c r="C33" i="23"/>
  <c r="C5" i="23"/>
  <c r="C19" i="23"/>
  <c r="C24" i="23"/>
  <c r="C21" i="23"/>
  <c r="C38" i="23"/>
  <c r="C39" i="23"/>
  <c r="C10" i="23"/>
  <c r="C29" i="23"/>
  <c r="C34" i="23"/>
  <c r="C31" i="23"/>
  <c r="C35" i="23"/>
  <c r="C36" i="23"/>
  <c r="J42" i="10"/>
  <c r="K42" i="10" s="1"/>
  <c r="L42" i="10" s="1"/>
  <c r="C9" i="23"/>
  <c r="D5" i="10"/>
  <c r="C13" i="10"/>
  <c r="C41" i="10" s="1"/>
  <c r="D30" i="23" a="1"/>
  <c r="D21" i="23" a="1"/>
  <c r="D37" i="23" a="1"/>
  <c r="D29" i="23" a="1"/>
  <c r="D24" i="23" a="1"/>
  <c r="D35" i="23" a="1"/>
  <c r="G42" i="359"/>
  <c r="D33" i="23" a="1"/>
  <c r="D19" i="23" a="1"/>
  <c r="D20" i="23" a="1"/>
  <c r="D22" i="23" a="1"/>
  <c r="D32" i="23" a="1"/>
  <c r="L51" i="359"/>
  <c r="D5" i="23" a="1"/>
  <c r="D38" i="23" a="1"/>
  <c r="D23" i="23" a="1"/>
  <c r="M51" i="359"/>
  <c r="K45" i="359"/>
  <c r="M50" i="359"/>
  <c r="D8" i="23" a="1"/>
  <c r="M49" i="359"/>
  <c r="D31" i="23" a="1"/>
  <c r="G43" i="359"/>
  <c r="D39" i="23" a="1"/>
  <c r="D10" i="23" a="1"/>
  <c r="D34" i="23" a="1"/>
  <c r="D36" i="23" a="1"/>
  <c r="D18" i="23" a="1"/>
  <c r="D9" i="23" a="1"/>
  <c r="O11" i="500" l="1"/>
  <c r="O13" i="500"/>
  <c r="D45" i="518"/>
  <c r="D47" i="518"/>
  <c r="D48" i="518" s="1"/>
  <c r="S35" i="524"/>
  <c r="R42" i="495"/>
  <c r="M42" i="495"/>
  <c r="N42" i="495" s="1"/>
  <c r="O41" i="504"/>
  <c r="O14" i="504"/>
  <c r="O44" i="504"/>
  <c r="O26" i="504"/>
  <c r="F13" i="504"/>
  <c r="G5" i="504"/>
  <c r="F41" i="525"/>
  <c r="I5" i="524"/>
  <c r="H13" i="524"/>
  <c r="P5" i="524"/>
  <c r="O14" i="526"/>
  <c r="O44" i="526"/>
  <c r="M42" i="507"/>
  <c r="N42" i="507" s="1"/>
  <c r="R42" i="507"/>
  <c r="S42" i="507" s="1"/>
  <c r="F22" i="488"/>
  <c r="E25" i="488"/>
  <c r="O22" i="488"/>
  <c r="O25" i="488" s="1"/>
  <c r="L40" i="520"/>
  <c r="L41" i="520" s="1"/>
  <c r="M29" i="520"/>
  <c r="M9" i="526"/>
  <c r="N9" i="526" s="1"/>
  <c r="S9" i="526" s="1"/>
  <c r="R9" i="526"/>
  <c r="C45" i="487"/>
  <c r="C47" i="487"/>
  <c r="C48" i="487" s="1"/>
  <c r="E26" i="504"/>
  <c r="E14" i="504"/>
  <c r="E44" i="504"/>
  <c r="E41" i="504"/>
  <c r="P33" i="526"/>
  <c r="J19" i="527"/>
  <c r="K19" i="527" s="1"/>
  <c r="L19" i="527" s="1"/>
  <c r="M19" i="527" s="1"/>
  <c r="N19" i="527" s="1"/>
  <c r="R19" i="527" s="1"/>
  <c r="J32" i="527"/>
  <c r="K32" i="527" s="1"/>
  <c r="L32" i="527" s="1"/>
  <c r="M32" i="527" s="1"/>
  <c r="N32" i="527" s="1"/>
  <c r="R32" i="527" s="1"/>
  <c r="Q32" i="527"/>
  <c r="J9" i="525"/>
  <c r="K9" i="525" s="1"/>
  <c r="L9" i="525" s="1"/>
  <c r="M9" i="525" s="1"/>
  <c r="N9" i="525" s="1"/>
  <c r="R9" i="525" s="1"/>
  <c r="P13" i="523"/>
  <c r="E18" i="528"/>
  <c r="D25" i="528"/>
  <c r="M42" i="497"/>
  <c r="N42" i="497" s="1"/>
  <c r="R42" i="497"/>
  <c r="S42" i="497" s="1"/>
  <c r="G21" i="528"/>
  <c r="Q42" i="489"/>
  <c r="Q9" i="526"/>
  <c r="J38" i="527"/>
  <c r="K38" i="527" s="1"/>
  <c r="L38" i="527" s="1"/>
  <c r="Q38" i="527"/>
  <c r="M42" i="524"/>
  <c r="N42" i="524" s="1"/>
  <c r="R42" i="524"/>
  <c r="S42" i="524" s="1"/>
  <c r="G33" i="528"/>
  <c r="H33" i="528" s="1"/>
  <c r="I33" i="528" s="1"/>
  <c r="M42" i="489"/>
  <c r="N42" i="489" s="1"/>
  <c r="D26" i="489"/>
  <c r="D44" i="489"/>
  <c r="G31" i="528"/>
  <c r="H31" i="528" s="1"/>
  <c r="I31" i="528" s="1"/>
  <c r="P31" i="528"/>
  <c r="M42" i="494"/>
  <c r="N42" i="494" s="1"/>
  <c r="D45" i="526"/>
  <c r="D47" i="526"/>
  <c r="D48" i="526" s="1"/>
  <c r="E14" i="522"/>
  <c r="E44" i="522"/>
  <c r="E41" i="522"/>
  <c r="E26" i="522"/>
  <c r="G41" i="524"/>
  <c r="O14" i="525"/>
  <c r="O44" i="525"/>
  <c r="E14" i="526"/>
  <c r="E44" i="526"/>
  <c r="C45" i="500"/>
  <c r="C47" i="500"/>
  <c r="C48" i="500" s="1"/>
  <c r="I13" i="523"/>
  <c r="J5" i="523"/>
  <c r="J47" i="520"/>
  <c r="J48" i="520" s="1"/>
  <c r="J45" i="520"/>
  <c r="M23" i="524"/>
  <c r="H14" i="523"/>
  <c r="H44" i="523"/>
  <c r="J31" i="527"/>
  <c r="G19" i="528"/>
  <c r="Q42" i="524"/>
  <c r="S31" i="524"/>
  <c r="M42" i="485"/>
  <c r="N42" i="485" s="1"/>
  <c r="E14" i="525"/>
  <c r="E44" i="525"/>
  <c r="G5" i="526"/>
  <c r="F13" i="526"/>
  <c r="O22" i="489"/>
  <c r="O25" i="489" s="1"/>
  <c r="F22" i="489"/>
  <c r="E25" i="489"/>
  <c r="L11" i="520"/>
  <c r="M8" i="520"/>
  <c r="C47" i="527"/>
  <c r="C48" i="527" s="1"/>
  <c r="C45" i="527"/>
  <c r="O11" i="491"/>
  <c r="O13" i="491"/>
  <c r="D45" i="491"/>
  <c r="D47" i="491"/>
  <c r="D48" i="491" s="1"/>
  <c r="Q42" i="484"/>
  <c r="Q42" i="485"/>
  <c r="G20" i="528"/>
  <c r="F13" i="525"/>
  <c r="G5" i="525"/>
  <c r="Q42" i="490"/>
  <c r="O11" i="493"/>
  <c r="O13" i="493"/>
  <c r="R42" i="496"/>
  <c r="S42" i="496" s="1"/>
  <c r="M42" i="496"/>
  <c r="N42" i="496" s="1"/>
  <c r="R42" i="480"/>
  <c r="S42" i="480" s="1"/>
  <c r="M42" i="480"/>
  <c r="N42" i="480" s="1"/>
  <c r="Q42" i="482"/>
  <c r="P21" i="526"/>
  <c r="M42" i="521"/>
  <c r="N42" i="521" s="1"/>
  <c r="S23" i="526"/>
  <c r="S42" i="478"/>
  <c r="O31" i="487"/>
  <c r="O40" i="487" s="1"/>
  <c r="M42" i="482"/>
  <c r="N42" i="482" s="1"/>
  <c r="K8" i="522"/>
  <c r="J11" i="522"/>
  <c r="J21" i="526"/>
  <c r="J32" i="525"/>
  <c r="K32" i="525" s="1"/>
  <c r="L32" i="525" s="1"/>
  <c r="M32" i="525" s="1"/>
  <c r="N32" i="525" s="1"/>
  <c r="R32" i="525" s="1"/>
  <c r="J23" i="526"/>
  <c r="K23" i="526" s="1"/>
  <c r="L23" i="526" s="1"/>
  <c r="M23" i="526" s="1"/>
  <c r="N23" i="526" s="1"/>
  <c r="R23" i="526" s="1"/>
  <c r="O8" i="527"/>
  <c r="O13" i="527" s="1"/>
  <c r="E11" i="527"/>
  <c r="F8" i="527"/>
  <c r="P24" i="527"/>
  <c r="K25" i="521"/>
  <c r="K26" i="521" s="1"/>
  <c r="L18" i="521"/>
  <c r="Q18" i="521"/>
  <c r="Q25" i="521" s="1"/>
  <c r="Q26" i="521" s="1"/>
  <c r="G23" i="528"/>
  <c r="H23" i="528" s="1"/>
  <c r="I23" i="528" s="1"/>
  <c r="P23" i="528"/>
  <c r="I25" i="523"/>
  <c r="I26" i="523" s="1"/>
  <c r="J18" i="523"/>
  <c r="M42" i="481"/>
  <c r="N42" i="481" s="1"/>
  <c r="M5" i="520"/>
  <c r="L13" i="520"/>
  <c r="L29" i="521"/>
  <c r="K40" i="521"/>
  <c r="Q29" i="521"/>
  <c r="Q40" i="521" s="1"/>
  <c r="R36" i="526"/>
  <c r="M36" i="526"/>
  <c r="N36" i="526" s="1"/>
  <c r="S36" i="526" s="1"/>
  <c r="R42" i="505"/>
  <c r="M42" i="505"/>
  <c r="N42" i="505" s="1"/>
  <c r="J24" i="527"/>
  <c r="E44" i="493"/>
  <c r="E14" i="493"/>
  <c r="E26" i="493"/>
  <c r="E41" i="493"/>
  <c r="E14" i="516"/>
  <c r="E44" i="516"/>
  <c r="E26" i="516"/>
  <c r="E41" i="516"/>
  <c r="O41" i="522"/>
  <c r="O44" i="522"/>
  <c r="O14" i="522"/>
  <c r="O26" i="522"/>
  <c r="N11" i="518"/>
  <c r="S8" i="518"/>
  <c r="S11" i="518" s="1"/>
  <c r="G39" i="528"/>
  <c r="G5" i="522"/>
  <c r="F13" i="522"/>
  <c r="H22" i="527"/>
  <c r="I22" i="527" s="1"/>
  <c r="L44" i="519"/>
  <c r="L14" i="519"/>
  <c r="J9" i="527"/>
  <c r="K9" i="527" s="1"/>
  <c r="L9" i="527" s="1"/>
  <c r="R42" i="513"/>
  <c r="S42" i="513" s="1"/>
  <c r="M42" i="513"/>
  <c r="N42" i="513" s="1"/>
  <c r="N5" i="519"/>
  <c r="M13" i="519"/>
  <c r="G36" i="528"/>
  <c r="G11" i="525"/>
  <c r="H8" i="525"/>
  <c r="Q24" i="526"/>
  <c r="O26" i="526"/>
  <c r="D26" i="484"/>
  <c r="D44" i="484"/>
  <c r="M42" i="527"/>
  <c r="N42" i="527" s="1"/>
  <c r="R42" i="527"/>
  <c r="S42" i="527" s="1"/>
  <c r="O30" i="528"/>
  <c r="J26" i="521"/>
  <c r="S31" i="523"/>
  <c r="O36" i="528"/>
  <c r="H26" i="523"/>
  <c r="Q42" i="481"/>
  <c r="Q42" i="508"/>
  <c r="C45" i="483"/>
  <c r="C47" i="483"/>
  <c r="C48" i="483" s="1"/>
  <c r="J41" i="521"/>
  <c r="Q42" i="505"/>
  <c r="P47" i="521"/>
  <c r="P48" i="521" s="1"/>
  <c r="P45" i="521"/>
  <c r="M42" i="477"/>
  <c r="N42" i="477" s="1"/>
  <c r="D45" i="504"/>
  <c r="D47" i="504"/>
  <c r="D48" i="504" s="1"/>
  <c r="C45" i="489"/>
  <c r="C47" i="489"/>
  <c r="C48" i="489" s="1"/>
  <c r="G8" i="493"/>
  <c r="F11" i="493"/>
  <c r="F13" i="493"/>
  <c r="R42" i="490"/>
  <c r="S42" i="490" s="1"/>
  <c r="M42" i="490"/>
  <c r="N42" i="490" s="1"/>
  <c r="K10" i="526"/>
  <c r="L10" i="526" s="1"/>
  <c r="F11" i="491"/>
  <c r="G8" i="491"/>
  <c r="F13" i="491"/>
  <c r="I19" i="526"/>
  <c r="P19" i="526"/>
  <c r="C47" i="485"/>
  <c r="C48" i="485" s="1"/>
  <c r="C45" i="485"/>
  <c r="M42" i="517"/>
  <c r="N42" i="517" s="1"/>
  <c r="D47" i="516"/>
  <c r="D48" i="516" s="1"/>
  <c r="D45" i="516"/>
  <c r="R24" i="526"/>
  <c r="M24" i="526"/>
  <c r="N24" i="526" s="1"/>
  <c r="S24" i="526" s="1"/>
  <c r="E26" i="526"/>
  <c r="F18" i="484"/>
  <c r="E25" i="484"/>
  <c r="D14" i="517"/>
  <c r="D44" i="517"/>
  <c r="D41" i="517"/>
  <c r="D26" i="517"/>
  <c r="G30" i="528"/>
  <c r="Q14" i="519"/>
  <c r="Q44" i="519"/>
  <c r="E44" i="494"/>
  <c r="E14" i="494"/>
  <c r="E26" i="494"/>
  <c r="Q23" i="524"/>
  <c r="M42" i="508"/>
  <c r="N42" i="508" s="1"/>
  <c r="R42" i="508"/>
  <c r="S42" i="508" s="1"/>
  <c r="S32" i="527"/>
  <c r="G14" i="524"/>
  <c r="G44" i="524"/>
  <c r="J29" i="523"/>
  <c r="I40" i="523"/>
  <c r="I41" i="523" s="1"/>
  <c r="L5" i="521"/>
  <c r="K13" i="521"/>
  <c r="Q5" i="521"/>
  <c r="Q13" i="521" s="1"/>
  <c r="P26" i="523"/>
  <c r="K34" i="525"/>
  <c r="S42" i="512"/>
  <c r="K14" i="520"/>
  <c r="K44" i="520"/>
  <c r="J44" i="521"/>
  <c r="J14" i="521"/>
  <c r="L8" i="521"/>
  <c r="K11" i="521"/>
  <c r="Q8" i="521"/>
  <c r="Q11" i="521" s="1"/>
  <c r="D45" i="492"/>
  <c r="D47" i="492"/>
  <c r="D48" i="492" s="1"/>
  <c r="H38" i="488"/>
  <c r="G18" i="526"/>
  <c r="F25" i="526"/>
  <c r="F26" i="526" s="1"/>
  <c r="Q42" i="518"/>
  <c r="G8" i="494"/>
  <c r="F11" i="494"/>
  <c r="F13" i="494"/>
  <c r="M42" i="506"/>
  <c r="N42" i="506" s="1"/>
  <c r="R42" i="506"/>
  <c r="S42" i="506" s="1"/>
  <c r="E26" i="525"/>
  <c r="J42" i="487"/>
  <c r="K42" i="487" s="1"/>
  <c r="L42" i="487" s="1"/>
  <c r="M42" i="499"/>
  <c r="N42" i="499" s="1"/>
  <c r="O14" i="518"/>
  <c r="O44" i="518"/>
  <c r="O26" i="518"/>
  <c r="O41" i="518"/>
  <c r="R42" i="522"/>
  <c r="S42" i="522" s="1"/>
  <c r="M42" i="522"/>
  <c r="N42" i="522" s="1"/>
  <c r="E8" i="528"/>
  <c r="D11" i="528"/>
  <c r="D26" i="527"/>
  <c r="D14" i="527"/>
  <c r="D44" i="527"/>
  <c r="M42" i="498"/>
  <c r="N42" i="498" s="1"/>
  <c r="S32" i="525"/>
  <c r="M10" i="525"/>
  <c r="N10" i="525" s="1"/>
  <c r="J39" i="527"/>
  <c r="K39" i="527" s="1"/>
  <c r="L39" i="527" s="1"/>
  <c r="Q39" i="527"/>
  <c r="J39" i="525"/>
  <c r="K39" i="525" s="1"/>
  <c r="L39" i="525" s="1"/>
  <c r="M39" i="525" s="1"/>
  <c r="N39" i="525" s="1"/>
  <c r="R39" i="525" s="1"/>
  <c r="Q42" i="492"/>
  <c r="M42" i="518"/>
  <c r="N42" i="518" s="1"/>
  <c r="N18" i="519"/>
  <c r="M25" i="519"/>
  <c r="O9" i="517"/>
  <c r="F9" i="517"/>
  <c r="E13" i="517"/>
  <c r="E11" i="517"/>
  <c r="K18" i="522"/>
  <c r="J25" i="522"/>
  <c r="M42" i="514"/>
  <c r="N42" i="514" s="1"/>
  <c r="D41" i="487"/>
  <c r="D44" i="487"/>
  <c r="K23" i="525"/>
  <c r="L23" i="525" s="1"/>
  <c r="E40" i="527"/>
  <c r="F29" i="527"/>
  <c r="C47" i="488"/>
  <c r="C48" i="488" s="1"/>
  <c r="C45" i="488"/>
  <c r="Q34" i="526"/>
  <c r="E14" i="518"/>
  <c r="E44" i="518"/>
  <c r="E41" i="518"/>
  <c r="E26" i="518"/>
  <c r="O32" i="528"/>
  <c r="F5" i="527"/>
  <c r="E13" i="527"/>
  <c r="M30" i="526"/>
  <c r="N30" i="526" s="1"/>
  <c r="S30" i="526" s="1"/>
  <c r="R30" i="526"/>
  <c r="Q42" i="498"/>
  <c r="R8" i="518"/>
  <c r="R11" i="518" s="1"/>
  <c r="Q42" i="491"/>
  <c r="F31" i="487"/>
  <c r="E40" i="487"/>
  <c r="M34" i="526"/>
  <c r="N34" i="526" s="1"/>
  <c r="S34" i="526" s="1"/>
  <c r="G5" i="518"/>
  <c r="F13" i="518"/>
  <c r="K37" i="525"/>
  <c r="L37" i="525" s="1"/>
  <c r="M37" i="525" s="1"/>
  <c r="N37" i="525" s="1"/>
  <c r="R37" i="525" s="1"/>
  <c r="Q42" i="515"/>
  <c r="G32" i="528"/>
  <c r="H32" i="528" s="1"/>
  <c r="I32" i="528" s="1"/>
  <c r="G31" i="494"/>
  <c r="F40" i="494"/>
  <c r="H20" i="527"/>
  <c r="R30" i="523"/>
  <c r="M42" i="523"/>
  <c r="N42" i="523" s="1"/>
  <c r="F39" i="481"/>
  <c r="E40" i="481"/>
  <c r="E41" i="481" s="1"/>
  <c r="M42" i="526"/>
  <c r="N42" i="526" s="1"/>
  <c r="L36" i="524"/>
  <c r="M36" i="524" s="1"/>
  <c r="N36" i="524" s="1"/>
  <c r="R36" i="524" s="1"/>
  <c r="Q36" i="524"/>
  <c r="S20" i="526"/>
  <c r="M42" i="515"/>
  <c r="N42" i="515" s="1"/>
  <c r="O38" i="528"/>
  <c r="N8" i="519"/>
  <c r="M11" i="519"/>
  <c r="O35" i="528"/>
  <c r="Q10" i="525"/>
  <c r="M42" i="491"/>
  <c r="N42" i="491" s="1"/>
  <c r="Q31" i="524"/>
  <c r="D26" i="488"/>
  <c r="D44" i="488"/>
  <c r="O47" i="516"/>
  <c r="O48" i="516" s="1"/>
  <c r="O45" i="516"/>
  <c r="O26" i="484"/>
  <c r="O44" i="484"/>
  <c r="M40" i="519"/>
  <c r="N29" i="519"/>
  <c r="R29" i="519" s="1"/>
  <c r="R40" i="519" s="1"/>
  <c r="M42" i="483"/>
  <c r="N42" i="483" s="1"/>
  <c r="R42" i="483"/>
  <c r="S42" i="483" s="1"/>
  <c r="F35" i="488"/>
  <c r="E40" i="488"/>
  <c r="E41" i="488" s="1"/>
  <c r="Q42" i="526"/>
  <c r="M22" i="525"/>
  <c r="N22" i="525" s="1"/>
  <c r="R22" i="525"/>
  <c r="L30" i="525"/>
  <c r="Q30" i="525"/>
  <c r="M42" i="519"/>
  <c r="N42" i="519" s="1"/>
  <c r="J42" i="486"/>
  <c r="K42" i="486" s="1"/>
  <c r="L42" i="486" s="1"/>
  <c r="Q42" i="486"/>
  <c r="G38" i="528"/>
  <c r="G35" i="528"/>
  <c r="R47" i="515"/>
  <c r="R48" i="515" s="1"/>
  <c r="R45" i="515"/>
  <c r="J37" i="527"/>
  <c r="K37" i="527" s="1"/>
  <c r="L37" i="527" s="1"/>
  <c r="Q37" i="527"/>
  <c r="Q42" i="501"/>
  <c r="S42" i="501" s="1"/>
  <c r="D26" i="481"/>
  <c r="D44" i="481"/>
  <c r="G22" i="528"/>
  <c r="H22" i="528" s="1"/>
  <c r="I22" i="528" s="1"/>
  <c r="P22" i="528"/>
  <c r="M42" i="502"/>
  <c r="N42" i="502" s="1"/>
  <c r="R42" i="502"/>
  <c r="S42" i="502" s="1"/>
  <c r="L41" i="519"/>
  <c r="R42" i="516"/>
  <c r="S42" i="516" s="1"/>
  <c r="M42" i="516"/>
  <c r="N42" i="516" s="1"/>
  <c r="C14" i="528"/>
  <c r="C44" i="528"/>
  <c r="M42" i="493"/>
  <c r="N42" i="493" s="1"/>
  <c r="E29" i="528"/>
  <c r="D40" i="528"/>
  <c r="Q42" i="525"/>
  <c r="G45" i="523"/>
  <c r="G47" i="523"/>
  <c r="G48" i="523" s="1"/>
  <c r="G21" i="527"/>
  <c r="Q42" i="511"/>
  <c r="F18" i="527"/>
  <c r="E25" i="527"/>
  <c r="O18" i="527"/>
  <c r="O25" i="527" s="1"/>
  <c r="I31" i="526"/>
  <c r="P31" i="526"/>
  <c r="R18" i="518"/>
  <c r="R25" i="518" s="1"/>
  <c r="N25" i="518"/>
  <c r="S18" i="518"/>
  <c r="S25" i="518" s="1"/>
  <c r="M42" i="484"/>
  <c r="N42" i="484" s="1"/>
  <c r="I8" i="524"/>
  <c r="H11" i="524"/>
  <c r="P8" i="524"/>
  <c r="P11" i="524" s="1"/>
  <c r="M42" i="492"/>
  <c r="N42" i="492" s="1"/>
  <c r="R42" i="492"/>
  <c r="C45" i="517"/>
  <c r="C47" i="517"/>
  <c r="C48" i="517" s="1"/>
  <c r="J22" i="526"/>
  <c r="C45" i="484"/>
  <c r="C47" i="484"/>
  <c r="C48" i="484" s="1"/>
  <c r="F22" i="481"/>
  <c r="E25" i="481"/>
  <c r="O22" i="481"/>
  <c r="O25" i="481" s="1"/>
  <c r="M42" i="525"/>
  <c r="N42" i="525" s="1"/>
  <c r="K20" i="525"/>
  <c r="L20" i="525" s="1"/>
  <c r="M20" i="525" s="1"/>
  <c r="N20" i="525" s="1"/>
  <c r="R20" i="525" s="1"/>
  <c r="S20" i="525"/>
  <c r="M42" i="511"/>
  <c r="N42" i="511" s="1"/>
  <c r="M42" i="500"/>
  <c r="N42" i="500" s="1"/>
  <c r="R42" i="500"/>
  <c r="S42" i="500" s="1"/>
  <c r="K32" i="526"/>
  <c r="L32" i="526" s="1"/>
  <c r="O11" i="492"/>
  <c r="O13" i="492"/>
  <c r="O39" i="481"/>
  <c r="O40" i="481" s="1"/>
  <c r="O41" i="481" s="1"/>
  <c r="P29" i="524"/>
  <c r="P40" i="524" s="1"/>
  <c r="H40" i="524"/>
  <c r="H41" i="524" s="1"/>
  <c r="I29" i="524"/>
  <c r="M42" i="504"/>
  <c r="N42" i="504" s="1"/>
  <c r="H10" i="527"/>
  <c r="I10" i="527" s="1"/>
  <c r="Q42" i="479"/>
  <c r="P35" i="527"/>
  <c r="J36" i="527"/>
  <c r="K36" i="527" s="1"/>
  <c r="L36" i="527" s="1"/>
  <c r="Q36" i="527"/>
  <c r="D45" i="493"/>
  <c r="D47" i="493"/>
  <c r="D48" i="493" s="1"/>
  <c r="K45" i="519"/>
  <c r="K47" i="519"/>
  <c r="K48" i="519" s="1"/>
  <c r="K26" i="520"/>
  <c r="E5" i="528"/>
  <c r="D13" i="528"/>
  <c r="D47" i="494"/>
  <c r="D48" i="494" s="1"/>
  <c r="D45" i="494"/>
  <c r="D41" i="485"/>
  <c r="D44" i="485"/>
  <c r="F45" i="524"/>
  <c r="F47" i="524"/>
  <c r="F48" i="524" s="1"/>
  <c r="O34" i="528"/>
  <c r="P33" i="527"/>
  <c r="M38" i="526"/>
  <c r="N38" i="526" s="1"/>
  <c r="R38" i="526"/>
  <c r="S39" i="526"/>
  <c r="M35" i="526"/>
  <c r="G37" i="528"/>
  <c r="H37" i="528" s="1"/>
  <c r="I37" i="528" s="1"/>
  <c r="P37" i="528"/>
  <c r="O41" i="526"/>
  <c r="Q42" i="500"/>
  <c r="Q32" i="526"/>
  <c r="E14" i="492"/>
  <c r="E44" i="492"/>
  <c r="E41" i="492"/>
  <c r="E26" i="492"/>
  <c r="Q19" i="525"/>
  <c r="J33" i="527"/>
  <c r="K33" i="527" s="1"/>
  <c r="L33" i="527" s="1"/>
  <c r="Q33" i="527"/>
  <c r="E41" i="526"/>
  <c r="R42" i="510"/>
  <c r="S42" i="510" s="1"/>
  <c r="M42" i="510"/>
  <c r="N42" i="510" s="1"/>
  <c r="O9" i="528"/>
  <c r="Q44" i="520"/>
  <c r="J33" i="526"/>
  <c r="K33" i="526" s="1"/>
  <c r="L33" i="526" s="1"/>
  <c r="M33" i="526" s="1"/>
  <c r="N33" i="526" s="1"/>
  <c r="R33" i="526" s="1"/>
  <c r="Q33" i="526"/>
  <c r="K38" i="525"/>
  <c r="J8" i="523"/>
  <c r="I11" i="523"/>
  <c r="M42" i="528"/>
  <c r="N42" i="528" s="1"/>
  <c r="E44" i="491"/>
  <c r="E14" i="491"/>
  <c r="E26" i="491"/>
  <c r="E41" i="491"/>
  <c r="K37" i="526"/>
  <c r="L37" i="526" s="1"/>
  <c r="M37" i="526" s="1"/>
  <c r="N37" i="526" s="1"/>
  <c r="R37" i="526" s="1"/>
  <c r="S37" i="526"/>
  <c r="L26" i="519"/>
  <c r="O11" i="494"/>
  <c r="O13" i="494"/>
  <c r="O41" i="494" s="1"/>
  <c r="M42" i="501"/>
  <c r="N42" i="501" s="1"/>
  <c r="R42" i="501"/>
  <c r="D47" i="522"/>
  <c r="D48" i="522" s="1"/>
  <c r="D45" i="522"/>
  <c r="C45" i="481"/>
  <c r="C47" i="481"/>
  <c r="C48" i="481" s="1"/>
  <c r="J35" i="527"/>
  <c r="K35" i="527" s="1"/>
  <c r="L35" i="527" s="1"/>
  <c r="Q35" i="527"/>
  <c r="G8" i="526"/>
  <c r="F11" i="526"/>
  <c r="M42" i="479"/>
  <c r="N42" i="479" s="1"/>
  <c r="R42" i="479"/>
  <c r="S42" i="479" s="1"/>
  <c r="H30" i="527"/>
  <c r="I30" i="527" s="1"/>
  <c r="I45" i="521"/>
  <c r="I47" i="521"/>
  <c r="I48" i="521" s="1"/>
  <c r="L25" i="520"/>
  <c r="L26" i="520" s="1"/>
  <c r="M18" i="520"/>
  <c r="O11" i="527"/>
  <c r="F30" i="485"/>
  <c r="E40" i="485"/>
  <c r="O30" i="485"/>
  <c r="O40" i="485" s="1"/>
  <c r="G34" i="528"/>
  <c r="H34" i="528" s="1"/>
  <c r="I34" i="528" s="1"/>
  <c r="D41" i="483"/>
  <c r="D44" i="483"/>
  <c r="M42" i="503"/>
  <c r="N42" i="503" s="1"/>
  <c r="R42" i="503"/>
  <c r="S42" i="503" s="1"/>
  <c r="M42" i="509"/>
  <c r="N42" i="509" s="1"/>
  <c r="S38" i="522"/>
  <c r="S19" i="527"/>
  <c r="Q42" i="520"/>
  <c r="R24" i="525"/>
  <c r="Q42" i="488"/>
  <c r="S42" i="488" s="1"/>
  <c r="S19" i="525"/>
  <c r="F31" i="483"/>
  <c r="E40" i="483"/>
  <c r="O31" i="483"/>
  <c r="O40" i="483" s="1"/>
  <c r="J21" i="525"/>
  <c r="K21" i="525" s="1"/>
  <c r="L21" i="525" s="1"/>
  <c r="M21" i="525" s="1"/>
  <c r="N21" i="525" s="1"/>
  <c r="R21" i="525" s="1"/>
  <c r="F40" i="526"/>
  <c r="G29" i="526"/>
  <c r="F39" i="489"/>
  <c r="E40" i="489"/>
  <c r="E41" i="489" s="1"/>
  <c r="G8" i="492"/>
  <c r="F11" i="492"/>
  <c r="F13" i="492"/>
  <c r="L31" i="525"/>
  <c r="Q31" i="525"/>
  <c r="G9" i="528"/>
  <c r="H9" i="528" s="1"/>
  <c r="P9" i="528"/>
  <c r="P34" i="527"/>
  <c r="K29" i="522"/>
  <c r="J40" i="522"/>
  <c r="S22" i="524"/>
  <c r="M42" i="520"/>
  <c r="N42" i="520" s="1"/>
  <c r="R42" i="520"/>
  <c r="F26" i="525"/>
  <c r="M42" i="488"/>
  <c r="N42" i="488" s="1"/>
  <c r="R42" i="488"/>
  <c r="M19" i="525"/>
  <c r="N19" i="525" s="1"/>
  <c r="R19" i="525"/>
  <c r="S38" i="526"/>
  <c r="P22" i="526"/>
  <c r="H25" i="524"/>
  <c r="H26" i="524" s="1"/>
  <c r="I18" i="524"/>
  <c r="R29" i="518"/>
  <c r="R40" i="518" s="1"/>
  <c r="N40" i="518"/>
  <c r="S29" i="518"/>
  <c r="S40" i="518" s="1"/>
  <c r="Q20" i="526"/>
  <c r="D45" i="525"/>
  <c r="D47" i="525"/>
  <c r="D48" i="525" s="1"/>
  <c r="D44" i="500"/>
  <c r="D14" i="500"/>
  <c r="D41" i="500"/>
  <c r="D26" i="500"/>
  <c r="G26" i="524"/>
  <c r="F13" i="516"/>
  <c r="G5" i="516"/>
  <c r="Q42" i="494"/>
  <c r="G24" i="528"/>
  <c r="H24" i="528" s="1"/>
  <c r="I24" i="528" s="1"/>
  <c r="P24" i="528"/>
  <c r="L24" i="524"/>
  <c r="Q24" i="524"/>
  <c r="G10" i="528"/>
  <c r="H10" i="528" s="1"/>
  <c r="I10" i="528" s="1"/>
  <c r="P10" i="528"/>
  <c r="F9" i="500"/>
  <c r="E11" i="500"/>
  <c r="E13" i="500"/>
  <c r="S10" i="525"/>
  <c r="J34" i="527"/>
  <c r="K34" i="527" s="1"/>
  <c r="L34" i="527" s="1"/>
  <c r="Q34" i="527"/>
  <c r="S33" i="526"/>
  <c r="G25" i="525"/>
  <c r="H18" i="525"/>
  <c r="P39" i="527"/>
  <c r="G40" i="525"/>
  <c r="H29" i="525"/>
  <c r="H23" i="527"/>
  <c r="I23" i="527" s="1"/>
  <c r="Q42" i="495"/>
  <c r="S42" i="495" s="1"/>
  <c r="J35" i="485"/>
  <c r="K35" i="485" s="1"/>
  <c r="L35" i="485" s="1"/>
  <c r="O29" i="527"/>
  <c r="O40" i="527" s="1"/>
  <c r="C40" i="23"/>
  <c r="D37" i="23"/>
  <c r="D20" i="23"/>
  <c r="D23" i="23"/>
  <c r="D22" i="23"/>
  <c r="D30" i="23"/>
  <c r="C25" i="23"/>
  <c r="D21" i="23"/>
  <c r="D5" i="23"/>
  <c r="D33" i="23"/>
  <c r="D32" i="23"/>
  <c r="D31" i="23"/>
  <c r="D24" i="23"/>
  <c r="D18" i="23"/>
  <c r="D29" i="23"/>
  <c r="D36" i="23"/>
  <c r="D35" i="23"/>
  <c r="D39" i="23"/>
  <c r="D34" i="23"/>
  <c r="D38" i="23"/>
  <c r="D8" i="23"/>
  <c r="D19" i="23"/>
  <c r="D10" i="23"/>
  <c r="Q42" i="10"/>
  <c r="M42" i="10"/>
  <c r="N42" i="10" s="1"/>
  <c r="D9" i="23"/>
  <c r="C13" i="23"/>
  <c r="C11" i="23"/>
  <c r="E5" i="10"/>
  <c r="F5" i="10" s="1"/>
  <c r="C44" i="10"/>
  <c r="C45" i="10" s="1"/>
  <c r="D13" i="10"/>
  <c r="D26" i="10" s="1"/>
  <c r="C14" i="10"/>
  <c r="C26" i="10"/>
  <c r="E19" i="23" a="1"/>
  <c r="E20" i="23" a="1"/>
  <c r="E24" i="23" a="1"/>
  <c r="E35" i="23" a="1"/>
  <c r="E32" i="23" a="1"/>
  <c r="E21" i="23" a="1"/>
  <c r="M52" i="359"/>
  <c r="E9" i="23" a="1"/>
  <c r="E23" i="23" a="1"/>
  <c r="K46" i="359"/>
  <c r="E34" i="23" a="1"/>
  <c r="E30" i="23" a="1"/>
  <c r="E38" i="23" a="1"/>
  <c r="E31" i="23" a="1"/>
  <c r="E39" i="23" a="1"/>
  <c r="E22" i="23" a="1"/>
  <c r="E37" i="23" a="1"/>
  <c r="E36" i="23" a="1"/>
  <c r="E10" i="23" a="1"/>
  <c r="E33" i="23" a="1"/>
  <c r="O14" i="527" l="1"/>
  <c r="O44" i="527"/>
  <c r="P35" i="528"/>
  <c r="F14" i="516"/>
  <c r="F44" i="516"/>
  <c r="F26" i="516"/>
  <c r="F41" i="516"/>
  <c r="G31" i="483"/>
  <c r="F40" i="483"/>
  <c r="E47" i="492"/>
  <c r="E48" i="492" s="1"/>
  <c r="E45" i="492"/>
  <c r="R42" i="511"/>
  <c r="R34" i="526"/>
  <c r="M23" i="525"/>
  <c r="R10" i="525"/>
  <c r="K41" i="521"/>
  <c r="K44" i="521"/>
  <c r="K14" i="521"/>
  <c r="E26" i="484"/>
  <c r="E44" i="484"/>
  <c r="H8" i="493"/>
  <c r="G11" i="493"/>
  <c r="G13" i="493"/>
  <c r="O14" i="491"/>
  <c r="O44" i="491"/>
  <c r="O26" i="491"/>
  <c r="O41" i="491"/>
  <c r="H45" i="523"/>
  <c r="H47" i="523"/>
  <c r="H48" i="523" s="1"/>
  <c r="Q9" i="525"/>
  <c r="J31" i="526"/>
  <c r="K31" i="526" s="1"/>
  <c r="O47" i="522"/>
  <c r="O48" i="522" s="1"/>
  <c r="O45" i="522"/>
  <c r="P13" i="524"/>
  <c r="R42" i="498"/>
  <c r="S42" i="498" s="1"/>
  <c r="H8" i="494"/>
  <c r="G11" i="494"/>
  <c r="G13" i="494"/>
  <c r="I8" i="525"/>
  <c r="H11" i="525"/>
  <c r="P8" i="525"/>
  <c r="P11" i="525" s="1"/>
  <c r="J25" i="523"/>
  <c r="K18" i="523"/>
  <c r="R42" i="521"/>
  <c r="S42" i="521" s="1"/>
  <c r="J31" i="528"/>
  <c r="K31" i="528" s="1"/>
  <c r="L31" i="528" s="1"/>
  <c r="H14" i="524"/>
  <c r="H44" i="524"/>
  <c r="P10" i="527"/>
  <c r="E45" i="491"/>
  <c r="E47" i="491"/>
  <c r="E48" i="491" s="1"/>
  <c r="J22" i="528"/>
  <c r="K22" i="528" s="1"/>
  <c r="L22" i="528" s="1"/>
  <c r="L29" i="522"/>
  <c r="K40" i="522"/>
  <c r="Q29" i="522"/>
  <c r="Q40" i="522" s="1"/>
  <c r="J30" i="527"/>
  <c r="R42" i="528"/>
  <c r="S42" i="528" s="1"/>
  <c r="R42" i="525"/>
  <c r="S42" i="525" s="1"/>
  <c r="O26" i="527"/>
  <c r="D47" i="481"/>
  <c r="D48" i="481" s="1"/>
  <c r="D45" i="481"/>
  <c r="R42" i="526"/>
  <c r="S42" i="526" s="1"/>
  <c r="E41" i="487"/>
  <c r="E44" i="487"/>
  <c r="R42" i="514"/>
  <c r="S42" i="514" s="1"/>
  <c r="N23" i="524"/>
  <c r="R23" i="524" s="1"/>
  <c r="D45" i="489"/>
  <c r="D47" i="489"/>
  <c r="D48" i="489" s="1"/>
  <c r="Q19" i="527"/>
  <c r="J5" i="524"/>
  <c r="I13" i="524"/>
  <c r="G35" i="488"/>
  <c r="F40" i="488"/>
  <c r="F41" i="488" s="1"/>
  <c r="K29" i="523"/>
  <c r="J40" i="523"/>
  <c r="M36" i="527"/>
  <c r="N36" i="527" s="1"/>
  <c r="S36" i="527" s="1"/>
  <c r="R36" i="527"/>
  <c r="O26" i="481"/>
  <c r="O44" i="481"/>
  <c r="F25" i="527"/>
  <c r="G18" i="527"/>
  <c r="M41" i="519"/>
  <c r="G45" i="524"/>
  <c r="G47" i="524"/>
  <c r="G48" i="524" s="1"/>
  <c r="R42" i="477"/>
  <c r="S42" i="477" s="1"/>
  <c r="H36" i="528"/>
  <c r="E47" i="516"/>
  <c r="E48" i="516" s="1"/>
  <c r="E45" i="516"/>
  <c r="J23" i="528"/>
  <c r="K23" i="528" s="1"/>
  <c r="L23" i="528" s="1"/>
  <c r="Q23" i="528"/>
  <c r="M11" i="520"/>
  <c r="N8" i="520"/>
  <c r="R42" i="489"/>
  <c r="S42" i="489" s="1"/>
  <c r="O44" i="500"/>
  <c r="O14" i="500"/>
  <c r="O26" i="500"/>
  <c r="O41" i="500"/>
  <c r="D47" i="500"/>
  <c r="D48" i="500" s="1"/>
  <c r="D45" i="500"/>
  <c r="O47" i="484"/>
  <c r="O48" i="484" s="1"/>
  <c r="O45" i="484"/>
  <c r="M44" i="519"/>
  <c r="M14" i="519"/>
  <c r="H25" i="525"/>
  <c r="I18" i="525"/>
  <c r="G31" i="487"/>
  <c r="F40" i="487"/>
  <c r="G39" i="481"/>
  <c r="F40" i="481"/>
  <c r="F41" i="481" s="1"/>
  <c r="L18" i="522"/>
  <c r="K25" i="522"/>
  <c r="M34" i="527"/>
  <c r="N34" i="527" s="1"/>
  <c r="S34" i="527" s="1"/>
  <c r="I9" i="528"/>
  <c r="R42" i="509"/>
  <c r="S42" i="509" s="1"/>
  <c r="K8" i="523"/>
  <c r="J11" i="523"/>
  <c r="N35" i="526"/>
  <c r="R35" i="526" s="1"/>
  <c r="S35" i="526"/>
  <c r="G22" i="481"/>
  <c r="F25" i="481"/>
  <c r="S42" i="511"/>
  <c r="M37" i="527"/>
  <c r="N37" i="527" s="1"/>
  <c r="S37" i="527" s="1"/>
  <c r="R37" i="527"/>
  <c r="R42" i="523"/>
  <c r="S42" i="523" s="1"/>
  <c r="H18" i="526"/>
  <c r="G25" i="526"/>
  <c r="G26" i="526" s="1"/>
  <c r="R42" i="517"/>
  <c r="S42" i="517" s="1"/>
  <c r="N13" i="519"/>
  <c r="S5" i="519"/>
  <c r="R5" i="519"/>
  <c r="L25" i="521"/>
  <c r="L26" i="521" s="1"/>
  <c r="M18" i="521"/>
  <c r="E26" i="489"/>
  <c r="E44" i="489"/>
  <c r="P33" i="528"/>
  <c r="E47" i="504"/>
  <c r="E48" i="504" s="1"/>
  <c r="E45" i="504"/>
  <c r="H5" i="504"/>
  <c r="G13" i="504"/>
  <c r="Q10" i="526"/>
  <c r="G22" i="489"/>
  <c r="F25" i="489"/>
  <c r="K5" i="523"/>
  <c r="Q5" i="523" s="1"/>
  <c r="J13" i="523"/>
  <c r="J33" i="528"/>
  <c r="K33" i="528" s="1"/>
  <c r="L33" i="528" s="1"/>
  <c r="Q33" i="528"/>
  <c r="F44" i="504"/>
  <c r="F14" i="504"/>
  <c r="F41" i="504"/>
  <c r="F26" i="504"/>
  <c r="F8" i="528"/>
  <c r="E11" i="528"/>
  <c r="O8" i="528"/>
  <c r="O11" i="528" s="1"/>
  <c r="I38" i="488"/>
  <c r="P38" i="488"/>
  <c r="S22" i="525"/>
  <c r="O26" i="489"/>
  <c r="O44" i="489"/>
  <c r="I44" i="523"/>
  <c r="I14" i="523"/>
  <c r="H21" i="527"/>
  <c r="I21" i="527" s="1"/>
  <c r="E14" i="500"/>
  <c r="E44" i="500"/>
  <c r="E41" i="500"/>
  <c r="E26" i="500"/>
  <c r="F44" i="492"/>
  <c r="F14" i="492"/>
  <c r="F41" i="492"/>
  <c r="F26" i="492"/>
  <c r="M35" i="527"/>
  <c r="N35" i="527" s="1"/>
  <c r="S35" i="527" s="1"/>
  <c r="R35" i="527"/>
  <c r="R42" i="504"/>
  <c r="S42" i="504" s="1"/>
  <c r="D45" i="488"/>
  <c r="D47" i="488"/>
  <c r="D48" i="488" s="1"/>
  <c r="E26" i="527"/>
  <c r="E14" i="527"/>
  <c r="E44" i="527"/>
  <c r="E44" i="517"/>
  <c r="E14" i="517"/>
  <c r="E41" i="517"/>
  <c r="E26" i="517"/>
  <c r="Q9" i="527"/>
  <c r="E45" i="493"/>
  <c r="E47" i="493"/>
  <c r="E48" i="493" s="1"/>
  <c r="G8" i="527"/>
  <c r="F11" i="527"/>
  <c r="O47" i="504"/>
  <c r="O48" i="504" s="1"/>
  <c r="O45" i="504"/>
  <c r="I20" i="527"/>
  <c r="P20" i="527"/>
  <c r="G5" i="527"/>
  <c r="F13" i="527"/>
  <c r="G9" i="517"/>
  <c r="F13" i="517"/>
  <c r="F11" i="517"/>
  <c r="M9" i="527"/>
  <c r="K24" i="527"/>
  <c r="L24" i="527" s="1"/>
  <c r="M24" i="527" s="1"/>
  <c r="N24" i="527" s="1"/>
  <c r="R24" i="527" s="1"/>
  <c r="S24" i="527"/>
  <c r="F41" i="526"/>
  <c r="F14" i="526"/>
  <c r="F44" i="526"/>
  <c r="G9" i="500"/>
  <c r="F13" i="500"/>
  <c r="F11" i="500"/>
  <c r="J18" i="524"/>
  <c r="I25" i="524"/>
  <c r="I26" i="524" s="1"/>
  <c r="I40" i="524"/>
  <c r="I41" i="524" s="1"/>
  <c r="J29" i="524"/>
  <c r="F41" i="494"/>
  <c r="O11" i="517"/>
  <c r="O13" i="517"/>
  <c r="J19" i="526"/>
  <c r="K19" i="526" s="1"/>
  <c r="L19" i="526" s="1"/>
  <c r="M19" i="526" s="1"/>
  <c r="N19" i="526" s="1"/>
  <c r="R19" i="526" s="1"/>
  <c r="Q19" i="526"/>
  <c r="S19" i="526"/>
  <c r="Q24" i="527"/>
  <c r="O44" i="493"/>
  <c r="O14" i="493"/>
  <c r="O41" i="493"/>
  <c r="O26" i="493"/>
  <c r="H5" i="526"/>
  <c r="G13" i="526"/>
  <c r="E45" i="526"/>
  <c r="E47" i="526"/>
  <c r="E48" i="526" s="1"/>
  <c r="M38" i="527"/>
  <c r="N38" i="527" s="1"/>
  <c r="S38" i="527" s="1"/>
  <c r="R38" i="527"/>
  <c r="H8" i="526"/>
  <c r="G11" i="526"/>
  <c r="J10" i="527"/>
  <c r="K22" i="526"/>
  <c r="L22" i="526" s="1"/>
  <c r="M22" i="526" s="1"/>
  <c r="N22" i="526" s="1"/>
  <c r="R22" i="526" s="1"/>
  <c r="S22" i="526"/>
  <c r="H35" i="528"/>
  <c r="I35" i="528" s="1"/>
  <c r="H8" i="492"/>
  <c r="G11" i="492"/>
  <c r="G13" i="492"/>
  <c r="D45" i="483"/>
  <c r="D47" i="483"/>
  <c r="D48" i="483" s="1"/>
  <c r="Q47" i="520"/>
  <c r="Q48" i="520" s="1"/>
  <c r="Q45" i="520"/>
  <c r="H38" i="528"/>
  <c r="I38" i="528" s="1"/>
  <c r="R42" i="491"/>
  <c r="S42" i="491" s="1"/>
  <c r="M26" i="519"/>
  <c r="F14" i="491"/>
  <c r="F44" i="491"/>
  <c r="F41" i="491"/>
  <c r="F26" i="491"/>
  <c r="L47" i="519"/>
  <c r="L48" i="519" s="1"/>
  <c r="L45" i="519"/>
  <c r="Q23" i="526"/>
  <c r="E47" i="525"/>
  <c r="E48" i="525" s="1"/>
  <c r="E45" i="525"/>
  <c r="Q37" i="526"/>
  <c r="D47" i="487"/>
  <c r="D48" i="487" s="1"/>
  <c r="D45" i="487"/>
  <c r="L13" i="521"/>
  <c r="M5" i="521"/>
  <c r="P41" i="524"/>
  <c r="D41" i="528"/>
  <c r="H31" i="494"/>
  <c r="G40" i="494"/>
  <c r="G41" i="494" s="1"/>
  <c r="N25" i="519"/>
  <c r="N26" i="519" s="1"/>
  <c r="S18" i="519"/>
  <c r="S25" i="519" s="1"/>
  <c r="O45" i="518"/>
  <c r="O47" i="518"/>
  <c r="O48" i="518" s="1"/>
  <c r="L11" i="521"/>
  <c r="M8" i="521"/>
  <c r="E47" i="494"/>
  <c r="E48" i="494" s="1"/>
  <c r="E45" i="494"/>
  <c r="S42" i="505"/>
  <c r="O47" i="525"/>
  <c r="O48" i="525" s="1"/>
  <c r="O45" i="525"/>
  <c r="G18" i="484"/>
  <c r="F25" i="484"/>
  <c r="M31" i="525"/>
  <c r="N31" i="525" s="1"/>
  <c r="L38" i="525"/>
  <c r="Q38" i="525"/>
  <c r="O41" i="527"/>
  <c r="J10" i="528"/>
  <c r="G39" i="489"/>
  <c r="F40" i="489"/>
  <c r="F41" i="489" s="1"/>
  <c r="P34" i="528"/>
  <c r="E40" i="528"/>
  <c r="E41" i="528" s="1"/>
  <c r="F29" i="528"/>
  <c r="O29" i="528"/>
  <c r="O40" i="528" s="1"/>
  <c r="R42" i="486"/>
  <c r="S42" i="486" s="1"/>
  <c r="M42" i="486"/>
  <c r="N42" i="486" s="1"/>
  <c r="E47" i="518"/>
  <c r="E48" i="518" s="1"/>
  <c r="E45" i="518"/>
  <c r="R42" i="518"/>
  <c r="S42" i="518" s="1"/>
  <c r="Q45" i="519"/>
  <c r="Q47" i="519"/>
  <c r="Q48" i="519" s="1"/>
  <c r="G11" i="491"/>
  <c r="H8" i="491"/>
  <c r="G13" i="491"/>
  <c r="J22" i="527"/>
  <c r="Q32" i="525"/>
  <c r="R42" i="485"/>
  <c r="S42" i="485" s="1"/>
  <c r="R18" i="519"/>
  <c r="R25" i="519" s="1"/>
  <c r="J37" i="528"/>
  <c r="K37" i="528" s="1"/>
  <c r="L37" i="528" s="1"/>
  <c r="E26" i="481"/>
  <c r="E44" i="481"/>
  <c r="Q35" i="485"/>
  <c r="Q34" i="528"/>
  <c r="J34" i="528"/>
  <c r="K34" i="528" s="1"/>
  <c r="L34" i="528" s="1"/>
  <c r="R42" i="493"/>
  <c r="S42" i="493" s="1"/>
  <c r="R42" i="519"/>
  <c r="S42" i="519" s="1"/>
  <c r="P32" i="528"/>
  <c r="R42" i="499"/>
  <c r="S42" i="499" s="1"/>
  <c r="J45" i="521"/>
  <c r="J47" i="521"/>
  <c r="J48" i="521" s="1"/>
  <c r="G13" i="525"/>
  <c r="G41" i="525" s="1"/>
  <c r="H5" i="525"/>
  <c r="P5" i="525" s="1"/>
  <c r="P13" i="525" s="1"/>
  <c r="H21" i="528"/>
  <c r="I21" i="528" s="1"/>
  <c r="M40" i="520"/>
  <c r="N29" i="520"/>
  <c r="R29" i="520" s="1"/>
  <c r="R40" i="520" s="1"/>
  <c r="M35" i="485"/>
  <c r="N35" i="485" s="1"/>
  <c r="S35" i="485" s="1"/>
  <c r="M24" i="524"/>
  <c r="N24" i="524" s="1"/>
  <c r="R24" i="524" s="1"/>
  <c r="S24" i="524"/>
  <c r="G40" i="526"/>
  <c r="G41" i="526" s="1"/>
  <c r="H29" i="526"/>
  <c r="O41" i="485"/>
  <c r="O44" i="485"/>
  <c r="D47" i="485"/>
  <c r="D48" i="485" s="1"/>
  <c r="D45" i="485"/>
  <c r="O44" i="492"/>
  <c r="O14" i="492"/>
  <c r="O41" i="492"/>
  <c r="O26" i="492"/>
  <c r="J32" i="528"/>
  <c r="K32" i="528" s="1"/>
  <c r="L32" i="528" s="1"/>
  <c r="M32" i="528" s="1"/>
  <c r="N32" i="528" s="1"/>
  <c r="R32" i="528" s="1"/>
  <c r="Q32" i="528"/>
  <c r="S42" i="492"/>
  <c r="K47" i="520"/>
  <c r="K48" i="520" s="1"/>
  <c r="K45" i="520"/>
  <c r="S10" i="526"/>
  <c r="F44" i="522"/>
  <c r="F14" i="522"/>
  <c r="F41" i="522"/>
  <c r="F26" i="522"/>
  <c r="Q41" i="521"/>
  <c r="F44" i="525"/>
  <c r="F14" i="525"/>
  <c r="P22" i="527"/>
  <c r="J8" i="524"/>
  <c r="I11" i="524"/>
  <c r="C47" i="528"/>
  <c r="C48" i="528" s="1"/>
  <c r="C45" i="528"/>
  <c r="R8" i="519"/>
  <c r="R11" i="519" s="1"/>
  <c r="N11" i="519"/>
  <c r="S8" i="519"/>
  <c r="S11" i="519" s="1"/>
  <c r="Q39" i="525"/>
  <c r="Q42" i="487"/>
  <c r="H30" i="528"/>
  <c r="M10" i="526"/>
  <c r="N10" i="526" s="1"/>
  <c r="R10" i="526"/>
  <c r="H5" i="522"/>
  <c r="G13" i="522"/>
  <c r="K21" i="526"/>
  <c r="O26" i="488"/>
  <c r="O44" i="488"/>
  <c r="P23" i="527"/>
  <c r="Q20" i="525"/>
  <c r="N40" i="519"/>
  <c r="N41" i="519" s="1"/>
  <c r="S29" i="519"/>
  <c r="S40" i="519" s="1"/>
  <c r="D47" i="527"/>
  <c r="D48" i="527" s="1"/>
  <c r="D45" i="527"/>
  <c r="E41" i="485"/>
  <c r="E44" i="485"/>
  <c r="J24" i="528"/>
  <c r="K24" i="528" s="1"/>
  <c r="L24" i="528" s="1"/>
  <c r="M24" i="528" s="1"/>
  <c r="N24" i="528" s="1"/>
  <c r="R24" i="528" s="1"/>
  <c r="S21" i="525"/>
  <c r="G30" i="485"/>
  <c r="F40" i="485"/>
  <c r="R33" i="527"/>
  <c r="M33" i="527"/>
  <c r="N33" i="527" s="1"/>
  <c r="M30" i="525"/>
  <c r="N30" i="525" s="1"/>
  <c r="S37" i="525"/>
  <c r="R42" i="487"/>
  <c r="M42" i="487"/>
  <c r="N42" i="487" s="1"/>
  <c r="M29" i="521"/>
  <c r="L40" i="521"/>
  <c r="H20" i="528"/>
  <c r="E45" i="522"/>
  <c r="E47" i="522"/>
  <c r="E48" i="522" s="1"/>
  <c r="D26" i="528"/>
  <c r="E26" i="488"/>
  <c r="E44" i="488"/>
  <c r="S36" i="524"/>
  <c r="O14" i="494"/>
  <c r="O44" i="494"/>
  <c r="O26" i="494"/>
  <c r="M32" i="526"/>
  <c r="R42" i="484"/>
  <c r="S42" i="484" s="1"/>
  <c r="H39" i="528"/>
  <c r="L8" i="522"/>
  <c r="K11" i="522"/>
  <c r="F18" i="528"/>
  <c r="E25" i="528"/>
  <c r="O18" i="528"/>
  <c r="O25" i="528" s="1"/>
  <c r="O26" i="528" s="1"/>
  <c r="G22" i="488"/>
  <c r="F25" i="488"/>
  <c r="S39" i="525"/>
  <c r="L34" i="525"/>
  <c r="Q34" i="525"/>
  <c r="D47" i="517"/>
  <c r="D48" i="517" s="1"/>
  <c r="D45" i="517"/>
  <c r="F14" i="493"/>
  <c r="F44" i="493"/>
  <c r="F41" i="493"/>
  <c r="F26" i="493"/>
  <c r="L14" i="520"/>
  <c r="L44" i="520"/>
  <c r="R42" i="482"/>
  <c r="S42" i="482" s="1"/>
  <c r="H19" i="528"/>
  <c r="P14" i="523"/>
  <c r="P44" i="523"/>
  <c r="P41" i="523"/>
  <c r="Q18" i="522"/>
  <c r="Q25" i="522" s="1"/>
  <c r="Q37" i="525"/>
  <c r="J23" i="527"/>
  <c r="Q21" i="525"/>
  <c r="D14" i="528"/>
  <c r="D44" i="528"/>
  <c r="R42" i="515"/>
  <c r="S42" i="515" s="1"/>
  <c r="G29" i="527"/>
  <c r="F40" i="527"/>
  <c r="F41" i="527" s="1"/>
  <c r="I29" i="525"/>
  <c r="H40" i="525"/>
  <c r="P29" i="525"/>
  <c r="P40" i="525" s="1"/>
  <c r="O41" i="483"/>
  <c r="O44" i="483"/>
  <c r="N18" i="520"/>
  <c r="M25" i="520"/>
  <c r="F5" i="528"/>
  <c r="E13" i="528"/>
  <c r="O5" i="528"/>
  <c r="O13" i="528" s="1"/>
  <c r="F14" i="518"/>
  <c r="F44" i="518"/>
  <c r="F41" i="518"/>
  <c r="F26" i="518"/>
  <c r="E41" i="527"/>
  <c r="M39" i="527"/>
  <c r="P8" i="493"/>
  <c r="D45" i="484"/>
  <c r="D47" i="484"/>
  <c r="D48" i="484" s="1"/>
  <c r="N5" i="520"/>
  <c r="M13" i="520"/>
  <c r="S9" i="525"/>
  <c r="Q23" i="525"/>
  <c r="Q8" i="522"/>
  <c r="Q11" i="522" s="1"/>
  <c r="G13" i="516"/>
  <c r="H5" i="516"/>
  <c r="S42" i="520"/>
  <c r="E41" i="483"/>
  <c r="E44" i="483"/>
  <c r="G13" i="518"/>
  <c r="H5" i="518"/>
  <c r="P5" i="518" s="1"/>
  <c r="P13" i="518" s="1"/>
  <c r="F14" i="494"/>
  <c r="F44" i="494"/>
  <c r="F26" i="494"/>
  <c r="Q14" i="521"/>
  <c r="Q44" i="521"/>
  <c r="R42" i="481"/>
  <c r="S42" i="481" s="1"/>
  <c r="O41" i="487"/>
  <c r="O44" i="487"/>
  <c r="K31" i="527"/>
  <c r="L31" i="527" s="1"/>
  <c r="R42" i="494"/>
  <c r="S42" i="494" s="1"/>
  <c r="O47" i="526"/>
  <c r="O48" i="526" s="1"/>
  <c r="O45" i="526"/>
  <c r="P30" i="527"/>
  <c r="P18" i="525"/>
  <c r="P25" i="525" s="1"/>
  <c r="D40" i="23"/>
  <c r="E20" i="23"/>
  <c r="O20" i="23" s="1"/>
  <c r="E22" i="23"/>
  <c r="O22" i="23" s="1"/>
  <c r="E23" i="23"/>
  <c r="O23" i="23" s="1"/>
  <c r="E30" i="23"/>
  <c r="O30" i="23" s="1"/>
  <c r="E37" i="23"/>
  <c r="O37" i="23" s="1"/>
  <c r="R42" i="10"/>
  <c r="D25" i="23"/>
  <c r="E10" i="23"/>
  <c r="O10" i="23" s="1"/>
  <c r="E32" i="23"/>
  <c r="O32" i="23" s="1"/>
  <c r="E35" i="23"/>
  <c r="O35" i="23" s="1"/>
  <c r="E19" i="23"/>
  <c r="O19" i="23" s="1"/>
  <c r="E24" i="23"/>
  <c r="O24" i="23" s="1"/>
  <c r="E21" i="23"/>
  <c r="O21" i="23" s="1"/>
  <c r="E31" i="23"/>
  <c r="O31" i="23" s="1"/>
  <c r="E38" i="23"/>
  <c r="O38" i="23" s="1"/>
  <c r="E36" i="23"/>
  <c r="O36" i="23" s="1"/>
  <c r="E33" i="23"/>
  <c r="O33" i="23" s="1"/>
  <c r="E39" i="23"/>
  <c r="O39" i="23" s="1"/>
  <c r="E34" i="23"/>
  <c r="O34" i="23" s="1"/>
  <c r="S42" i="10"/>
  <c r="C47" i="10"/>
  <c r="C48" i="10" s="1"/>
  <c r="O5" i="10"/>
  <c r="O13" i="10" s="1"/>
  <c r="O44" i="10" s="1"/>
  <c r="E9" i="23"/>
  <c r="O9" i="23" s="1"/>
  <c r="C14" i="23"/>
  <c r="C44" i="23"/>
  <c r="C41" i="23"/>
  <c r="D11" i="23"/>
  <c r="D13" i="23"/>
  <c r="C26" i="23"/>
  <c r="E13" i="10"/>
  <c r="E26" i="10" s="1"/>
  <c r="D41" i="10"/>
  <c r="D44" i="10"/>
  <c r="D14" i="10"/>
  <c r="G5" i="10"/>
  <c r="F13" i="10"/>
  <c r="I56" i="359"/>
  <c r="I12" i="359"/>
  <c r="L52" i="359"/>
  <c r="I42" i="359"/>
  <c r="F34" i="23" a="1"/>
  <c r="F31" i="23" a="1"/>
  <c r="K47" i="359"/>
  <c r="I41" i="359"/>
  <c r="I33" i="359"/>
  <c r="J47" i="359"/>
  <c r="I43" i="359"/>
  <c r="I45" i="359"/>
  <c r="I25" i="359"/>
  <c r="I23" i="359"/>
  <c r="I29" i="359"/>
  <c r="I50" i="359"/>
  <c r="F9" i="23" a="1"/>
  <c r="I10" i="359"/>
  <c r="F35" i="23" a="1"/>
  <c r="F36" i="23" a="1"/>
  <c r="I30" i="359"/>
  <c r="F22" i="23" a="1"/>
  <c r="F33" i="23" a="1"/>
  <c r="I7" i="359"/>
  <c r="I6" i="359"/>
  <c r="I51" i="359"/>
  <c r="I31" i="359"/>
  <c r="I21" i="359"/>
  <c r="F37" i="23" a="1"/>
  <c r="I24" i="359"/>
  <c r="I47" i="359"/>
  <c r="I46" i="359"/>
  <c r="I8" i="359"/>
  <c r="I37" i="359"/>
  <c r="I36" i="359"/>
  <c r="F38" i="23" a="1"/>
  <c r="I48" i="359"/>
  <c r="I26" i="359"/>
  <c r="I52" i="359"/>
  <c r="F30" i="23" a="1"/>
  <c r="I9" i="359"/>
  <c r="F19" i="23" a="1"/>
  <c r="I28" i="359"/>
  <c r="F21" i="23" a="1"/>
  <c r="I34" i="359"/>
  <c r="I22" i="359"/>
  <c r="I49" i="359"/>
  <c r="F20" i="23" a="1"/>
  <c r="I18" i="359"/>
  <c r="I40" i="359"/>
  <c r="I55" i="359"/>
  <c r="I20" i="359"/>
  <c r="I53" i="359"/>
  <c r="I13" i="359"/>
  <c r="I16" i="359"/>
  <c r="M53" i="359"/>
  <c r="I5" i="359"/>
  <c r="I32" i="359"/>
  <c r="I14" i="359"/>
  <c r="I54" i="359"/>
  <c r="I19" i="359"/>
  <c r="I17" i="359"/>
  <c r="I39" i="359"/>
  <c r="F10" i="23" a="1"/>
  <c r="I11" i="359"/>
  <c r="I35" i="359"/>
  <c r="I44" i="359"/>
  <c r="F32" i="23" a="1"/>
  <c r="F24" i="23" a="1"/>
  <c r="F23" i="23" a="1"/>
  <c r="I27" i="359"/>
  <c r="F39" i="23" a="1"/>
  <c r="I38" i="359"/>
  <c r="P14" i="525" l="1"/>
  <c r="P44" i="525"/>
  <c r="P14" i="518"/>
  <c r="P44" i="518"/>
  <c r="P41" i="518"/>
  <c r="P26" i="518"/>
  <c r="P31" i="487"/>
  <c r="P40" i="487" s="1"/>
  <c r="N32" i="526"/>
  <c r="S32" i="526" s="1"/>
  <c r="F41" i="485"/>
  <c r="F44" i="485"/>
  <c r="J29" i="525"/>
  <c r="I40" i="525"/>
  <c r="K29" i="524"/>
  <c r="J40" i="524"/>
  <c r="H5" i="527"/>
  <c r="G13" i="527"/>
  <c r="S24" i="528"/>
  <c r="P41" i="525"/>
  <c r="M14" i="520"/>
  <c r="M44" i="520"/>
  <c r="F47" i="493"/>
  <c r="F48" i="493" s="1"/>
  <c r="F45" i="493"/>
  <c r="Q24" i="528"/>
  <c r="O47" i="492"/>
  <c r="O48" i="492" s="1"/>
  <c r="O45" i="492"/>
  <c r="M34" i="528"/>
  <c r="N34" i="528" s="1"/>
  <c r="S34" i="528" s="1"/>
  <c r="R34" i="528"/>
  <c r="F47" i="504"/>
  <c r="F48" i="504" s="1"/>
  <c r="F45" i="504"/>
  <c r="H39" i="481"/>
  <c r="P39" i="481" s="1"/>
  <c r="P40" i="481" s="1"/>
  <c r="P41" i="481" s="1"/>
  <c r="G40" i="481"/>
  <c r="G41" i="481" s="1"/>
  <c r="H45" i="524"/>
  <c r="H47" i="524"/>
  <c r="H48" i="524" s="1"/>
  <c r="F45" i="516"/>
  <c r="F47" i="516"/>
  <c r="F48" i="516" s="1"/>
  <c r="I36" i="528"/>
  <c r="P36" i="528"/>
  <c r="O45" i="491"/>
  <c r="O47" i="491"/>
  <c r="O48" i="491" s="1"/>
  <c r="E45" i="488"/>
  <c r="E47" i="488"/>
  <c r="E48" i="488" s="1"/>
  <c r="E45" i="485"/>
  <c r="E47" i="485"/>
  <c r="E48" i="485" s="1"/>
  <c r="F40" i="528"/>
  <c r="G29" i="528"/>
  <c r="M33" i="528"/>
  <c r="N33" i="528" s="1"/>
  <c r="S33" i="528" s="1"/>
  <c r="R33" i="528"/>
  <c r="I18" i="526"/>
  <c r="H25" i="526"/>
  <c r="P18" i="526"/>
  <c r="P25" i="526" s="1"/>
  <c r="S23" i="524"/>
  <c r="Q31" i="528"/>
  <c r="H13" i="516"/>
  <c r="I5" i="516"/>
  <c r="I8" i="526"/>
  <c r="H11" i="526"/>
  <c r="P8" i="526"/>
  <c r="P11" i="526" s="1"/>
  <c r="O47" i="485"/>
  <c r="O48" i="485" s="1"/>
  <c r="O45" i="485"/>
  <c r="P21" i="527"/>
  <c r="F45" i="491"/>
  <c r="F47" i="491"/>
  <c r="F48" i="491" s="1"/>
  <c r="K18" i="524"/>
  <c r="J25" i="524"/>
  <c r="F45" i="492"/>
  <c r="F47" i="492"/>
  <c r="F48" i="492" s="1"/>
  <c r="J44" i="523"/>
  <c r="J14" i="523"/>
  <c r="S32" i="528"/>
  <c r="H31" i="487"/>
  <c r="G40" i="487"/>
  <c r="M31" i="528"/>
  <c r="N31" i="528" s="1"/>
  <c r="S31" i="528" s="1"/>
  <c r="O47" i="487"/>
  <c r="O48" i="487" s="1"/>
  <c r="O45" i="487"/>
  <c r="P11" i="493"/>
  <c r="P13" i="493"/>
  <c r="E47" i="481"/>
  <c r="E48" i="481" s="1"/>
  <c r="E45" i="481"/>
  <c r="M11" i="521"/>
  <c r="N8" i="521"/>
  <c r="K13" i="523"/>
  <c r="L5" i="523"/>
  <c r="I25" i="525"/>
  <c r="J18" i="525"/>
  <c r="G14" i="493"/>
  <c r="G44" i="493"/>
  <c r="G26" i="493"/>
  <c r="G41" i="493"/>
  <c r="K8" i="524"/>
  <c r="J11" i="524"/>
  <c r="H40" i="526"/>
  <c r="I29" i="526"/>
  <c r="Q37" i="528"/>
  <c r="H8" i="527"/>
  <c r="G11" i="527"/>
  <c r="J26" i="523"/>
  <c r="I8" i="493"/>
  <c r="H11" i="493"/>
  <c r="H13" i="493"/>
  <c r="K25" i="523"/>
  <c r="K26" i="523" s="1"/>
  <c r="L18" i="523"/>
  <c r="Q18" i="523"/>
  <c r="Q25" i="523" s="1"/>
  <c r="M37" i="528"/>
  <c r="N37" i="528" s="1"/>
  <c r="R37" i="528"/>
  <c r="H9" i="500"/>
  <c r="G11" i="500"/>
  <c r="G13" i="500"/>
  <c r="E45" i="500"/>
  <c r="E47" i="500"/>
  <c r="E48" i="500" s="1"/>
  <c r="H22" i="489"/>
  <c r="G25" i="489"/>
  <c r="M47" i="519"/>
  <c r="M48" i="519" s="1"/>
  <c r="M45" i="519"/>
  <c r="E45" i="484"/>
  <c r="E47" i="484"/>
  <c r="E48" i="484" s="1"/>
  <c r="R32" i="526"/>
  <c r="E45" i="487"/>
  <c r="E47" i="487"/>
  <c r="E48" i="487" s="1"/>
  <c r="I20" i="528"/>
  <c r="P20" i="528"/>
  <c r="J38" i="528"/>
  <c r="K38" i="528" s="1"/>
  <c r="L38" i="528" s="1"/>
  <c r="G44" i="526"/>
  <c r="G14" i="526"/>
  <c r="F26" i="481"/>
  <c r="F44" i="481"/>
  <c r="H18" i="527"/>
  <c r="P18" i="527" s="1"/>
  <c r="P25" i="527" s="1"/>
  <c r="G25" i="527"/>
  <c r="O47" i="527"/>
  <c r="O48" i="527" s="1"/>
  <c r="O45" i="527"/>
  <c r="Q45" i="521"/>
  <c r="Q47" i="521"/>
  <c r="Q48" i="521" s="1"/>
  <c r="H39" i="489"/>
  <c r="P39" i="489" s="1"/>
  <c r="P40" i="489" s="1"/>
  <c r="P41" i="489" s="1"/>
  <c r="G40" i="489"/>
  <c r="G41" i="489" s="1"/>
  <c r="H22" i="488"/>
  <c r="G25" i="488"/>
  <c r="F45" i="525"/>
  <c r="F47" i="525"/>
  <c r="F48" i="525" s="1"/>
  <c r="I5" i="526"/>
  <c r="H13" i="526"/>
  <c r="P5" i="526"/>
  <c r="P13" i="526" s="1"/>
  <c r="F45" i="526"/>
  <c r="F47" i="526"/>
  <c r="F48" i="526" s="1"/>
  <c r="F26" i="527"/>
  <c r="H29" i="527"/>
  <c r="G40" i="527"/>
  <c r="D47" i="528"/>
  <c r="D48" i="528" s="1"/>
  <c r="D45" i="528"/>
  <c r="N39" i="527"/>
  <c r="R39" i="527" s="1"/>
  <c r="S39" i="527"/>
  <c r="F26" i="488"/>
  <c r="F44" i="488"/>
  <c r="J21" i="527"/>
  <c r="K21" i="527" s="1"/>
  <c r="L21" i="527" s="1"/>
  <c r="Q21" i="527"/>
  <c r="O47" i="481"/>
  <c r="O48" i="481" s="1"/>
  <c r="O45" i="481"/>
  <c r="J8" i="525"/>
  <c r="I11" i="525"/>
  <c r="K45" i="521"/>
  <c r="K47" i="521"/>
  <c r="K48" i="521" s="1"/>
  <c r="F14" i="500"/>
  <c r="F44" i="500"/>
  <c r="F41" i="500"/>
  <c r="F26" i="500"/>
  <c r="K23" i="527"/>
  <c r="L23" i="527" s="1"/>
  <c r="K10" i="528"/>
  <c r="L10" i="528" s="1"/>
  <c r="I5" i="504"/>
  <c r="H13" i="504"/>
  <c r="P5" i="504"/>
  <c r="P13" i="504" s="1"/>
  <c r="G14" i="494"/>
  <c r="G44" i="494"/>
  <c r="G26" i="494"/>
  <c r="P38" i="528"/>
  <c r="M40" i="521"/>
  <c r="M41" i="521" s="1"/>
  <c r="N29" i="521"/>
  <c r="R35" i="485"/>
  <c r="I31" i="494"/>
  <c r="H40" i="494"/>
  <c r="E26" i="528"/>
  <c r="N40" i="520"/>
  <c r="N41" i="520" s="1"/>
  <c r="S29" i="520"/>
  <c r="S40" i="520" s="1"/>
  <c r="S41" i="520" s="1"/>
  <c r="I47" i="523"/>
  <c r="I48" i="523" s="1"/>
  <c r="I45" i="523"/>
  <c r="Q31" i="527"/>
  <c r="O47" i="483"/>
  <c r="O48" i="483" s="1"/>
  <c r="O45" i="483"/>
  <c r="J20" i="527"/>
  <c r="K20" i="527" s="1"/>
  <c r="L20" i="527" s="1"/>
  <c r="I5" i="518"/>
  <c r="H13" i="518"/>
  <c r="O41" i="528"/>
  <c r="O44" i="528"/>
  <c r="O14" i="528"/>
  <c r="G18" i="528"/>
  <c r="F25" i="528"/>
  <c r="S42" i="487"/>
  <c r="L21" i="526"/>
  <c r="Q21" i="526"/>
  <c r="M41" i="520"/>
  <c r="K22" i="527"/>
  <c r="L22" i="527" s="1"/>
  <c r="M22" i="527" s="1"/>
  <c r="N22" i="527" s="1"/>
  <c r="R22" i="527" s="1"/>
  <c r="M38" i="525"/>
  <c r="N38" i="525" s="1"/>
  <c r="R38" i="525"/>
  <c r="O47" i="493"/>
  <c r="O48" i="493" s="1"/>
  <c r="O45" i="493"/>
  <c r="E45" i="517"/>
  <c r="E47" i="517"/>
  <c r="E48" i="517" s="1"/>
  <c r="O47" i="489"/>
  <c r="O48" i="489" s="1"/>
  <c r="O45" i="489"/>
  <c r="I8" i="494"/>
  <c r="H11" i="494"/>
  <c r="H13" i="494"/>
  <c r="P8" i="494"/>
  <c r="G14" i="518"/>
  <c r="G44" i="518"/>
  <c r="G41" i="518"/>
  <c r="G26" i="518"/>
  <c r="G44" i="522"/>
  <c r="G14" i="522"/>
  <c r="G26" i="522"/>
  <c r="G41" i="522"/>
  <c r="F45" i="522"/>
  <c r="F47" i="522"/>
  <c r="F48" i="522" s="1"/>
  <c r="G14" i="491"/>
  <c r="G44" i="491"/>
  <c r="G41" i="491"/>
  <c r="G26" i="491"/>
  <c r="S31" i="525"/>
  <c r="G14" i="492"/>
  <c r="G44" i="492"/>
  <c r="G41" i="492"/>
  <c r="G26" i="492"/>
  <c r="E45" i="527"/>
  <c r="E47" i="527"/>
  <c r="E48" i="527" s="1"/>
  <c r="L8" i="523"/>
  <c r="K11" i="523"/>
  <c r="Q8" i="523"/>
  <c r="Q11" i="523" s="1"/>
  <c r="J41" i="523"/>
  <c r="K30" i="527"/>
  <c r="N23" i="525"/>
  <c r="R23" i="525" s="1"/>
  <c r="S23" i="525"/>
  <c r="P31" i="494"/>
  <c r="P40" i="494" s="1"/>
  <c r="F41" i="487"/>
  <c r="F44" i="487"/>
  <c r="M34" i="525"/>
  <c r="N34" i="525" s="1"/>
  <c r="R34" i="525" s="1"/>
  <c r="F47" i="518"/>
  <c r="F48" i="518" s="1"/>
  <c r="F45" i="518"/>
  <c r="H22" i="481"/>
  <c r="G25" i="481"/>
  <c r="F45" i="494"/>
  <c r="F47" i="494"/>
  <c r="F48" i="494" s="1"/>
  <c r="E14" i="528"/>
  <c r="E44" i="528"/>
  <c r="P47" i="523"/>
  <c r="P48" i="523" s="1"/>
  <c r="P45" i="523"/>
  <c r="M8" i="522"/>
  <c r="L11" i="522"/>
  <c r="S30" i="525"/>
  <c r="P5" i="522"/>
  <c r="P13" i="522" s="1"/>
  <c r="I5" i="522"/>
  <c r="H13" i="522"/>
  <c r="J21" i="528"/>
  <c r="I8" i="491"/>
  <c r="H11" i="491"/>
  <c r="H13" i="491"/>
  <c r="P8" i="491"/>
  <c r="R31" i="525"/>
  <c r="N5" i="521"/>
  <c r="M13" i="521"/>
  <c r="N9" i="527"/>
  <c r="R9" i="527" s="1"/>
  <c r="E45" i="489"/>
  <c r="E47" i="489"/>
  <c r="E48" i="489" s="1"/>
  <c r="O45" i="500"/>
  <c r="O47" i="500"/>
  <c r="O48" i="500" s="1"/>
  <c r="L29" i="523"/>
  <c r="K40" i="523"/>
  <c r="K41" i="523" s="1"/>
  <c r="P44" i="524"/>
  <c r="P14" i="524"/>
  <c r="P26" i="524"/>
  <c r="P29" i="526"/>
  <c r="P40" i="526" s="1"/>
  <c r="P41" i="526" s="1"/>
  <c r="O47" i="488"/>
  <c r="O48" i="488" s="1"/>
  <c r="O45" i="488"/>
  <c r="G44" i="504"/>
  <c r="G14" i="504"/>
  <c r="G26" i="504"/>
  <c r="G41" i="504"/>
  <c r="E47" i="483"/>
  <c r="E48" i="483" s="1"/>
  <c r="E45" i="483"/>
  <c r="G5" i="528"/>
  <c r="F13" i="528"/>
  <c r="I5" i="525"/>
  <c r="H13" i="525"/>
  <c r="H26" i="525" s="1"/>
  <c r="J9" i="528"/>
  <c r="K9" i="528" s="1"/>
  <c r="L9" i="528" s="1"/>
  <c r="Q9" i="528"/>
  <c r="P5" i="516"/>
  <c r="P13" i="516" s="1"/>
  <c r="N13" i="520"/>
  <c r="S5" i="520"/>
  <c r="S13" i="520" s="1"/>
  <c r="R5" i="520"/>
  <c r="R13" i="520" s="1"/>
  <c r="M31" i="527"/>
  <c r="N31" i="527" s="1"/>
  <c r="R31" i="527"/>
  <c r="F26" i="489"/>
  <c r="F44" i="489"/>
  <c r="L41" i="521"/>
  <c r="L14" i="521"/>
  <c r="L44" i="521"/>
  <c r="I8" i="492"/>
  <c r="H11" i="492"/>
  <c r="H13" i="492"/>
  <c r="P8" i="492"/>
  <c r="M26" i="520"/>
  <c r="I39" i="528"/>
  <c r="P39" i="528"/>
  <c r="R30" i="525"/>
  <c r="G14" i="525"/>
  <c r="G44" i="525"/>
  <c r="S35" i="528"/>
  <c r="F14" i="517"/>
  <c r="F44" i="517"/>
  <c r="F26" i="517"/>
  <c r="F41" i="517"/>
  <c r="J38" i="488"/>
  <c r="K38" i="488" s="1"/>
  <c r="L38" i="488" s="1"/>
  <c r="M38" i="488" s="1"/>
  <c r="N38" i="488" s="1"/>
  <c r="R38" i="488" s="1"/>
  <c r="N11" i="520"/>
  <c r="S8" i="520"/>
  <c r="S11" i="520" s="1"/>
  <c r="R8" i="520"/>
  <c r="R11" i="520" s="1"/>
  <c r="M29" i="522"/>
  <c r="L40" i="522"/>
  <c r="N25" i="520"/>
  <c r="S18" i="520"/>
  <c r="S25" i="520" s="1"/>
  <c r="R18" i="520"/>
  <c r="R25" i="520" s="1"/>
  <c r="R26" i="520" s="1"/>
  <c r="I19" i="528"/>
  <c r="P19" i="528"/>
  <c r="F26" i="484"/>
  <c r="F44" i="484"/>
  <c r="J35" i="528"/>
  <c r="K35" i="528" s="1"/>
  <c r="L35" i="528" s="1"/>
  <c r="M35" i="528" s="1"/>
  <c r="N35" i="528" s="1"/>
  <c r="R35" i="528" s="1"/>
  <c r="O14" i="517"/>
  <c r="O44" i="517"/>
  <c r="O26" i="517"/>
  <c r="O41" i="517"/>
  <c r="M25" i="521"/>
  <c r="N18" i="521"/>
  <c r="R34" i="527"/>
  <c r="G26" i="525"/>
  <c r="I30" i="528"/>
  <c r="P30" i="528"/>
  <c r="H35" i="488"/>
  <c r="G40" i="488"/>
  <c r="G41" i="488" s="1"/>
  <c r="Q22" i="528"/>
  <c r="Q31" i="526"/>
  <c r="L31" i="526"/>
  <c r="F41" i="483"/>
  <c r="F44" i="483"/>
  <c r="Q22" i="526"/>
  <c r="H18" i="484"/>
  <c r="G25" i="484"/>
  <c r="S33" i="527"/>
  <c r="G8" i="528"/>
  <c r="F11" i="528"/>
  <c r="R13" i="519"/>
  <c r="I14" i="524"/>
  <c r="I44" i="524"/>
  <c r="M22" i="528"/>
  <c r="N22" i="528" s="1"/>
  <c r="S22" i="528" s="1"/>
  <c r="R22" i="528"/>
  <c r="L45" i="520"/>
  <c r="L47" i="520"/>
  <c r="L48" i="520" s="1"/>
  <c r="P26" i="525"/>
  <c r="F14" i="527"/>
  <c r="F44" i="527"/>
  <c r="S13" i="519"/>
  <c r="S41" i="519" s="1"/>
  <c r="M18" i="522"/>
  <c r="L25" i="522"/>
  <c r="M23" i="528"/>
  <c r="N23" i="528" s="1"/>
  <c r="S23" i="528" s="1"/>
  <c r="H31" i="483"/>
  <c r="G40" i="483"/>
  <c r="Q29" i="523"/>
  <c r="Q40" i="523" s="1"/>
  <c r="H9" i="517"/>
  <c r="G11" i="517"/>
  <c r="G13" i="517"/>
  <c r="G14" i="516"/>
  <c r="G44" i="516"/>
  <c r="G26" i="516"/>
  <c r="G41" i="516"/>
  <c r="O45" i="494"/>
  <c r="O47" i="494"/>
  <c r="O48" i="494" s="1"/>
  <c r="H30" i="485"/>
  <c r="G40" i="485"/>
  <c r="K10" i="527"/>
  <c r="Q29" i="524"/>
  <c r="Q40" i="524" s="1"/>
  <c r="P5" i="527"/>
  <c r="N44" i="519"/>
  <c r="N14" i="519"/>
  <c r="K5" i="524"/>
  <c r="J13" i="524"/>
  <c r="P21" i="528"/>
  <c r="C6" i="359"/>
  <c r="E46" i="359"/>
  <c r="C34" i="359"/>
  <c r="E34" i="359"/>
  <c r="D34" i="359"/>
  <c r="E33" i="359"/>
  <c r="C33" i="359"/>
  <c r="D33" i="359"/>
  <c r="E5" i="359"/>
  <c r="C5" i="359"/>
  <c r="D5" i="359"/>
  <c r="C36" i="359"/>
  <c r="E36" i="359"/>
  <c r="D36" i="359"/>
  <c r="E28" i="359"/>
  <c r="C28" i="359"/>
  <c r="E42" i="359"/>
  <c r="C42" i="359"/>
  <c r="D42" i="359"/>
  <c r="E45" i="359"/>
  <c r="C25" i="359"/>
  <c r="C31" i="359"/>
  <c r="E31" i="359"/>
  <c r="C39" i="359"/>
  <c r="E39" i="359"/>
  <c r="E9" i="359"/>
  <c r="C9" i="359"/>
  <c r="E18" i="359"/>
  <c r="C18" i="359"/>
  <c r="C21" i="359"/>
  <c r="C16" i="359"/>
  <c r="E16" i="359"/>
  <c r="C10" i="359"/>
  <c r="E10" i="359"/>
  <c r="D10" i="359"/>
  <c r="C19" i="359"/>
  <c r="E30" i="359"/>
  <c r="C17" i="359"/>
  <c r="E17" i="359"/>
  <c r="E27" i="359"/>
  <c r="C27" i="359"/>
  <c r="D27" i="359"/>
  <c r="E23" i="359"/>
  <c r="C23" i="359"/>
  <c r="E6" i="359"/>
  <c r="D6" i="359"/>
  <c r="E38" i="359"/>
  <c r="C38" i="359"/>
  <c r="D38" i="359"/>
  <c r="E13" i="359"/>
  <c r="C13" i="359"/>
  <c r="C40" i="359"/>
  <c r="E40" i="359"/>
  <c r="D40" i="359"/>
  <c r="E26" i="359"/>
  <c r="C26" i="359"/>
  <c r="D26" i="359"/>
  <c r="E8" i="359"/>
  <c r="C8" i="359"/>
  <c r="D8" i="359"/>
  <c r="E41" i="359"/>
  <c r="C12" i="359"/>
  <c r="E12" i="359"/>
  <c r="C47" i="359"/>
  <c r="E32" i="359"/>
  <c r="C22" i="359"/>
  <c r="C43" i="359"/>
  <c r="E43" i="359"/>
  <c r="D43" i="359"/>
  <c r="E14" i="359"/>
  <c r="C14" i="359"/>
  <c r="C24" i="359"/>
  <c r="E35" i="359"/>
  <c r="C35" i="359"/>
  <c r="D35" i="359"/>
  <c r="E44" i="359"/>
  <c r="E47" i="359"/>
  <c r="C29" i="359"/>
  <c r="E29" i="359"/>
  <c r="D29" i="359"/>
  <c r="C11" i="359"/>
  <c r="E11" i="359"/>
  <c r="E37" i="359"/>
  <c r="E7" i="359"/>
  <c r="C7" i="359"/>
  <c r="D7" i="359"/>
  <c r="F23" i="23"/>
  <c r="F30" i="23"/>
  <c r="F37" i="23"/>
  <c r="F22" i="23"/>
  <c r="F20" i="23"/>
  <c r="O26" i="10"/>
  <c r="O14" i="10"/>
  <c r="O41" i="10"/>
  <c r="F39" i="23"/>
  <c r="F24" i="23"/>
  <c r="F36" i="23"/>
  <c r="F32" i="23"/>
  <c r="F34" i="23"/>
  <c r="F38" i="23"/>
  <c r="F19" i="23"/>
  <c r="F33" i="23"/>
  <c r="F21" i="23"/>
  <c r="F10" i="23"/>
  <c r="F35" i="23"/>
  <c r="F31" i="23"/>
  <c r="F9" i="23"/>
  <c r="D14" i="23"/>
  <c r="D44" i="23"/>
  <c r="D41" i="23"/>
  <c r="D26" i="23"/>
  <c r="C45" i="23"/>
  <c r="C47" i="23"/>
  <c r="C48" i="23" s="1"/>
  <c r="E41" i="10"/>
  <c r="E44" i="10"/>
  <c r="E45" i="10" s="1"/>
  <c r="E14" i="10"/>
  <c r="O45" i="10"/>
  <c r="O47" i="10"/>
  <c r="O48" i="10" s="1"/>
  <c r="D45" i="10"/>
  <c r="D47" i="10"/>
  <c r="D48" i="10" s="1"/>
  <c r="F41" i="10"/>
  <c r="F44" i="10"/>
  <c r="F14" i="10"/>
  <c r="F26" i="10"/>
  <c r="H5" i="10"/>
  <c r="G13" i="10"/>
  <c r="J48" i="359"/>
  <c r="L54" i="359"/>
  <c r="G20" i="23" a="1"/>
  <c r="I15" i="359"/>
  <c r="G30" i="23" a="1"/>
  <c r="K48" i="359"/>
  <c r="C15" i="359" l="1"/>
  <c r="E15" i="359"/>
  <c r="I57" i="359"/>
  <c r="R8" i="522"/>
  <c r="R11" i="522" s="1"/>
  <c r="M25" i="522"/>
  <c r="N18" i="522"/>
  <c r="G45" i="504"/>
  <c r="G47" i="504"/>
  <c r="G48" i="504" s="1"/>
  <c r="H41" i="522"/>
  <c r="H44" i="522"/>
  <c r="H14" i="522"/>
  <c r="H26" i="522"/>
  <c r="I30" i="485"/>
  <c r="H40" i="485"/>
  <c r="P30" i="485"/>
  <c r="P40" i="485" s="1"/>
  <c r="Q38" i="488"/>
  <c r="R44" i="520"/>
  <c r="R14" i="520"/>
  <c r="P45" i="524"/>
  <c r="P47" i="524"/>
  <c r="P48" i="524" s="1"/>
  <c r="H14" i="494"/>
  <c r="H44" i="494"/>
  <c r="H26" i="494"/>
  <c r="P26" i="504"/>
  <c r="P14" i="504"/>
  <c r="P44" i="504"/>
  <c r="P41" i="504"/>
  <c r="F41" i="528"/>
  <c r="M45" i="520"/>
  <c r="M47" i="520"/>
  <c r="M48" i="520" s="1"/>
  <c r="S26" i="520"/>
  <c r="S44" i="520"/>
  <c r="S14" i="520"/>
  <c r="N8" i="522"/>
  <c r="M11" i="522"/>
  <c r="M8" i="523"/>
  <c r="L11" i="523"/>
  <c r="H44" i="518"/>
  <c r="H14" i="518"/>
  <c r="H41" i="518"/>
  <c r="H26" i="518"/>
  <c r="H44" i="504"/>
  <c r="H14" i="504"/>
  <c r="H41" i="504"/>
  <c r="H26" i="504"/>
  <c r="G26" i="527"/>
  <c r="G47" i="493"/>
  <c r="G48" i="493" s="1"/>
  <c r="G45" i="493"/>
  <c r="N25" i="521"/>
  <c r="S18" i="521"/>
  <c r="S25" i="521" s="1"/>
  <c r="I13" i="504"/>
  <c r="J5" i="504"/>
  <c r="H25" i="527"/>
  <c r="I18" i="527"/>
  <c r="G14" i="500"/>
  <c r="G44" i="500"/>
  <c r="G26" i="500"/>
  <c r="G41" i="500"/>
  <c r="J26" i="524"/>
  <c r="Q23" i="527"/>
  <c r="M26" i="521"/>
  <c r="N14" i="520"/>
  <c r="N44" i="520"/>
  <c r="J8" i="494"/>
  <c r="I11" i="494"/>
  <c r="I13" i="494"/>
  <c r="J5" i="518"/>
  <c r="I13" i="518"/>
  <c r="I45" i="524"/>
  <c r="I47" i="524"/>
  <c r="I48" i="524" s="1"/>
  <c r="P44" i="516"/>
  <c r="P14" i="516"/>
  <c r="P26" i="516"/>
  <c r="P41" i="516"/>
  <c r="M29" i="523"/>
  <c r="L40" i="523"/>
  <c r="L41" i="523" s="1"/>
  <c r="Q20" i="527"/>
  <c r="F45" i="481"/>
  <c r="F47" i="481"/>
  <c r="F48" i="481" s="1"/>
  <c r="L18" i="524"/>
  <c r="K25" i="524"/>
  <c r="Q18" i="524"/>
  <c r="Q25" i="524" s="1"/>
  <c r="Q13" i="523"/>
  <c r="Q26" i="523" s="1"/>
  <c r="G14" i="527"/>
  <c r="G44" i="527"/>
  <c r="P41" i="487"/>
  <c r="P44" i="487"/>
  <c r="M20" i="527"/>
  <c r="N20" i="527" s="1"/>
  <c r="S20" i="527" s="1"/>
  <c r="M10" i="528"/>
  <c r="N10" i="528" s="1"/>
  <c r="G41" i="527"/>
  <c r="I9" i="500"/>
  <c r="H11" i="500"/>
  <c r="H13" i="500"/>
  <c r="P9" i="500"/>
  <c r="G45" i="516"/>
  <c r="G47" i="516"/>
  <c r="G48" i="516" s="1"/>
  <c r="O45" i="517"/>
  <c r="O47" i="517"/>
  <c r="O48" i="517" s="1"/>
  <c r="I29" i="527"/>
  <c r="H40" i="527"/>
  <c r="H41" i="527" s="1"/>
  <c r="K18" i="525"/>
  <c r="J25" i="525"/>
  <c r="I5" i="527"/>
  <c r="H13" i="527"/>
  <c r="R18" i="521"/>
  <c r="R25" i="521" s="1"/>
  <c r="N40" i="521"/>
  <c r="S29" i="521"/>
  <c r="S40" i="521" s="1"/>
  <c r="G47" i="492"/>
  <c r="G48" i="492" s="1"/>
  <c r="G45" i="492"/>
  <c r="G47" i="526"/>
  <c r="G48" i="526" s="1"/>
  <c r="G45" i="526"/>
  <c r="Q35" i="528"/>
  <c r="G45" i="525"/>
  <c r="G47" i="525"/>
  <c r="G48" i="525" s="1"/>
  <c r="M9" i="528"/>
  <c r="N9" i="528" s="1"/>
  <c r="S9" i="528" s="1"/>
  <c r="Q38" i="528"/>
  <c r="L13" i="523"/>
  <c r="M5" i="523"/>
  <c r="K40" i="524"/>
  <c r="L29" i="524"/>
  <c r="Q10" i="528"/>
  <c r="R14" i="519"/>
  <c r="R44" i="519"/>
  <c r="R41" i="519"/>
  <c r="M23" i="527"/>
  <c r="N23" i="527" s="1"/>
  <c r="G14" i="517"/>
  <c r="G44" i="517"/>
  <c r="G41" i="517"/>
  <c r="G26" i="517"/>
  <c r="H44" i="525"/>
  <c r="H14" i="525"/>
  <c r="S9" i="527"/>
  <c r="G26" i="481"/>
  <c r="G44" i="481"/>
  <c r="M38" i="528"/>
  <c r="N38" i="528" s="1"/>
  <c r="K44" i="523"/>
  <c r="K14" i="523"/>
  <c r="J36" i="528"/>
  <c r="K36" i="528" s="1"/>
  <c r="L36" i="528" s="1"/>
  <c r="F47" i="517"/>
  <c r="F48" i="517" s="1"/>
  <c r="F45" i="517"/>
  <c r="G11" i="528"/>
  <c r="H8" i="528"/>
  <c r="F47" i="484"/>
  <c r="F48" i="484" s="1"/>
  <c r="F45" i="484"/>
  <c r="J5" i="525"/>
  <c r="I13" i="525"/>
  <c r="I41" i="525" s="1"/>
  <c r="I22" i="481"/>
  <c r="H25" i="481"/>
  <c r="S38" i="525"/>
  <c r="S26" i="519"/>
  <c r="M18" i="523"/>
  <c r="L25" i="523"/>
  <c r="L26" i="523" s="1"/>
  <c r="N11" i="521"/>
  <c r="S8" i="521"/>
  <c r="S11" i="521" s="1"/>
  <c r="R8" i="521"/>
  <c r="R11" i="521" s="1"/>
  <c r="F45" i="500"/>
  <c r="F47" i="500"/>
  <c r="F48" i="500" s="1"/>
  <c r="P44" i="526"/>
  <c r="P14" i="526"/>
  <c r="K29" i="525"/>
  <c r="J40" i="525"/>
  <c r="P45" i="518"/>
  <c r="P47" i="518"/>
  <c r="P48" i="518" s="1"/>
  <c r="H14" i="526"/>
  <c r="H44" i="526"/>
  <c r="J20" i="528"/>
  <c r="K20" i="528" s="1"/>
  <c r="L20" i="528" s="1"/>
  <c r="H14" i="493"/>
  <c r="H44" i="493"/>
  <c r="H41" i="493"/>
  <c r="H26" i="493"/>
  <c r="J8" i="526"/>
  <c r="I11" i="526"/>
  <c r="H41" i="525"/>
  <c r="M14" i="521"/>
  <c r="M44" i="521"/>
  <c r="G26" i="484"/>
  <c r="G44" i="484"/>
  <c r="J39" i="528"/>
  <c r="K39" i="528" s="1"/>
  <c r="L39" i="528" s="1"/>
  <c r="M39" i="528" s="1"/>
  <c r="N39" i="528" s="1"/>
  <c r="R39" i="528" s="1"/>
  <c r="N13" i="521"/>
  <c r="S5" i="521"/>
  <c r="S13" i="521" s="1"/>
  <c r="R5" i="521"/>
  <c r="R13" i="521" s="1"/>
  <c r="G45" i="491"/>
  <c r="G47" i="491"/>
  <c r="G48" i="491" s="1"/>
  <c r="G41" i="483"/>
  <c r="G44" i="483"/>
  <c r="I18" i="484"/>
  <c r="H25" i="484"/>
  <c r="P18" i="484"/>
  <c r="P25" i="484" s="1"/>
  <c r="J19" i="528"/>
  <c r="K19" i="528" s="1"/>
  <c r="L19" i="528" s="1"/>
  <c r="Q19" i="528"/>
  <c r="H5" i="528"/>
  <c r="G13" i="528"/>
  <c r="S34" i="525"/>
  <c r="S22" i="527"/>
  <c r="J5" i="526"/>
  <c r="I13" i="526"/>
  <c r="I13" i="516"/>
  <c r="J5" i="516"/>
  <c r="F45" i="485"/>
  <c r="F47" i="485"/>
  <c r="F48" i="485" s="1"/>
  <c r="Q41" i="523"/>
  <c r="I31" i="483"/>
  <c r="H40" i="483"/>
  <c r="P31" i="483"/>
  <c r="P40" i="483" s="1"/>
  <c r="P11" i="491"/>
  <c r="P13" i="491"/>
  <c r="R26" i="519"/>
  <c r="I11" i="493"/>
  <c r="J8" i="493"/>
  <c r="I13" i="493"/>
  <c r="P14" i="493"/>
  <c r="P44" i="493"/>
  <c r="P26" i="493"/>
  <c r="P41" i="493"/>
  <c r="H44" i="516"/>
  <c r="H14" i="516"/>
  <c r="H26" i="516"/>
  <c r="H41" i="516"/>
  <c r="K21" i="528"/>
  <c r="L21" i="528" s="1"/>
  <c r="E45" i="528"/>
  <c r="E47" i="528"/>
  <c r="E48" i="528" s="1"/>
  <c r="I9" i="517"/>
  <c r="H13" i="517"/>
  <c r="H11" i="517"/>
  <c r="P11" i="492"/>
  <c r="P13" i="492"/>
  <c r="R23" i="528"/>
  <c r="F47" i="483"/>
  <c r="F48" i="483" s="1"/>
  <c r="F45" i="483"/>
  <c r="H44" i="492"/>
  <c r="H14" i="492"/>
  <c r="H41" i="492"/>
  <c r="H26" i="492"/>
  <c r="H44" i="491"/>
  <c r="H14" i="491"/>
  <c r="H41" i="491"/>
  <c r="H26" i="491"/>
  <c r="S31" i="527"/>
  <c r="H41" i="494"/>
  <c r="I39" i="481"/>
  <c r="H40" i="481"/>
  <c r="H41" i="481" s="1"/>
  <c r="F14" i="528"/>
  <c r="F44" i="528"/>
  <c r="J41" i="524"/>
  <c r="J44" i="524"/>
  <c r="J14" i="524"/>
  <c r="N26" i="520"/>
  <c r="F45" i="487"/>
  <c r="F47" i="487"/>
  <c r="F48" i="487" s="1"/>
  <c r="J31" i="494"/>
  <c r="I40" i="494"/>
  <c r="I41" i="494" s="1"/>
  <c r="L5" i="524"/>
  <c r="K13" i="524"/>
  <c r="Q5" i="524"/>
  <c r="R18" i="522"/>
  <c r="R25" i="522" s="1"/>
  <c r="M31" i="526"/>
  <c r="N31" i="526" s="1"/>
  <c r="R31" i="526" s="1"/>
  <c r="S31" i="526"/>
  <c r="J8" i="492"/>
  <c r="I11" i="492"/>
  <c r="I13" i="492"/>
  <c r="I11" i="491"/>
  <c r="J8" i="491"/>
  <c r="I13" i="491"/>
  <c r="M21" i="526"/>
  <c r="N21" i="526" s="1"/>
  <c r="S21" i="526" s="1"/>
  <c r="K8" i="525"/>
  <c r="J11" i="525"/>
  <c r="G26" i="488"/>
  <c r="G44" i="488"/>
  <c r="P26" i="526"/>
  <c r="R41" i="520"/>
  <c r="I22" i="488"/>
  <c r="H25" i="488"/>
  <c r="P22" i="488"/>
  <c r="P25" i="488" s="1"/>
  <c r="P8" i="527"/>
  <c r="P11" i="527" s="1"/>
  <c r="I8" i="527"/>
  <c r="H11" i="527"/>
  <c r="R31" i="528"/>
  <c r="H26" i="526"/>
  <c r="R29" i="521"/>
  <c r="R40" i="521" s="1"/>
  <c r="J18" i="526"/>
  <c r="I25" i="526"/>
  <c r="I26" i="526" s="1"/>
  <c r="P47" i="525"/>
  <c r="P48" i="525" s="1"/>
  <c r="P45" i="525"/>
  <c r="L45" i="521"/>
  <c r="L47" i="521"/>
  <c r="L48" i="521" s="1"/>
  <c r="G45" i="522"/>
  <c r="G47" i="522"/>
  <c r="G48" i="522" s="1"/>
  <c r="I39" i="489"/>
  <c r="H40" i="489"/>
  <c r="H41" i="489" s="1"/>
  <c r="I40" i="526"/>
  <c r="I41" i="526" s="1"/>
  <c r="J29" i="526"/>
  <c r="G41" i="487"/>
  <c r="G44" i="487"/>
  <c r="F26" i="528"/>
  <c r="F45" i="527"/>
  <c r="F47" i="527"/>
  <c r="F48" i="527" s="1"/>
  <c r="I35" i="488"/>
  <c r="H40" i="488"/>
  <c r="H41" i="488" s="1"/>
  <c r="F47" i="489"/>
  <c r="F48" i="489" s="1"/>
  <c r="F45" i="489"/>
  <c r="J5" i="522"/>
  <c r="I13" i="522"/>
  <c r="H18" i="528"/>
  <c r="G25" i="528"/>
  <c r="G26" i="528" s="1"/>
  <c r="M21" i="527"/>
  <c r="N21" i="527" s="1"/>
  <c r="S21" i="527" s="1"/>
  <c r="R21" i="527"/>
  <c r="H41" i="526"/>
  <c r="I31" i="487"/>
  <c r="H40" i="487"/>
  <c r="P29" i="527"/>
  <c r="P40" i="527" s="1"/>
  <c r="P41" i="527" s="1"/>
  <c r="P44" i="522"/>
  <c r="P14" i="522"/>
  <c r="P41" i="522"/>
  <c r="P26" i="522"/>
  <c r="L30" i="527"/>
  <c r="Q30" i="527"/>
  <c r="G47" i="518"/>
  <c r="G48" i="518" s="1"/>
  <c r="G45" i="518"/>
  <c r="F45" i="488"/>
  <c r="F47" i="488"/>
  <c r="F48" i="488" s="1"/>
  <c r="G26" i="489"/>
  <c r="G44" i="489"/>
  <c r="S37" i="528"/>
  <c r="Q22" i="527"/>
  <c r="P22" i="481"/>
  <c r="P25" i="481" s="1"/>
  <c r="P13" i="527"/>
  <c r="P26" i="527" s="1"/>
  <c r="L10" i="527"/>
  <c r="Q10" i="527"/>
  <c r="J30" i="528"/>
  <c r="K30" i="528" s="1"/>
  <c r="L30" i="528" s="1"/>
  <c r="Q30" i="528"/>
  <c r="G45" i="494"/>
  <c r="G47" i="494"/>
  <c r="G48" i="494" s="1"/>
  <c r="I22" i="489"/>
  <c r="H25" i="489"/>
  <c r="P22" i="489"/>
  <c r="P25" i="489" s="1"/>
  <c r="L8" i="524"/>
  <c r="K11" i="524"/>
  <c r="Q8" i="524"/>
  <c r="Q11" i="524" s="1"/>
  <c r="P35" i="488"/>
  <c r="P40" i="488" s="1"/>
  <c r="P41" i="488" s="1"/>
  <c r="N47" i="519"/>
  <c r="N48" i="519" s="1"/>
  <c r="N45" i="519"/>
  <c r="S44" i="519"/>
  <c r="S14" i="519"/>
  <c r="N29" i="522"/>
  <c r="M40" i="522"/>
  <c r="G41" i="485"/>
  <c r="G44" i="485"/>
  <c r="S38" i="488"/>
  <c r="P11" i="494"/>
  <c r="P13" i="494"/>
  <c r="O47" i="528"/>
  <c r="O48" i="528" s="1"/>
  <c r="O45" i="528"/>
  <c r="J45" i="523"/>
  <c r="J47" i="523"/>
  <c r="J48" i="523" s="1"/>
  <c r="G40" i="528"/>
  <c r="G41" i="528" s="1"/>
  <c r="H29" i="528"/>
  <c r="P9" i="517"/>
  <c r="C48" i="359"/>
  <c r="E48" i="359"/>
  <c r="G20" i="23"/>
  <c r="G30" i="23"/>
  <c r="D45" i="23"/>
  <c r="D47" i="23"/>
  <c r="D48" i="23" s="1"/>
  <c r="E47" i="10"/>
  <c r="E48" i="10" s="1"/>
  <c r="P5" i="10"/>
  <c r="P13" i="10" s="1"/>
  <c r="G44" i="10"/>
  <c r="G14" i="10"/>
  <c r="G41" i="10"/>
  <c r="G26" i="10"/>
  <c r="I5" i="10"/>
  <c r="H13" i="10"/>
  <c r="F45" i="10"/>
  <c r="F47" i="10"/>
  <c r="F48" i="10" s="1"/>
  <c r="F47" i="359"/>
  <c r="F48" i="359"/>
  <c r="H47" i="359"/>
  <c r="H30" i="23" a="1"/>
  <c r="H20" i="23" a="1"/>
  <c r="L24" i="359"/>
  <c r="M54" i="359"/>
  <c r="K49" i="359"/>
  <c r="H48" i="359"/>
  <c r="J13" i="516" l="1"/>
  <c r="K5" i="516"/>
  <c r="P47" i="526"/>
  <c r="P48" i="526" s="1"/>
  <c r="P45" i="526"/>
  <c r="Q36" i="528"/>
  <c r="S38" i="528"/>
  <c r="L25" i="524"/>
  <c r="M18" i="524"/>
  <c r="N8" i="523"/>
  <c r="M11" i="523"/>
  <c r="G47" i="485"/>
  <c r="G48" i="485" s="1"/>
  <c r="G45" i="485"/>
  <c r="G47" i="489"/>
  <c r="G48" i="489" s="1"/>
  <c r="G45" i="489"/>
  <c r="K8" i="491"/>
  <c r="J11" i="491"/>
  <c r="J13" i="491"/>
  <c r="J39" i="481"/>
  <c r="I40" i="481"/>
  <c r="I41" i="481" s="1"/>
  <c r="I41" i="516"/>
  <c r="I44" i="516"/>
  <c r="I14" i="516"/>
  <c r="I26" i="516"/>
  <c r="Q39" i="528"/>
  <c r="M36" i="528"/>
  <c r="N36" i="528" s="1"/>
  <c r="S36" i="528" s="1"/>
  <c r="R36" i="528"/>
  <c r="L40" i="524"/>
  <c r="M29" i="524"/>
  <c r="G45" i="484"/>
  <c r="G47" i="484"/>
  <c r="G48" i="484" s="1"/>
  <c r="J29" i="527"/>
  <c r="I40" i="527"/>
  <c r="N11" i="522"/>
  <c r="S8" i="522"/>
  <c r="S11" i="522" s="1"/>
  <c r="H45" i="522"/>
  <c r="H47" i="522"/>
  <c r="H48" i="522" s="1"/>
  <c r="S29" i="522"/>
  <c r="S40" i="522" s="1"/>
  <c r="N40" i="522"/>
  <c r="R29" i="522"/>
  <c r="R40" i="522" s="1"/>
  <c r="J35" i="488"/>
  <c r="I40" i="488"/>
  <c r="I41" i="488" s="1"/>
  <c r="K18" i="526"/>
  <c r="J25" i="526"/>
  <c r="J26" i="526" s="1"/>
  <c r="I44" i="492"/>
  <c r="I14" i="492"/>
  <c r="I41" i="492"/>
  <c r="I26" i="492"/>
  <c r="H45" i="516"/>
  <c r="H47" i="516"/>
  <c r="H48" i="516" s="1"/>
  <c r="I14" i="526"/>
  <c r="I44" i="526"/>
  <c r="K47" i="523"/>
  <c r="K48" i="523" s="1"/>
  <c r="K45" i="523"/>
  <c r="N5" i="523"/>
  <c r="M13" i="523"/>
  <c r="S23" i="527"/>
  <c r="S10" i="528"/>
  <c r="G45" i="500"/>
  <c r="G47" i="500"/>
  <c r="G48" i="500" s="1"/>
  <c r="R41" i="521"/>
  <c r="M45" i="521"/>
  <c r="M47" i="521"/>
  <c r="M48" i="521" s="1"/>
  <c r="L44" i="523"/>
  <c r="L14" i="523"/>
  <c r="S47" i="520"/>
  <c r="S48" i="520" s="1"/>
  <c r="S45" i="520"/>
  <c r="K5" i="522"/>
  <c r="J13" i="522"/>
  <c r="S45" i="519"/>
  <c r="S47" i="519"/>
  <c r="S48" i="519" s="1"/>
  <c r="K8" i="492"/>
  <c r="J11" i="492"/>
  <c r="J13" i="492"/>
  <c r="K5" i="526"/>
  <c r="J13" i="526"/>
  <c r="R38" i="528"/>
  <c r="I25" i="527"/>
  <c r="J18" i="527"/>
  <c r="M40" i="523"/>
  <c r="N29" i="523"/>
  <c r="H26" i="527"/>
  <c r="N25" i="522"/>
  <c r="S18" i="522"/>
  <c r="S25" i="522" s="1"/>
  <c r="J13" i="504"/>
  <c r="K5" i="504"/>
  <c r="I8" i="528"/>
  <c r="H11" i="528"/>
  <c r="G45" i="527"/>
  <c r="G47" i="527"/>
  <c r="G48" i="527" s="1"/>
  <c r="K11" i="525"/>
  <c r="L8" i="525"/>
  <c r="I41" i="522"/>
  <c r="I14" i="522"/>
  <c r="I44" i="522"/>
  <c r="I26" i="522"/>
  <c r="H47" i="491"/>
  <c r="H48" i="491" s="1"/>
  <c r="H45" i="491"/>
  <c r="G47" i="481"/>
  <c r="G48" i="481" s="1"/>
  <c r="G45" i="481"/>
  <c r="M30" i="527"/>
  <c r="N30" i="527" s="1"/>
  <c r="R30" i="527"/>
  <c r="S30" i="527"/>
  <c r="G45" i="487"/>
  <c r="G47" i="487"/>
  <c r="G48" i="487" s="1"/>
  <c r="G44" i="528"/>
  <c r="G14" i="528"/>
  <c r="R9" i="528"/>
  <c r="P13" i="500"/>
  <c r="P11" i="500"/>
  <c r="I44" i="504"/>
  <c r="I14" i="504"/>
  <c r="I41" i="504"/>
  <c r="I26" i="504"/>
  <c r="J11" i="494"/>
  <c r="K8" i="494"/>
  <c r="J13" i="494"/>
  <c r="P45" i="493"/>
  <c r="P47" i="493"/>
  <c r="P48" i="493" s="1"/>
  <c r="I11" i="527"/>
  <c r="J8" i="527"/>
  <c r="Q13" i="524"/>
  <c r="Q26" i="524" s="1"/>
  <c r="I14" i="493"/>
  <c r="I44" i="493"/>
  <c r="I26" i="493"/>
  <c r="I41" i="493"/>
  <c r="I5" i="528"/>
  <c r="H13" i="528"/>
  <c r="P5" i="528"/>
  <c r="K8" i="526"/>
  <c r="J11" i="526"/>
  <c r="N18" i="523"/>
  <c r="M25" i="523"/>
  <c r="H14" i="500"/>
  <c r="H44" i="500"/>
  <c r="H26" i="500"/>
  <c r="H41" i="500"/>
  <c r="S26" i="521"/>
  <c r="M30" i="528"/>
  <c r="N30" i="528" s="1"/>
  <c r="S30" i="528" s="1"/>
  <c r="P45" i="516"/>
  <c r="P47" i="516"/>
  <c r="P48" i="516" s="1"/>
  <c r="P47" i="504"/>
  <c r="P48" i="504" s="1"/>
  <c r="P45" i="504"/>
  <c r="H41" i="483"/>
  <c r="H44" i="483"/>
  <c r="J45" i="524"/>
  <c r="J47" i="524"/>
  <c r="J48" i="524" s="1"/>
  <c r="N41" i="521"/>
  <c r="N44" i="521"/>
  <c r="N14" i="521"/>
  <c r="L29" i="525"/>
  <c r="K40" i="525"/>
  <c r="Q29" i="525"/>
  <c r="Q40" i="525" s="1"/>
  <c r="K41" i="524"/>
  <c r="K44" i="524"/>
  <c r="K14" i="524"/>
  <c r="N26" i="521"/>
  <c r="M8" i="524"/>
  <c r="L11" i="524"/>
  <c r="P26" i="488"/>
  <c r="P44" i="488"/>
  <c r="M5" i="524"/>
  <c r="L13" i="524"/>
  <c r="H47" i="492"/>
  <c r="H48" i="492" s="1"/>
  <c r="H45" i="492"/>
  <c r="J11" i="493"/>
  <c r="K8" i="493"/>
  <c r="J13" i="493"/>
  <c r="M19" i="528"/>
  <c r="N19" i="528" s="1"/>
  <c r="S19" i="528" s="1"/>
  <c r="H47" i="525"/>
  <c r="H48" i="525" s="1"/>
  <c r="H45" i="525"/>
  <c r="J9" i="500"/>
  <c r="I11" i="500"/>
  <c r="I13" i="500"/>
  <c r="H14" i="517"/>
  <c r="H44" i="517"/>
  <c r="H41" i="517"/>
  <c r="H26" i="517"/>
  <c r="P26" i="481"/>
  <c r="P44" i="481"/>
  <c r="F47" i="528"/>
  <c r="F48" i="528" s="1"/>
  <c r="F45" i="528"/>
  <c r="P26" i="489"/>
  <c r="P44" i="489"/>
  <c r="P45" i="522"/>
  <c r="P47" i="522"/>
  <c r="P48" i="522" s="1"/>
  <c r="J40" i="526"/>
  <c r="J41" i="526" s="1"/>
  <c r="K29" i="526"/>
  <c r="H26" i="488"/>
  <c r="H44" i="488"/>
  <c r="H47" i="493"/>
  <c r="H48" i="493" s="1"/>
  <c r="H45" i="493"/>
  <c r="H26" i="481"/>
  <c r="H44" i="481"/>
  <c r="J9" i="517"/>
  <c r="I13" i="517"/>
  <c r="I11" i="517"/>
  <c r="P11" i="517"/>
  <c r="P13" i="517"/>
  <c r="H26" i="489"/>
  <c r="H44" i="489"/>
  <c r="J22" i="488"/>
  <c r="I25" i="488"/>
  <c r="K31" i="494"/>
  <c r="J40" i="494"/>
  <c r="J41" i="494" s="1"/>
  <c r="P26" i="484"/>
  <c r="P44" i="484"/>
  <c r="J22" i="481"/>
  <c r="I25" i="481"/>
  <c r="R10" i="528"/>
  <c r="H45" i="494"/>
  <c r="H47" i="494"/>
  <c r="H48" i="494" s="1"/>
  <c r="Q8" i="525"/>
  <c r="Q11" i="525" s="1"/>
  <c r="J22" i="489"/>
  <c r="I25" i="489"/>
  <c r="P44" i="491"/>
  <c r="P14" i="491"/>
  <c r="P26" i="491"/>
  <c r="P41" i="491"/>
  <c r="G47" i="517"/>
  <c r="G48" i="517" s="1"/>
  <c r="G45" i="517"/>
  <c r="I29" i="528"/>
  <c r="H40" i="528"/>
  <c r="H41" i="528" s="1"/>
  <c r="J31" i="487"/>
  <c r="I40" i="487"/>
  <c r="P44" i="492"/>
  <c r="P14" i="492"/>
  <c r="P26" i="492"/>
  <c r="P41" i="492"/>
  <c r="J18" i="484"/>
  <c r="I25" i="484"/>
  <c r="M20" i="528"/>
  <c r="I44" i="525"/>
  <c r="I14" i="525"/>
  <c r="R20" i="527"/>
  <c r="K5" i="518"/>
  <c r="J13" i="518"/>
  <c r="H47" i="526"/>
  <c r="H48" i="526" s="1"/>
  <c r="H45" i="526"/>
  <c r="H41" i="487"/>
  <c r="H44" i="487"/>
  <c r="H26" i="484"/>
  <c r="H44" i="484"/>
  <c r="I14" i="518"/>
  <c r="I44" i="518"/>
  <c r="I41" i="518"/>
  <c r="I26" i="518"/>
  <c r="J39" i="489"/>
  <c r="I40" i="489"/>
  <c r="I41" i="489" s="1"/>
  <c r="G45" i="488"/>
  <c r="G47" i="488"/>
  <c r="G48" i="488" s="1"/>
  <c r="P41" i="483"/>
  <c r="P44" i="483"/>
  <c r="G47" i="483"/>
  <c r="G48" i="483" s="1"/>
  <c r="G45" i="483"/>
  <c r="Q20" i="528"/>
  <c r="J13" i="525"/>
  <c r="K5" i="525"/>
  <c r="I26" i="525"/>
  <c r="I14" i="494"/>
  <c r="I44" i="494"/>
  <c r="I26" i="494"/>
  <c r="P47" i="487"/>
  <c r="P48" i="487" s="1"/>
  <c r="P45" i="487"/>
  <c r="Q8" i="494"/>
  <c r="H47" i="504"/>
  <c r="H48" i="504" s="1"/>
  <c r="H45" i="504"/>
  <c r="Q21" i="528"/>
  <c r="R23" i="527"/>
  <c r="R26" i="521"/>
  <c r="P8" i="528"/>
  <c r="P11" i="528" s="1"/>
  <c r="R45" i="520"/>
  <c r="R47" i="520"/>
  <c r="R48" i="520" s="1"/>
  <c r="P29" i="528"/>
  <c r="P40" i="528" s="1"/>
  <c r="M10" i="527"/>
  <c r="N10" i="527" s="1"/>
  <c r="R10" i="527" s="1"/>
  <c r="R14" i="521"/>
  <c r="R44" i="521"/>
  <c r="R45" i="519"/>
  <c r="R47" i="519"/>
  <c r="R48" i="519" s="1"/>
  <c r="H14" i="527"/>
  <c r="H44" i="527"/>
  <c r="N45" i="520"/>
  <c r="N47" i="520"/>
  <c r="N48" i="520" s="1"/>
  <c r="J31" i="483"/>
  <c r="I40" i="483"/>
  <c r="P44" i="494"/>
  <c r="P14" i="494"/>
  <c r="P26" i="494"/>
  <c r="P44" i="527"/>
  <c r="P14" i="527"/>
  <c r="H25" i="528"/>
  <c r="H26" i="528" s="1"/>
  <c r="I18" i="528"/>
  <c r="P18" i="528"/>
  <c r="P25" i="528" s="1"/>
  <c r="R21" i="526"/>
  <c r="S41" i="521"/>
  <c r="S44" i="521"/>
  <c r="S14" i="521"/>
  <c r="J5" i="527"/>
  <c r="I13" i="527"/>
  <c r="Q14" i="523"/>
  <c r="Q44" i="523"/>
  <c r="H45" i="518"/>
  <c r="H47" i="518"/>
  <c r="H48" i="518" s="1"/>
  <c r="P41" i="485"/>
  <c r="P44" i="485"/>
  <c r="H41" i="485"/>
  <c r="H44" i="485"/>
  <c r="I14" i="491"/>
  <c r="I44" i="491"/>
  <c r="I41" i="491"/>
  <c r="I26" i="491"/>
  <c r="M21" i="528"/>
  <c r="Q5" i="516"/>
  <c r="Q13" i="516" s="1"/>
  <c r="S39" i="528"/>
  <c r="P41" i="494"/>
  <c r="L18" i="525"/>
  <c r="K25" i="525"/>
  <c r="Q18" i="525"/>
  <c r="Q25" i="525" s="1"/>
  <c r="K26" i="524"/>
  <c r="J30" i="485"/>
  <c r="I40" i="485"/>
  <c r="D48" i="359"/>
  <c r="D47" i="359"/>
  <c r="E49" i="359"/>
  <c r="H20" i="23"/>
  <c r="P20" i="23" s="1"/>
  <c r="H30" i="23"/>
  <c r="P30" i="23" s="1"/>
  <c r="P44" i="10"/>
  <c r="P14" i="10"/>
  <c r="P41" i="10"/>
  <c r="P26" i="10"/>
  <c r="H14" i="10"/>
  <c r="H44" i="10"/>
  <c r="H41" i="10"/>
  <c r="H26" i="10"/>
  <c r="J5" i="10"/>
  <c r="I13" i="10"/>
  <c r="G47" i="10"/>
  <c r="G48" i="10" s="1"/>
  <c r="G45" i="10"/>
  <c r="L56" i="359"/>
  <c r="G48" i="359"/>
  <c r="G47" i="359"/>
  <c r="K50" i="359"/>
  <c r="L55" i="359"/>
  <c r="I14" i="517" l="1"/>
  <c r="I44" i="517"/>
  <c r="I26" i="517"/>
  <c r="I41" i="517"/>
  <c r="Q5" i="504"/>
  <c r="Q13" i="504" s="1"/>
  <c r="K13" i="504"/>
  <c r="L5" i="504"/>
  <c r="J44" i="518"/>
  <c r="J14" i="518"/>
  <c r="J41" i="518"/>
  <c r="J26" i="518"/>
  <c r="P45" i="491"/>
  <c r="P47" i="491"/>
  <c r="P48" i="491" s="1"/>
  <c r="K41" i="525"/>
  <c r="K11" i="526"/>
  <c r="L8" i="526"/>
  <c r="Q8" i="526"/>
  <c r="Q11" i="526" s="1"/>
  <c r="J44" i="504"/>
  <c r="J14" i="504"/>
  <c r="J41" i="504"/>
  <c r="J26" i="504"/>
  <c r="L45" i="523"/>
  <c r="L47" i="523"/>
  <c r="L48" i="523" s="1"/>
  <c r="K35" i="488"/>
  <c r="J40" i="488"/>
  <c r="J41" i="488" s="1"/>
  <c r="L5" i="518"/>
  <c r="K13" i="518"/>
  <c r="Q5" i="518"/>
  <c r="Q13" i="518" s="1"/>
  <c r="I26" i="489"/>
  <c r="I44" i="489"/>
  <c r="K9" i="500"/>
  <c r="J11" i="500"/>
  <c r="J13" i="500"/>
  <c r="M29" i="525"/>
  <c r="L40" i="525"/>
  <c r="P13" i="528"/>
  <c r="G47" i="528"/>
  <c r="G48" i="528" s="1"/>
  <c r="G45" i="528"/>
  <c r="P45" i="485"/>
  <c r="P47" i="485"/>
  <c r="P48" i="485" s="1"/>
  <c r="K31" i="483"/>
  <c r="J40" i="483"/>
  <c r="I45" i="494"/>
  <c r="I47" i="494"/>
  <c r="I48" i="494" s="1"/>
  <c r="K9" i="517"/>
  <c r="J13" i="517"/>
  <c r="J11" i="517"/>
  <c r="H45" i="527"/>
  <c r="H47" i="527"/>
  <c r="H48" i="527" s="1"/>
  <c r="K13" i="525"/>
  <c r="L5" i="525"/>
  <c r="Q5" i="525"/>
  <c r="Q13" i="525" s="1"/>
  <c r="H47" i="481"/>
  <c r="H48" i="481" s="1"/>
  <c r="H45" i="481"/>
  <c r="H14" i="528"/>
  <c r="H44" i="528"/>
  <c r="K39" i="481"/>
  <c r="J40" i="481"/>
  <c r="J41" i="481" s="1"/>
  <c r="Q26" i="525"/>
  <c r="Q47" i="523"/>
  <c r="Q48" i="523" s="1"/>
  <c r="Q45" i="523"/>
  <c r="J14" i="525"/>
  <c r="J44" i="525"/>
  <c r="K22" i="489"/>
  <c r="J25" i="489"/>
  <c r="N47" i="521"/>
  <c r="N48" i="521" s="1"/>
  <c r="N45" i="521"/>
  <c r="J5" i="528"/>
  <c r="I13" i="528"/>
  <c r="J14" i="491"/>
  <c r="J44" i="491"/>
  <c r="J41" i="491"/>
  <c r="J26" i="491"/>
  <c r="R29" i="523"/>
  <c r="R40" i="523" s="1"/>
  <c r="N40" i="523"/>
  <c r="N41" i="523" s="1"/>
  <c r="S29" i="523"/>
  <c r="S40" i="523" s="1"/>
  <c r="I45" i="525"/>
  <c r="I47" i="525"/>
  <c r="I48" i="525" s="1"/>
  <c r="I41" i="485"/>
  <c r="I44" i="485"/>
  <c r="I14" i="527"/>
  <c r="I44" i="527"/>
  <c r="R19" i="528"/>
  <c r="M41" i="523"/>
  <c r="L8" i="491"/>
  <c r="K11" i="491"/>
  <c r="K13" i="491"/>
  <c r="Q8" i="491"/>
  <c r="M18" i="525"/>
  <c r="L25" i="525"/>
  <c r="H47" i="488"/>
  <c r="H48" i="488" s="1"/>
  <c r="H45" i="488"/>
  <c r="J14" i="493"/>
  <c r="J44" i="493"/>
  <c r="J26" i="493"/>
  <c r="J41" i="493"/>
  <c r="I47" i="493"/>
  <c r="I48" i="493" s="1"/>
  <c r="I45" i="493"/>
  <c r="K18" i="484"/>
  <c r="J25" i="484"/>
  <c r="N20" i="528"/>
  <c r="R20" i="528" s="1"/>
  <c r="S20" i="528"/>
  <c r="K30" i="485"/>
  <c r="J40" i="485"/>
  <c r="K5" i="527"/>
  <c r="J13" i="527"/>
  <c r="P47" i="483"/>
  <c r="P48" i="483" s="1"/>
  <c r="P45" i="483"/>
  <c r="I26" i="484"/>
  <c r="I44" i="484"/>
  <c r="K11" i="493"/>
  <c r="L8" i="493"/>
  <c r="K13" i="493"/>
  <c r="Q8" i="493"/>
  <c r="H47" i="483"/>
  <c r="H48" i="483" s="1"/>
  <c r="H45" i="483"/>
  <c r="R47" i="521"/>
  <c r="R48" i="521" s="1"/>
  <c r="R45" i="521"/>
  <c r="J41" i="525"/>
  <c r="S10" i="527"/>
  <c r="Q18" i="484"/>
  <c r="Q25" i="484" s="1"/>
  <c r="I26" i="481"/>
  <c r="I44" i="481"/>
  <c r="L29" i="526"/>
  <c r="K40" i="526"/>
  <c r="Q44" i="524"/>
  <c r="Q14" i="524"/>
  <c r="Q41" i="524"/>
  <c r="K18" i="527"/>
  <c r="J25" i="527"/>
  <c r="M26" i="523"/>
  <c r="M14" i="523"/>
  <c r="M44" i="523"/>
  <c r="I26" i="527"/>
  <c r="R5" i="523"/>
  <c r="R13" i="523" s="1"/>
  <c r="N13" i="523"/>
  <c r="S5" i="523"/>
  <c r="S13" i="523" s="1"/>
  <c r="K22" i="481"/>
  <c r="J25" i="481"/>
  <c r="J11" i="527"/>
  <c r="K8" i="527"/>
  <c r="I41" i="527"/>
  <c r="P47" i="484"/>
  <c r="P48" i="484" s="1"/>
  <c r="P45" i="484"/>
  <c r="L41" i="524"/>
  <c r="L44" i="524"/>
  <c r="L14" i="524"/>
  <c r="J14" i="526"/>
  <c r="J44" i="526"/>
  <c r="K29" i="527"/>
  <c r="J40" i="527"/>
  <c r="J41" i="527" s="1"/>
  <c r="N11" i="523"/>
  <c r="S8" i="523"/>
  <c r="S11" i="523" s="1"/>
  <c r="R8" i="523"/>
  <c r="R11" i="523" s="1"/>
  <c r="K26" i="525"/>
  <c r="P45" i="489"/>
  <c r="P47" i="489"/>
  <c r="P48" i="489" s="1"/>
  <c r="N5" i="524"/>
  <c r="M13" i="524"/>
  <c r="K13" i="526"/>
  <c r="L5" i="526"/>
  <c r="Q5" i="526"/>
  <c r="Q13" i="526" s="1"/>
  <c r="I47" i="526"/>
  <c r="I48" i="526" s="1"/>
  <c r="I45" i="526"/>
  <c r="K39" i="489"/>
  <c r="J40" i="489"/>
  <c r="J41" i="489" s="1"/>
  <c r="P47" i="492"/>
  <c r="P48" i="492" s="1"/>
  <c r="P45" i="492"/>
  <c r="P47" i="488"/>
  <c r="P48" i="488" s="1"/>
  <c r="P45" i="488"/>
  <c r="I45" i="522"/>
  <c r="I47" i="522"/>
  <c r="I48" i="522" s="1"/>
  <c r="J14" i="492"/>
  <c r="J44" i="492"/>
  <c r="J26" i="492"/>
  <c r="J41" i="492"/>
  <c r="M25" i="524"/>
  <c r="N18" i="524"/>
  <c r="S47" i="521"/>
  <c r="S48" i="521" s="1"/>
  <c r="S45" i="521"/>
  <c r="Q14" i="516"/>
  <c r="Q44" i="516"/>
  <c r="Q41" i="516"/>
  <c r="Q26" i="516"/>
  <c r="I25" i="528"/>
  <c r="J18" i="528"/>
  <c r="I41" i="487"/>
  <c r="I44" i="487"/>
  <c r="L31" i="494"/>
  <c r="K40" i="494"/>
  <c r="K41" i="494" s="1"/>
  <c r="Q31" i="494"/>
  <c r="Q40" i="494" s="1"/>
  <c r="R30" i="528"/>
  <c r="J44" i="494"/>
  <c r="J14" i="494"/>
  <c r="J26" i="494"/>
  <c r="J26" i="525"/>
  <c r="L26" i="524"/>
  <c r="I26" i="488"/>
  <c r="I44" i="488"/>
  <c r="K11" i="494"/>
  <c r="L8" i="494"/>
  <c r="K13" i="494"/>
  <c r="Q8" i="492"/>
  <c r="K11" i="492"/>
  <c r="L8" i="492"/>
  <c r="K13" i="492"/>
  <c r="N29" i="524"/>
  <c r="M40" i="524"/>
  <c r="N21" i="528"/>
  <c r="R21" i="528" s="1"/>
  <c r="S21" i="528"/>
  <c r="I45" i="518"/>
  <c r="I47" i="518"/>
  <c r="I48" i="518" s="1"/>
  <c r="P47" i="481"/>
  <c r="P48" i="481" s="1"/>
  <c r="P45" i="481"/>
  <c r="L11" i="525"/>
  <c r="M8" i="525"/>
  <c r="K31" i="487"/>
  <c r="Q31" i="487" s="1"/>
  <c r="Q40" i="487" s="1"/>
  <c r="J40" i="487"/>
  <c r="P45" i="527"/>
  <c r="P47" i="527"/>
  <c r="P48" i="527" s="1"/>
  <c r="K22" i="488"/>
  <c r="J25" i="488"/>
  <c r="M11" i="524"/>
  <c r="N8" i="524"/>
  <c r="I40" i="528"/>
  <c r="I41" i="528" s="1"/>
  <c r="J29" i="528"/>
  <c r="H47" i="489"/>
  <c r="H48" i="489" s="1"/>
  <c r="H45" i="489"/>
  <c r="P41" i="528"/>
  <c r="H47" i="484"/>
  <c r="H48" i="484" s="1"/>
  <c r="H45" i="484"/>
  <c r="I45" i="491"/>
  <c r="I47" i="491"/>
  <c r="I48" i="491" s="1"/>
  <c r="Q11" i="494"/>
  <c r="Q13" i="494"/>
  <c r="H45" i="500"/>
  <c r="H47" i="500"/>
  <c r="H48" i="500" s="1"/>
  <c r="J41" i="522"/>
  <c r="J14" i="522"/>
  <c r="J44" i="522"/>
  <c r="J26" i="522"/>
  <c r="I47" i="492"/>
  <c r="I48" i="492" s="1"/>
  <c r="I45" i="492"/>
  <c r="K13" i="516"/>
  <c r="L5" i="516"/>
  <c r="J41" i="516"/>
  <c r="J44" i="516"/>
  <c r="J14" i="516"/>
  <c r="J26" i="516"/>
  <c r="P47" i="494"/>
  <c r="P48" i="494" s="1"/>
  <c r="P45" i="494"/>
  <c r="K45" i="524"/>
  <c r="K47" i="524"/>
  <c r="K48" i="524" s="1"/>
  <c r="I47" i="504"/>
  <c r="I48" i="504" s="1"/>
  <c r="I45" i="504"/>
  <c r="Q5" i="522"/>
  <c r="Q13" i="522" s="1"/>
  <c r="L5" i="522"/>
  <c r="K13" i="522"/>
  <c r="H45" i="485"/>
  <c r="H47" i="485"/>
  <c r="H48" i="485" s="1"/>
  <c r="I41" i="483"/>
  <c r="I44" i="483"/>
  <c r="J8" i="528"/>
  <c r="I11" i="528"/>
  <c r="L18" i="526"/>
  <c r="K25" i="526"/>
  <c r="Q18" i="526"/>
  <c r="Q25" i="526" s="1"/>
  <c r="Q26" i="526" s="1"/>
  <c r="Q29" i="526"/>
  <c r="Q40" i="526" s="1"/>
  <c r="H45" i="487"/>
  <c r="H47" i="487"/>
  <c r="H48" i="487" s="1"/>
  <c r="P14" i="517"/>
  <c r="P44" i="517"/>
  <c r="P26" i="517"/>
  <c r="P41" i="517"/>
  <c r="H45" i="517"/>
  <c r="H47" i="517"/>
  <c r="H48" i="517" s="1"/>
  <c r="Q31" i="483"/>
  <c r="Q40" i="483" s="1"/>
  <c r="I14" i="500"/>
  <c r="I44" i="500"/>
  <c r="I26" i="500"/>
  <c r="I41" i="500"/>
  <c r="N25" i="523"/>
  <c r="N26" i="523" s="1"/>
  <c r="S18" i="523"/>
  <c r="S25" i="523" s="1"/>
  <c r="S26" i="523" s="1"/>
  <c r="R18" i="523"/>
  <c r="R25" i="523" s="1"/>
  <c r="P14" i="500"/>
  <c r="P44" i="500"/>
  <c r="P26" i="500"/>
  <c r="P41" i="500"/>
  <c r="I45" i="516"/>
  <c r="I47" i="516"/>
  <c r="I48" i="516" s="1"/>
  <c r="E50" i="359"/>
  <c r="P45" i="10"/>
  <c r="P47" i="10"/>
  <c r="P48" i="10" s="1"/>
  <c r="I26" i="10"/>
  <c r="I14" i="10"/>
  <c r="I41" i="10"/>
  <c r="I44" i="10"/>
  <c r="K5" i="10"/>
  <c r="Q5" i="10" s="1"/>
  <c r="Q13" i="10" s="1"/>
  <c r="J13" i="10"/>
  <c r="H45" i="10"/>
  <c r="H47" i="10"/>
  <c r="H48" i="10" s="1"/>
  <c r="K51" i="359"/>
  <c r="M56" i="359"/>
  <c r="M55" i="359"/>
  <c r="Q41" i="487" l="1"/>
  <c r="Q44" i="487"/>
  <c r="K14" i="522"/>
  <c r="K44" i="522"/>
  <c r="K41" i="522"/>
  <c r="K26" i="522"/>
  <c r="M31" i="494"/>
  <c r="L40" i="494"/>
  <c r="L45" i="524"/>
  <c r="L47" i="524"/>
  <c r="L48" i="524" s="1"/>
  <c r="J26" i="484"/>
  <c r="J44" i="484"/>
  <c r="P44" i="528"/>
  <c r="P14" i="528"/>
  <c r="S41" i="523"/>
  <c r="H45" i="528"/>
  <c r="H47" i="528"/>
  <c r="H48" i="528" s="1"/>
  <c r="Q14" i="494"/>
  <c r="Q44" i="494"/>
  <c r="Q26" i="494"/>
  <c r="I45" i="481"/>
  <c r="I47" i="481"/>
  <c r="I48" i="481" s="1"/>
  <c r="I45" i="487"/>
  <c r="I47" i="487"/>
  <c r="I48" i="487" s="1"/>
  <c r="Q26" i="484"/>
  <c r="Q44" i="484"/>
  <c r="M40" i="525"/>
  <c r="N29" i="525"/>
  <c r="Q44" i="522"/>
  <c r="Q14" i="522"/>
  <c r="Q26" i="522"/>
  <c r="Q41" i="522"/>
  <c r="I45" i="500"/>
  <c r="I47" i="500"/>
  <c r="I48" i="500" s="1"/>
  <c r="L39" i="489"/>
  <c r="K40" i="489"/>
  <c r="K41" i="489" s="1"/>
  <c r="R41" i="523"/>
  <c r="J14" i="500"/>
  <c r="J44" i="500"/>
  <c r="J26" i="500"/>
  <c r="J41" i="500"/>
  <c r="M5" i="522"/>
  <c r="L13" i="522"/>
  <c r="L18" i="484"/>
  <c r="K25" i="484"/>
  <c r="Q41" i="483"/>
  <c r="Q44" i="483"/>
  <c r="M41" i="524"/>
  <c r="K18" i="528"/>
  <c r="J25" i="528"/>
  <c r="K11" i="527"/>
  <c r="L8" i="527"/>
  <c r="J47" i="518"/>
  <c r="J48" i="518" s="1"/>
  <c r="J45" i="518"/>
  <c r="L39" i="481"/>
  <c r="K40" i="481"/>
  <c r="K41" i="481" s="1"/>
  <c r="Q39" i="481"/>
  <c r="Q40" i="481" s="1"/>
  <c r="Q41" i="481" s="1"/>
  <c r="R29" i="524"/>
  <c r="R40" i="524" s="1"/>
  <c r="N40" i="524"/>
  <c r="S29" i="524"/>
  <c r="S40" i="524" s="1"/>
  <c r="I26" i="528"/>
  <c r="Q14" i="525"/>
  <c r="Q44" i="525"/>
  <c r="L9" i="500"/>
  <c r="K13" i="500"/>
  <c r="K11" i="500"/>
  <c r="M5" i="504"/>
  <c r="L13" i="504"/>
  <c r="K14" i="504"/>
  <c r="K44" i="504"/>
  <c r="K41" i="504"/>
  <c r="K26" i="504"/>
  <c r="J47" i="491"/>
  <c r="J48" i="491" s="1"/>
  <c r="J45" i="491"/>
  <c r="I45" i="489"/>
  <c r="I47" i="489"/>
  <c r="I48" i="489" s="1"/>
  <c r="L11" i="492"/>
  <c r="M8" i="492"/>
  <c r="L13" i="492"/>
  <c r="M5" i="526"/>
  <c r="L13" i="526"/>
  <c r="L22" i="481"/>
  <c r="K25" i="481"/>
  <c r="Q22" i="481"/>
  <c r="Q25" i="481" s="1"/>
  <c r="Q11" i="493"/>
  <c r="Q13" i="493"/>
  <c r="K44" i="525"/>
  <c r="K14" i="525"/>
  <c r="Q44" i="504"/>
  <c r="Q14" i="504"/>
  <c r="Q26" i="504"/>
  <c r="Q41" i="504"/>
  <c r="Q26" i="518"/>
  <c r="Q44" i="518"/>
  <c r="Q14" i="518"/>
  <c r="Q41" i="518"/>
  <c r="Q41" i="525"/>
  <c r="K14" i="493"/>
  <c r="K44" i="493"/>
  <c r="K41" i="493"/>
  <c r="K26" i="493"/>
  <c r="P45" i="517"/>
  <c r="P47" i="517"/>
  <c r="P48" i="517" s="1"/>
  <c r="J40" i="528"/>
  <c r="K29" i="528"/>
  <c r="Q11" i="492"/>
  <c r="Q13" i="492"/>
  <c r="M44" i="524"/>
  <c r="M14" i="524"/>
  <c r="N14" i="523"/>
  <c r="N44" i="523"/>
  <c r="L11" i="493"/>
  <c r="M8" i="493"/>
  <c r="L13" i="493"/>
  <c r="K14" i="518"/>
  <c r="K44" i="518"/>
  <c r="K26" i="518"/>
  <c r="K41" i="518"/>
  <c r="Q45" i="516"/>
  <c r="Q47" i="516"/>
  <c r="Q48" i="516" s="1"/>
  <c r="K44" i="494"/>
  <c r="K14" i="494"/>
  <c r="K26" i="494"/>
  <c r="R5" i="524"/>
  <c r="R13" i="524" s="1"/>
  <c r="N13" i="524"/>
  <c r="S5" i="524"/>
  <c r="R14" i="523"/>
  <c r="R44" i="523"/>
  <c r="I44" i="528"/>
  <c r="I14" i="528"/>
  <c r="M5" i="518"/>
  <c r="L13" i="518"/>
  <c r="K5" i="528"/>
  <c r="J13" i="528"/>
  <c r="J14" i="517"/>
  <c r="J44" i="517"/>
  <c r="J26" i="517"/>
  <c r="J41" i="517"/>
  <c r="I47" i="517"/>
  <c r="I48" i="517" s="1"/>
  <c r="I45" i="517"/>
  <c r="K14" i="526"/>
  <c r="K44" i="526"/>
  <c r="L13" i="516"/>
  <c r="M5" i="516"/>
  <c r="N25" i="524"/>
  <c r="N26" i="524" s="1"/>
  <c r="S18" i="524"/>
  <c r="S25" i="524" s="1"/>
  <c r="R18" i="524"/>
  <c r="R25" i="524" s="1"/>
  <c r="M47" i="523"/>
  <c r="M48" i="523" s="1"/>
  <c r="M45" i="523"/>
  <c r="M25" i="525"/>
  <c r="N18" i="525"/>
  <c r="L9" i="517"/>
  <c r="K11" i="517"/>
  <c r="K13" i="517"/>
  <c r="L35" i="488"/>
  <c r="K40" i="488"/>
  <c r="K41" i="488" s="1"/>
  <c r="L11" i="494"/>
  <c r="M8" i="494"/>
  <c r="L13" i="494"/>
  <c r="I47" i="484"/>
  <c r="I48" i="484" s="1"/>
  <c r="I45" i="484"/>
  <c r="Q41" i="526"/>
  <c r="K44" i="516"/>
  <c r="K14" i="516"/>
  <c r="K41" i="516"/>
  <c r="K26" i="516"/>
  <c r="J26" i="488"/>
  <c r="J44" i="488"/>
  <c r="I45" i="488"/>
  <c r="I47" i="488"/>
  <c r="I48" i="488" s="1"/>
  <c r="M26" i="524"/>
  <c r="Q11" i="491"/>
  <c r="Q13" i="491"/>
  <c r="Q9" i="517"/>
  <c r="L22" i="488"/>
  <c r="K25" i="488"/>
  <c r="Q22" i="488"/>
  <c r="Q25" i="488" s="1"/>
  <c r="K14" i="491"/>
  <c r="K44" i="491"/>
  <c r="K26" i="491"/>
  <c r="K41" i="491"/>
  <c r="J26" i="489"/>
  <c r="J44" i="489"/>
  <c r="Q39" i="489"/>
  <c r="Q40" i="489" s="1"/>
  <c r="Q41" i="489" s="1"/>
  <c r="J45" i="516"/>
  <c r="J47" i="516"/>
  <c r="J48" i="516" s="1"/>
  <c r="N11" i="524"/>
  <c r="S8" i="524"/>
  <c r="S11" i="524" s="1"/>
  <c r="R8" i="524"/>
  <c r="R11" i="524" s="1"/>
  <c r="K26" i="526"/>
  <c r="J26" i="527"/>
  <c r="L22" i="489"/>
  <c r="K25" i="489"/>
  <c r="J41" i="483"/>
  <c r="J44" i="483"/>
  <c r="Q9" i="500"/>
  <c r="J26" i="481"/>
  <c r="J44" i="481"/>
  <c r="L13" i="525"/>
  <c r="L41" i="525" s="1"/>
  <c r="M5" i="525"/>
  <c r="M18" i="526"/>
  <c r="L25" i="526"/>
  <c r="L26" i="526" s="1"/>
  <c r="J45" i="492"/>
  <c r="J47" i="492"/>
  <c r="J48" i="492" s="1"/>
  <c r="L18" i="527"/>
  <c r="K25" i="527"/>
  <c r="J14" i="527"/>
  <c r="J44" i="527"/>
  <c r="L11" i="491"/>
  <c r="M8" i="491"/>
  <c r="L13" i="491"/>
  <c r="J45" i="525"/>
  <c r="J47" i="525"/>
  <c r="J48" i="525" s="1"/>
  <c r="L31" i="483"/>
  <c r="K40" i="483"/>
  <c r="S14" i="523"/>
  <c r="S44" i="523"/>
  <c r="L5" i="527"/>
  <c r="K13" i="527"/>
  <c r="Q5" i="527"/>
  <c r="Q13" i="527" s="1"/>
  <c r="Q18" i="527"/>
  <c r="Q25" i="527" s="1"/>
  <c r="K14" i="492"/>
  <c r="K44" i="492"/>
  <c r="K26" i="492"/>
  <c r="K41" i="492"/>
  <c r="Q44" i="526"/>
  <c r="Q14" i="526"/>
  <c r="J47" i="493"/>
  <c r="J48" i="493" s="1"/>
  <c r="J45" i="493"/>
  <c r="J45" i="522"/>
  <c r="J47" i="522"/>
  <c r="J48" i="522" s="1"/>
  <c r="J41" i="485"/>
  <c r="J44" i="485"/>
  <c r="J47" i="504"/>
  <c r="J48" i="504" s="1"/>
  <c r="J45" i="504"/>
  <c r="J41" i="487"/>
  <c r="J44" i="487"/>
  <c r="K8" i="528"/>
  <c r="J11" i="528"/>
  <c r="L31" i="487"/>
  <c r="K40" i="487"/>
  <c r="P47" i="500"/>
  <c r="P48" i="500" s="1"/>
  <c r="P45" i="500"/>
  <c r="I47" i="483"/>
  <c r="I48" i="483" s="1"/>
  <c r="I45" i="483"/>
  <c r="J45" i="494"/>
  <c r="J47" i="494"/>
  <c r="J48" i="494" s="1"/>
  <c r="K40" i="527"/>
  <c r="K41" i="527" s="1"/>
  <c r="L29" i="527"/>
  <c r="Q29" i="527"/>
  <c r="Q40" i="527" s="1"/>
  <c r="Q41" i="527" s="1"/>
  <c r="Q45" i="524"/>
  <c r="Q47" i="524"/>
  <c r="Q48" i="524" s="1"/>
  <c r="L30" i="485"/>
  <c r="K40" i="485"/>
  <c r="Q30" i="485"/>
  <c r="Q40" i="485" s="1"/>
  <c r="I45" i="527"/>
  <c r="I47" i="527"/>
  <c r="I48" i="527" s="1"/>
  <c r="P26" i="528"/>
  <c r="Q8" i="527"/>
  <c r="Q11" i="527" s="1"/>
  <c r="J47" i="526"/>
  <c r="J48" i="526" s="1"/>
  <c r="J45" i="526"/>
  <c r="L11" i="526"/>
  <c r="M8" i="526"/>
  <c r="Q22" i="489"/>
  <c r="Q25" i="489" s="1"/>
  <c r="M11" i="525"/>
  <c r="N8" i="525"/>
  <c r="K41" i="526"/>
  <c r="R26" i="523"/>
  <c r="Q41" i="494"/>
  <c r="M29" i="526"/>
  <c r="L40" i="526"/>
  <c r="L41" i="526" s="1"/>
  <c r="I45" i="485"/>
  <c r="I47" i="485"/>
  <c r="I48" i="485" s="1"/>
  <c r="Q35" i="488"/>
  <c r="Q40" i="488" s="1"/>
  <c r="Q41" i="488" s="1"/>
  <c r="M57" i="359"/>
  <c r="E51" i="359"/>
  <c r="Q14" i="10"/>
  <c r="Q44" i="10"/>
  <c r="Q41" i="10"/>
  <c r="Q26" i="10"/>
  <c r="J41" i="10"/>
  <c r="J14" i="10"/>
  <c r="J44" i="10"/>
  <c r="J26" i="10"/>
  <c r="L5" i="10"/>
  <c r="K13" i="10"/>
  <c r="I47" i="10"/>
  <c r="I48" i="10" s="1"/>
  <c r="I45" i="10"/>
  <c r="J52" i="359"/>
  <c r="K52" i="359"/>
  <c r="L14" i="494" l="1"/>
  <c r="L44" i="494"/>
  <c r="L26" i="494"/>
  <c r="J45" i="517"/>
  <c r="J47" i="517"/>
  <c r="J48" i="517" s="1"/>
  <c r="L14" i="504"/>
  <c r="L44" i="504"/>
  <c r="L26" i="504"/>
  <c r="L41" i="504"/>
  <c r="M18" i="484"/>
  <c r="L25" i="484"/>
  <c r="M11" i="493"/>
  <c r="N8" i="493"/>
  <c r="M13" i="493"/>
  <c r="Q45" i="504"/>
  <c r="Q47" i="504"/>
  <c r="Q48" i="504" s="1"/>
  <c r="M13" i="504"/>
  <c r="N5" i="504"/>
  <c r="L44" i="522"/>
  <c r="L14" i="522"/>
  <c r="L26" i="522"/>
  <c r="L41" i="522"/>
  <c r="Q47" i="494"/>
  <c r="Q48" i="494" s="1"/>
  <c r="Q45" i="494"/>
  <c r="J44" i="528"/>
  <c r="J14" i="528"/>
  <c r="K47" i="491"/>
  <c r="K48" i="491" s="1"/>
  <c r="K45" i="491"/>
  <c r="L5" i="528"/>
  <c r="K13" i="528"/>
  <c r="N45" i="523"/>
  <c r="N47" i="523"/>
  <c r="N48" i="523" s="1"/>
  <c r="K45" i="525"/>
  <c r="K47" i="525"/>
  <c r="K48" i="525" s="1"/>
  <c r="K14" i="500"/>
  <c r="K44" i="500"/>
  <c r="K26" i="500"/>
  <c r="K41" i="500"/>
  <c r="N5" i="522"/>
  <c r="M13" i="522"/>
  <c r="Q47" i="526"/>
  <c r="Q48" i="526" s="1"/>
  <c r="Q45" i="526"/>
  <c r="Q41" i="493"/>
  <c r="Q44" i="493"/>
  <c r="Q14" i="493"/>
  <c r="Q26" i="493"/>
  <c r="M9" i="500"/>
  <c r="L13" i="500"/>
  <c r="L11" i="500"/>
  <c r="N8" i="494"/>
  <c r="M11" i="494"/>
  <c r="M13" i="494"/>
  <c r="M29" i="527"/>
  <c r="L40" i="527"/>
  <c r="K45" i="492"/>
  <c r="K47" i="492"/>
  <c r="K48" i="492" s="1"/>
  <c r="M35" i="488"/>
  <c r="L40" i="488"/>
  <c r="L41" i="488" s="1"/>
  <c r="Q47" i="525"/>
  <c r="Q48" i="525" s="1"/>
  <c r="Q45" i="525"/>
  <c r="N18" i="526"/>
  <c r="M25" i="526"/>
  <c r="L14" i="518"/>
  <c r="L44" i="518"/>
  <c r="L41" i="518"/>
  <c r="L26" i="518"/>
  <c r="M40" i="526"/>
  <c r="N29" i="526"/>
  <c r="Q44" i="488"/>
  <c r="Q26" i="488"/>
  <c r="M13" i="525"/>
  <c r="N5" i="525"/>
  <c r="K26" i="488"/>
  <c r="K44" i="488"/>
  <c r="K14" i="517"/>
  <c r="K44" i="517"/>
  <c r="K26" i="517"/>
  <c r="K41" i="517"/>
  <c r="M13" i="518"/>
  <c r="N5" i="518"/>
  <c r="M47" i="524"/>
  <c r="M48" i="524" s="1"/>
  <c r="M45" i="524"/>
  <c r="Q26" i="481"/>
  <c r="Q44" i="481"/>
  <c r="J45" i="500"/>
  <c r="J47" i="500"/>
  <c r="J48" i="500" s="1"/>
  <c r="M22" i="488"/>
  <c r="L25" i="488"/>
  <c r="Q26" i="527"/>
  <c r="Q14" i="527"/>
  <c r="Q44" i="527"/>
  <c r="Q14" i="491"/>
  <c r="Q44" i="491"/>
  <c r="Q26" i="491"/>
  <c r="Q41" i="491"/>
  <c r="N25" i="525"/>
  <c r="S18" i="525"/>
  <c r="S25" i="525" s="1"/>
  <c r="R18" i="525"/>
  <c r="R25" i="525" s="1"/>
  <c r="R45" i="523"/>
  <c r="R47" i="523"/>
  <c r="R48" i="523" s="1"/>
  <c r="K40" i="528"/>
  <c r="K41" i="528" s="1"/>
  <c r="L29" i="528"/>
  <c r="Q29" i="528"/>
  <c r="Q40" i="528" s="1"/>
  <c r="N41" i="524"/>
  <c r="P45" i="528"/>
  <c r="P47" i="528"/>
  <c r="P48" i="528" s="1"/>
  <c r="M22" i="481"/>
  <c r="L25" i="481"/>
  <c r="N11" i="525"/>
  <c r="S8" i="525"/>
  <c r="S11" i="525" s="1"/>
  <c r="K14" i="527"/>
  <c r="K44" i="527"/>
  <c r="M26" i="525"/>
  <c r="J41" i="528"/>
  <c r="L14" i="526"/>
  <c r="L44" i="526"/>
  <c r="R41" i="524"/>
  <c r="M39" i="489"/>
  <c r="L40" i="489"/>
  <c r="L41" i="489" s="1"/>
  <c r="J47" i="484"/>
  <c r="J48" i="484" s="1"/>
  <c r="J45" i="484"/>
  <c r="J47" i="481"/>
  <c r="J48" i="481" s="1"/>
  <c r="J45" i="481"/>
  <c r="Q11" i="517"/>
  <c r="Q13" i="517"/>
  <c r="M9" i="517"/>
  <c r="L11" i="517"/>
  <c r="L13" i="517"/>
  <c r="I47" i="528"/>
  <c r="I48" i="528" s="1"/>
  <c r="I45" i="528"/>
  <c r="M5" i="527"/>
  <c r="L13" i="527"/>
  <c r="Q11" i="500"/>
  <c r="Q13" i="500"/>
  <c r="Q26" i="489"/>
  <c r="Q44" i="489"/>
  <c r="K41" i="487"/>
  <c r="K44" i="487"/>
  <c r="S47" i="523"/>
  <c r="S48" i="523" s="1"/>
  <c r="S45" i="523"/>
  <c r="J47" i="483"/>
  <c r="J48" i="483" s="1"/>
  <c r="J45" i="483"/>
  <c r="S13" i="524"/>
  <c r="S41" i="524" s="1"/>
  <c r="M13" i="526"/>
  <c r="N5" i="526"/>
  <c r="N14" i="524"/>
  <c r="N44" i="524"/>
  <c r="L14" i="492"/>
  <c r="L44" i="492"/>
  <c r="L26" i="492"/>
  <c r="L41" i="492"/>
  <c r="R14" i="524"/>
  <c r="R44" i="524"/>
  <c r="M11" i="492"/>
  <c r="N8" i="492"/>
  <c r="M13" i="492"/>
  <c r="M39" i="481"/>
  <c r="L40" i="481"/>
  <c r="L41" i="481" s="1"/>
  <c r="L25" i="527"/>
  <c r="M18" i="527"/>
  <c r="M31" i="487"/>
  <c r="L40" i="487"/>
  <c r="K41" i="483"/>
  <c r="K44" i="483"/>
  <c r="K26" i="489"/>
  <c r="K44" i="489"/>
  <c r="M31" i="483"/>
  <c r="L40" i="483"/>
  <c r="L41" i="494"/>
  <c r="K45" i="493"/>
  <c r="K47" i="493"/>
  <c r="K48" i="493" s="1"/>
  <c r="N31" i="494"/>
  <c r="M40" i="494"/>
  <c r="M41" i="494" s="1"/>
  <c r="L14" i="525"/>
  <c r="L44" i="525"/>
  <c r="Q44" i="492"/>
  <c r="Q14" i="492"/>
  <c r="Q26" i="492"/>
  <c r="Q41" i="492"/>
  <c r="R26" i="524"/>
  <c r="M22" i="489"/>
  <c r="L25" i="489"/>
  <c r="M13" i="516"/>
  <c r="N5" i="516"/>
  <c r="K47" i="494"/>
  <c r="K48" i="494" s="1"/>
  <c r="K45" i="494"/>
  <c r="M8" i="527"/>
  <c r="L11" i="527"/>
  <c r="Q47" i="522"/>
  <c r="Q48" i="522" s="1"/>
  <c r="Q45" i="522"/>
  <c r="N40" i="525"/>
  <c r="S29" i="525"/>
  <c r="S40" i="525" s="1"/>
  <c r="R29" i="525"/>
  <c r="R40" i="525" s="1"/>
  <c r="K45" i="526"/>
  <c r="K47" i="526"/>
  <c r="K48" i="526" s="1"/>
  <c r="J26" i="528"/>
  <c r="M41" i="525"/>
  <c r="K47" i="522"/>
  <c r="K48" i="522" s="1"/>
  <c r="K45" i="522"/>
  <c r="L44" i="516"/>
  <c r="L14" i="516"/>
  <c r="L26" i="516"/>
  <c r="L41" i="516"/>
  <c r="N8" i="491"/>
  <c r="M11" i="491"/>
  <c r="M13" i="491"/>
  <c r="K45" i="516"/>
  <c r="K47" i="516"/>
  <c r="K48" i="516" s="1"/>
  <c r="L18" i="528"/>
  <c r="K25" i="528"/>
  <c r="K26" i="528" s="1"/>
  <c r="Q18" i="528"/>
  <c r="Q25" i="528" s="1"/>
  <c r="Q47" i="484"/>
  <c r="Q48" i="484" s="1"/>
  <c r="Q45" i="484"/>
  <c r="Q47" i="518"/>
  <c r="Q48" i="518" s="1"/>
  <c r="Q45" i="518"/>
  <c r="Q45" i="487"/>
  <c r="Q47" i="487"/>
  <c r="Q48" i="487" s="1"/>
  <c r="K26" i="481"/>
  <c r="K44" i="481"/>
  <c r="M11" i="526"/>
  <c r="N8" i="526"/>
  <c r="Q8" i="528"/>
  <c r="Q11" i="528" s="1"/>
  <c r="L8" i="528"/>
  <c r="K11" i="528"/>
  <c r="J47" i="487"/>
  <c r="J48" i="487" s="1"/>
  <c r="J45" i="487"/>
  <c r="J45" i="485"/>
  <c r="J47" i="485"/>
  <c r="J48" i="485" s="1"/>
  <c r="J45" i="527"/>
  <c r="J47" i="527"/>
  <c r="J48" i="527" s="1"/>
  <c r="L26" i="525"/>
  <c r="K47" i="518"/>
  <c r="K48" i="518" s="1"/>
  <c r="K45" i="518"/>
  <c r="K45" i="504"/>
  <c r="K47" i="504"/>
  <c r="K48" i="504" s="1"/>
  <c r="Q47" i="483"/>
  <c r="Q48" i="483" s="1"/>
  <c r="Q45" i="483"/>
  <c r="J47" i="488"/>
  <c r="J48" i="488" s="1"/>
  <c r="J45" i="488"/>
  <c r="L14" i="491"/>
  <c r="L44" i="491"/>
  <c r="L41" i="491"/>
  <c r="L26" i="491"/>
  <c r="Q41" i="485"/>
  <c r="Q44" i="485"/>
  <c r="K41" i="485"/>
  <c r="K44" i="485"/>
  <c r="Q5" i="528"/>
  <c r="R8" i="491"/>
  <c r="M30" i="485"/>
  <c r="L40" i="485"/>
  <c r="K26" i="527"/>
  <c r="J45" i="489"/>
  <c r="J47" i="489"/>
  <c r="J48" i="489" s="1"/>
  <c r="L14" i="493"/>
  <c r="L44" i="493"/>
  <c r="L26" i="493"/>
  <c r="L41" i="493"/>
  <c r="R5" i="504"/>
  <c r="R13" i="504" s="1"/>
  <c r="K26" i="484"/>
  <c r="K44" i="484"/>
  <c r="R8" i="525"/>
  <c r="R11" i="525" s="1"/>
  <c r="E52" i="359"/>
  <c r="C52" i="359"/>
  <c r="Q45" i="10"/>
  <c r="Q47" i="10"/>
  <c r="Q48" i="10" s="1"/>
  <c r="K26" i="10"/>
  <c r="K41" i="10"/>
  <c r="K44" i="10"/>
  <c r="K14" i="10"/>
  <c r="M5" i="10"/>
  <c r="L13" i="10"/>
  <c r="J47" i="10"/>
  <c r="J48" i="10" s="1"/>
  <c r="J45" i="10"/>
  <c r="K53" i="359"/>
  <c r="R22" i="481" l="1"/>
  <c r="R25" i="481" s="1"/>
  <c r="Q47" i="493"/>
  <c r="Q48" i="493" s="1"/>
  <c r="Q45" i="493"/>
  <c r="M8" i="528"/>
  <c r="L11" i="528"/>
  <c r="L45" i="516"/>
  <c r="L47" i="516"/>
  <c r="L48" i="516" s="1"/>
  <c r="R8" i="492"/>
  <c r="N11" i="492"/>
  <c r="N13" i="492"/>
  <c r="S8" i="492"/>
  <c r="L26" i="488"/>
  <c r="L44" i="488"/>
  <c r="L45" i="522"/>
  <c r="L47" i="522"/>
  <c r="L48" i="522" s="1"/>
  <c r="Q45" i="492"/>
  <c r="Q47" i="492"/>
  <c r="Q48" i="492" s="1"/>
  <c r="N5" i="527"/>
  <c r="M13" i="527"/>
  <c r="N13" i="504"/>
  <c r="S5" i="504"/>
  <c r="L45" i="525"/>
  <c r="L47" i="525"/>
  <c r="L48" i="525" s="1"/>
  <c r="L26" i="481"/>
  <c r="L44" i="481"/>
  <c r="N22" i="488"/>
  <c r="M25" i="488"/>
  <c r="L47" i="518"/>
  <c r="L48" i="518" s="1"/>
  <c r="L45" i="518"/>
  <c r="M44" i="504"/>
  <c r="M14" i="504"/>
  <c r="M26" i="504"/>
  <c r="M41" i="504"/>
  <c r="R47" i="524"/>
  <c r="R48" i="524" s="1"/>
  <c r="R45" i="524"/>
  <c r="M14" i="522"/>
  <c r="M44" i="522"/>
  <c r="M26" i="522"/>
  <c r="M41" i="522"/>
  <c r="L14" i="517"/>
  <c r="L44" i="517"/>
  <c r="L41" i="517"/>
  <c r="L26" i="517"/>
  <c r="N22" i="481"/>
  <c r="M25" i="481"/>
  <c r="M26" i="526"/>
  <c r="N13" i="522"/>
  <c r="S5" i="522"/>
  <c r="Q45" i="485"/>
  <c r="Q47" i="485"/>
  <c r="Q48" i="485" s="1"/>
  <c r="N13" i="526"/>
  <c r="N11" i="526"/>
  <c r="S8" i="526"/>
  <c r="S11" i="526" s="1"/>
  <c r="R8" i="526"/>
  <c r="R11" i="526" s="1"/>
  <c r="K45" i="481"/>
  <c r="K47" i="481"/>
  <c r="K48" i="481" s="1"/>
  <c r="L47" i="491"/>
  <c r="L48" i="491" s="1"/>
  <c r="L45" i="491"/>
  <c r="R31" i="494"/>
  <c r="R40" i="494" s="1"/>
  <c r="N40" i="494"/>
  <c r="S31" i="494"/>
  <c r="S40" i="494" s="1"/>
  <c r="R18" i="526"/>
  <c r="R25" i="526" s="1"/>
  <c r="N25" i="526"/>
  <c r="S18" i="526"/>
  <c r="S25" i="526" s="1"/>
  <c r="M44" i="493"/>
  <c r="M14" i="493"/>
  <c r="M41" i="493"/>
  <c r="M26" i="493"/>
  <c r="L47" i="492"/>
  <c r="L48" i="492" s="1"/>
  <c r="L45" i="492"/>
  <c r="Q45" i="481"/>
  <c r="Q47" i="481"/>
  <c r="Q48" i="481" s="1"/>
  <c r="N11" i="493"/>
  <c r="N13" i="493"/>
  <c r="S8" i="493"/>
  <c r="K45" i="485"/>
  <c r="K47" i="485"/>
  <c r="K48" i="485" s="1"/>
  <c r="M14" i="492"/>
  <c r="M44" i="492"/>
  <c r="M26" i="492"/>
  <c r="M41" i="492"/>
  <c r="M41" i="526"/>
  <c r="N9" i="517"/>
  <c r="M11" i="517"/>
  <c r="M13" i="517"/>
  <c r="K45" i="500"/>
  <c r="K47" i="500"/>
  <c r="K48" i="500" s="1"/>
  <c r="L14" i="527"/>
  <c r="L44" i="527"/>
  <c r="R41" i="525"/>
  <c r="K47" i="484"/>
  <c r="K48" i="484" s="1"/>
  <c r="K45" i="484"/>
  <c r="N47" i="524"/>
  <c r="N48" i="524" s="1"/>
  <c r="N45" i="524"/>
  <c r="Q14" i="517"/>
  <c r="Q44" i="517"/>
  <c r="Q26" i="517"/>
  <c r="Q41" i="517"/>
  <c r="L26" i="484"/>
  <c r="L44" i="484"/>
  <c r="L41" i="483"/>
  <c r="L44" i="483"/>
  <c r="N31" i="483"/>
  <c r="M40" i="483"/>
  <c r="S5" i="526"/>
  <c r="R5" i="526"/>
  <c r="R13" i="526" s="1"/>
  <c r="L40" i="528"/>
  <c r="M29" i="528"/>
  <c r="N13" i="518"/>
  <c r="S5" i="518"/>
  <c r="R5" i="518"/>
  <c r="R13" i="518" s="1"/>
  <c r="N35" i="488"/>
  <c r="M40" i="488"/>
  <c r="M41" i="488" s="1"/>
  <c r="N18" i="484"/>
  <c r="M25" i="484"/>
  <c r="M14" i="518"/>
  <c r="M44" i="518"/>
  <c r="M26" i="518"/>
  <c r="M41" i="518"/>
  <c r="N41" i="525"/>
  <c r="S14" i="524"/>
  <c r="S44" i="524"/>
  <c r="L41" i="527"/>
  <c r="K14" i="528"/>
  <c r="K44" i="528"/>
  <c r="L45" i="504"/>
  <c r="L47" i="504"/>
  <c r="L48" i="504" s="1"/>
  <c r="K45" i="517"/>
  <c r="K47" i="517"/>
  <c r="K48" i="517" s="1"/>
  <c r="N29" i="527"/>
  <c r="M40" i="527"/>
  <c r="M41" i="527" s="1"/>
  <c r="M5" i="528"/>
  <c r="L13" i="528"/>
  <c r="L41" i="487"/>
  <c r="L44" i="487"/>
  <c r="M44" i="494"/>
  <c r="M14" i="494"/>
  <c r="M26" i="494"/>
  <c r="K45" i="489"/>
  <c r="K47" i="489"/>
  <c r="K48" i="489" s="1"/>
  <c r="N26" i="525"/>
  <c r="K45" i="483"/>
  <c r="K47" i="483"/>
  <c r="K48" i="483" s="1"/>
  <c r="N8" i="527"/>
  <c r="M11" i="527"/>
  <c r="N39" i="489"/>
  <c r="M40" i="489"/>
  <c r="M41" i="489" s="1"/>
  <c r="K47" i="488"/>
  <c r="K48" i="488" s="1"/>
  <c r="K45" i="488"/>
  <c r="R5" i="516"/>
  <c r="R13" i="516" s="1"/>
  <c r="N13" i="516"/>
  <c r="S5" i="516"/>
  <c r="K47" i="487"/>
  <c r="K48" i="487" s="1"/>
  <c r="K45" i="487"/>
  <c r="N11" i="494"/>
  <c r="N13" i="494"/>
  <c r="S8" i="494"/>
  <c r="N31" i="487"/>
  <c r="M40" i="487"/>
  <c r="L41" i="485"/>
  <c r="L44" i="485"/>
  <c r="M14" i="491"/>
  <c r="M44" i="491"/>
  <c r="M41" i="491"/>
  <c r="M26" i="491"/>
  <c r="M44" i="516"/>
  <c r="M14" i="516"/>
  <c r="M26" i="516"/>
  <c r="M41" i="516"/>
  <c r="N18" i="527"/>
  <c r="M25" i="527"/>
  <c r="M26" i="527" s="1"/>
  <c r="L45" i="526"/>
  <c r="L47" i="526"/>
  <c r="L48" i="526" s="1"/>
  <c r="N13" i="525"/>
  <c r="S5" i="525"/>
  <c r="R5" i="525"/>
  <c r="R13" i="525" s="1"/>
  <c r="J47" i="528"/>
  <c r="J48" i="528" s="1"/>
  <c r="J45" i="528"/>
  <c r="L47" i="494"/>
  <c r="L48" i="494" s="1"/>
  <c r="L45" i="494"/>
  <c r="M14" i="526"/>
  <c r="M44" i="526"/>
  <c r="L45" i="493"/>
  <c r="L47" i="493"/>
  <c r="L48" i="493" s="1"/>
  <c r="L26" i="489"/>
  <c r="L44" i="489"/>
  <c r="L26" i="527"/>
  <c r="Q47" i="489"/>
  <c r="Q48" i="489" s="1"/>
  <c r="Q45" i="489"/>
  <c r="Q45" i="491"/>
  <c r="Q47" i="491"/>
  <c r="Q48" i="491" s="1"/>
  <c r="M14" i="525"/>
  <c r="M44" i="525"/>
  <c r="L14" i="500"/>
  <c r="L44" i="500"/>
  <c r="L26" i="500"/>
  <c r="L41" i="500"/>
  <c r="R44" i="504"/>
  <c r="R14" i="504"/>
  <c r="R41" i="504"/>
  <c r="R26" i="504"/>
  <c r="N11" i="491"/>
  <c r="N13" i="491"/>
  <c r="S8" i="491"/>
  <c r="N22" i="489"/>
  <c r="M25" i="489"/>
  <c r="N9" i="500"/>
  <c r="M11" i="500"/>
  <c r="M13" i="500"/>
  <c r="R8" i="494"/>
  <c r="M18" i="528"/>
  <c r="L25" i="528"/>
  <c r="N30" i="485"/>
  <c r="M40" i="485"/>
  <c r="R11" i="491"/>
  <c r="R13" i="491"/>
  <c r="Q14" i="500"/>
  <c r="Q44" i="500"/>
  <c r="Q26" i="500"/>
  <c r="Q41" i="500"/>
  <c r="Q45" i="527"/>
  <c r="Q47" i="527"/>
  <c r="Q48" i="527" s="1"/>
  <c r="Q47" i="488"/>
  <c r="Q48" i="488" s="1"/>
  <c r="Q45" i="488"/>
  <c r="R8" i="493"/>
  <c r="Q13" i="528"/>
  <c r="S26" i="524"/>
  <c r="N39" i="481"/>
  <c r="M40" i="481"/>
  <c r="M41" i="481" s="1"/>
  <c r="K45" i="527"/>
  <c r="K47" i="527"/>
  <c r="K48" i="527" s="1"/>
  <c r="N40" i="526"/>
  <c r="S29" i="526"/>
  <c r="S40" i="526" s="1"/>
  <c r="R29" i="526"/>
  <c r="R40" i="526" s="1"/>
  <c r="R41" i="526" s="1"/>
  <c r="R5" i="522"/>
  <c r="R13" i="522" s="1"/>
  <c r="E53" i="359"/>
  <c r="L41" i="10"/>
  <c r="L26" i="10"/>
  <c r="L44" i="10"/>
  <c r="L14" i="10"/>
  <c r="N5" i="10"/>
  <c r="S5" i="10" s="1"/>
  <c r="M13" i="10"/>
  <c r="K45" i="10"/>
  <c r="K47" i="10"/>
  <c r="K48" i="10" s="1"/>
  <c r="K54" i="359"/>
  <c r="K19" i="359"/>
  <c r="K22" i="359"/>
  <c r="J32" i="359"/>
  <c r="K21" i="359"/>
  <c r="J53" i="359"/>
  <c r="F52" i="359"/>
  <c r="K25" i="359"/>
  <c r="J44" i="359"/>
  <c r="J50" i="359"/>
  <c r="J30" i="359"/>
  <c r="J49" i="359"/>
  <c r="J45" i="359"/>
  <c r="H52" i="359"/>
  <c r="K20" i="359"/>
  <c r="K24" i="359"/>
  <c r="J46" i="359"/>
  <c r="J51" i="359"/>
  <c r="J20" i="359"/>
  <c r="J37" i="359"/>
  <c r="J54" i="359"/>
  <c r="J41" i="359"/>
  <c r="C46" i="359" l="1"/>
  <c r="C44" i="359"/>
  <c r="C53" i="359"/>
  <c r="E20" i="359"/>
  <c r="E21" i="359"/>
  <c r="C50" i="359"/>
  <c r="C32" i="359"/>
  <c r="E22" i="359"/>
  <c r="E19" i="359"/>
  <c r="R29" i="528"/>
  <c r="R40" i="528" s="1"/>
  <c r="R44" i="522"/>
  <c r="R14" i="522"/>
  <c r="R26" i="522"/>
  <c r="R41" i="522"/>
  <c r="N13" i="527"/>
  <c r="S5" i="527"/>
  <c r="R11" i="493"/>
  <c r="R13" i="493"/>
  <c r="N5" i="528"/>
  <c r="M13" i="528"/>
  <c r="S13" i="518"/>
  <c r="L47" i="527"/>
  <c r="L48" i="527" s="1"/>
  <c r="L45" i="527"/>
  <c r="M45" i="493"/>
  <c r="M47" i="493"/>
  <c r="M48" i="493" s="1"/>
  <c r="L45" i="517"/>
  <c r="L47" i="517"/>
  <c r="L48" i="517" s="1"/>
  <c r="Q14" i="528"/>
  <c r="Q44" i="528"/>
  <c r="N14" i="518"/>
  <c r="N44" i="518"/>
  <c r="N26" i="518"/>
  <c r="N41" i="518"/>
  <c r="R14" i="525"/>
  <c r="R44" i="525"/>
  <c r="S13" i="516"/>
  <c r="R29" i="527"/>
  <c r="R40" i="527" s="1"/>
  <c r="N40" i="527"/>
  <c r="N41" i="527" s="1"/>
  <c r="S29" i="527"/>
  <c r="S40" i="527" s="1"/>
  <c r="N26" i="526"/>
  <c r="S13" i="525"/>
  <c r="N41" i="516"/>
  <c r="N14" i="516"/>
  <c r="N44" i="516"/>
  <c r="N26" i="516"/>
  <c r="N29" i="528"/>
  <c r="M40" i="528"/>
  <c r="R26" i="526"/>
  <c r="N44" i="491"/>
  <c r="N14" i="491"/>
  <c r="N26" i="491"/>
  <c r="N41" i="491"/>
  <c r="R47" i="504"/>
  <c r="R48" i="504" s="1"/>
  <c r="R45" i="504"/>
  <c r="N14" i="525"/>
  <c r="N44" i="525"/>
  <c r="R14" i="516"/>
  <c r="R44" i="516"/>
  <c r="R41" i="516"/>
  <c r="R26" i="516"/>
  <c r="L41" i="528"/>
  <c r="M14" i="517"/>
  <c r="M44" i="517"/>
  <c r="M26" i="517"/>
  <c r="M41" i="517"/>
  <c r="M47" i="522"/>
  <c r="M48" i="522" s="1"/>
  <c r="M45" i="522"/>
  <c r="L47" i="488"/>
  <c r="L48" i="488" s="1"/>
  <c r="L45" i="488"/>
  <c r="N25" i="527"/>
  <c r="S18" i="527"/>
  <c r="S25" i="527" s="1"/>
  <c r="R18" i="527"/>
  <c r="R25" i="527" s="1"/>
  <c r="R44" i="518"/>
  <c r="R14" i="518"/>
  <c r="R26" i="518"/>
  <c r="R41" i="518"/>
  <c r="R26" i="525"/>
  <c r="R44" i="526"/>
  <c r="R14" i="526"/>
  <c r="N41" i="494"/>
  <c r="S13" i="526"/>
  <c r="S41" i="526" s="1"/>
  <c r="N11" i="517"/>
  <c r="N13" i="517"/>
  <c r="S9" i="517"/>
  <c r="S11" i="492"/>
  <c r="S13" i="492"/>
  <c r="Q47" i="500"/>
  <c r="Q48" i="500" s="1"/>
  <c r="Q45" i="500"/>
  <c r="L47" i="500"/>
  <c r="L48" i="500" s="1"/>
  <c r="L45" i="500"/>
  <c r="M41" i="483"/>
  <c r="M44" i="483"/>
  <c r="N14" i="492"/>
  <c r="N44" i="492"/>
  <c r="N26" i="492"/>
  <c r="N41" i="492"/>
  <c r="R31" i="483"/>
  <c r="R40" i="483" s="1"/>
  <c r="N40" i="483"/>
  <c r="S31" i="483"/>
  <c r="S40" i="483" s="1"/>
  <c r="Q41" i="528"/>
  <c r="R11" i="492"/>
  <c r="R13" i="492"/>
  <c r="M45" i="525"/>
  <c r="M47" i="525"/>
  <c r="M48" i="525" s="1"/>
  <c r="N11" i="527"/>
  <c r="S8" i="527"/>
  <c r="S11" i="527" s="1"/>
  <c r="R8" i="527"/>
  <c r="R11" i="527" s="1"/>
  <c r="L47" i="483"/>
  <c r="L48" i="483" s="1"/>
  <c r="L45" i="483"/>
  <c r="M45" i="492"/>
  <c r="M47" i="492"/>
  <c r="M48" i="492" s="1"/>
  <c r="R41" i="491"/>
  <c r="R44" i="491"/>
  <c r="R14" i="491"/>
  <c r="R26" i="491"/>
  <c r="S47" i="524"/>
  <c r="S48" i="524" s="1"/>
  <c r="S45" i="524"/>
  <c r="M47" i="504"/>
  <c r="M48" i="504" s="1"/>
  <c r="M45" i="504"/>
  <c r="L47" i="484"/>
  <c r="L48" i="484" s="1"/>
  <c r="L45" i="484"/>
  <c r="S30" i="485"/>
  <c r="S40" i="485" s="1"/>
  <c r="N40" i="485"/>
  <c r="Q26" i="528"/>
  <c r="S11" i="493"/>
  <c r="S13" i="493"/>
  <c r="N14" i="526"/>
  <c r="N44" i="526"/>
  <c r="M26" i="488"/>
  <c r="M44" i="488"/>
  <c r="N8" i="528"/>
  <c r="M11" i="528"/>
  <c r="K47" i="528"/>
  <c r="K48" i="528" s="1"/>
  <c r="K45" i="528"/>
  <c r="N18" i="528"/>
  <c r="M25" i="528"/>
  <c r="M47" i="491"/>
  <c r="M48" i="491" s="1"/>
  <c r="M45" i="491"/>
  <c r="N14" i="493"/>
  <c r="N44" i="493"/>
  <c r="N41" i="493"/>
  <c r="N26" i="493"/>
  <c r="S22" i="488"/>
  <c r="S25" i="488" s="1"/>
  <c r="N25" i="488"/>
  <c r="R11" i="494"/>
  <c r="R13" i="494"/>
  <c r="L45" i="489"/>
  <c r="L47" i="489"/>
  <c r="L48" i="489" s="1"/>
  <c r="Q45" i="517"/>
  <c r="Q47" i="517"/>
  <c r="Q48" i="517" s="1"/>
  <c r="L45" i="481"/>
  <c r="L47" i="481"/>
  <c r="L48" i="481" s="1"/>
  <c r="N41" i="526"/>
  <c r="M14" i="500"/>
  <c r="M44" i="500"/>
  <c r="M26" i="500"/>
  <c r="M41" i="500"/>
  <c r="L45" i="485"/>
  <c r="L47" i="485"/>
  <c r="L48" i="485" s="1"/>
  <c r="M45" i="518"/>
  <c r="M47" i="518"/>
  <c r="M48" i="518" s="1"/>
  <c r="S13" i="522"/>
  <c r="R30" i="485"/>
  <c r="R40" i="485" s="1"/>
  <c r="M47" i="494"/>
  <c r="M48" i="494" s="1"/>
  <c r="M45" i="494"/>
  <c r="N14" i="522"/>
  <c r="N44" i="522"/>
  <c r="N26" i="522"/>
  <c r="N41" i="522"/>
  <c r="R26" i="481"/>
  <c r="R9" i="517"/>
  <c r="N40" i="489"/>
  <c r="N41" i="489" s="1"/>
  <c r="S39" i="489"/>
  <c r="S40" i="489" s="1"/>
  <c r="S41" i="489" s="1"/>
  <c r="M41" i="485"/>
  <c r="M44" i="485"/>
  <c r="M45" i="516"/>
  <c r="M47" i="516"/>
  <c r="M48" i="516" s="1"/>
  <c r="R9" i="500"/>
  <c r="N13" i="500"/>
  <c r="N11" i="500"/>
  <c r="S9" i="500"/>
  <c r="M41" i="487"/>
  <c r="M44" i="487"/>
  <c r="M26" i="484"/>
  <c r="M44" i="484"/>
  <c r="M26" i="489"/>
  <c r="M44" i="489"/>
  <c r="M47" i="526"/>
  <c r="M48" i="526" s="1"/>
  <c r="M45" i="526"/>
  <c r="R31" i="487"/>
  <c r="R40" i="487" s="1"/>
  <c r="N40" i="487"/>
  <c r="S31" i="487"/>
  <c r="S40" i="487" s="1"/>
  <c r="L47" i="487"/>
  <c r="L48" i="487" s="1"/>
  <c r="L45" i="487"/>
  <c r="N25" i="484"/>
  <c r="S18" i="484"/>
  <c r="S25" i="484" s="1"/>
  <c r="R18" i="484"/>
  <c r="R25" i="484" s="1"/>
  <c r="M26" i="481"/>
  <c r="M44" i="481"/>
  <c r="S13" i="504"/>
  <c r="R39" i="489"/>
  <c r="R40" i="489" s="1"/>
  <c r="R41" i="489" s="1"/>
  <c r="S39" i="481"/>
  <c r="S40" i="481" s="1"/>
  <c r="S41" i="481" s="1"/>
  <c r="N40" i="481"/>
  <c r="N41" i="481" s="1"/>
  <c r="R39" i="481"/>
  <c r="R40" i="481" s="1"/>
  <c r="R41" i="481" s="1"/>
  <c r="R22" i="489"/>
  <c r="R25" i="489" s="1"/>
  <c r="N25" i="489"/>
  <c r="S22" i="489"/>
  <c r="S25" i="489" s="1"/>
  <c r="S11" i="494"/>
  <c r="S13" i="494"/>
  <c r="S22" i="481"/>
  <c r="S25" i="481" s="1"/>
  <c r="N25" i="481"/>
  <c r="N26" i="504"/>
  <c r="N44" i="504"/>
  <c r="N14" i="504"/>
  <c r="N41" i="504"/>
  <c r="R5" i="527"/>
  <c r="S11" i="491"/>
  <c r="S13" i="491"/>
  <c r="N44" i="494"/>
  <c r="N14" i="494"/>
  <c r="N26" i="494"/>
  <c r="L26" i="528"/>
  <c r="L14" i="528"/>
  <c r="L44" i="528"/>
  <c r="N40" i="488"/>
  <c r="N41" i="488" s="1"/>
  <c r="S35" i="488"/>
  <c r="S40" i="488" s="1"/>
  <c r="S41" i="488" s="1"/>
  <c r="R35" i="488"/>
  <c r="R40" i="488" s="1"/>
  <c r="R41" i="488" s="1"/>
  <c r="M44" i="527"/>
  <c r="M14" i="527"/>
  <c r="R22" i="488"/>
  <c r="R25" i="488" s="1"/>
  <c r="D52" i="359"/>
  <c r="C20" i="359"/>
  <c r="C30" i="359"/>
  <c r="E24" i="359"/>
  <c r="C41" i="359"/>
  <c r="C51" i="359"/>
  <c r="E54" i="359"/>
  <c r="C45" i="359"/>
  <c r="E25" i="359"/>
  <c r="C37" i="359"/>
  <c r="C49" i="359"/>
  <c r="C54" i="359"/>
  <c r="R5" i="10"/>
  <c r="R13" i="10" s="1"/>
  <c r="N13" i="10"/>
  <c r="N26" i="10" s="1"/>
  <c r="S13" i="10"/>
  <c r="M41" i="10"/>
  <c r="M26" i="10"/>
  <c r="M44" i="10"/>
  <c r="M14" i="10"/>
  <c r="L45" i="10"/>
  <c r="L47" i="10"/>
  <c r="L48" i="10" s="1"/>
  <c r="H41" i="359"/>
  <c r="F51" i="359"/>
  <c r="H49" i="359"/>
  <c r="L46" i="359"/>
  <c r="L31" i="359"/>
  <c r="K55" i="359"/>
  <c r="H37" i="359"/>
  <c r="J55" i="359"/>
  <c r="H51" i="359"/>
  <c r="L45" i="359"/>
  <c r="L53" i="359"/>
  <c r="G52" i="359"/>
  <c r="L30" i="359"/>
  <c r="F37" i="359"/>
  <c r="L28" i="359"/>
  <c r="H23" i="359"/>
  <c r="L39" i="359"/>
  <c r="F41" i="359"/>
  <c r="H18" i="359"/>
  <c r="R47" i="518" l="1"/>
  <c r="R48" i="518" s="1"/>
  <c r="R45" i="518"/>
  <c r="N47" i="504"/>
  <c r="N48" i="504" s="1"/>
  <c r="N45" i="504"/>
  <c r="M47" i="489"/>
  <c r="M48" i="489" s="1"/>
  <c r="M45" i="489"/>
  <c r="N45" i="493"/>
  <c r="N47" i="493"/>
  <c r="N48" i="493" s="1"/>
  <c r="M45" i="483"/>
  <c r="M47" i="483"/>
  <c r="M48" i="483" s="1"/>
  <c r="N45" i="516"/>
  <c r="N47" i="516"/>
  <c r="N48" i="516" s="1"/>
  <c r="S44" i="518"/>
  <c r="S14" i="518"/>
  <c r="S41" i="518"/>
  <c r="S26" i="518"/>
  <c r="M14" i="528"/>
  <c r="M44" i="528"/>
  <c r="S41" i="494"/>
  <c r="S44" i="494"/>
  <c r="S14" i="494"/>
  <c r="S26" i="494"/>
  <c r="M47" i="484"/>
  <c r="M48" i="484" s="1"/>
  <c r="M45" i="484"/>
  <c r="S26" i="522"/>
  <c r="S44" i="522"/>
  <c r="S14" i="522"/>
  <c r="S41" i="522"/>
  <c r="N13" i="528"/>
  <c r="S5" i="528"/>
  <c r="R5" i="528"/>
  <c r="R13" i="528" s="1"/>
  <c r="R47" i="491"/>
  <c r="R48" i="491" s="1"/>
  <c r="R45" i="491"/>
  <c r="S14" i="525"/>
  <c r="S44" i="525"/>
  <c r="S41" i="525"/>
  <c r="S26" i="525"/>
  <c r="R44" i="493"/>
  <c r="R14" i="493"/>
  <c r="R41" i="493"/>
  <c r="R26" i="493"/>
  <c r="R13" i="527"/>
  <c r="R41" i="483"/>
  <c r="R44" i="483"/>
  <c r="S26" i="489"/>
  <c r="S44" i="489"/>
  <c r="M45" i="487"/>
  <c r="M47" i="487"/>
  <c r="M48" i="487" s="1"/>
  <c r="M26" i="528"/>
  <c r="R26" i="488"/>
  <c r="R44" i="488"/>
  <c r="N26" i="489"/>
  <c r="N44" i="489"/>
  <c r="N25" i="528"/>
  <c r="S18" i="528"/>
  <c r="S25" i="528" s="1"/>
  <c r="R18" i="528"/>
  <c r="R25" i="528" s="1"/>
  <c r="M45" i="517"/>
  <c r="M47" i="517"/>
  <c r="M48" i="517" s="1"/>
  <c r="S13" i="527"/>
  <c r="S41" i="527" s="1"/>
  <c r="S26" i="481"/>
  <c r="S44" i="481"/>
  <c r="S14" i="492"/>
  <c r="S44" i="492"/>
  <c r="S41" i="492"/>
  <c r="S26" i="492"/>
  <c r="N14" i="527"/>
  <c r="N44" i="527"/>
  <c r="R41" i="485"/>
  <c r="R44" i="485"/>
  <c r="R26" i="489"/>
  <c r="R44" i="489"/>
  <c r="M47" i="527"/>
  <c r="M48" i="527" s="1"/>
  <c r="M45" i="527"/>
  <c r="N26" i="481"/>
  <c r="N44" i="481"/>
  <c r="S11" i="500"/>
  <c r="S13" i="500"/>
  <c r="N14" i="500"/>
  <c r="N44" i="500"/>
  <c r="N26" i="500"/>
  <c r="N41" i="500"/>
  <c r="S11" i="517"/>
  <c r="S13" i="517"/>
  <c r="S41" i="516"/>
  <c r="S44" i="516"/>
  <c r="S14" i="516"/>
  <c r="S26" i="516"/>
  <c r="R45" i="525"/>
  <c r="R47" i="525"/>
  <c r="R48" i="525" s="1"/>
  <c r="R45" i="516"/>
  <c r="R47" i="516"/>
  <c r="R48" i="516" s="1"/>
  <c r="R11" i="500"/>
  <c r="R13" i="500"/>
  <c r="N11" i="528"/>
  <c r="S8" i="528"/>
  <c r="S11" i="528" s="1"/>
  <c r="N14" i="517"/>
  <c r="N44" i="517"/>
  <c r="N41" i="517"/>
  <c r="N26" i="517"/>
  <c r="M47" i="488"/>
  <c r="M48" i="488" s="1"/>
  <c r="M45" i="488"/>
  <c r="L45" i="528"/>
  <c r="L47" i="528"/>
  <c r="L48" i="528" s="1"/>
  <c r="S26" i="504"/>
  <c r="S14" i="504"/>
  <c r="S44" i="504"/>
  <c r="S41" i="504"/>
  <c r="S44" i="526"/>
  <c r="S14" i="526"/>
  <c r="S26" i="526"/>
  <c r="R45" i="522"/>
  <c r="R47" i="522"/>
  <c r="R48" i="522" s="1"/>
  <c r="M47" i="481"/>
  <c r="M48" i="481" s="1"/>
  <c r="M45" i="481"/>
  <c r="M45" i="485"/>
  <c r="M47" i="485"/>
  <c r="M48" i="485" s="1"/>
  <c r="N45" i="526"/>
  <c r="N47" i="526"/>
  <c r="N48" i="526" s="1"/>
  <c r="N47" i="525"/>
  <c r="N48" i="525" s="1"/>
  <c r="N45" i="525"/>
  <c r="R8" i="528"/>
  <c r="R11" i="528" s="1"/>
  <c r="R26" i="484"/>
  <c r="R44" i="484"/>
  <c r="S14" i="493"/>
  <c r="S44" i="493"/>
  <c r="S41" i="493"/>
  <c r="S26" i="493"/>
  <c r="R44" i="492"/>
  <c r="R14" i="492"/>
  <c r="R41" i="492"/>
  <c r="R26" i="492"/>
  <c r="R47" i="526"/>
  <c r="R48" i="526" s="1"/>
  <c r="R45" i="526"/>
  <c r="N47" i="518"/>
  <c r="N48" i="518" s="1"/>
  <c r="N45" i="518"/>
  <c r="S26" i="484"/>
  <c r="S44" i="484"/>
  <c r="N47" i="494"/>
  <c r="N48" i="494" s="1"/>
  <c r="N45" i="494"/>
  <c r="R13" i="517"/>
  <c r="R11" i="517"/>
  <c r="Q45" i="528"/>
  <c r="Q47" i="528"/>
  <c r="Q48" i="528" s="1"/>
  <c r="M45" i="500"/>
  <c r="M47" i="500"/>
  <c r="M48" i="500" s="1"/>
  <c r="N26" i="484"/>
  <c r="N44" i="484"/>
  <c r="S44" i="491"/>
  <c r="S14" i="491"/>
  <c r="S26" i="491"/>
  <c r="S41" i="491"/>
  <c r="R44" i="481"/>
  <c r="N41" i="485"/>
  <c r="N44" i="485"/>
  <c r="S44" i="483"/>
  <c r="S41" i="483"/>
  <c r="N41" i="483"/>
  <c r="N44" i="483"/>
  <c r="N45" i="491"/>
  <c r="N47" i="491"/>
  <c r="N48" i="491" s="1"/>
  <c r="R41" i="494"/>
  <c r="R44" i="494"/>
  <c r="R14" i="494"/>
  <c r="R26" i="494"/>
  <c r="S41" i="487"/>
  <c r="S44" i="487"/>
  <c r="N41" i="487"/>
  <c r="N44" i="487"/>
  <c r="N26" i="488"/>
  <c r="N44" i="488"/>
  <c r="S41" i="485"/>
  <c r="S44" i="485"/>
  <c r="R41" i="487"/>
  <c r="R44" i="487"/>
  <c r="N47" i="522"/>
  <c r="N48" i="522" s="1"/>
  <c r="N45" i="522"/>
  <c r="S26" i="488"/>
  <c r="S44" i="488"/>
  <c r="M41" i="528"/>
  <c r="N45" i="492"/>
  <c r="N47" i="492"/>
  <c r="N48" i="492" s="1"/>
  <c r="N26" i="527"/>
  <c r="N40" i="528"/>
  <c r="N41" i="528" s="1"/>
  <c r="S29" i="528"/>
  <c r="S40" i="528" s="1"/>
  <c r="D49" i="359"/>
  <c r="D51" i="359"/>
  <c r="D18" i="359"/>
  <c r="E55" i="359"/>
  <c r="D41" i="359"/>
  <c r="D37" i="359"/>
  <c r="L57" i="359"/>
  <c r="D23" i="359"/>
  <c r="C55" i="359"/>
  <c r="R14" i="10"/>
  <c r="R44" i="10"/>
  <c r="R41" i="10"/>
  <c r="R26" i="10"/>
  <c r="N44" i="10"/>
  <c r="N45" i="10" s="1"/>
  <c r="N41" i="10"/>
  <c r="N14" i="10"/>
  <c r="S26" i="10"/>
  <c r="S14" i="10"/>
  <c r="S41" i="10"/>
  <c r="S44" i="10"/>
  <c r="M45" i="10"/>
  <c r="M47" i="10"/>
  <c r="M48" i="10" s="1"/>
  <c r="F54" i="359"/>
  <c r="H17" i="359"/>
  <c r="G41" i="359"/>
  <c r="H13" i="359"/>
  <c r="H12" i="359"/>
  <c r="F50" i="359"/>
  <c r="H54" i="359"/>
  <c r="H20" i="359"/>
  <c r="G51" i="359"/>
  <c r="K56" i="359"/>
  <c r="G23" i="359"/>
  <c r="F25" i="359"/>
  <c r="F24" i="359"/>
  <c r="F32" i="359"/>
  <c r="F44" i="359"/>
  <c r="F19" i="359"/>
  <c r="H22" i="359"/>
  <c r="H24" i="359"/>
  <c r="G37" i="359"/>
  <c r="G18" i="359"/>
  <c r="F21" i="359"/>
  <c r="H32" i="359"/>
  <c r="H21" i="359"/>
  <c r="H30" i="359"/>
  <c r="F22" i="359"/>
  <c r="H11" i="359"/>
  <c r="J56" i="359"/>
  <c r="H50" i="359"/>
  <c r="H19" i="359"/>
  <c r="H15" i="359"/>
  <c r="H9" i="359"/>
  <c r="F49" i="359"/>
  <c r="F30" i="359"/>
  <c r="H14" i="359"/>
  <c r="H25" i="359"/>
  <c r="H16" i="359"/>
  <c r="G49" i="359"/>
  <c r="F20" i="359"/>
  <c r="H44" i="359"/>
  <c r="D12" i="359" l="1"/>
  <c r="D22" i="359"/>
  <c r="D20" i="359"/>
  <c r="D44" i="359"/>
  <c r="D54" i="359"/>
  <c r="D9" i="359"/>
  <c r="D21" i="359"/>
  <c r="D32" i="359"/>
  <c r="D19" i="359"/>
  <c r="D50" i="359"/>
  <c r="S45" i="485"/>
  <c r="S47" i="485"/>
  <c r="S48" i="485" s="1"/>
  <c r="S44" i="500"/>
  <c r="S14" i="500"/>
  <c r="S26" i="500"/>
  <c r="S41" i="500"/>
  <c r="R47" i="489"/>
  <c r="R48" i="489" s="1"/>
  <c r="R45" i="489"/>
  <c r="R14" i="517"/>
  <c r="R44" i="517"/>
  <c r="R41" i="517"/>
  <c r="R26" i="517"/>
  <c r="R47" i="485"/>
  <c r="R48" i="485" s="1"/>
  <c r="R45" i="485"/>
  <c r="S45" i="489"/>
  <c r="S47" i="489"/>
  <c r="S48" i="489" s="1"/>
  <c r="R45" i="484"/>
  <c r="R47" i="484"/>
  <c r="R48" i="484" s="1"/>
  <c r="R14" i="500"/>
  <c r="R44" i="500"/>
  <c r="R26" i="500"/>
  <c r="R41" i="500"/>
  <c r="R47" i="494"/>
  <c r="R48" i="494" s="1"/>
  <c r="R45" i="494"/>
  <c r="S45" i="484"/>
  <c r="S47" i="484"/>
  <c r="S48" i="484" s="1"/>
  <c r="N45" i="527"/>
  <c r="N47" i="527"/>
  <c r="N48" i="527" s="1"/>
  <c r="R47" i="483"/>
  <c r="R48" i="483" s="1"/>
  <c r="R45" i="483"/>
  <c r="S47" i="494"/>
  <c r="S48" i="494" s="1"/>
  <c r="S45" i="494"/>
  <c r="R26" i="527"/>
  <c r="R44" i="527"/>
  <c r="R14" i="527"/>
  <c r="M45" i="528"/>
  <c r="M47" i="528"/>
  <c r="M48" i="528" s="1"/>
  <c r="N47" i="483"/>
  <c r="N48" i="483" s="1"/>
  <c r="N45" i="483"/>
  <c r="S45" i="492"/>
  <c r="S47" i="492"/>
  <c r="S48" i="492" s="1"/>
  <c r="S45" i="516"/>
  <c r="S47" i="516"/>
  <c r="S48" i="516" s="1"/>
  <c r="S47" i="483"/>
  <c r="S48" i="483" s="1"/>
  <c r="S45" i="483"/>
  <c r="S47" i="526"/>
  <c r="S48" i="526" s="1"/>
  <c r="S45" i="526"/>
  <c r="S47" i="481"/>
  <c r="S48" i="481" s="1"/>
  <c r="S45" i="481"/>
  <c r="R45" i="493"/>
  <c r="R47" i="493"/>
  <c r="R48" i="493" s="1"/>
  <c r="S47" i="488"/>
  <c r="S48" i="488" s="1"/>
  <c r="S45" i="488"/>
  <c r="N45" i="485"/>
  <c r="N47" i="485"/>
  <c r="N48" i="485" s="1"/>
  <c r="S44" i="517"/>
  <c r="S14" i="517"/>
  <c r="S41" i="517"/>
  <c r="S26" i="517"/>
  <c r="S45" i="518"/>
  <c r="S47" i="518"/>
  <c r="S48" i="518" s="1"/>
  <c r="R47" i="481"/>
  <c r="R48" i="481" s="1"/>
  <c r="R45" i="481"/>
  <c r="R47" i="492"/>
  <c r="R48" i="492" s="1"/>
  <c r="R45" i="492"/>
  <c r="S45" i="525"/>
  <c r="S47" i="525"/>
  <c r="S48" i="525" s="1"/>
  <c r="S26" i="527"/>
  <c r="S44" i="527"/>
  <c r="S14" i="527"/>
  <c r="R45" i="487"/>
  <c r="R47" i="487"/>
  <c r="R48" i="487" s="1"/>
  <c r="S45" i="493"/>
  <c r="S47" i="493"/>
  <c r="S48" i="493" s="1"/>
  <c r="R26" i="528"/>
  <c r="N26" i="528"/>
  <c r="S13" i="528"/>
  <c r="S47" i="504"/>
  <c r="S48" i="504" s="1"/>
  <c r="S45" i="504"/>
  <c r="N45" i="500"/>
  <c r="N47" i="500"/>
  <c r="N48" i="500" s="1"/>
  <c r="N45" i="488"/>
  <c r="N47" i="488"/>
  <c r="N48" i="488" s="1"/>
  <c r="N47" i="481"/>
  <c r="N48" i="481" s="1"/>
  <c r="N45" i="481"/>
  <c r="N45" i="489"/>
  <c r="N47" i="489"/>
  <c r="N48" i="489" s="1"/>
  <c r="N14" i="528"/>
  <c r="N44" i="528"/>
  <c r="R44" i="528"/>
  <c r="R14" i="528"/>
  <c r="N47" i="484"/>
  <c r="N48" i="484" s="1"/>
  <c r="N45" i="484"/>
  <c r="S47" i="491"/>
  <c r="S48" i="491" s="1"/>
  <c r="S45" i="491"/>
  <c r="S26" i="528"/>
  <c r="N45" i="487"/>
  <c r="N47" i="487"/>
  <c r="N48" i="487" s="1"/>
  <c r="R41" i="528"/>
  <c r="N45" i="517"/>
  <c r="N47" i="517"/>
  <c r="N48" i="517" s="1"/>
  <c r="R41" i="527"/>
  <c r="R47" i="488"/>
  <c r="R48" i="488" s="1"/>
  <c r="R45" i="488"/>
  <c r="S47" i="522"/>
  <c r="S48" i="522" s="1"/>
  <c r="S45" i="522"/>
  <c r="S45" i="487"/>
  <c r="S47" i="487"/>
  <c r="S48" i="487" s="1"/>
  <c r="D14" i="359"/>
  <c r="D25" i="359"/>
  <c r="D11" i="359"/>
  <c r="D16" i="359"/>
  <c r="D15" i="359"/>
  <c r="D30" i="359"/>
  <c r="D24" i="359"/>
  <c r="D13" i="359"/>
  <c r="E56" i="359"/>
  <c r="E69" i="359" s="1"/>
  <c r="K57" i="359"/>
  <c r="E57" i="359" s="1"/>
  <c r="D17" i="359"/>
  <c r="C56" i="359"/>
  <c r="C59" i="359" s="1"/>
  <c r="C63" i="359" s="1"/>
  <c r="J57" i="359"/>
  <c r="C57" i="359" s="1"/>
  <c r="R45" i="10"/>
  <c r="R47" i="10"/>
  <c r="R48" i="10" s="1"/>
  <c r="N47" i="10"/>
  <c r="N48" i="10" s="1"/>
  <c r="S45" i="10"/>
  <c r="S47" i="10"/>
  <c r="S48" i="10" s="1"/>
  <c r="F28" i="359"/>
  <c r="G24" i="359"/>
  <c r="G32" i="359"/>
  <c r="F45" i="359"/>
  <c r="H39" i="359"/>
  <c r="F39" i="359"/>
  <c r="G15" i="359"/>
  <c r="H46" i="359"/>
  <c r="G19" i="359"/>
  <c r="G9" i="359"/>
  <c r="G21" i="359"/>
  <c r="H28" i="359"/>
  <c r="G22" i="359"/>
  <c r="G50" i="359"/>
  <c r="H53" i="359"/>
  <c r="G14" i="359"/>
  <c r="G16" i="359"/>
  <c r="G54" i="359"/>
  <c r="H45" i="359"/>
  <c r="F55" i="359"/>
  <c r="G44" i="359"/>
  <c r="H55" i="359"/>
  <c r="G13" i="359"/>
  <c r="F46" i="359"/>
  <c r="F53" i="359"/>
  <c r="G30" i="359"/>
  <c r="G11" i="359"/>
  <c r="G17" i="359"/>
  <c r="G25" i="359"/>
  <c r="F31" i="359"/>
  <c r="G20" i="359"/>
  <c r="H31" i="359"/>
  <c r="G12" i="359"/>
  <c r="D45" i="359" l="1"/>
  <c r="D28" i="359"/>
  <c r="R45" i="527"/>
  <c r="R47" i="527"/>
  <c r="R48" i="527" s="1"/>
  <c r="R47" i="517"/>
  <c r="R48" i="517" s="1"/>
  <c r="R45" i="517"/>
  <c r="S47" i="517"/>
  <c r="S48" i="517" s="1"/>
  <c r="S45" i="517"/>
  <c r="S14" i="528"/>
  <c r="S44" i="528"/>
  <c r="S47" i="500"/>
  <c r="S48" i="500" s="1"/>
  <c r="S45" i="500"/>
  <c r="S47" i="527"/>
  <c r="S48" i="527" s="1"/>
  <c r="S45" i="527"/>
  <c r="R47" i="500"/>
  <c r="R48" i="500" s="1"/>
  <c r="R45" i="500"/>
  <c r="R47" i="528"/>
  <c r="R48" i="528" s="1"/>
  <c r="R45" i="528"/>
  <c r="N47" i="528"/>
  <c r="N48" i="528" s="1"/>
  <c r="N45" i="528"/>
  <c r="S41" i="528"/>
  <c r="C68" i="359"/>
  <c r="C65" i="359"/>
  <c r="C72" i="359"/>
  <c r="D31" i="359"/>
  <c r="D55" i="359"/>
  <c r="D53" i="359"/>
  <c r="D46" i="359"/>
  <c r="D39" i="359"/>
  <c r="C69" i="359"/>
  <c r="C60" i="359"/>
  <c r="C64" i="359" s="1"/>
  <c r="C61" i="359"/>
  <c r="C70" i="359"/>
  <c r="C71" i="359"/>
  <c r="E59" i="359"/>
  <c r="E63" i="359" s="1"/>
  <c r="E61" i="359"/>
  <c r="E60" i="359"/>
  <c r="E64" i="359" s="1"/>
  <c r="E71" i="359"/>
  <c r="E70" i="359"/>
  <c r="E65" i="359"/>
  <c r="E72" i="359"/>
  <c r="E68" i="359"/>
  <c r="F56" i="359"/>
  <c r="H56" i="359"/>
  <c r="G55" i="359"/>
  <c r="G31" i="359"/>
  <c r="G39" i="359"/>
  <c r="G28" i="359"/>
  <c r="G53" i="359"/>
  <c r="G46" i="359"/>
  <c r="G45" i="359"/>
  <c r="S45" i="528" l="1"/>
  <c r="S47" i="528"/>
  <c r="S48" i="528" s="1"/>
  <c r="D56" i="359"/>
  <c r="D69" i="359" s="1"/>
  <c r="H57" i="359"/>
  <c r="D57" i="359" s="1"/>
  <c r="H23" i="23" a="1"/>
  <c r="H9" i="23" a="1"/>
  <c r="K35" i="23" a="1"/>
  <c r="M10" i="23" a="1"/>
  <c r="M21" i="23" a="1"/>
  <c r="G18" i="23" a="1"/>
  <c r="H8" i="23" a="1"/>
  <c r="M34" i="23" a="1"/>
  <c r="G9" i="23" a="1"/>
  <c r="L9" i="23" a="1"/>
  <c r="J5" i="23" a="1"/>
  <c r="L10" i="23" a="1"/>
  <c r="I23" i="23" a="1"/>
  <c r="J35" i="23" a="1"/>
  <c r="N35" i="23" a="1"/>
  <c r="M18" i="23" a="1"/>
  <c r="M8" i="23" a="1"/>
  <c r="J21" i="23" a="1"/>
  <c r="K33" i="23" a="1"/>
  <c r="K32" i="23" a="1"/>
  <c r="N38" i="23" a="1"/>
  <c r="N39" i="23" a="1"/>
  <c r="G34" i="23" a="1"/>
  <c r="I29" i="23" a="1"/>
  <c r="J33" i="23" a="1"/>
  <c r="G10" i="23" a="1"/>
  <c r="G38" i="23" a="1"/>
  <c r="I9" i="23" a="1"/>
  <c r="H21" i="23" a="1"/>
  <c r="N33" i="23" a="1"/>
  <c r="I21" i="23" a="1"/>
  <c r="K38" i="23" a="1"/>
  <c r="H18" i="23" a="1"/>
  <c r="J38" i="23" a="1"/>
  <c r="N31" i="23" a="1"/>
  <c r="J20" i="23" a="1"/>
  <c r="K22" i="23" a="1"/>
  <c r="N32" i="23" a="1"/>
  <c r="F29" i="23" a="1"/>
  <c r="H34" i="23" a="1"/>
  <c r="M35" i="23" a="1"/>
  <c r="H24" i="23" a="1"/>
  <c r="M36" i="23" a="1"/>
  <c r="K8" i="23" a="1"/>
  <c r="N9" i="23" a="1"/>
  <c r="H32" i="23" a="1"/>
  <c r="I38" i="23" a="1"/>
  <c r="H19" i="23" a="1"/>
  <c r="I37" i="23" a="1"/>
  <c r="I5" i="23" a="1"/>
  <c r="K19" i="23" a="1"/>
  <c r="I33" i="23" a="1"/>
  <c r="M19" i="23" a="1"/>
  <c r="L21" i="23" a="1"/>
  <c r="K39" i="23" a="1"/>
  <c r="N5" i="23" a="1"/>
  <c r="G21" i="23" a="1"/>
  <c r="G8" i="23" a="1"/>
  <c r="N34" i="23" a="1"/>
  <c r="J34" i="23" a="1"/>
  <c r="L5" i="23" a="1"/>
  <c r="N18" i="23" a="1"/>
  <c r="J31" i="23" a="1"/>
  <c r="G39" i="23" a="1"/>
  <c r="K37" i="23" a="1"/>
  <c r="H37" i="23" a="1"/>
  <c r="I20" i="23" a="1"/>
  <c r="M23" i="23" a="1"/>
  <c r="I10" i="23" a="1"/>
  <c r="H22" i="23" a="1"/>
  <c r="J8" i="23" a="1"/>
  <c r="I19" i="23" a="1"/>
  <c r="G32" i="23" a="1"/>
  <c r="J10" i="23" a="1"/>
  <c r="E5" i="23" a="1"/>
  <c r="M33" i="23" a="1"/>
  <c r="I36" i="23" a="1"/>
  <c r="G23" i="23" a="1"/>
  <c r="I30" i="23" a="1"/>
  <c r="G31" i="23" a="1"/>
  <c r="M38" i="23" a="1"/>
  <c r="I31" i="23" a="1"/>
  <c r="H5" i="23" a="1"/>
  <c r="N10" i="23" a="1"/>
  <c r="N21" i="23" a="1"/>
  <c r="M31" i="23" a="1"/>
  <c r="F18" i="23" a="1"/>
  <c r="K9" i="23" a="1"/>
  <c r="K34" i="23" a="1"/>
  <c r="G19" i="23" a="1"/>
  <c r="F8" i="23" a="1"/>
  <c r="N22" i="23" a="1"/>
  <c r="G24" i="23" a="1"/>
  <c r="K21" i="23" a="1"/>
  <c r="M9" i="23" a="1"/>
  <c r="J18" i="23" a="1"/>
  <c r="M39" i="23" a="1"/>
  <c r="I22" i="23" a="1"/>
  <c r="L18" i="23" a="1"/>
  <c r="L30" i="23" a="1"/>
  <c r="G56" i="359"/>
  <c r="H33" i="23" a="1"/>
  <c r="J24" i="23" a="1"/>
  <c r="N37" i="23" a="1"/>
  <c r="G33" i="23" a="1"/>
  <c r="J19" i="23" a="1"/>
  <c r="I34" i="23" a="1"/>
  <c r="K24" i="23" a="1"/>
  <c r="N19" i="23" a="1"/>
  <c r="G22" i="23" a="1"/>
  <c r="K30" i="23" a="1"/>
  <c r="N30" i="23" a="1"/>
  <c r="K10" i="23" a="1"/>
  <c r="N29" i="23" a="1"/>
  <c r="I18" i="23" a="1"/>
  <c r="L23" i="23" a="1"/>
  <c r="J30" i="23" a="1"/>
  <c r="J22" i="23" a="1"/>
  <c r="L20" i="23" a="1"/>
  <c r="J39" i="23" a="1"/>
  <c r="L8" i="23" a="1"/>
  <c r="K36" i="23" a="1"/>
  <c r="J37" i="23" a="1"/>
  <c r="G37" i="23" a="1"/>
  <c r="E8" i="23" a="1"/>
  <c r="K5" i="23" a="1"/>
  <c r="G35" i="23" a="1"/>
  <c r="G29" i="23" a="1"/>
  <c r="K23" i="23" a="1"/>
  <c r="L31" i="23" a="1"/>
  <c r="L19" i="23" a="1"/>
  <c r="M24" i="23" a="1"/>
  <c r="L35" i="23" a="1"/>
  <c r="M32" i="23" a="1"/>
  <c r="H35" i="23" a="1"/>
  <c r="N23" i="23" a="1"/>
  <c r="M5" i="23" a="1"/>
  <c r="I24" i="23" a="1"/>
  <c r="M30" i="23" a="1"/>
  <c r="N36" i="23" a="1"/>
  <c r="E29" i="23" a="1"/>
  <c r="J9" i="23" a="1"/>
  <c r="K29" i="23" a="1"/>
  <c r="H29" i="23" a="1"/>
  <c r="E18" i="23" a="1"/>
  <c r="L36" i="23" a="1"/>
  <c r="H39" i="23" a="1"/>
  <c r="J32" i="23" a="1"/>
  <c r="G36" i="23" a="1"/>
  <c r="J23" i="23" a="1"/>
  <c r="K18" i="23" a="1"/>
  <c r="N8" i="23" a="1"/>
  <c r="M20" i="23" a="1"/>
  <c r="F5" i="23" a="1"/>
  <c r="M22" i="23" a="1"/>
  <c r="M37" i="23" a="1"/>
  <c r="N20" i="23" a="1"/>
  <c r="H10" i="23" a="1"/>
  <c r="I8" i="23" a="1"/>
  <c r="J29" i="23" a="1"/>
  <c r="L29" i="23" a="1"/>
  <c r="H31" i="23" a="1"/>
  <c r="L38" i="23" a="1"/>
  <c r="L22" i="23" a="1"/>
  <c r="G5" i="23" a="1"/>
  <c r="K31" i="23" a="1"/>
  <c r="L37" i="23" a="1"/>
  <c r="L33" i="23" a="1"/>
  <c r="I32" i="23" a="1"/>
  <c r="K20" i="23" a="1"/>
  <c r="M29" i="23" a="1"/>
  <c r="L24" i="23" a="1"/>
  <c r="H38" i="23" a="1"/>
  <c r="I35" i="23" a="1"/>
  <c r="N24" i="23" a="1"/>
  <c r="H36" i="23" a="1"/>
  <c r="I39" i="23" a="1"/>
  <c r="J36" i="23" a="1"/>
  <c r="L34" i="23" a="1"/>
  <c r="L32" i="23" a="1"/>
  <c r="L39" i="23" a="1"/>
  <c r="D60" i="359" l="1"/>
  <c r="D64" i="359" s="1"/>
  <c r="D61" i="359"/>
  <c r="D65" i="359"/>
  <c r="D72" i="359"/>
  <c r="D59" i="359"/>
  <c r="D63" i="359" s="1"/>
  <c r="D71" i="359"/>
  <c r="D68" i="359"/>
  <c r="D70" i="359"/>
  <c r="K37" i="23"/>
  <c r="M36" i="23"/>
  <c r="I32" i="23"/>
  <c r="N24" i="23"/>
  <c r="G24" i="23"/>
  <c r="I23" i="23"/>
  <c r="L10" i="23"/>
  <c r="H10" i="23"/>
  <c r="L39" i="23"/>
  <c r="L38" i="23"/>
  <c r="M20" i="23"/>
  <c r="L37" i="23"/>
  <c r="G29" i="23"/>
  <c r="L24" i="23"/>
  <c r="G18" i="23"/>
  <c r="G19" i="23"/>
  <c r="G21" i="23"/>
  <c r="G22" i="23"/>
  <c r="G23" i="23"/>
  <c r="H33" i="23"/>
  <c r="M39" i="23"/>
  <c r="L21" i="23"/>
  <c r="L33" i="23"/>
  <c r="I31" i="23"/>
  <c r="K22" i="23"/>
  <c r="I24" i="23"/>
  <c r="J24" i="23"/>
  <c r="K24" i="23"/>
  <c r="M21" i="23"/>
  <c r="H9" i="23"/>
  <c r="F5" i="23"/>
  <c r="H34" i="23"/>
  <c r="G39" i="23"/>
  <c r="J23" i="23"/>
  <c r="K9" i="23"/>
  <c r="M5" i="23"/>
  <c r="K31" i="23"/>
  <c r="M35" i="23"/>
  <c r="H36" i="23"/>
  <c r="N23" i="23"/>
  <c r="I22" i="23"/>
  <c r="K10" i="23"/>
  <c r="G8" i="23"/>
  <c r="M31" i="23"/>
  <c r="I29" i="23"/>
  <c r="M29" i="23"/>
  <c r="M37" i="23"/>
  <c r="G33" i="23"/>
  <c r="N18" i="23"/>
  <c r="N19" i="23"/>
  <c r="N20" i="23"/>
  <c r="N21" i="23"/>
  <c r="N22" i="23"/>
  <c r="F18" i="23"/>
  <c r="F25" i="23" s="1"/>
  <c r="H19" i="23"/>
  <c r="H31" i="23"/>
  <c r="E29" i="23"/>
  <c r="M18" i="23"/>
  <c r="M19" i="23"/>
  <c r="M22" i="23"/>
  <c r="M23" i="23"/>
  <c r="M24" i="23"/>
  <c r="J33" i="23"/>
  <c r="J35" i="23"/>
  <c r="M34" i="23"/>
  <c r="I21" i="23"/>
  <c r="J8" i="23"/>
  <c r="L30" i="23"/>
  <c r="E8" i="23"/>
  <c r="K39" i="23"/>
  <c r="N10" i="23"/>
  <c r="L9" i="23"/>
  <c r="M9" i="23"/>
  <c r="N9" i="23"/>
  <c r="I39" i="23"/>
  <c r="J39" i="23"/>
  <c r="J29" i="23"/>
  <c r="M33" i="23"/>
  <c r="G38" i="23"/>
  <c r="I20" i="23"/>
  <c r="I8" i="23"/>
  <c r="F8" i="23"/>
  <c r="L35" i="23"/>
  <c r="H32" i="23"/>
  <c r="K34" i="23"/>
  <c r="M30" i="23"/>
  <c r="L19" i="23"/>
  <c r="N30" i="23"/>
  <c r="L34" i="23"/>
  <c r="J19" i="23"/>
  <c r="I9" i="23"/>
  <c r="I38" i="23"/>
  <c r="M32" i="23"/>
  <c r="G36" i="23"/>
  <c r="I18" i="23"/>
  <c r="H8" i="23"/>
  <c r="I33" i="23"/>
  <c r="G34" i="23"/>
  <c r="H24" i="23"/>
  <c r="G10" i="23"/>
  <c r="H38" i="23"/>
  <c r="H35" i="23"/>
  <c r="H29" i="23"/>
  <c r="L31" i="23"/>
  <c r="K30" i="23"/>
  <c r="L36" i="23"/>
  <c r="N8" i="23"/>
  <c r="L5" i="23"/>
  <c r="K29" i="23"/>
  <c r="K32" i="23"/>
  <c r="K33" i="23"/>
  <c r="K35" i="23"/>
  <c r="K36" i="23"/>
  <c r="K38" i="23"/>
  <c r="N33" i="23"/>
  <c r="K21" i="23"/>
  <c r="I19" i="23"/>
  <c r="K5" i="23"/>
  <c r="E5" i="23"/>
  <c r="H22" i="23"/>
  <c r="K19" i="23"/>
  <c r="I35" i="23"/>
  <c r="H37" i="23"/>
  <c r="G37" i="23"/>
  <c r="N31" i="23"/>
  <c r="J31" i="23"/>
  <c r="H21" i="23"/>
  <c r="N39" i="23"/>
  <c r="J38" i="23"/>
  <c r="L32" i="23"/>
  <c r="L23" i="23"/>
  <c r="K18" i="23"/>
  <c r="E18" i="23"/>
  <c r="M8" i="23"/>
  <c r="I5" i="23"/>
  <c r="N36" i="23"/>
  <c r="J30" i="23"/>
  <c r="I37" i="23"/>
  <c r="J37" i="23"/>
  <c r="L18" i="23"/>
  <c r="J20" i="23"/>
  <c r="J9" i="23"/>
  <c r="H5" i="23"/>
  <c r="N35" i="23"/>
  <c r="I34" i="23"/>
  <c r="J34" i="23"/>
  <c r="K23" i="23"/>
  <c r="J18" i="23"/>
  <c r="G5" i="23"/>
  <c r="N34" i="23"/>
  <c r="G9" i="23"/>
  <c r="N32" i="23"/>
  <c r="J36" i="23"/>
  <c r="K20" i="23"/>
  <c r="H23" i="23"/>
  <c r="M10" i="23"/>
  <c r="N38" i="23"/>
  <c r="L29" i="23"/>
  <c r="L22" i="23"/>
  <c r="L8" i="23"/>
  <c r="N5" i="23"/>
  <c r="N37" i="23"/>
  <c r="J32" i="23"/>
  <c r="H39" i="23"/>
  <c r="L20" i="23"/>
  <c r="J22" i="23"/>
  <c r="K8" i="23"/>
  <c r="J5" i="23"/>
  <c r="I36" i="23"/>
  <c r="I10" i="23"/>
  <c r="I30" i="23"/>
  <c r="N29" i="23"/>
  <c r="J21" i="23"/>
  <c r="J10" i="23"/>
  <c r="M38" i="23"/>
  <c r="G31" i="23"/>
  <c r="G32" i="23"/>
  <c r="G35" i="23"/>
  <c r="F29" i="23"/>
  <c r="F40" i="23" s="1"/>
  <c r="H18" i="23"/>
  <c r="P31" i="23" l="1"/>
  <c r="N11" i="23"/>
  <c r="R21" i="23"/>
  <c r="S10" i="23"/>
  <c r="P38" i="23"/>
  <c r="M11" i="23"/>
  <c r="S39" i="23"/>
  <c r="O29" i="23"/>
  <c r="O40" i="23" s="1"/>
  <c r="S29" i="23"/>
  <c r="S37" i="23"/>
  <c r="S32" i="23"/>
  <c r="S31" i="23"/>
  <c r="S33" i="23"/>
  <c r="S34" i="23"/>
  <c r="S36" i="23"/>
  <c r="S30" i="23"/>
  <c r="S38" i="23"/>
  <c r="S35" i="23"/>
  <c r="E25" i="23"/>
  <c r="S18" i="23"/>
  <c r="S22" i="23"/>
  <c r="S20" i="23"/>
  <c r="S19" i="23"/>
  <c r="S23" i="23"/>
  <c r="S21" i="23"/>
  <c r="S24" i="23"/>
  <c r="E11" i="23"/>
  <c r="S8" i="23"/>
  <c r="S9" i="23"/>
  <c r="O5" i="23"/>
  <c r="S5" i="23"/>
  <c r="P37" i="23"/>
  <c r="R30" i="23"/>
  <c r="G11" i="23"/>
  <c r="Q29" i="23"/>
  <c r="I11" i="23"/>
  <c r="Q22" i="23"/>
  <c r="Q5" i="23"/>
  <c r="Q8" i="23"/>
  <c r="M25" i="23"/>
  <c r="P5" i="23"/>
  <c r="R19" i="23"/>
  <c r="R22" i="23"/>
  <c r="E40" i="23"/>
  <c r="P24" i="23"/>
  <c r="Q39" i="23"/>
  <c r="P33" i="23"/>
  <c r="P36" i="23"/>
  <c r="Q24" i="23"/>
  <c r="R20" i="23"/>
  <c r="P10" i="23"/>
  <c r="K25" i="23"/>
  <c r="P39" i="23"/>
  <c r="R35" i="23"/>
  <c r="M40" i="23"/>
  <c r="O8" i="23"/>
  <c r="O11" i="23" s="1"/>
  <c r="G25" i="23"/>
  <c r="R33" i="23"/>
  <c r="E13" i="23"/>
  <c r="E14" i="23" s="1"/>
  <c r="Q23" i="23"/>
  <c r="K13" i="23"/>
  <c r="K14" i="23" s="1"/>
  <c r="I25" i="23"/>
  <c r="Q20" i="23"/>
  <c r="R10" i="23"/>
  <c r="N25" i="23"/>
  <c r="R18" i="23"/>
  <c r="N13" i="23"/>
  <c r="N14" i="23" s="1"/>
  <c r="R37" i="23"/>
  <c r="Q37" i="23"/>
  <c r="R23" i="23"/>
  <c r="R32" i="23"/>
  <c r="Q38" i="23"/>
  <c r="L13" i="23"/>
  <c r="L14" i="23" s="1"/>
  <c r="Q31" i="23"/>
  <c r="Q30" i="23"/>
  <c r="P18" i="23"/>
  <c r="R24" i="23"/>
  <c r="R36" i="23"/>
  <c r="J40" i="23"/>
  <c r="L40" i="23"/>
  <c r="R39" i="23"/>
  <c r="K40" i="23"/>
  <c r="R38" i="23"/>
  <c r="I13" i="23"/>
  <c r="I14" i="23" s="1"/>
  <c r="P35" i="23"/>
  <c r="H13" i="23"/>
  <c r="H14" i="23" s="1"/>
  <c r="H25" i="23"/>
  <c r="P32" i="23"/>
  <c r="J25" i="23"/>
  <c r="P29" i="23"/>
  <c r="Q9" i="23"/>
  <c r="L25" i="23"/>
  <c r="Q18" i="23"/>
  <c r="R9" i="23"/>
  <c r="Q10" i="23"/>
  <c r="H40" i="23"/>
  <c r="Q19" i="23"/>
  <c r="N40" i="23"/>
  <c r="R34" i="23"/>
  <c r="Q33" i="23"/>
  <c r="Q36" i="23"/>
  <c r="M13" i="23"/>
  <c r="K11" i="23"/>
  <c r="P34" i="23"/>
  <c r="R5" i="23"/>
  <c r="R31" i="23"/>
  <c r="J13" i="23"/>
  <c r="J14" i="23" s="1"/>
  <c r="Q35" i="23"/>
  <c r="Q32" i="23"/>
  <c r="R8" i="23"/>
  <c r="P23" i="23"/>
  <c r="Q21" i="23"/>
  <c r="O18" i="23"/>
  <c r="O25" i="23" s="1"/>
  <c r="P22" i="23"/>
  <c r="R29" i="23"/>
  <c r="P21" i="23"/>
  <c r="G40" i="23"/>
  <c r="P19" i="23"/>
  <c r="I40" i="23"/>
  <c r="Q34" i="23"/>
  <c r="P9" i="23"/>
  <c r="J11" i="23"/>
  <c r="H11" i="23"/>
  <c r="P8" i="23"/>
  <c r="L11" i="23"/>
  <c r="G13" i="23"/>
  <c r="F11" i="23"/>
  <c r="F13" i="23"/>
  <c r="M26" i="23" l="1"/>
  <c r="Q11" i="23"/>
  <c r="O13" i="23"/>
  <c r="O14" i="23" s="1"/>
  <c r="K41" i="23"/>
  <c r="E41" i="23"/>
  <c r="P13" i="23"/>
  <c r="P14" i="23" s="1"/>
  <c r="R25" i="23"/>
  <c r="N26" i="23"/>
  <c r="E44" i="23"/>
  <c r="E47" i="23" s="1"/>
  <c r="E48" i="23" s="1"/>
  <c r="G26" i="23"/>
  <c r="K26" i="23"/>
  <c r="E26" i="23"/>
  <c r="L26" i="23"/>
  <c r="N41" i="23"/>
  <c r="L41" i="23"/>
  <c r="S11" i="23"/>
  <c r="N44" i="23"/>
  <c r="N45" i="23" s="1"/>
  <c r="P40" i="23"/>
  <c r="I26" i="23"/>
  <c r="H26" i="23"/>
  <c r="M41" i="23"/>
  <c r="S25" i="23"/>
  <c r="R11" i="23"/>
  <c r="Q25" i="23"/>
  <c r="I41" i="23"/>
  <c r="P25" i="23"/>
  <c r="L44" i="23"/>
  <c r="L47" i="23" s="1"/>
  <c r="L48" i="23" s="1"/>
  <c r="K44" i="23"/>
  <c r="K47" i="23" s="1"/>
  <c r="K48" i="23" s="1"/>
  <c r="S13" i="23"/>
  <c r="R13" i="23"/>
  <c r="R14" i="23" s="1"/>
  <c r="G41" i="23"/>
  <c r="J26" i="23"/>
  <c r="M44" i="23"/>
  <c r="M45" i="23" s="1"/>
  <c r="Q13" i="23"/>
  <c r="Q14" i="23" s="1"/>
  <c r="Q40" i="23"/>
  <c r="J44" i="23"/>
  <c r="J45" i="23" s="1"/>
  <c r="J41" i="23"/>
  <c r="H44" i="23"/>
  <c r="H47" i="23" s="1"/>
  <c r="H48" i="23" s="1"/>
  <c r="M14" i="23"/>
  <c r="R40" i="23"/>
  <c r="H41" i="23"/>
  <c r="F14" i="23"/>
  <c r="F44" i="23"/>
  <c r="I44" i="23"/>
  <c r="S40" i="23"/>
  <c r="F41" i="23"/>
  <c r="G44" i="23"/>
  <c r="G14" i="23"/>
  <c r="P11" i="23"/>
  <c r="F26" i="23"/>
  <c r="N47" i="23" l="1"/>
  <c r="N48" i="23" s="1"/>
  <c r="E45" i="23"/>
  <c r="O41" i="23"/>
  <c r="O26" i="23"/>
  <c r="O44" i="23"/>
  <c r="O47" i="23" s="1"/>
  <c r="O48" i="23" s="1"/>
  <c r="Q41" i="23"/>
  <c r="P26" i="23"/>
  <c r="P41" i="23"/>
  <c r="S26" i="23"/>
  <c r="S41" i="23"/>
  <c r="L45" i="23"/>
  <c r="R26" i="23"/>
  <c r="S14" i="23"/>
  <c r="P44" i="23"/>
  <c r="P47" i="23" s="1"/>
  <c r="P48" i="23" s="1"/>
  <c r="R41" i="23"/>
  <c r="H45" i="23"/>
  <c r="Q44" i="23"/>
  <c r="Q47" i="23" s="1"/>
  <c r="Q48" i="23" s="1"/>
  <c r="K45" i="23"/>
  <c r="J47" i="23"/>
  <c r="J48" i="23" s="1"/>
  <c r="R44" i="23"/>
  <c r="R45" i="23" s="1"/>
  <c r="S44" i="23"/>
  <c r="S45" i="23" s="1"/>
  <c r="M47" i="23"/>
  <c r="M48" i="23" s="1"/>
  <c r="Q26" i="23"/>
  <c r="I45" i="23"/>
  <c r="I47" i="23"/>
  <c r="I48" i="23" s="1"/>
  <c r="F47" i="23"/>
  <c r="F48" i="23" s="1"/>
  <c r="F45" i="23"/>
  <c r="G45" i="23"/>
  <c r="G47" i="23"/>
  <c r="G48" i="23" s="1"/>
  <c r="G57" i="359"/>
  <c r="F57" i="359"/>
  <c r="R47" i="23" l="1"/>
  <c r="R48" i="23" s="1"/>
  <c r="O45" i="23"/>
  <c r="S47" i="23"/>
  <c r="S48" i="23" s="1"/>
  <c r="P45" i="23"/>
  <c r="Q45" i="23"/>
  <c r="L42" i="23" a="1"/>
  <c r="C42" i="23" a="1"/>
  <c r="I42" i="23" a="1"/>
  <c r="E42" i="23" a="1"/>
  <c r="M42" i="23" a="1"/>
  <c r="N42" i="23" a="1"/>
  <c r="G42" i="23" a="1"/>
  <c r="H42" i="23" a="1"/>
  <c r="J42" i="23" a="1"/>
  <c r="K42" i="23" a="1"/>
  <c r="D42" i="23" a="1"/>
  <c r="F42" i="23" a="1"/>
  <c r="J42" i="23" l="1"/>
  <c r="E42" i="23"/>
  <c r="F42" i="23"/>
  <c r="H42" i="23"/>
  <c r="I42" i="23"/>
  <c r="G42" i="23"/>
  <c r="P42" i="23" s="1"/>
  <c r="C42" i="23"/>
  <c r="D42" i="23"/>
  <c r="K42" i="23"/>
  <c r="L42" i="23"/>
  <c r="N42" i="23"/>
  <c r="M42" i="23"/>
  <c r="R42" i="23" s="1"/>
  <c r="Q42" i="23" l="1"/>
  <c r="O42" i="23"/>
  <c r="S42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<sst xmlns="http://schemas.openxmlformats.org/spreadsheetml/2006/main" count="2590" uniqueCount="68">
  <si>
    <t>Payroll Taxes</t>
  </si>
  <si>
    <t>Workers Comp</t>
  </si>
  <si>
    <t>Net Revenue</t>
  </si>
  <si>
    <t>Annualized</t>
  </si>
  <si>
    <t>Billings</t>
  </si>
  <si>
    <t>Provider Flow Through</t>
  </si>
  <si>
    <t xml:space="preserve">Staff Pay </t>
  </si>
  <si>
    <t>Charge Backs</t>
  </si>
  <si>
    <t>Practice Earnings*</t>
  </si>
  <si>
    <t>Total Flow Through</t>
  </si>
  <si>
    <t>Take Rate</t>
  </si>
  <si>
    <t>*without Finni support or subcontracted earnings</t>
  </si>
  <si>
    <t xml:space="preserve">Promotional Spend </t>
  </si>
  <si>
    <t>Leases</t>
  </si>
  <si>
    <t>Staff Training Support</t>
  </si>
  <si>
    <t>Staff Support (admin, mileage, etc)</t>
  </si>
  <si>
    <t>Miscellaneous</t>
  </si>
  <si>
    <t>Negative Earnings / Min Earnings</t>
  </si>
  <si>
    <t>Brex Costs (Marketing and Advertisement)</t>
  </si>
  <si>
    <t>Health Insurance (covered by Finni)</t>
  </si>
  <si>
    <t>Total Promotional Spend</t>
  </si>
  <si>
    <t>Promotions as % of Net Revenue</t>
  </si>
  <si>
    <r>
      <t>COGS</t>
    </r>
    <r>
      <rPr>
        <b/>
        <i/>
        <sz val="8"/>
        <color rgb="FFCCCCCC"/>
        <rFont val="Arial Narrow"/>
        <family val="2"/>
        <scheme val="minor"/>
      </rPr>
      <t xml:space="preserve"> (covered by Finni)</t>
    </r>
  </si>
  <si>
    <t>iPad Costs (Amortized)</t>
  </si>
  <si>
    <t>Licensing and Training</t>
  </si>
  <si>
    <t>Liability Insurance</t>
  </si>
  <si>
    <t>Background Check Costs</t>
  </si>
  <si>
    <t>Billing Costs</t>
  </si>
  <si>
    <t>Credentialing Costs</t>
  </si>
  <si>
    <t>Slack Costs</t>
  </si>
  <si>
    <t>Rippling Costs</t>
  </si>
  <si>
    <t>Google Workspace Costs</t>
  </si>
  <si>
    <t>Total COGS</t>
  </si>
  <si>
    <t>COGS % of Net Revenue</t>
  </si>
  <si>
    <t>Employees</t>
  </si>
  <si>
    <t>Gross Profit (w/ Promotional Spend)</t>
  </si>
  <si>
    <t>Gross Margin %</t>
  </si>
  <si>
    <t>Gross Profit (w/o Promotional Spend)</t>
  </si>
  <si>
    <t>Line Item</t>
  </si>
  <si>
    <t>Clinic</t>
  </si>
  <si>
    <t>Month</t>
  </si>
  <si>
    <t>Amount</t>
  </si>
  <si>
    <t>Gross Margin</t>
  </si>
  <si>
    <r>
      <rPr>
        <sz val="10"/>
        <color theme="1"/>
        <rFont val="Roboto"/>
      </rPr>
      <t>Practice Earnings</t>
    </r>
    <r>
      <rPr>
        <i/>
        <sz val="10"/>
        <color rgb="FFCCCCCC"/>
        <rFont val="Roboto"/>
      </rPr>
      <t xml:space="preserve"> (w/o Finni support or subcontracted earnings)</t>
    </r>
  </si>
  <si>
    <r>
      <rPr>
        <b/>
        <sz val="10"/>
        <color theme="1"/>
        <rFont val="Roboto"/>
      </rPr>
      <t>COGS</t>
    </r>
    <r>
      <rPr>
        <b/>
        <i/>
        <sz val="10"/>
        <color rgb="FFCCCCCC"/>
        <rFont val="Roboto"/>
      </rPr>
      <t xml:space="preserve"> (covered by Finni)</t>
    </r>
  </si>
  <si>
    <t>Clinics</t>
  </si>
  <si>
    <t>Employee count</t>
  </si>
  <si>
    <r>
      <rPr>
        <b/>
        <sz val="8"/>
        <rFont val="Arial Narrow"/>
        <family val="2"/>
        <scheme val="minor"/>
      </rPr>
      <t>COGS</t>
    </r>
    <r>
      <rPr>
        <b/>
        <i/>
        <sz val="8"/>
        <rFont val="Arial Narrow"/>
        <family val="2"/>
        <scheme val="minor"/>
      </rPr>
      <t xml:space="preserve"> (covered by Finni)</t>
    </r>
  </si>
  <si>
    <t>Q1</t>
  </si>
  <si>
    <t>Q2</t>
  </si>
  <si>
    <t>Q3</t>
  </si>
  <si>
    <t>Q4</t>
  </si>
  <si>
    <t>Ref</t>
  </si>
  <si>
    <t>Cons. P&amp;L</t>
  </si>
  <si>
    <t>Annualized Clinic KPIs</t>
  </si>
  <si>
    <t>Profit/Employee</t>
  </si>
  <si>
    <t>Staff Pay/Employee</t>
  </si>
  <si>
    <t>Billing/Employee</t>
  </si>
  <si>
    <t>Min Value</t>
  </si>
  <si>
    <t>Max Value</t>
  </si>
  <si>
    <t>Average Value</t>
  </si>
  <si>
    <t>Min Clinic</t>
  </si>
  <si>
    <t>Max Clinic</t>
  </si>
  <si>
    <t>Median Clinic</t>
  </si>
  <si>
    <t>Top 5 Clinic</t>
  </si>
  <si>
    <t>Monthly RR</t>
  </si>
  <si>
    <t>2 weeks</t>
  </si>
  <si>
    <t>P&amp;L by Clinic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</si>
</sst>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"/>
    <numFmt numFmtId="166" formatCode="_(#,##0.00_);_ \(#,##0.00\);_(&quot;-&quot;??_);_(@_)"/>
    <numFmt numFmtId="167" formatCode="&quot;$&quot;#,##0.00"/>
    <numFmt numFmtId="168" formatCode="_(&quot;$&quot;* #,##0_);_(&quot;$&quot;* \(#,##0\);_(&quot;$&quot;* &quot;-&quot;??_);_(@_)"/>
  </numFmts>
  <fonts count="41" x14ac:knownFonts="1">
    <font>
      <sz val="9"/>
      <color theme="1"/>
      <name val="Arial Narrow"/>
      <scheme val="minor"/>
    </font>
    <font>
      <sz val="9"/>
      <color theme="1"/>
      <name val="Arial Narrow"/>
      <family val="2"/>
    </font>
    <font>
      <sz val="9"/>
      <color theme="1"/>
      <name val="Arial Narrow"/>
      <family val="2"/>
      <scheme val="minor"/>
    </font>
    <font>
      <sz val="8"/>
      <color theme="1"/>
      <name val="Arial Narrow"/>
      <family val="2"/>
    </font>
    <font>
      <sz val="10"/>
      <color rgb="FF000000"/>
      <name val="Arial Narrow"/>
      <family val="2"/>
      <scheme val="minor"/>
    </font>
    <font>
      <b/>
      <i/>
      <sz val="8"/>
      <color theme="1"/>
      <name val="Arial Narrow"/>
      <family val="2"/>
      <scheme val="minor"/>
    </font>
    <font>
      <sz val="8"/>
      <color theme="1"/>
      <name val="Arial Narrow"/>
      <family val="2"/>
      <scheme val="minor"/>
    </font>
    <font>
      <sz val="8"/>
      <color rgb="FF000000"/>
      <name val="Arial Narrow"/>
      <family val="2"/>
      <scheme val="minor"/>
    </font>
    <font>
      <b/>
      <sz val="8"/>
      <color theme="1"/>
      <name val="Arial Narrow"/>
      <family val="2"/>
      <scheme val="minor"/>
    </font>
    <font>
      <i/>
      <sz val="8"/>
      <color theme="1"/>
      <name val="Arial Narrow"/>
      <family val="2"/>
      <scheme val="minor"/>
    </font>
    <font>
      <b/>
      <sz val="8"/>
      <color rgb="FF000000"/>
      <name val="Arial Narrow"/>
      <family val="2"/>
      <scheme val="minor"/>
    </font>
    <font>
      <b/>
      <i/>
      <sz val="8"/>
      <color rgb="FFCCCCCC"/>
      <name val="Arial Narrow"/>
      <family val="2"/>
      <scheme val="minor"/>
    </font>
    <font>
      <i/>
      <sz val="8"/>
      <color rgb="FF000000"/>
      <name val="Arial Narrow"/>
      <family val="2"/>
      <scheme val="minor"/>
    </font>
    <font>
      <b/>
      <i/>
      <sz val="8"/>
      <color rgb="FF999999"/>
      <name val="Arial Narrow"/>
      <family val="2"/>
      <scheme val="minor"/>
    </font>
    <font>
      <b/>
      <sz val="8"/>
      <name val="Arial Narrow"/>
      <family val="2"/>
      <scheme val="minor"/>
    </font>
    <font>
      <i/>
      <sz val="8"/>
      <name val="Arial Narrow"/>
      <family val="2"/>
      <scheme val="minor"/>
    </font>
    <font>
      <b/>
      <sz val="8"/>
      <color rgb="FF1155CC"/>
      <name val="Arial Narrow"/>
      <family val="2"/>
      <scheme val="minor"/>
    </font>
    <font>
      <sz val="8"/>
      <color rgb="FF1155CC"/>
      <name val="Arial Narrow"/>
      <family val="2"/>
      <scheme val="minor"/>
    </font>
    <font>
      <b/>
      <sz val="8"/>
      <color rgb="FF999999"/>
      <name val="Arial Narrow"/>
      <family val="2"/>
      <scheme val="minor"/>
    </font>
    <font>
      <b/>
      <i/>
      <sz val="8"/>
      <color rgb="FF666666"/>
      <name val="Arial Narrow"/>
      <family val="2"/>
      <scheme val="minor"/>
    </font>
    <font>
      <i/>
      <sz val="8"/>
      <color rgb="FF666666"/>
      <name val="Arial Narrow"/>
      <family val="2"/>
      <scheme val="minor"/>
    </font>
    <font>
      <b/>
      <i/>
      <sz val="10"/>
      <color theme="1"/>
      <name val="Roboto"/>
    </font>
    <font>
      <sz val="10"/>
      <color theme="1"/>
      <name val="Roboto"/>
    </font>
    <font>
      <b/>
      <sz val="10"/>
      <color theme="1"/>
      <name val="Roboto"/>
    </font>
    <font>
      <i/>
      <sz val="10"/>
      <color theme="1"/>
      <name val="Roboto"/>
    </font>
    <font>
      <i/>
      <sz val="10"/>
      <color rgb="FFCCCCCC"/>
      <name val="Roboto"/>
    </font>
    <font>
      <b/>
      <sz val="10"/>
      <color rgb="FF1155CC"/>
      <name val="Roboto"/>
    </font>
    <font>
      <sz val="10"/>
      <color rgb="FF1155CC"/>
      <name val="Roboto"/>
    </font>
    <font>
      <b/>
      <i/>
      <sz val="10"/>
      <color rgb="FFCCCCCC"/>
      <name val="Roboto"/>
    </font>
    <font>
      <i/>
      <sz val="10"/>
      <color rgb="FF000000"/>
      <name val="Roboto"/>
    </font>
    <font>
      <b/>
      <i/>
      <sz val="10"/>
      <color rgb="FF999999"/>
      <name val="Roboto"/>
    </font>
    <font>
      <b/>
      <sz val="10"/>
      <color rgb="FF999999"/>
      <name val="Roboto"/>
    </font>
    <font>
      <i/>
      <sz val="10"/>
      <color rgb="FF999999"/>
      <name val="Roboto"/>
    </font>
    <font>
      <b/>
      <sz val="10"/>
      <color rgb="FF666666"/>
      <name val="Roboto"/>
    </font>
    <font>
      <sz val="10"/>
      <color rgb="FF666666"/>
      <name val="Roboto"/>
    </font>
    <font>
      <sz val="8"/>
      <color theme="0"/>
      <name val="Arial Narrow"/>
      <family val="2"/>
      <scheme val="minor"/>
    </font>
    <font>
      <sz val="9"/>
      <color theme="1"/>
      <name val="Arial Narrow"/>
      <family val="2"/>
      <scheme val="minor"/>
    </font>
    <font>
      <b/>
      <i/>
      <sz val="8"/>
      <name val="Arial Narrow"/>
      <family val="2"/>
      <scheme val="minor"/>
    </font>
    <font>
      <b/>
      <i/>
      <sz val="8"/>
      <color theme="0"/>
      <name val="Arial Narrow"/>
      <family val="2"/>
      <scheme val="minor"/>
    </font>
    <font>
      <sz val="9"/>
      <color theme="1"/>
      <name val="Arial Narrow"/>
      <family val="2"/>
      <scheme val="minor"/>
    </font>
    <font>
      <b/>
      <sz val="9"/>
      <color theme="1"/>
      <name val="Arial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rgb="FFEFEFE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FEFEF"/>
        <bgColor rgb="FFEFEFEF"/>
      </patternFill>
    </fill>
    <fill>
      <patternFill patternType="solid">
        <fgColor theme="7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E6E4E4"/>
      </right>
      <top style="thin">
        <color rgb="FFE6E4E4"/>
      </top>
      <bottom style="thin">
        <color rgb="FFE6E4E4"/>
      </bottom>
      <diagonal/>
    </border>
    <border>
      <left/>
      <right/>
      <top style="thin">
        <color rgb="FFE6E4E4"/>
      </top>
      <bottom style="thin">
        <color rgb="FFE6E4E4"/>
      </bottom>
      <diagonal/>
    </border>
    <border>
      <left style="thin">
        <color indexed="64"/>
      </left>
      <right style="medium">
        <color indexed="64"/>
      </right>
      <top style="thin">
        <color rgb="FFE6E4E4"/>
      </top>
      <bottom style="thin">
        <color rgb="FFE6E4E4"/>
      </bottom>
      <diagonal/>
    </border>
    <border>
      <left style="medium">
        <color indexed="64"/>
      </left>
      <right style="thin">
        <color rgb="FFE6E4E4"/>
      </right>
      <top style="thin">
        <color rgb="FFE6E4E4"/>
      </top>
      <bottom/>
      <diagonal/>
    </border>
    <border>
      <left/>
      <right/>
      <top style="thin">
        <color rgb="FFE6E4E4"/>
      </top>
      <bottom/>
      <diagonal/>
    </border>
    <border>
      <left style="thin">
        <color indexed="64"/>
      </left>
      <right style="medium">
        <color indexed="64"/>
      </right>
      <top style="thin">
        <color rgb="FFE6E4E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E6E4E4"/>
      </left>
      <right style="thin">
        <color rgb="FFE6E4E4"/>
      </right>
      <top style="thin">
        <color rgb="FFE6E4E4"/>
      </top>
      <bottom style="thin">
        <color rgb="FFE6E4E4"/>
      </bottom>
      <diagonal/>
    </border>
    <border>
      <left style="thin">
        <color rgb="FFE6E4E4"/>
      </left>
      <right style="thin">
        <color rgb="FFE6E4E4"/>
      </right>
      <top style="thin">
        <color rgb="FFE6E4E4"/>
      </top>
      <bottom/>
      <diagonal/>
    </border>
    <border>
      <left/>
      <right style="thin">
        <color rgb="FFEFEFEF"/>
      </right>
      <top style="thin">
        <color rgb="FFEFEFEF"/>
      </top>
      <bottom/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E6E4E4"/>
      </top>
      <bottom style="thin">
        <color rgb="FFE6E4E4"/>
      </bottom>
      <diagonal/>
    </border>
    <border>
      <left style="thin">
        <color indexed="64"/>
      </left>
      <right/>
      <top style="thin">
        <color rgb="FFE6E4E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dashed">
        <color auto="1"/>
      </right>
      <top style="medium">
        <color indexed="64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rgb="FFE6E4E4"/>
      </top>
      <bottom style="thin">
        <color rgb="FFE6E4E4"/>
      </bottom>
      <diagonal/>
    </border>
    <border>
      <left/>
      <right style="dashed">
        <color auto="1"/>
      </right>
      <top style="thin">
        <color rgb="FFE6E4E4"/>
      </top>
      <bottom/>
      <diagonal/>
    </border>
    <border>
      <left/>
      <right style="dashed">
        <color auto="1"/>
      </right>
      <top style="thin">
        <color indexed="64"/>
      </top>
      <bottom/>
      <diagonal/>
    </border>
    <border>
      <left/>
      <right style="dashed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ashed">
        <color indexed="64"/>
      </left>
      <right/>
      <top style="thin">
        <color rgb="FFE6E4E4"/>
      </top>
      <bottom style="thin">
        <color rgb="FFE6E4E4"/>
      </bottom>
      <diagonal/>
    </border>
    <border>
      <left/>
      <right style="thin">
        <color indexed="64"/>
      </right>
      <top style="thin">
        <color rgb="FFE6E4E4"/>
      </top>
      <bottom style="thin">
        <color rgb="FFE6E4E4"/>
      </bottom>
      <diagonal/>
    </border>
    <border>
      <left style="dashed">
        <color indexed="64"/>
      </left>
      <right/>
      <top style="thin">
        <color rgb="FFE6E4E4"/>
      </top>
      <bottom/>
      <diagonal/>
    </border>
    <border>
      <left/>
      <right style="thin">
        <color indexed="64"/>
      </right>
      <top style="thin">
        <color rgb="FFE6E4E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thin">
        <color rgb="FFE6E4E4"/>
      </left>
      <right/>
      <top style="thin">
        <color rgb="FFE6E4E4"/>
      </top>
      <bottom style="thin">
        <color rgb="FFE6E4E4"/>
      </bottom>
      <diagonal/>
    </border>
    <border>
      <left style="thin">
        <color rgb="FFE6E4E4"/>
      </left>
      <right/>
      <top style="thin">
        <color rgb="FFE6E4E4"/>
      </top>
      <bottom/>
      <diagonal/>
    </border>
    <border>
      <left style="thin">
        <color indexed="64"/>
      </left>
      <right style="thin">
        <color rgb="FFE6E4E4"/>
      </right>
      <top style="thin">
        <color rgb="FFE6E4E4"/>
      </top>
      <bottom style="thin">
        <color rgb="FFE6E4E4"/>
      </bottom>
      <diagonal/>
    </border>
    <border>
      <left style="thin">
        <color indexed="64"/>
      </left>
      <right style="thin">
        <color rgb="FFE6E4E4"/>
      </right>
      <top style="thin">
        <color rgb="FFE6E4E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" fillId="0" borderId="2"/>
    <xf numFmtId="43" fontId="4" fillId="0" borderId="2" applyFont="0" applyFill="0" applyBorder="0" applyAlignment="0" applyProtection="0"/>
    <xf numFmtId="9" fontId="4" fillId="0" borderId="2" applyFont="0" applyFill="0" applyBorder="0" applyAlignment="0" applyProtection="0"/>
    <xf numFmtId="43" fontId="36" fillId="0" borderId="0" applyFont="0" applyFill="0" applyBorder="0" applyAlignment="0" applyProtection="0"/>
    <xf numFmtId="44" fontId="39" fillId="0" borderId="0" applyFont="0" applyFill="0" applyBorder="0" applyAlignment="0" applyProtection="0"/>
    <xf numFmtId="9" fontId="39" fillId="0" borderId="0" applyFont="0" applyFill="0" applyBorder="0" applyAlignment="0" applyProtection="0"/>
  </cellStyleXfs>
  <cellXfs count="373">
    <xf numFmtId="0" fontId="0" fillId="0" borderId="0" xfId="0"/>
    <xf numFmtId="14" fontId="1" fillId="0" borderId="0" xfId="0" applyNumberFormat="1" applyFont="1"/>
    <xf numFmtId="0" fontId="2" fillId="0" borderId="0" xfId="0" applyFont="1"/>
    <xf numFmtId="49" fontId="1" fillId="0" borderId="0" xfId="0" applyNumberFormat="1" applyFont="1"/>
    <xf numFmtId="37" fontId="3" fillId="0" borderId="1" xfId="0" applyNumberFormat="1" applyFont="1" applyBorder="1" applyAlignment="1">
      <alignment horizontal="center"/>
    </xf>
    <xf numFmtId="0" fontId="4" fillId="0" borderId="2" xfId="1"/>
    <xf numFmtId="0" fontId="5" fillId="0" borderId="2" xfId="1" applyFont="1" applyAlignment="1">
      <alignment vertical="center"/>
    </xf>
    <xf numFmtId="0" fontId="6" fillId="0" borderId="2" xfId="1" applyFont="1" applyAlignment="1">
      <alignment vertical="center"/>
    </xf>
    <xf numFmtId="0" fontId="7" fillId="0" borderId="2" xfId="1" applyFont="1"/>
    <xf numFmtId="0" fontId="8" fillId="2" borderId="3" xfId="1" applyFont="1" applyFill="1" applyBorder="1" applyAlignment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6" fillId="3" borderId="6" xfId="1" applyFont="1" applyFill="1" applyBorder="1" applyAlignment="1">
      <alignment vertical="center"/>
    </xf>
    <xf numFmtId="165" fontId="6" fillId="3" borderId="7" xfId="1" applyNumberFormat="1" applyFont="1" applyFill="1" applyBorder="1" applyAlignment="1">
      <alignment vertical="center"/>
    </xf>
    <xf numFmtId="0" fontId="8" fillId="0" borderId="8" xfId="1" applyFont="1" applyBorder="1" applyAlignment="1">
      <alignment vertical="center"/>
    </xf>
    <xf numFmtId="164" fontId="8" fillId="0" borderId="9" xfId="2" applyNumberFormat="1" applyFont="1" applyBorder="1" applyAlignment="1">
      <alignment horizontal="right"/>
    </xf>
    <xf numFmtId="164" fontId="8" fillId="0" borderId="10" xfId="2" applyNumberFormat="1" applyFont="1" applyBorder="1" applyAlignment="1">
      <alignment horizontal="right"/>
    </xf>
    <xf numFmtId="0" fontId="6" fillId="0" borderId="6" xfId="1" applyFont="1" applyBorder="1" applyAlignment="1">
      <alignment vertical="center"/>
    </xf>
    <xf numFmtId="165" fontId="6" fillId="0" borderId="2" xfId="1" applyNumberFormat="1" applyFont="1" applyAlignment="1">
      <alignment vertical="center"/>
    </xf>
    <xf numFmtId="165" fontId="6" fillId="0" borderId="7" xfId="1" applyNumberFormat="1" applyFont="1" applyBorder="1" applyAlignment="1">
      <alignment vertical="center"/>
    </xf>
    <xf numFmtId="0" fontId="8" fillId="0" borderId="6" xfId="1" applyFont="1" applyBorder="1" applyAlignment="1">
      <alignment vertical="center"/>
    </xf>
    <xf numFmtId="165" fontId="6" fillId="0" borderId="2" xfId="1" applyNumberFormat="1" applyFont="1" applyAlignment="1">
      <alignment horizontal="right" vertical="center"/>
    </xf>
    <xf numFmtId="165" fontId="6" fillId="0" borderId="7" xfId="1" applyNumberFormat="1" applyFont="1" applyBorder="1" applyAlignment="1">
      <alignment horizontal="right" vertical="center"/>
    </xf>
    <xf numFmtId="0" fontId="6" fillId="0" borderId="8" xfId="1" applyFont="1" applyBorder="1" applyAlignment="1">
      <alignment vertical="center"/>
    </xf>
    <xf numFmtId="164" fontId="6" fillId="0" borderId="9" xfId="2" applyNumberFormat="1" applyFont="1" applyBorder="1" applyAlignment="1">
      <alignment horizontal="right" vertical="center"/>
    </xf>
    <xf numFmtId="164" fontId="6" fillId="0" borderId="10" xfId="2" applyNumberFormat="1" applyFont="1" applyBorder="1" applyAlignment="1">
      <alignment horizontal="right" vertical="center"/>
    </xf>
    <xf numFmtId="0" fontId="6" fillId="0" borderId="11" xfId="1" applyFont="1" applyBorder="1" applyAlignment="1">
      <alignment vertical="center"/>
    </xf>
    <xf numFmtId="164" fontId="6" fillId="0" borderId="12" xfId="2" applyNumberFormat="1" applyFont="1" applyBorder="1" applyAlignment="1">
      <alignment horizontal="right" vertical="center"/>
    </xf>
    <xf numFmtId="164" fontId="6" fillId="0" borderId="13" xfId="2" applyNumberFormat="1" applyFont="1" applyBorder="1" applyAlignment="1">
      <alignment horizontal="right" vertical="center"/>
    </xf>
    <xf numFmtId="0" fontId="8" fillId="2" borderId="14" xfId="1" applyFont="1" applyFill="1" applyBorder="1" applyAlignment="1">
      <alignment vertical="center"/>
    </xf>
    <xf numFmtId="164" fontId="8" fillId="2" borderId="15" xfId="2" applyNumberFormat="1" applyFont="1" applyFill="1" applyBorder="1" applyAlignment="1">
      <alignment vertical="center"/>
    </xf>
    <xf numFmtId="164" fontId="8" fillId="2" borderId="16" xfId="2" applyNumberFormat="1" applyFont="1" applyFill="1" applyBorder="1" applyAlignment="1">
      <alignment vertical="center"/>
    </xf>
    <xf numFmtId="165" fontId="8" fillId="0" borderId="2" xfId="1" applyNumberFormat="1" applyFont="1" applyAlignment="1">
      <alignment horizontal="right" vertical="center"/>
    </xf>
    <xf numFmtId="165" fontId="8" fillId="0" borderId="7" xfId="1" applyNumberFormat="1" applyFont="1" applyBorder="1" applyAlignment="1">
      <alignment horizontal="right" vertical="center"/>
    </xf>
    <xf numFmtId="164" fontId="8" fillId="2" borderId="15" xfId="2" applyNumberFormat="1" applyFont="1" applyFill="1" applyBorder="1" applyAlignment="1">
      <alignment horizontal="right" vertical="center"/>
    </xf>
    <xf numFmtId="164" fontId="8" fillId="2" borderId="16" xfId="2" applyNumberFormat="1" applyFont="1" applyFill="1" applyBorder="1" applyAlignment="1">
      <alignment horizontal="right" vertical="center"/>
    </xf>
    <xf numFmtId="9" fontId="5" fillId="4" borderId="6" xfId="3" applyFont="1" applyFill="1" applyBorder="1" applyAlignment="1">
      <alignment vertical="center"/>
    </xf>
    <xf numFmtId="9" fontId="5" fillId="4" borderId="2" xfId="3" applyFont="1" applyFill="1" applyBorder="1" applyAlignment="1">
      <alignment horizontal="right" vertical="center"/>
    </xf>
    <xf numFmtId="9" fontId="5" fillId="4" borderId="7" xfId="3" applyFont="1" applyFill="1" applyBorder="1" applyAlignment="1">
      <alignment horizontal="right" vertical="center"/>
    </xf>
    <xf numFmtId="9" fontId="7" fillId="0" borderId="2" xfId="3" applyFont="1"/>
    <xf numFmtId="0" fontId="9" fillId="0" borderId="6" xfId="1" applyFont="1" applyBorder="1" applyAlignment="1">
      <alignment vertical="center"/>
    </xf>
    <xf numFmtId="0" fontId="10" fillId="0" borderId="2" xfId="1" applyFont="1"/>
    <xf numFmtId="9" fontId="9" fillId="0" borderId="6" xfId="3" applyFont="1" applyBorder="1" applyAlignment="1">
      <alignment vertical="center"/>
    </xf>
    <xf numFmtId="9" fontId="9" fillId="0" borderId="2" xfId="3" applyFont="1" applyBorder="1" applyAlignment="1">
      <alignment horizontal="right" vertical="center"/>
    </xf>
    <xf numFmtId="9" fontId="9" fillId="0" borderId="7" xfId="3" applyFont="1" applyBorder="1" applyAlignment="1">
      <alignment horizontal="right" vertical="center"/>
    </xf>
    <xf numFmtId="0" fontId="8" fillId="0" borderId="14" xfId="1" applyFont="1" applyBorder="1" applyAlignment="1">
      <alignment vertical="center"/>
    </xf>
    <xf numFmtId="164" fontId="8" fillId="0" borderId="15" xfId="2" applyNumberFormat="1" applyFont="1" applyBorder="1" applyAlignment="1">
      <alignment horizontal="right" vertical="center"/>
    </xf>
    <xf numFmtId="164" fontId="8" fillId="0" borderId="16" xfId="2" applyNumberFormat="1" applyFont="1" applyBorder="1" applyAlignment="1">
      <alignment horizontal="right" vertical="center"/>
    </xf>
    <xf numFmtId="9" fontId="12" fillId="0" borderId="6" xfId="3" applyFont="1" applyBorder="1" applyAlignment="1">
      <alignment vertical="center"/>
    </xf>
    <xf numFmtId="9" fontId="12" fillId="0" borderId="2" xfId="3" applyFont="1" applyBorder="1" applyAlignment="1">
      <alignment horizontal="right" vertical="center"/>
    </xf>
    <xf numFmtId="9" fontId="12" fillId="0" borderId="7" xfId="3" applyFont="1" applyBorder="1" applyAlignment="1">
      <alignment horizontal="right" vertical="center"/>
    </xf>
    <xf numFmtId="164" fontId="13" fillId="0" borderId="6" xfId="2" applyNumberFormat="1" applyFont="1" applyBorder="1" applyAlignment="1">
      <alignment vertical="center"/>
    </xf>
    <xf numFmtId="164" fontId="13" fillId="0" borderId="2" xfId="2" applyNumberFormat="1" applyFont="1" applyBorder="1" applyAlignment="1">
      <alignment vertical="center"/>
    </xf>
    <xf numFmtId="164" fontId="13" fillId="0" borderId="7" xfId="2" applyNumberFormat="1" applyFont="1" applyBorder="1" applyAlignment="1">
      <alignment vertical="center"/>
    </xf>
    <xf numFmtId="164" fontId="7" fillId="0" borderId="2" xfId="2" applyNumberFormat="1" applyFont="1"/>
    <xf numFmtId="9" fontId="9" fillId="5" borderId="6" xfId="3" applyFont="1" applyFill="1" applyBorder="1" applyAlignment="1">
      <alignment vertical="center"/>
    </xf>
    <xf numFmtId="9" fontId="9" fillId="5" borderId="2" xfId="3" applyFont="1" applyFill="1" applyBorder="1" applyAlignment="1">
      <alignment horizontal="right" vertical="center"/>
    </xf>
    <xf numFmtId="9" fontId="9" fillId="5" borderId="7" xfId="3" applyFont="1" applyFill="1" applyBorder="1" applyAlignment="1">
      <alignment horizontal="right" vertical="center"/>
    </xf>
    <xf numFmtId="9" fontId="12" fillId="0" borderId="2" xfId="3" applyFont="1"/>
    <xf numFmtId="0" fontId="14" fillId="6" borderId="14" xfId="1" applyFont="1" applyFill="1" applyBorder="1" applyAlignment="1">
      <alignment vertical="center"/>
    </xf>
    <xf numFmtId="164" fontId="14" fillId="6" borderId="15" xfId="2" applyNumberFormat="1" applyFont="1" applyFill="1" applyBorder="1" applyAlignment="1">
      <alignment horizontal="right" vertical="center"/>
    </xf>
    <xf numFmtId="164" fontId="14" fillId="6" borderId="16" xfId="2" applyNumberFormat="1" applyFont="1" applyFill="1" applyBorder="1" applyAlignment="1">
      <alignment horizontal="right" vertical="center"/>
    </xf>
    <xf numFmtId="9" fontId="15" fillId="5" borderId="17" xfId="3" applyFont="1" applyFill="1" applyBorder="1" applyAlignment="1">
      <alignment vertical="center"/>
    </xf>
    <xf numFmtId="9" fontId="15" fillId="5" borderId="18" xfId="3" applyFont="1" applyFill="1" applyBorder="1" applyAlignment="1">
      <alignment horizontal="right" vertical="center"/>
    </xf>
    <xf numFmtId="9" fontId="15" fillId="5" borderId="19" xfId="3" applyFont="1" applyFill="1" applyBorder="1" applyAlignment="1">
      <alignment horizontal="right" vertical="center"/>
    </xf>
    <xf numFmtId="0" fontId="8" fillId="0" borderId="2" xfId="1" applyFont="1" applyAlignment="1">
      <alignment vertical="center"/>
    </xf>
    <xf numFmtId="0" fontId="8" fillId="0" borderId="2" xfId="1" applyFont="1" applyAlignment="1">
      <alignment horizontal="center" vertical="center"/>
    </xf>
    <xf numFmtId="0" fontId="6" fillId="0" borderId="20" xfId="1" applyFont="1" applyBorder="1" applyAlignment="1">
      <alignment vertical="center"/>
    </xf>
    <xf numFmtId="164" fontId="6" fillId="0" borderId="20" xfId="2" applyNumberFormat="1" applyFont="1" applyBorder="1" applyAlignment="1">
      <alignment horizontal="right"/>
    </xf>
    <xf numFmtId="0" fontId="6" fillId="0" borderId="21" xfId="1" applyFont="1" applyBorder="1" applyAlignment="1">
      <alignment vertical="center"/>
    </xf>
    <xf numFmtId="0" fontId="8" fillId="0" borderId="20" xfId="1" applyFont="1" applyBorder="1" applyAlignment="1">
      <alignment vertical="center"/>
    </xf>
    <xf numFmtId="164" fontId="8" fillId="0" borderId="20" xfId="2" applyNumberFormat="1" applyFont="1" applyBorder="1" applyAlignment="1">
      <alignment horizontal="right"/>
    </xf>
    <xf numFmtId="0" fontId="9" fillId="0" borderId="2" xfId="1" applyFont="1" applyAlignment="1">
      <alignment vertical="center"/>
    </xf>
    <xf numFmtId="164" fontId="6" fillId="0" borderId="20" xfId="2" applyNumberFormat="1" applyFont="1" applyBorder="1" applyAlignment="1">
      <alignment horizontal="right" vertical="center"/>
    </xf>
    <xf numFmtId="164" fontId="6" fillId="0" borderId="21" xfId="2" applyNumberFormat="1" applyFont="1" applyBorder="1" applyAlignment="1">
      <alignment horizontal="right" vertical="center"/>
    </xf>
    <xf numFmtId="164" fontId="6" fillId="0" borderId="22" xfId="2" applyNumberFormat="1" applyFont="1" applyBorder="1" applyAlignment="1">
      <alignment horizontal="right" vertical="center"/>
    </xf>
    <xf numFmtId="0" fontId="8" fillId="0" borderId="15" xfId="1" applyFont="1" applyBorder="1" applyAlignment="1">
      <alignment vertical="center"/>
    </xf>
    <xf numFmtId="164" fontId="8" fillId="0" borderId="15" xfId="2" applyNumberFormat="1" applyFont="1" applyBorder="1" applyAlignment="1">
      <alignment vertical="center"/>
    </xf>
    <xf numFmtId="164" fontId="16" fillId="0" borderId="15" xfId="2" applyNumberFormat="1" applyFont="1" applyBorder="1" applyAlignment="1">
      <alignment horizontal="right" vertical="center"/>
    </xf>
    <xf numFmtId="9" fontId="5" fillId="0" borderId="2" xfId="3" applyFont="1" applyAlignment="1">
      <alignment vertical="center"/>
    </xf>
    <xf numFmtId="9" fontId="5" fillId="0" borderId="2" xfId="3" applyFont="1" applyAlignment="1">
      <alignment horizontal="right" vertical="center"/>
    </xf>
    <xf numFmtId="9" fontId="9" fillId="0" borderId="2" xfId="3" applyFont="1" applyAlignment="1">
      <alignment vertical="center"/>
    </xf>
    <xf numFmtId="166" fontId="6" fillId="0" borderId="2" xfId="1" applyNumberFormat="1" applyFont="1" applyAlignment="1">
      <alignment horizontal="right" vertical="center"/>
    </xf>
    <xf numFmtId="164" fontId="17" fillId="0" borderId="20" xfId="2" applyNumberFormat="1" applyFont="1" applyBorder="1" applyAlignment="1">
      <alignment horizontal="right" vertical="center"/>
    </xf>
    <xf numFmtId="9" fontId="9" fillId="0" borderId="2" xfId="3" applyFont="1" applyAlignment="1">
      <alignment horizontal="right" vertical="center"/>
    </xf>
    <xf numFmtId="9" fontId="12" fillId="0" borderId="2" xfId="3" applyFont="1" applyAlignment="1">
      <alignment vertical="center"/>
    </xf>
    <xf numFmtId="9" fontId="12" fillId="0" borderId="2" xfId="3" applyFont="1" applyAlignment="1">
      <alignment horizontal="right" vertical="center"/>
    </xf>
    <xf numFmtId="164" fontId="13" fillId="0" borderId="2" xfId="2" applyNumberFormat="1" applyFont="1" applyAlignment="1">
      <alignment vertical="center"/>
    </xf>
    <xf numFmtId="165" fontId="8" fillId="0" borderId="15" xfId="1" applyNumberFormat="1" applyFont="1" applyBorder="1" applyAlignment="1">
      <alignment horizontal="right" vertical="center"/>
    </xf>
    <xf numFmtId="9" fontId="5" fillId="7" borderId="2" xfId="3" applyFont="1" applyFill="1" applyAlignment="1">
      <alignment vertical="center"/>
    </xf>
    <xf numFmtId="9" fontId="5" fillId="7" borderId="2" xfId="3" applyFont="1" applyFill="1" applyAlignment="1">
      <alignment horizontal="right" vertical="center"/>
    </xf>
    <xf numFmtId="0" fontId="18" fillId="0" borderId="15" xfId="1" applyFont="1" applyBorder="1" applyAlignment="1">
      <alignment vertical="center"/>
    </xf>
    <xf numFmtId="164" fontId="18" fillId="0" borderId="15" xfId="2" applyNumberFormat="1" applyFont="1" applyBorder="1" applyAlignment="1">
      <alignment horizontal="right" vertical="center"/>
    </xf>
    <xf numFmtId="0" fontId="13" fillId="0" borderId="2" xfId="1" applyFont="1" applyAlignment="1">
      <alignment vertical="center"/>
    </xf>
    <xf numFmtId="9" fontId="13" fillId="7" borderId="2" xfId="3" applyFont="1" applyFill="1" applyAlignment="1">
      <alignment vertical="center"/>
    </xf>
    <xf numFmtId="9" fontId="19" fillId="7" borderId="2" xfId="3" applyFont="1" applyFill="1" applyAlignment="1">
      <alignment horizontal="right" vertical="center"/>
    </xf>
    <xf numFmtId="9" fontId="20" fillId="0" borderId="2" xfId="3" applyFont="1" applyAlignment="1">
      <alignment vertical="center"/>
    </xf>
    <xf numFmtId="0" fontId="21" fillId="0" borderId="2" xfId="1" applyFont="1" applyAlignment="1">
      <alignment vertical="center"/>
    </xf>
    <xf numFmtId="0" fontId="22" fillId="0" borderId="2" xfId="1" applyFont="1" applyAlignment="1">
      <alignment vertical="center"/>
    </xf>
    <xf numFmtId="0" fontId="23" fillId="0" borderId="2" xfId="1" applyFont="1" applyAlignment="1">
      <alignment vertical="center"/>
    </xf>
    <xf numFmtId="0" fontId="23" fillId="0" borderId="2" xfId="1" applyFont="1" applyAlignment="1">
      <alignment horizontal="right" vertical="center"/>
    </xf>
    <xf numFmtId="0" fontId="23" fillId="0" borderId="20" xfId="1" applyFont="1" applyBorder="1" applyAlignment="1">
      <alignment vertical="center"/>
    </xf>
    <xf numFmtId="167" fontId="22" fillId="0" borderId="20" xfId="1" applyNumberFormat="1" applyFont="1" applyBorder="1" applyAlignment="1">
      <alignment horizontal="right"/>
    </xf>
    <xf numFmtId="0" fontId="24" fillId="0" borderId="2" xfId="1" applyFont="1" applyAlignment="1">
      <alignment vertical="center"/>
    </xf>
    <xf numFmtId="166" fontId="22" fillId="0" borderId="2" xfId="1" applyNumberFormat="1" applyFont="1" applyAlignment="1">
      <alignment horizontal="right" vertical="center"/>
    </xf>
    <xf numFmtId="0" fontId="22" fillId="0" borderId="20" xfId="1" applyFont="1" applyBorder="1" applyAlignment="1">
      <alignment vertical="center"/>
    </xf>
    <xf numFmtId="166" fontId="22" fillId="0" borderId="20" xfId="1" applyNumberFormat="1" applyFont="1" applyBorder="1" applyAlignment="1">
      <alignment horizontal="right" vertical="center"/>
    </xf>
    <xf numFmtId="166" fontId="22" fillId="0" borderId="23" xfId="1" applyNumberFormat="1" applyFont="1" applyBorder="1" applyAlignment="1">
      <alignment horizontal="right" vertical="center"/>
    </xf>
    <xf numFmtId="166" fontId="23" fillId="0" borderId="2" xfId="1" applyNumberFormat="1" applyFont="1" applyAlignment="1">
      <alignment vertical="center"/>
    </xf>
    <xf numFmtId="166" fontId="23" fillId="0" borderId="2" xfId="1" applyNumberFormat="1" applyFont="1" applyAlignment="1">
      <alignment horizontal="right" vertical="center"/>
    </xf>
    <xf numFmtId="166" fontId="26" fillId="0" borderId="2" xfId="1" applyNumberFormat="1" applyFont="1" applyAlignment="1">
      <alignment horizontal="right" vertical="center"/>
    </xf>
    <xf numFmtId="10" fontId="23" fillId="0" borderId="2" xfId="1" applyNumberFormat="1" applyFont="1" applyAlignment="1">
      <alignment horizontal="right" vertical="center"/>
    </xf>
    <xf numFmtId="166" fontId="27" fillId="0" borderId="20" xfId="1" applyNumberFormat="1" applyFont="1" applyBorder="1" applyAlignment="1">
      <alignment horizontal="right" vertical="center"/>
    </xf>
    <xf numFmtId="10" fontId="24" fillId="0" borderId="2" xfId="1" applyNumberFormat="1" applyFont="1" applyAlignment="1">
      <alignment horizontal="right" vertical="center"/>
    </xf>
    <xf numFmtId="0" fontId="29" fillId="0" borderId="2" xfId="1" applyFont="1" applyAlignment="1">
      <alignment vertical="center"/>
    </xf>
    <xf numFmtId="10" fontId="29" fillId="0" borderId="2" xfId="1" applyNumberFormat="1" applyFont="1" applyAlignment="1">
      <alignment horizontal="right" vertical="center"/>
    </xf>
    <xf numFmtId="0" fontId="30" fillId="0" borderId="2" xfId="1" applyFont="1" applyAlignment="1">
      <alignment vertical="center"/>
    </xf>
    <xf numFmtId="0" fontId="23" fillId="7" borderId="2" xfId="1" applyFont="1" applyFill="1" applyAlignment="1">
      <alignment vertical="center"/>
    </xf>
    <xf numFmtId="10" fontId="23" fillId="7" borderId="2" xfId="1" applyNumberFormat="1" applyFont="1" applyFill="1" applyAlignment="1">
      <alignment horizontal="right" vertical="center"/>
    </xf>
    <xf numFmtId="0" fontId="31" fillId="0" borderId="2" xfId="1" applyFont="1" applyAlignment="1">
      <alignment vertical="center"/>
    </xf>
    <xf numFmtId="166" fontId="31" fillId="0" borderId="2" xfId="1" applyNumberFormat="1" applyFont="1" applyAlignment="1">
      <alignment horizontal="right" vertical="center"/>
    </xf>
    <xf numFmtId="0" fontId="32" fillId="0" borderId="2" xfId="1" applyFont="1" applyAlignment="1">
      <alignment vertical="center"/>
    </xf>
    <xf numFmtId="0" fontId="31" fillId="7" borderId="2" xfId="1" applyFont="1" applyFill="1" applyAlignment="1">
      <alignment vertical="center"/>
    </xf>
    <xf numFmtId="10" fontId="33" fillId="7" borderId="2" xfId="1" applyNumberFormat="1" applyFont="1" applyFill="1" applyAlignment="1">
      <alignment horizontal="right" vertical="center"/>
    </xf>
    <xf numFmtId="0" fontId="34" fillId="0" borderId="2" xfId="1" applyFont="1" applyAlignment="1">
      <alignment vertical="center"/>
    </xf>
    <xf numFmtId="0" fontId="35" fillId="0" borderId="2" xfId="1" applyFont="1"/>
    <xf numFmtId="0" fontId="8" fillId="2" borderId="24" xfId="1" applyFont="1" applyFill="1" applyBorder="1" applyAlignment="1">
      <alignment horizontal="center" vertical="center"/>
    </xf>
    <xf numFmtId="165" fontId="6" fillId="3" borderId="25" xfId="1" applyNumberFormat="1" applyFont="1" applyFill="1" applyBorder="1" applyAlignment="1">
      <alignment vertical="center"/>
    </xf>
    <xf numFmtId="164" fontId="8" fillId="0" borderId="26" xfId="2" applyNumberFormat="1" applyFont="1" applyBorder="1" applyAlignment="1">
      <alignment horizontal="right"/>
    </xf>
    <xf numFmtId="165" fontId="6" fillId="0" borderId="25" xfId="1" applyNumberFormat="1" applyFont="1" applyBorder="1" applyAlignment="1">
      <alignment vertical="center"/>
    </xf>
    <xf numFmtId="165" fontId="6" fillId="0" borderId="25" xfId="1" applyNumberFormat="1" applyFont="1" applyBorder="1" applyAlignment="1">
      <alignment horizontal="right" vertical="center"/>
    </xf>
    <xf numFmtId="164" fontId="6" fillId="0" borderId="26" xfId="2" applyNumberFormat="1" applyFont="1" applyBorder="1" applyAlignment="1">
      <alignment horizontal="right" vertical="center"/>
    </xf>
    <xf numFmtId="164" fontId="6" fillId="0" borderId="27" xfId="2" applyNumberFormat="1" applyFont="1" applyBorder="1" applyAlignment="1">
      <alignment horizontal="right" vertical="center"/>
    </xf>
    <xf numFmtId="164" fontId="8" fillId="2" borderId="28" xfId="2" applyNumberFormat="1" applyFont="1" applyFill="1" applyBorder="1" applyAlignment="1">
      <alignment vertical="center"/>
    </xf>
    <xf numFmtId="165" fontId="8" fillId="0" borderId="25" xfId="1" applyNumberFormat="1" applyFont="1" applyBorder="1" applyAlignment="1">
      <alignment horizontal="right" vertical="center"/>
    </xf>
    <xf numFmtId="164" fontId="8" fillId="2" borderId="28" xfId="2" applyNumberFormat="1" applyFont="1" applyFill="1" applyBorder="1" applyAlignment="1">
      <alignment horizontal="right" vertical="center"/>
    </xf>
    <xf numFmtId="9" fontId="5" fillId="4" borderId="25" xfId="3" applyFont="1" applyFill="1" applyBorder="1" applyAlignment="1">
      <alignment horizontal="right" vertical="center"/>
    </xf>
    <xf numFmtId="9" fontId="9" fillId="0" borderId="25" xfId="3" applyFont="1" applyBorder="1" applyAlignment="1">
      <alignment horizontal="right" vertical="center"/>
    </xf>
    <xf numFmtId="164" fontId="8" fillId="0" borderId="28" xfId="2" applyNumberFormat="1" applyFont="1" applyBorder="1" applyAlignment="1">
      <alignment horizontal="right" vertical="center"/>
    </xf>
    <xf numFmtId="9" fontId="12" fillId="0" borderId="25" xfId="3" applyFont="1" applyBorder="1" applyAlignment="1">
      <alignment horizontal="right" vertical="center"/>
    </xf>
    <xf numFmtId="164" fontId="13" fillId="0" borderId="25" xfId="2" applyNumberFormat="1" applyFont="1" applyBorder="1" applyAlignment="1">
      <alignment vertical="center"/>
    </xf>
    <xf numFmtId="9" fontId="9" fillId="5" borderId="25" xfId="3" applyFont="1" applyFill="1" applyBorder="1" applyAlignment="1">
      <alignment horizontal="right" vertical="center"/>
    </xf>
    <xf numFmtId="164" fontId="14" fillId="6" borderId="28" xfId="2" applyNumberFormat="1" applyFont="1" applyFill="1" applyBorder="1" applyAlignment="1">
      <alignment horizontal="right" vertical="center"/>
    </xf>
    <xf numFmtId="9" fontId="15" fillId="5" borderId="29" xfId="3" applyFont="1" applyFill="1" applyBorder="1" applyAlignment="1">
      <alignment horizontal="right" vertical="center"/>
    </xf>
    <xf numFmtId="0" fontId="8" fillId="2" borderId="30" xfId="1" applyFont="1" applyFill="1" applyBorder="1" applyAlignment="1">
      <alignment horizontal="center" vertical="center"/>
    </xf>
    <xf numFmtId="165" fontId="6" fillId="3" borderId="31" xfId="1" applyNumberFormat="1" applyFont="1" applyFill="1" applyBorder="1" applyAlignment="1">
      <alignment vertical="center"/>
    </xf>
    <xf numFmtId="164" fontId="8" fillId="0" borderId="32" xfId="2" applyNumberFormat="1" applyFont="1" applyBorder="1" applyAlignment="1">
      <alignment horizontal="right"/>
    </xf>
    <xf numFmtId="165" fontId="6" fillId="0" borderId="31" xfId="1" applyNumberFormat="1" applyFont="1" applyBorder="1" applyAlignment="1">
      <alignment vertical="center"/>
    </xf>
    <xf numFmtId="165" fontId="6" fillId="0" borderId="31" xfId="1" applyNumberFormat="1" applyFont="1" applyBorder="1" applyAlignment="1">
      <alignment horizontal="right" vertical="center"/>
    </xf>
    <xf numFmtId="164" fontId="6" fillId="0" borderId="32" xfId="2" applyNumberFormat="1" applyFont="1" applyBorder="1" applyAlignment="1">
      <alignment horizontal="right" vertical="center"/>
    </xf>
    <xf numFmtId="164" fontId="6" fillId="0" borderId="33" xfId="2" applyNumberFormat="1" applyFont="1" applyBorder="1" applyAlignment="1">
      <alignment horizontal="right" vertical="center"/>
    </xf>
    <xf numFmtId="164" fontId="8" fillId="2" borderId="34" xfId="2" applyNumberFormat="1" applyFont="1" applyFill="1" applyBorder="1" applyAlignment="1">
      <alignment vertical="center"/>
    </xf>
    <xf numFmtId="165" fontId="8" fillId="0" borderId="31" xfId="1" applyNumberFormat="1" applyFont="1" applyBorder="1" applyAlignment="1">
      <alignment horizontal="right" vertical="center"/>
    </xf>
    <xf numFmtId="164" fontId="8" fillId="2" borderId="34" xfId="2" applyNumberFormat="1" applyFont="1" applyFill="1" applyBorder="1" applyAlignment="1">
      <alignment horizontal="right" vertical="center"/>
    </xf>
    <xf numFmtId="9" fontId="5" fillId="4" borderId="31" xfId="3" applyFont="1" applyFill="1" applyBorder="1" applyAlignment="1">
      <alignment horizontal="right" vertical="center"/>
    </xf>
    <xf numFmtId="9" fontId="9" fillId="0" borderId="31" xfId="3" applyFont="1" applyBorder="1" applyAlignment="1">
      <alignment horizontal="right" vertical="center"/>
    </xf>
    <xf numFmtId="164" fontId="8" fillId="0" borderId="34" xfId="2" applyNumberFormat="1" applyFont="1" applyBorder="1" applyAlignment="1">
      <alignment horizontal="right" vertical="center"/>
    </xf>
    <xf numFmtId="9" fontId="12" fillId="0" borderId="31" xfId="3" applyFont="1" applyBorder="1" applyAlignment="1">
      <alignment horizontal="right" vertical="center"/>
    </xf>
    <xf numFmtId="164" fontId="13" fillId="0" borderId="31" xfId="2" applyNumberFormat="1" applyFont="1" applyBorder="1" applyAlignment="1">
      <alignment vertical="center"/>
    </xf>
    <xf numFmtId="9" fontId="9" fillId="5" borderId="31" xfId="3" applyFont="1" applyFill="1" applyBorder="1" applyAlignment="1">
      <alignment horizontal="right" vertical="center"/>
    </xf>
    <xf numFmtId="164" fontId="14" fillId="6" borderId="34" xfId="2" applyNumberFormat="1" applyFont="1" applyFill="1" applyBorder="1" applyAlignment="1">
      <alignment horizontal="right" vertical="center"/>
    </xf>
    <xf numFmtId="9" fontId="15" fillId="5" borderId="35" xfId="3" applyFont="1" applyFill="1" applyBorder="1" applyAlignment="1">
      <alignment horizontal="right" vertical="center"/>
    </xf>
    <xf numFmtId="165" fontId="6" fillId="3" borderId="2" xfId="1" applyNumberFormat="1" applyFont="1" applyFill="1" applyAlignment="1">
      <alignment vertical="center"/>
    </xf>
    <xf numFmtId="9" fontId="15" fillId="5" borderId="36" xfId="3" applyFont="1" applyFill="1" applyBorder="1" applyAlignment="1">
      <alignment horizontal="right" vertical="center"/>
    </xf>
    <xf numFmtId="0" fontId="14" fillId="0" borderId="6" xfId="1" applyFont="1" applyBorder="1" applyAlignment="1">
      <alignment vertical="center"/>
    </xf>
    <xf numFmtId="0" fontId="38" fillId="0" borderId="2" xfId="1" applyFont="1" applyAlignment="1">
      <alignment vertical="center"/>
    </xf>
    <xf numFmtId="0" fontId="35" fillId="0" borderId="2" xfId="1" applyFont="1" applyAlignment="1">
      <alignment vertical="center"/>
    </xf>
    <xf numFmtId="0" fontId="8" fillId="2" borderId="37" xfId="1" applyFont="1" applyFill="1" applyBorder="1" applyAlignment="1">
      <alignment horizontal="center" vertical="center"/>
    </xf>
    <xf numFmtId="0" fontId="8" fillId="2" borderId="38" xfId="1" applyFont="1" applyFill="1" applyBorder="1" applyAlignment="1">
      <alignment horizontal="center" vertical="center"/>
    </xf>
    <xf numFmtId="165" fontId="6" fillId="3" borderId="39" xfId="1" applyNumberFormat="1" applyFont="1" applyFill="1" applyBorder="1" applyAlignment="1">
      <alignment vertical="center"/>
    </xf>
    <xf numFmtId="165" fontId="6" fillId="3" borderId="40" xfId="1" applyNumberFormat="1" applyFont="1" applyFill="1" applyBorder="1" applyAlignment="1">
      <alignment vertical="center"/>
    </xf>
    <xf numFmtId="164" fontId="8" fillId="0" borderId="41" xfId="2" applyNumberFormat="1" applyFont="1" applyBorder="1" applyAlignment="1">
      <alignment horizontal="right"/>
    </xf>
    <xf numFmtId="164" fontId="8" fillId="0" borderId="42" xfId="2" applyNumberFormat="1" applyFont="1" applyBorder="1" applyAlignment="1">
      <alignment horizontal="right"/>
    </xf>
    <xf numFmtId="165" fontId="6" fillId="0" borderId="39" xfId="1" applyNumberFormat="1" applyFont="1" applyBorder="1" applyAlignment="1">
      <alignment vertical="center"/>
    </xf>
    <xf numFmtId="165" fontId="6" fillId="0" borderId="40" xfId="1" applyNumberFormat="1" applyFont="1" applyBorder="1" applyAlignment="1">
      <alignment vertical="center"/>
    </xf>
    <xf numFmtId="165" fontId="6" fillId="0" borderId="39" xfId="1" applyNumberFormat="1" applyFont="1" applyBorder="1" applyAlignment="1">
      <alignment horizontal="right" vertical="center"/>
    </xf>
    <xf numFmtId="165" fontId="6" fillId="0" borderId="40" xfId="1" applyNumberFormat="1" applyFont="1" applyBorder="1" applyAlignment="1">
      <alignment horizontal="right" vertical="center"/>
    </xf>
    <xf numFmtId="164" fontId="6" fillId="0" borderId="41" xfId="2" applyNumberFormat="1" applyFont="1" applyBorder="1" applyAlignment="1">
      <alignment horizontal="right" vertical="center"/>
    </xf>
    <xf numFmtId="164" fontId="6" fillId="0" borderId="42" xfId="2" applyNumberFormat="1" applyFont="1" applyBorder="1" applyAlignment="1">
      <alignment horizontal="right" vertical="center"/>
    </xf>
    <xf numFmtId="164" fontId="6" fillId="0" borderId="43" xfId="2" applyNumberFormat="1" applyFont="1" applyBorder="1" applyAlignment="1">
      <alignment horizontal="right" vertical="center"/>
    </xf>
    <xf numFmtId="164" fontId="6" fillId="0" borderId="44" xfId="2" applyNumberFormat="1" applyFont="1" applyBorder="1" applyAlignment="1">
      <alignment horizontal="right" vertical="center"/>
    </xf>
    <xf numFmtId="164" fontId="8" fillId="2" borderId="45" xfId="2" applyNumberFormat="1" applyFont="1" applyFill="1" applyBorder="1" applyAlignment="1">
      <alignment vertical="center"/>
    </xf>
    <xf numFmtId="164" fontId="8" fillId="2" borderId="46" xfId="2" applyNumberFormat="1" applyFont="1" applyFill="1" applyBorder="1" applyAlignment="1">
      <alignment vertical="center"/>
    </xf>
    <xf numFmtId="165" fontId="8" fillId="0" borderId="39" xfId="1" applyNumberFormat="1" applyFont="1" applyBorder="1" applyAlignment="1">
      <alignment horizontal="right" vertical="center"/>
    </xf>
    <xf numFmtId="165" fontId="8" fillId="0" borderId="40" xfId="1" applyNumberFormat="1" applyFont="1" applyBorder="1" applyAlignment="1">
      <alignment horizontal="right" vertical="center"/>
    </xf>
    <xf numFmtId="164" fontId="8" fillId="2" borderId="45" xfId="2" applyNumberFormat="1" applyFont="1" applyFill="1" applyBorder="1" applyAlignment="1">
      <alignment horizontal="right" vertical="center"/>
    </xf>
    <xf numFmtId="164" fontId="8" fillId="2" borderId="46" xfId="2" applyNumberFormat="1" applyFont="1" applyFill="1" applyBorder="1" applyAlignment="1">
      <alignment horizontal="right" vertical="center"/>
    </xf>
    <xf numFmtId="9" fontId="5" fillId="4" borderId="39" xfId="3" applyFont="1" applyFill="1" applyBorder="1" applyAlignment="1">
      <alignment horizontal="right" vertical="center"/>
    </xf>
    <xf numFmtId="9" fontId="5" fillId="4" borderId="40" xfId="3" applyFont="1" applyFill="1" applyBorder="1" applyAlignment="1">
      <alignment horizontal="right" vertical="center"/>
    </xf>
    <xf numFmtId="9" fontId="9" fillId="0" borderId="39" xfId="3" applyFont="1" applyBorder="1" applyAlignment="1">
      <alignment horizontal="right" vertical="center"/>
    </xf>
    <xf numFmtId="9" fontId="9" fillId="0" borderId="40" xfId="3" applyFont="1" applyBorder="1" applyAlignment="1">
      <alignment horizontal="right" vertical="center"/>
    </xf>
    <xf numFmtId="164" fontId="8" fillId="0" borderId="45" xfId="2" applyNumberFormat="1" applyFont="1" applyBorder="1" applyAlignment="1">
      <alignment horizontal="right" vertical="center"/>
    </xf>
    <xf numFmtId="164" fontId="8" fillId="0" borderId="46" xfId="2" applyNumberFormat="1" applyFont="1" applyBorder="1" applyAlignment="1">
      <alignment horizontal="right" vertical="center"/>
    </xf>
    <xf numFmtId="9" fontId="12" fillId="0" borderId="39" xfId="3" applyFont="1" applyBorder="1" applyAlignment="1">
      <alignment horizontal="right" vertical="center"/>
    </xf>
    <xf numFmtId="9" fontId="12" fillId="0" borderId="40" xfId="3" applyFont="1" applyBorder="1" applyAlignment="1">
      <alignment horizontal="right" vertical="center"/>
    </xf>
    <xf numFmtId="164" fontId="13" fillId="0" borderId="39" xfId="2" applyNumberFormat="1" applyFont="1" applyBorder="1" applyAlignment="1">
      <alignment vertical="center"/>
    </xf>
    <xf numFmtId="164" fontId="13" fillId="0" borderId="40" xfId="2" applyNumberFormat="1" applyFont="1" applyBorder="1" applyAlignment="1">
      <alignment vertical="center"/>
    </xf>
    <xf numFmtId="9" fontId="9" fillId="5" borderId="39" xfId="3" applyFont="1" applyFill="1" applyBorder="1" applyAlignment="1">
      <alignment horizontal="right" vertical="center"/>
    </xf>
    <xf numFmtId="9" fontId="9" fillId="5" borderId="40" xfId="3" applyFont="1" applyFill="1" applyBorder="1" applyAlignment="1">
      <alignment horizontal="right" vertical="center"/>
    </xf>
    <xf numFmtId="164" fontId="14" fillId="6" borderId="45" xfId="2" applyNumberFormat="1" applyFont="1" applyFill="1" applyBorder="1" applyAlignment="1">
      <alignment horizontal="right" vertical="center"/>
    </xf>
    <xf numFmtId="164" fontId="14" fillId="6" borderId="46" xfId="2" applyNumberFormat="1" applyFont="1" applyFill="1" applyBorder="1" applyAlignment="1">
      <alignment horizontal="right" vertical="center"/>
    </xf>
    <xf numFmtId="9" fontId="15" fillId="5" borderId="47" xfId="3" applyFont="1" applyFill="1" applyBorder="1" applyAlignment="1">
      <alignment horizontal="right" vertical="center"/>
    </xf>
    <xf numFmtId="164" fontId="7" fillId="0" borderId="2" xfId="4" applyNumberFormat="1" applyFont="1" applyBorder="1"/>
    <xf numFmtId="164" fontId="35" fillId="0" borderId="2" xfId="4" applyNumberFormat="1" applyFont="1" applyBorder="1" applyAlignment="1">
      <alignment vertical="center"/>
    </xf>
    <xf numFmtId="164" fontId="8" fillId="2" borderId="24" xfId="4" applyNumberFormat="1" applyFont="1" applyFill="1" applyBorder="1" applyAlignment="1">
      <alignment horizontal="center" vertical="center"/>
    </xf>
    <xf numFmtId="164" fontId="8" fillId="2" borderId="4" xfId="4" applyNumberFormat="1" applyFont="1" applyFill="1" applyBorder="1" applyAlignment="1">
      <alignment horizontal="center" vertical="center"/>
    </xf>
    <xf numFmtId="164" fontId="8" fillId="2" borderId="37" xfId="4" applyNumberFormat="1" applyFont="1" applyFill="1" applyBorder="1" applyAlignment="1">
      <alignment horizontal="center" vertical="center"/>
    </xf>
    <xf numFmtId="164" fontId="8" fillId="2" borderId="30" xfId="4" applyNumberFormat="1" applyFont="1" applyFill="1" applyBorder="1" applyAlignment="1">
      <alignment horizontal="center" vertical="center"/>
    </xf>
    <xf numFmtId="164" fontId="8" fillId="2" borderId="38" xfId="4" applyNumberFormat="1" applyFont="1" applyFill="1" applyBorder="1" applyAlignment="1">
      <alignment horizontal="center" vertical="center"/>
    </xf>
    <xf numFmtId="164" fontId="8" fillId="2" borderId="5" xfId="4" applyNumberFormat="1" applyFont="1" applyFill="1" applyBorder="1" applyAlignment="1">
      <alignment horizontal="center" vertical="center"/>
    </xf>
    <xf numFmtId="164" fontId="6" fillId="3" borderId="25" xfId="4" applyNumberFormat="1" applyFont="1" applyFill="1" applyBorder="1" applyAlignment="1">
      <alignment vertical="center"/>
    </xf>
    <xf numFmtId="164" fontId="6" fillId="3" borderId="2" xfId="4" applyNumberFormat="1" applyFont="1" applyFill="1" applyBorder="1" applyAlignment="1">
      <alignment vertical="center"/>
    </xf>
    <xf numFmtId="164" fontId="6" fillId="3" borderId="39" xfId="4" applyNumberFormat="1" applyFont="1" applyFill="1" applyBorder="1" applyAlignment="1">
      <alignment vertical="center"/>
    </xf>
    <xf numFmtId="164" fontId="6" fillId="3" borderId="31" xfId="4" applyNumberFormat="1" applyFont="1" applyFill="1" applyBorder="1" applyAlignment="1">
      <alignment vertical="center"/>
    </xf>
    <xf numFmtId="164" fontId="6" fillId="3" borderId="40" xfId="4" applyNumberFormat="1" applyFont="1" applyFill="1" applyBorder="1" applyAlignment="1">
      <alignment vertical="center"/>
    </xf>
    <xf numFmtId="164" fontId="6" fillId="3" borderId="7" xfId="4" applyNumberFormat="1" applyFont="1" applyFill="1" applyBorder="1" applyAlignment="1">
      <alignment vertical="center"/>
    </xf>
    <xf numFmtId="164" fontId="8" fillId="0" borderId="26" xfId="4" applyNumberFormat="1" applyFont="1" applyBorder="1" applyAlignment="1">
      <alignment horizontal="right"/>
    </xf>
    <xf numFmtId="164" fontId="8" fillId="0" borderId="9" xfId="4" applyNumberFormat="1" applyFont="1" applyBorder="1" applyAlignment="1">
      <alignment horizontal="right"/>
    </xf>
    <xf numFmtId="164" fontId="8" fillId="0" borderId="41" xfId="4" applyNumberFormat="1" applyFont="1" applyBorder="1" applyAlignment="1">
      <alignment horizontal="right"/>
    </xf>
    <xf numFmtId="164" fontId="8" fillId="0" borderId="32" xfId="4" applyNumberFormat="1" applyFont="1" applyBorder="1" applyAlignment="1">
      <alignment horizontal="right"/>
    </xf>
    <xf numFmtId="164" fontId="8" fillId="0" borderId="42" xfId="4" applyNumberFormat="1" applyFont="1" applyBorder="1" applyAlignment="1">
      <alignment horizontal="right"/>
    </xf>
    <xf numFmtId="164" fontId="8" fillId="0" borderId="10" xfId="4" applyNumberFormat="1" applyFont="1" applyBorder="1" applyAlignment="1">
      <alignment horizontal="right"/>
    </xf>
    <xf numFmtId="164" fontId="6" fillId="0" borderId="25" xfId="4" applyNumberFormat="1" applyFont="1" applyBorder="1" applyAlignment="1">
      <alignment vertical="center"/>
    </xf>
    <xf numFmtId="164" fontId="6" fillId="0" borderId="2" xfId="4" applyNumberFormat="1" applyFont="1" applyBorder="1" applyAlignment="1">
      <alignment vertical="center"/>
    </xf>
    <xf numFmtId="164" fontId="6" fillId="0" borderId="39" xfId="4" applyNumberFormat="1" applyFont="1" applyBorder="1" applyAlignment="1">
      <alignment vertical="center"/>
    </xf>
    <xf numFmtId="164" fontId="6" fillId="0" borderId="31" xfId="4" applyNumberFormat="1" applyFont="1" applyBorder="1" applyAlignment="1">
      <alignment vertical="center"/>
    </xf>
    <xf numFmtId="164" fontId="6" fillId="0" borderId="40" xfId="4" applyNumberFormat="1" applyFont="1" applyBorder="1" applyAlignment="1">
      <alignment vertical="center"/>
    </xf>
    <xf numFmtId="164" fontId="6" fillId="0" borderId="7" xfId="4" applyNumberFormat="1" applyFont="1" applyBorder="1" applyAlignment="1">
      <alignment vertical="center"/>
    </xf>
    <xf numFmtId="164" fontId="6" fillId="0" borderId="25" xfId="4" applyNumberFormat="1" applyFont="1" applyBorder="1" applyAlignment="1">
      <alignment horizontal="right" vertical="center"/>
    </xf>
    <xf numFmtId="164" fontId="6" fillId="0" borderId="2" xfId="4" applyNumberFormat="1" applyFont="1" applyBorder="1" applyAlignment="1">
      <alignment horizontal="right" vertical="center"/>
    </xf>
    <xf numFmtId="164" fontId="6" fillId="0" borderId="39" xfId="4" applyNumberFormat="1" applyFont="1" applyBorder="1" applyAlignment="1">
      <alignment horizontal="right" vertical="center"/>
    </xf>
    <xf numFmtId="164" fontId="6" fillId="0" borderId="31" xfId="4" applyNumberFormat="1" applyFont="1" applyBorder="1" applyAlignment="1">
      <alignment horizontal="right" vertical="center"/>
    </xf>
    <xf numFmtId="164" fontId="6" fillId="0" borderId="40" xfId="4" applyNumberFormat="1" applyFont="1" applyBorder="1" applyAlignment="1">
      <alignment horizontal="right" vertical="center"/>
    </xf>
    <xf numFmtId="164" fontId="6" fillId="0" borderId="7" xfId="4" applyNumberFormat="1" applyFont="1" applyBorder="1" applyAlignment="1">
      <alignment horizontal="right" vertical="center"/>
    </xf>
    <xf numFmtId="164" fontId="6" fillId="0" borderId="26" xfId="4" applyNumberFormat="1" applyFont="1" applyBorder="1" applyAlignment="1">
      <alignment horizontal="right" vertical="center"/>
    </xf>
    <xf numFmtId="164" fontId="6" fillId="0" borderId="9" xfId="4" applyNumberFormat="1" applyFont="1" applyBorder="1" applyAlignment="1">
      <alignment horizontal="right" vertical="center"/>
    </xf>
    <xf numFmtId="164" fontId="6" fillId="0" borderId="41" xfId="4" applyNumberFormat="1" applyFont="1" applyBorder="1" applyAlignment="1">
      <alignment horizontal="right" vertical="center"/>
    </xf>
    <xf numFmtId="164" fontId="6" fillId="0" borderId="32" xfId="4" applyNumberFormat="1" applyFont="1" applyBorder="1" applyAlignment="1">
      <alignment horizontal="right" vertical="center"/>
    </xf>
    <xf numFmtId="164" fontId="6" fillId="0" borderId="42" xfId="4" applyNumberFormat="1" applyFont="1" applyBorder="1" applyAlignment="1">
      <alignment horizontal="right" vertical="center"/>
    </xf>
    <xf numFmtId="164" fontId="6" fillId="0" borderId="10" xfId="4" applyNumberFormat="1" applyFont="1" applyBorder="1" applyAlignment="1">
      <alignment horizontal="right" vertical="center"/>
    </xf>
    <xf numFmtId="164" fontId="6" fillId="0" borderId="27" xfId="4" applyNumberFormat="1" applyFont="1" applyBorder="1" applyAlignment="1">
      <alignment horizontal="right" vertical="center"/>
    </xf>
    <xf numFmtId="164" fontId="6" fillId="0" borderId="12" xfId="4" applyNumberFormat="1" applyFont="1" applyBorder="1" applyAlignment="1">
      <alignment horizontal="right" vertical="center"/>
    </xf>
    <xf numFmtId="164" fontId="6" fillId="0" borderId="43" xfId="4" applyNumberFormat="1" applyFont="1" applyBorder="1" applyAlignment="1">
      <alignment horizontal="right" vertical="center"/>
    </xf>
    <xf numFmtId="164" fontId="6" fillId="0" borderId="33" xfId="4" applyNumberFormat="1" applyFont="1" applyBorder="1" applyAlignment="1">
      <alignment horizontal="right" vertical="center"/>
    </xf>
    <xf numFmtId="164" fontId="6" fillId="0" borderId="44" xfId="4" applyNumberFormat="1" applyFont="1" applyBorder="1" applyAlignment="1">
      <alignment horizontal="right" vertical="center"/>
    </xf>
    <xf numFmtId="164" fontId="6" fillId="0" borderId="13" xfId="4" applyNumberFormat="1" applyFont="1" applyBorder="1" applyAlignment="1">
      <alignment horizontal="right" vertical="center"/>
    </xf>
    <xf numFmtId="164" fontId="8" fillId="2" borderId="28" xfId="4" applyNumberFormat="1" applyFont="1" applyFill="1" applyBorder="1" applyAlignment="1">
      <alignment vertical="center"/>
    </xf>
    <xf numFmtId="164" fontId="8" fillId="2" borderId="15" xfId="4" applyNumberFormat="1" applyFont="1" applyFill="1" applyBorder="1" applyAlignment="1">
      <alignment vertical="center"/>
    </xf>
    <xf numFmtId="164" fontId="8" fillId="2" borderId="45" xfId="4" applyNumberFormat="1" applyFont="1" applyFill="1" applyBorder="1" applyAlignment="1">
      <alignment vertical="center"/>
    </xf>
    <xf numFmtId="164" fontId="8" fillId="2" borderId="34" xfId="4" applyNumberFormat="1" applyFont="1" applyFill="1" applyBorder="1" applyAlignment="1">
      <alignment vertical="center"/>
    </xf>
    <xf numFmtId="164" fontId="8" fillId="2" borderId="46" xfId="4" applyNumberFormat="1" applyFont="1" applyFill="1" applyBorder="1" applyAlignment="1">
      <alignment vertical="center"/>
    </xf>
    <xf numFmtId="164" fontId="8" fillId="2" borderId="16" xfId="4" applyNumberFormat="1" applyFont="1" applyFill="1" applyBorder="1" applyAlignment="1">
      <alignment vertical="center"/>
    </xf>
    <xf numFmtId="164" fontId="8" fillId="0" borderId="25" xfId="4" applyNumberFormat="1" applyFont="1" applyBorder="1" applyAlignment="1">
      <alignment horizontal="right" vertical="center"/>
    </xf>
    <xf numFmtId="164" fontId="8" fillId="0" borderId="2" xfId="4" applyNumberFormat="1" applyFont="1" applyBorder="1" applyAlignment="1">
      <alignment horizontal="right" vertical="center"/>
    </xf>
    <xf numFmtId="164" fontId="8" fillId="0" borderId="39" xfId="4" applyNumberFormat="1" applyFont="1" applyBorder="1" applyAlignment="1">
      <alignment horizontal="right" vertical="center"/>
    </xf>
    <xf numFmtId="164" fontId="8" fillId="0" borderId="31" xfId="4" applyNumberFormat="1" applyFont="1" applyBorder="1" applyAlignment="1">
      <alignment horizontal="right" vertical="center"/>
    </xf>
    <xf numFmtId="164" fontId="8" fillId="0" borderId="40" xfId="4" applyNumberFormat="1" applyFont="1" applyBorder="1" applyAlignment="1">
      <alignment horizontal="right" vertical="center"/>
    </xf>
    <xf numFmtId="164" fontId="8" fillId="0" borderId="7" xfId="4" applyNumberFormat="1" applyFont="1" applyBorder="1" applyAlignment="1">
      <alignment horizontal="right" vertical="center"/>
    </xf>
    <xf numFmtId="164" fontId="8" fillId="2" borderId="28" xfId="4" applyNumberFormat="1" applyFont="1" applyFill="1" applyBorder="1" applyAlignment="1">
      <alignment horizontal="right" vertical="center"/>
    </xf>
    <xf numFmtId="164" fontId="8" fillId="2" borderId="15" xfId="4" applyNumberFormat="1" applyFont="1" applyFill="1" applyBorder="1" applyAlignment="1">
      <alignment horizontal="right" vertical="center"/>
    </xf>
    <xf numFmtId="164" fontId="8" fillId="2" borderId="45" xfId="4" applyNumberFormat="1" applyFont="1" applyFill="1" applyBorder="1" applyAlignment="1">
      <alignment horizontal="right" vertical="center"/>
    </xf>
    <xf numFmtId="164" fontId="8" fillId="2" borderId="34" xfId="4" applyNumberFormat="1" applyFont="1" applyFill="1" applyBorder="1" applyAlignment="1">
      <alignment horizontal="right" vertical="center"/>
    </xf>
    <xf numFmtId="164" fontId="8" fillId="2" borderId="46" xfId="4" applyNumberFormat="1" applyFont="1" applyFill="1" applyBorder="1" applyAlignment="1">
      <alignment horizontal="right" vertical="center"/>
    </xf>
    <xf numFmtId="164" fontId="8" fillId="2" borderId="16" xfId="4" applyNumberFormat="1" applyFont="1" applyFill="1" applyBorder="1" applyAlignment="1">
      <alignment horizontal="right" vertical="center"/>
    </xf>
    <xf numFmtId="164" fontId="5" fillId="4" borderId="25" xfId="4" applyNumberFormat="1" applyFont="1" applyFill="1" applyBorder="1" applyAlignment="1">
      <alignment horizontal="right" vertical="center"/>
    </xf>
    <xf numFmtId="164" fontId="5" fillId="4" borderId="2" xfId="4" applyNumberFormat="1" applyFont="1" applyFill="1" applyBorder="1" applyAlignment="1">
      <alignment horizontal="right" vertical="center"/>
    </xf>
    <xf numFmtId="164" fontId="5" fillId="4" borderId="39" xfId="4" applyNumberFormat="1" applyFont="1" applyFill="1" applyBorder="1" applyAlignment="1">
      <alignment horizontal="right" vertical="center"/>
    </xf>
    <xf numFmtId="164" fontId="5" fillId="4" borderId="31" xfId="4" applyNumberFormat="1" applyFont="1" applyFill="1" applyBorder="1" applyAlignment="1">
      <alignment horizontal="right" vertical="center"/>
    </xf>
    <xf numFmtId="164" fontId="5" fillId="4" borderId="40" xfId="4" applyNumberFormat="1" applyFont="1" applyFill="1" applyBorder="1" applyAlignment="1">
      <alignment horizontal="right" vertical="center"/>
    </xf>
    <xf numFmtId="164" fontId="5" fillId="4" borderId="7" xfId="4" applyNumberFormat="1" applyFont="1" applyFill="1" applyBorder="1" applyAlignment="1">
      <alignment horizontal="right" vertical="center"/>
    </xf>
    <xf numFmtId="164" fontId="9" fillId="0" borderId="25" xfId="4" applyNumberFormat="1" applyFont="1" applyBorder="1" applyAlignment="1">
      <alignment horizontal="right" vertical="center"/>
    </xf>
    <xf numFmtId="164" fontId="9" fillId="0" borderId="2" xfId="4" applyNumberFormat="1" applyFont="1" applyBorder="1" applyAlignment="1">
      <alignment horizontal="right" vertical="center"/>
    </xf>
    <xf numFmtId="164" fontId="9" fillId="0" borderId="39" xfId="4" applyNumberFormat="1" applyFont="1" applyBorder="1" applyAlignment="1">
      <alignment horizontal="right" vertical="center"/>
    </xf>
    <xf numFmtId="164" fontId="9" fillId="0" borderId="31" xfId="4" applyNumberFormat="1" applyFont="1" applyBorder="1" applyAlignment="1">
      <alignment horizontal="right" vertical="center"/>
    </xf>
    <xf numFmtId="164" fontId="9" fillId="0" borderId="40" xfId="4" applyNumberFormat="1" applyFont="1" applyBorder="1" applyAlignment="1">
      <alignment horizontal="right" vertical="center"/>
    </xf>
    <xf numFmtId="164" fontId="9" fillId="0" borderId="7" xfId="4" applyNumberFormat="1" applyFont="1" applyBorder="1" applyAlignment="1">
      <alignment horizontal="right" vertical="center"/>
    </xf>
    <xf numFmtId="164" fontId="8" fillId="0" borderId="28" xfId="4" applyNumberFormat="1" applyFont="1" applyBorder="1" applyAlignment="1">
      <alignment horizontal="right" vertical="center"/>
    </xf>
    <xf numFmtId="164" fontId="8" fillId="0" borderId="15" xfId="4" applyNumberFormat="1" applyFont="1" applyBorder="1" applyAlignment="1">
      <alignment horizontal="right" vertical="center"/>
    </xf>
    <xf numFmtId="164" fontId="8" fillId="0" borderId="45" xfId="4" applyNumberFormat="1" applyFont="1" applyBorder="1" applyAlignment="1">
      <alignment horizontal="right" vertical="center"/>
    </xf>
    <xf numFmtId="164" fontId="8" fillId="0" borderId="34" xfId="4" applyNumberFormat="1" applyFont="1" applyBorder="1" applyAlignment="1">
      <alignment horizontal="right" vertical="center"/>
    </xf>
    <xf numFmtId="164" fontId="8" fillId="0" borderId="46" xfId="4" applyNumberFormat="1" applyFont="1" applyBorder="1" applyAlignment="1">
      <alignment horizontal="right" vertical="center"/>
    </xf>
    <xf numFmtId="164" fontId="8" fillId="0" borderId="16" xfId="4" applyNumberFormat="1" applyFont="1" applyBorder="1" applyAlignment="1">
      <alignment horizontal="right" vertical="center"/>
    </xf>
    <xf numFmtId="164" fontId="12" fillId="0" borderId="25" xfId="4" applyNumberFormat="1" applyFont="1" applyBorder="1" applyAlignment="1">
      <alignment horizontal="right" vertical="center"/>
    </xf>
    <xf numFmtId="164" fontId="12" fillId="0" borderId="2" xfId="4" applyNumberFormat="1" applyFont="1" applyBorder="1" applyAlignment="1">
      <alignment horizontal="right" vertical="center"/>
    </xf>
    <xf numFmtId="164" fontId="12" fillId="0" borderId="39" xfId="4" applyNumberFormat="1" applyFont="1" applyBorder="1" applyAlignment="1">
      <alignment horizontal="right" vertical="center"/>
    </xf>
    <xf numFmtId="164" fontId="12" fillId="0" borderId="31" xfId="4" applyNumberFormat="1" applyFont="1" applyBorder="1" applyAlignment="1">
      <alignment horizontal="right" vertical="center"/>
    </xf>
    <xf numFmtId="164" fontId="12" fillId="0" borderId="40" xfId="4" applyNumberFormat="1" applyFont="1" applyBorder="1" applyAlignment="1">
      <alignment horizontal="right" vertical="center"/>
    </xf>
    <xf numFmtId="164" fontId="12" fillId="0" borderId="7" xfId="4" applyNumberFormat="1" applyFont="1" applyBorder="1" applyAlignment="1">
      <alignment horizontal="right" vertical="center"/>
    </xf>
    <xf numFmtId="164" fontId="13" fillId="0" borderId="25" xfId="4" applyNumberFormat="1" applyFont="1" applyBorder="1" applyAlignment="1">
      <alignment vertical="center"/>
    </xf>
    <xf numFmtId="164" fontId="13" fillId="0" borderId="2" xfId="4" applyNumberFormat="1" applyFont="1" applyBorder="1" applyAlignment="1">
      <alignment vertical="center"/>
    </xf>
    <xf numFmtId="164" fontId="13" fillId="0" borderId="39" xfId="4" applyNumberFormat="1" applyFont="1" applyBorder="1" applyAlignment="1">
      <alignment vertical="center"/>
    </xf>
    <xf numFmtId="164" fontId="13" fillId="0" borderId="31" xfId="4" applyNumberFormat="1" applyFont="1" applyBorder="1" applyAlignment="1">
      <alignment vertical="center"/>
    </xf>
    <xf numFmtId="164" fontId="13" fillId="0" borderId="40" xfId="4" applyNumberFormat="1" applyFont="1" applyBorder="1" applyAlignment="1">
      <alignment vertical="center"/>
    </xf>
    <xf numFmtId="164" fontId="13" fillId="0" borderId="7" xfId="4" applyNumberFormat="1" applyFont="1" applyBorder="1" applyAlignment="1">
      <alignment vertical="center"/>
    </xf>
    <xf numFmtId="164" fontId="9" fillId="5" borderId="25" xfId="4" applyNumberFormat="1" applyFont="1" applyFill="1" applyBorder="1" applyAlignment="1">
      <alignment horizontal="right" vertical="center"/>
    </xf>
    <xf numFmtId="164" fontId="9" fillId="5" borderId="2" xfId="4" applyNumberFormat="1" applyFont="1" applyFill="1" applyBorder="1" applyAlignment="1">
      <alignment horizontal="right" vertical="center"/>
    </xf>
    <xf numFmtId="164" fontId="9" fillId="5" borderId="39" xfId="4" applyNumberFormat="1" applyFont="1" applyFill="1" applyBorder="1" applyAlignment="1">
      <alignment horizontal="right" vertical="center"/>
    </xf>
    <xf numFmtId="164" fontId="9" fillId="5" borderId="31" xfId="4" applyNumberFormat="1" applyFont="1" applyFill="1" applyBorder="1" applyAlignment="1">
      <alignment horizontal="right" vertical="center"/>
    </xf>
    <xf numFmtId="164" fontId="9" fillId="5" borderId="40" xfId="4" applyNumberFormat="1" applyFont="1" applyFill="1" applyBorder="1" applyAlignment="1">
      <alignment horizontal="right" vertical="center"/>
    </xf>
    <xf numFmtId="164" fontId="9" fillId="5" borderId="7" xfId="4" applyNumberFormat="1" applyFont="1" applyFill="1" applyBorder="1" applyAlignment="1">
      <alignment horizontal="right" vertical="center"/>
    </xf>
    <xf numFmtId="164" fontId="14" fillId="6" borderId="28" xfId="4" applyNumberFormat="1" applyFont="1" applyFill="1" applyBorder="1" applyAlignment="1">
      <alignment horizontal="right" vertical="center"/>
    </xf>
    <xf numFmtId="164" fontId="14" fillId="6" borderId="15" xfId="4" applyNumberFormat="1" applyFont="1" applyFill="1" applyBorder="1" applyAlignment="1">
      <alignment horizontal="right" vertical="center"/>
    </xf>
    <xf numFmtId="164" fontId="14" fillId="6" borderId="45" xfId="4" applyNumberFormat="1" applyFont="1" applyFill="1" applyBorder="1" applyAlignment="1">
      <alignment horizontal="right" vertical="center"/>
    </xf>
    <xf numFmtId="164" fontId="14" fillId="6" borderId="34" xfId="4" applyNumberFormat="1" applyFont="1" applyFill="1" applyBorder="1" applyAlignment="1">
      <alignment horizontal="right" vertical="center"/>
    </xf>
    <xf numFmtId="164" fontId="14" fillId="6" borderId="46" xfId="4" applyNumberFormat="1" applyFont="1" applyFill="1" applyBorder="1" applyAlignment="1">
      <alignment horizontal="right" vertical="center"/>
    </xf>
    <xf numFmtId="164" fontId="14" fillId="6" borderId="16" xfId="4" applyNumberFormat="1" applyFont="1" applyFill="1" applyBorder="1" applyAlignment="1">
      <alignment horizontal="right" vertical="center"/>
    </xf>
    <xf numFmtId="164" fontId="15" fillId="5" borderId="29" xfId="4" applyNumberFormat="1" applyFont="1" applyFill="1" applyBorder="1" applyAlignment="1">
      <alignment horizontal="right" vertical="center"/>
    </xf>
    <xf numFmtId="164" fontId="15" fillId="5" borderId="18" xfId="4" applyNumberFormat="1" applyFont="1" applyFill="1" applyBorder="1" applyAlignment="1">
      <alignment horizontal="right" vertical="center"/>
    </xf>
    <xf numFmtId="164" fontId="15" fillId="5" borderId="47" xfId="4" applyNumberFormat="1" applyFont="1" applyFill="1" applyBorder="1" applyAlignment="1">
      <alignment horizontal="right" vertical="center"/>
    </xf>
    <xf numFmtId="164" fontId="15" fillId="5" borderId="35" xfId="4" applyNumberFormat="1" applyFont="1" applyFill="1" applyBorder="1" applyAlignment="1">
      <alignment horizontal="right" vertical="center"/>
    </xf>
    <xf numFmtId="164" fontId="15" fillId="5" borderId="36" xfId="4" applyNumberFormat="1" applyFont="1" applyFill="1" applyBorder="1" applyAlignment="1">
      <alignment horizontal="right" vertical="center"/>
    </xf>
    <xf numFmtId="164" fontId="15" fillId="5" borderId="19" xfId="4" applyNumberFormat="1" applyFont="1" applyFill="1" applyBorder="1" applyAlignment="1">
      <alignment horizontal="right" vertical="center"/>
    </xf>
    <xf numFmtId="9" fontId="5" fillId="8" borderId="6" xfId="3" applyFont="1" applyFill="1" applyBorder="1" applyAlignment="1">
      <alignment vertical="center"/>
    </xf>
    <xf numFmtId="9" fontId="5" fillId="8" borderId="25" xfId="3" applyFont="1" applyFill="1" applyBorder="1" applyAlignment="1">
      <alignment horizontal="right" vertical="center"/>
    </xf>
    <xf numFmtId="9" fontId="5" fillId="8" borderId="2" xfId="3" applyFont="1" applyFill="1" applyBorder="1" applyAlignment="1">
      <alignment horizontal="right" vertical="center"/>
    </xf>
    <xf numFmtId="9" fontId="5" fillId="8" borderId="39" xfId="3" applyFont="1" applyFill="1" applyBorder="1" applyAlignment="1">
      <alignment horizontal="right" vertical="center"/>
    </xf>
    <xf numFmtId="9" fontId="5" fillId="8" borderId="31" xfId="3" applyFont="1" applyFill="1" applyBorder="1" applyAlignment="1">
      <alignment horizontal="right" vertical="center"/>
    </xf>
    <xf numFmtId="9" fontId="5" fillId="8" borderId="40" xfId="3" applyFont="1" applyFill="1" applyBorder="1" applyAlignment="1">
      <alignment horizontal="right" vertical="center"/>
    </xf>
    <xf numFmtId="9" fontId="5" fillId="8" borderId="7" xfId="3" applyFont="1" applyFill="1" applyBorder="1" applyAlignment="1">
      <alignment horizontal="right" vertical="center"/>
    </xf>
    <xf numFmtId="164" fontId="8" fillId="0" borderId="48" xfId="2" applyNumberFormat="1" applyFont="1" applyBorder="1" applyAlignment="1">
      <alignment horizontal="right"/>
    </xf>
    <xf numFmtId="164" fontId="6" fillId="0" borderId="48" xfId="2" applyNumberFormat="1" applyFont="1" applyBorder="1" applyAlignment="1">
      <alignment horizontal="right" vertical="center"/>
    </xf>
    <xf numFmtId="164" fontId="6" fillId="0" borderId="49" xfId="2" applyNumberFormat="1" applyFont="1" applyBorder="1" applyAlignment="1">
      <alignment horizontal="right" vertical="center"/>
    </xf>
    <xf numFmtId="0" fontId="8" fillId="0" borderId="25" xfId="1" applyFont="1" applyBorder="1" applyAlignment="1">
      <alignment horizontal="center" vertical="center"/>
    </xf>
    <xf numFmtId="164" fontId="8" fillId="0" borderId="50" xfId="2" applyNumberFormat="1" applyFont="1" applyBorder="1" applyAlignment="1">
      <alignment horizontal="right"/>
    </xf>
    <xf numFmtId="164" fontId="6" fillId="0" borderId="50" xfId="2" applyNumberFormat="1" applyFont="1" applyBorder="1" applyAlignment="1">
      <alignment horizontal="right" vertical="center"/>
    </xf>
    <xf numFmtId="164" fontId="6" fillId="0" borderId="51" xfId="2" applyNumberFormat="1" applyFont="1" applyBorder="1" applyAlignment="1">
      <alignment horizontal="right" vertical="center"/>
    </xf>
    <xf numFmtId="164" fontId="8" fillId="0" borderId="28" xfId="2" applyNumberFormat="1" applyFont="1" applyBorder="1" applyAlignment="1">
      <alignment vertical="center"/>
    </xf>
    <xf numFmtId="9" fontId="5" fillId="0" borderId="25" xfId="3" applyFont="1" applyBorder="1" applyAlignment="1">
      <alignment horizontal="right" vertical="center"/>
    </xf>
    <xf numFmtId="9" fontId="5" fillId="7" borderId="25" xfId="3" applyFont="1" applyFill="1" applyBorder="1" applyAlignment="1">
      <alignment horizontal="right" vertical="center"/>
    </xf>
    <xf numFmtId="164" fontId="18" fillId="0" borderId="28" xfId="2" applyNumberFormat="1" applyFont="1" applyBorder="1" applyAlignment="1">
      <alignment horizontal="right" vertical="center"/>
    </xf>
    <xf numFmtId="9" fontId="19" fillId="7" borderId="25" xfId="3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2" fillId="0" borderId="2" xfId="0" applyFont="1" applyBorder="1" applyAlignment="1">
      <alignment horizontal="center"/>
    </xf>
    <xf numFmtId="0" fontId="0" fillId="0" borderId="6" xfId="0" applyBorder="1"/>
    <xf numFmtId="168" fontId="0" fillId="0" borderId="2" xfId="5" applyNumberFormat="1" applyFont="1" applyFill="1" applyBorder="1" applyAlignment="1">
      <alignment horizontal="right"/>
    </xf>
    <xf numFmtId="9" fontId="0" fillId="0" borderId="2" xfId="6" applyFont="1" applyFill="1" applyBorder="1" applyAlignment="1">
      <alignment horizontal="right"/>
    </xf>
    <xf numFmtId="164" fontId="0" fillId="0" borderId="2" xfId="4" applyNumberFormat="1" applyFont="1" applyFill="1" applyBorder="1"/>
    <xf numFmtId="164" fontId="0" fillId="0" borderId="53" xfId="4" applyNumberFormat="1" applyFont="1" applyFill="1" applyBorder="1"/>
    <xf numFmtId="168" fontId="40" fillId="0" borderId="15" xfId="0" applyNumberFormat="1" applyFont="1" applyBorder="1" applyAlignment="1">
      <alignment horizontal="right"/>
    </xf>
    <xf numFmtId="9" fontId="40" fillId="0" borderId="15" xfId="6" applyFont="1" applyFill="1" applyBorder="1" applyAlignment="1">
      <alignment horizontal="right"/>
    </xf>
    <xf numFmtId="164" fontId="40" fillId="0" borderId="15" xfId="0" applyNumberFormat="1" applyFont="1" applyBorder="1"/>
    <xf numFmtId="164" fontId="40" fillId="0" borderId="54" xfId="0" applyNumberFormat="1" applyFont="1" applyBorder="1"/>
    <xf numFmtId="0" fontId="0" fillId="0" borderId="2" xfId="0" applyBorder="1"/>
    <xf numFmtId="0" fontId="0" fillId="0" borderId="2" xfId="0" applyBorder="1" applyAlignment="1">
      <alignment horizontal="right"/>
    </xf>
    <xf numFmtId="0" fontId="0" fillId="0" borderId="53" xfId="0" applyBorder="1"/>
    <xf numFmtId="168" fontId="0" fillId="0" borderId="2" xfId="0" applyNumberFormat="1" applyBorder="1" applyAlignment="1">
      <alignment horizontal="right"/>
    </xf>
    <xf numFmtId="1" fontId="0" fillId="0" borderId="2" xfId="0" applyNumberFormat="1" applyBorder="1" applyAlignment="1">
      <alignment horizontal="right"/>
    </xf>
    <xf numFmtId="0" fontId="0" fillId="0" borderId="17" xfId="0" applyBorder="1"/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8" xfId="0" applyBorder="1"/>
    <xf numFmtId="0" fontId="0" fillId="0" borderId="55" xfId="0" applyBorder="1"/>
    <xf numFmtId="0" fontId="40" fillId="0" borderId="0" xfId="0" applyFont="1"/>
    <xf numFmtId="1" fontId="0" fillId="0" borderId="0" xfId="0" applyNumberFormat="1" applyAlignment="1">
      <alignment horizontal="right"/>
    </xf>
    <xf numFmtId="0" fontId="0" fillId="0" borderId="25" xfId="0" applyBorder="1" applyAlignment="1">
      <alignment horizontal="left"/>
    </xf>
    <xf numFmtId="0" fontId="40" fillId="0" borderId="28" xfId="0" applyFont="1" applyBorder="1" applyAlignment="1">
      <alignment horizontal="left"/>
    </xf>
    <xf numFmtId="0" fontId="0" fillId="0" borderId="25" xfId="0" applyBorder="1"/>
    <xf numFmtId="0" fontId="2" fillId="0" borderId="25" xfId="0" applyFont="1" applyBorder="1"/>
    <xf numFmtId="0" fontId="40" fillId="0" borderId="25" xfId="0" applyFont="1" applyBorder="1"/>
    <xf numFmtId="0" fontId="0" fillId="0" borderId="25" xfId="0" applyBorder="1" applyAlignment="1">
      <alignment horizontal="center"/>
    </xf>
    <xf numFmtId="0" fontId="0" fillId="0" borderId="29" xfId="0" applyBorder="1" applyAlignment="1">
      <alignment horizontal="center"/>
    </xf>
    <xf numFmtId="0" fontId="40" fillId="2" borderId="4" xfId="0" applyFont="1" applyFill="1" applyBorder="1" applyAlignment="1">
      <alignment horizontal="center" vertical="center" wrapText="1"/>
    </xf>
    <xf numFmtId="0" fontId="40" fillId="2" borderId="2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right" vertical="center" wrapText="1"/>
    </xf>
    <xf numFmtId="0" fontId="40" fillId="2" borderId="2" xfId="0" applyFont="1" applyFill="1" applyBorder="1" applyAlignment="1">
      <alignment horizontal="right" vertical="center" wrapText="1"/>
    </xf>
    <xf numFmtId="0" fontId="40" fillId="2" borderId="4" xfId="0" applyFont="1" applyFill="1" applyBorder="1" applyAlignment="1">
      <alignment horizontal="right" vertical="center"/>
    </xf>
    <xf numFmtId="0" fontId="40" fillId="2" borderId="2" xfId="0" applyFont="1" applyFill="1" applyBorder="1" applyAlignment="1">
      <alignment horizontal="right" vertical="center"/>
    </xf>
    <xf numFmtId="0" fontId="40" fillId="2" borderId="3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24" xfId="0" applyFont="1" applyFill="1" applyBorder="1" applyAlignment="1">
      <alignment horizontal="center" vertical="center" wrapText="1"/>
    </xf>
    <xf numFmtId="0" fontId="40" fillId="2" borderId="25" xfId="0" applyFont="1" applyFill="1" applyBorder="1" applyAlignment="1">
      <alignment horizontal="center" vertical="center" wrapText="1"/>
    </xf>
    <xf numFmtId="0" fontId="40" fillId="2" borderId="52" xfId="0" applyFont="1" applyFill="1" applyBorder="1" applyAlignment="1">
      <alignment horizontal="center" vertical="center" wrapText="1"/>
    </xf>
    <xf numFmtId="0" fontId="40" fillId="2" borderId="53" xfId="0" applyFont="1" applyFill="1" applyBorder="1" applyAlignment="1">
      <alignment horizontal="center" vertical="center" wrapText="1"/>
    </xf>
  </cellXfs>
  <cellStyles count="7">
    <cellStyle name="Comma" xfId="4" builtinId="3"/>
    <cellStyle name="Comma 2" xfId="2" xr:uid="{9E156D21-8416-4139-BBD8-59B779F09514}"/>
    <cellStyle name="Currency" xfId="5" builtinId="4"/>
    <cellStyle name="Normal" xfId="0" builtinId="0"/>
    <cellStyle name="Normal 2" xfId="1" xr:uid="{CDC1AFAC-E7E7-4C6B-9B33-70280BA0126B}"/>
    <cellStyle name="Percent" xfId="6" builtinId="5"/>
    <cellStyle name="Percent 2" xfId="3" xr:uid="{DDC0555F-C58B-495A-833F-14DFDE191725}"/>
  </cellStyles>
  <dxfs count="1">
    <dxf>
      <font>
        <color rgb="FF0000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56.xml"/><Relationship Id="rId21" Type="http://schemas.openxmlformats.org/officeDocument/2006/relationships/worksheet" Target="worksheets/sheet21.xml"/><Relationship Id="rId63" Type="http://schemas.openxmlformats.org/officeDocument/2006/relationships/externalLink" Target="externalLinks/externalLink2.xml"/><Relationship Id="rId159" Type="http://schemas.openxmlformats.org/officeDocument/2006/relationships/externalLink" Target="externalLinks/externalLink98.xml"/><Relationship Id="rId170" Type="http://schemas.openxmlformats.org/officeDocument/2006/relationships/externalLink" Target="externalLinks/externalLink109.xml"/><Relationship Id="rId226" Type="http://schemas.openxmlformats.org/officeDocument/2006/relationships/externalLink" Target="externalLinks/externalLink165.xml"/><Relationship Id="rId32" Type="http://schemas.openxmlformats.org/officeDocument/2006/relationships/worksheet" Target="worksheets/sheet32.xml"/><Relationship Id="rId74" Type="http://schemas.openxmlformats.org/officeDocument/2006/relationships/externalLink" Target="externalLinks/externalLink13.xml"/><Relationship Id="rId128" Type="http://schemas.openxmlformats.org/officeDocument/2006/relationships/externalLink" Target="externalLinks/externalLink67.xml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34.xml"/><Relationship Id="rId160" Type="http://schemas.openxmlformats.org/officeDocument/2006/relationships/externalLink" Target="externalLinks/externalLink99.xml"/><Relationship Id="rId181" Type="http://schemas.openxmlformats.org/officeDocument/2006/relationships/externalLink" Target="externalLinks/externalLink120.xml"/><Relationship Id="rId216" Type="http://schemas.openxmlformats.org/officeDocument/2006/relationships/externalLink" Target="externalLinks/externalLink155.xml"/><Relationship Id="rId237" Type="http://schemas.openxmlformats.org/officeDocument/2006/relationships/externalLink" Target="externalLinks/externalLink176.xml"/><Relationship Id="rId258" Type="http://schemas.openxmlformats.org/officeDocument/2006/relationships/externalLink" Target="externalLinks/externalLink19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externalLink" Target="externalLinks/externalLink3.xml"/><Relationship Id="rId118" Type="http://schemas.openxmlformats.org/officeDocument/2006/relationships/externalLink" Target="externalLinks/externalLink57.xml"/><Relationship Id="rId139" Type="http://schemas.openxmlformats.org/officeDocument/2006/relationships/externalLink" Target="externalLinks/externalLink78.xml"/><Relationship Id="rId85" Type="http://schemas.openxmlformats.org/officeDocument/2006/relationships/externalLink" Target="externalLinks/externalLink24.xml"/><Relationship Id="rId150" Type="http://schemas.openxmlformats.org/officeDocument/2006/relationships/externalLink" Target="externalLinks/externalLink89.xml"/><Relationship Id="rId171" Type="http://schemas.openxmlformats.org/officeDocument/2006/relationships/externalLink" Target="externalLinks/externalLink110.xml"/><Relationship Id="rId192" Type="http://schemas.openxmlformats.org/officeDocument/2006/relationships/externalLink" Target="externalLinks/externalLink131.xml"/><Relationship Id="rId206" Type="http://schemas.openxmlformats.org/officeDocument/2006/relationships/externalLink" Target="externalLinks/externalLink145.xml"/><Relationship Id="rId227" Type="http://schemas.openxmlformats.org/officeDocument/2006/relationships/externalLink" Target="externalLinks/externalLink166.xml"/><Relationship Id="rId248" Type="http://schemas.openxmlformats.org/officeDocument/2006/relationships/externalLink" Target="externalLinks/externalLink187.xml"/><Relationship Id="rId269" Type="http://customschemas.google.com/relationships/workbookmetadata" Target="metadata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externalLink" Target="externalLinks/externalLink47.xml"/><Relationship Id="rId129" Type="http://schemas.openxmlformats.org/officeDocument/2006/relationships/externalLink" Target="externalLinks/externalLink68.xml"/><Relationship Id="rId54" Type="http://schemas.openxmlformats.org/officeDocument/2006/relationships/worksheet" Target="worksheets/sheet54.xml"/><Relationship Id="rId75" Type="http://schemas.openxmlformats.org/officeDocument/2006/relationships/externalLink" Target="externalLinks/externalLink14.xml"/><Relationship Id="rId96" Type="http://schemas.openxmlformats.org/officeDocument/2006/relationships/externalLink" Target="externalLinks/externalLink35.xml"/><Relationship Id="rId140" Type="http://schemas.openxmlformats.org/officeDocument/2006/relationships/externalLink" Target="externalLinks/externalLink79.xml"/><Relationship Id="rId161" Type="http://schemas.openxmlformats.org/officeDocument/2006/relationships/externalLink" Target="externalLinks/externalLink100.xml"/><Relationship Id="rId182" Type="http://schemas.openxmlformats.org/officeDocument/2006/relationships/externalLink" Target="externalLinks/externalLink121.xml"/><Relationship Id="rId217" Type="http://schemas.openxmlformats.org/officeDocument/2006/relationships/externalLink" Target="externalLinks/externalLink156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177.xml"/><Relationship Id="rId259" Type="http://schemas.openxmlformats.org/officeDocument/2006/relationships/externalLink" Target="externalLinks/externalLink198.xml"/><Relationship Id="rId23" Type="http://schemas.openxmlformats.org/officeDocument/2006/relationships/worksheet" Target="worksheets/sheet23.xml"/><Relationship Id="rId119" Type="http://schemas.openxmlformats.org/officeDocument/2006/relationships/externalLink" Target="externalLinks/externalLink58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externalLink" Target="externalLinks/externalLink4.xml"/><Relationship Id="rId86" Type="http://schemas.openxmlformats.org/officeDocument/2006/relationships/externalLink" Target="externalLinks/externalLink25.xml"/><Relationship Id="rId130" Type="http://schemas.openxmlformats.org/officeDocument/2006/relationships/externalLink" Target="externalLinks/externalLink69.xml"/><Relationship Id="rId151" Type="http://schemas.openxmlformats.org/officeDocument/2006/relationships/externalLink" Target="externalLinks/externalLink90.xml"/><Relationship Id="rId172" Type="http://schemas.openxmlformats.org/officeDocument/2006/relationships/externalLink" Target="externalLinks/externalLink111.xml"/><Relationship Id="rId193" Type="http://schemas.openxmlformats.org/officeDocument/2006/relationships/externalLink" Target="externalLinks/externalLink132.xml"/><Relationship Id="rId207" Type="http://schemas.openxmlformats.org/officeDocument/2006/relationships/externalLink" Target="externalLinks/externalLink146.xml"/><Relationship Id="rId228" Type="http://schemas.openxmlformats.org/officeDocument/2006/relationships/externalLink" Target="externalLinks/externalLink167.xml"/><Relationship Id="rId249" Type="http://schemas.openxmlformats.org/officeDocument/2006/relationships/externalLink" Target="externalLinks/externalLink188.xml"/><Relationship Id="rId13" Type="http://schemas.openxmlformats.org/officeDocument/2006/relationships/worksheet" Target="worksheets/sheet13.xml"/><Relationship Id="rId109" Type="http://schemas.openxmlformats.org/officeDocument/2006/relationships/externalLink" Target="externalLinks/externalLink48.xml"/><Relationship Id="rId260" Type="http://schemas.openxmlformats.org/officeDocument/2006/relationships/externalLink" Target="externalLinks/externalLink19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5.xml"/><Relationship Id="rId97" Type="http://schemas.openxmlformats.org/officeDocument/2006/relationships/externalLink" Target="externalLinks/externalLink36.xml"/><Relationship Id="rId120" Type="http://schemas.openxmlformats.org/officeDocument/2006/relationships/externalLink" Target="externalLinks/externalLink59.xml"/><Relationship Id="rId141" Type="http://schemas.openxmlformats.org/officeDocument/2006/relationships/externalLink" Target="externalLinks/externalLink80.xml"/><Relationship Id="rId7" Type="http://schemas.openxmlformats.org/officeDocument/2006/relationships/worksheet" Target="worksheets/sheet7.xml"/><Relationship Id="rId162" Type="http://schemas.openxmlformats.org/officeDocument/2006/relationships/externalLink" Target="externalLinks/externalLink101.xml"/><Relationship Id="rId183" Type="http://schemas.openxmlformats.org/officeDocument/2006/relationships/externalLink" Target="externalLinks/externalLink122.xml"/><Relationship Id="rId218" Type="http://schemas.openxmlformats.org/officeDocument/2006/relationships/externalLink" Target="externalLinks/externalLink157.xml"/><Relationship Id="rId239" Type="http://schemas.openxmlformats.org/officeDocument/2006/relationships/externalLink" Target="externalLinks/externalLink178.xml"/><Relationship Id="rId250" Type="http://schemas.openxmlformats.org/officeDocument/2006/relationships/externalLink" Target="externalLinks/externalLink189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5.xml"/><Relationship Id="rId87" Type="http://schemas.openxmlformats.org/officeDocument/2006/relationships/externalLink" Target="externalLinks/externalLink26.xml"/><Relationship Id="rId110" Type="http://schemas.openxmlformats.org/officeDocument/2006/relationships/externalLink" Target="externalLinks/externalLink49.xml"/><Relationship Id="rId131" Type="http://schemas.openxmlformats.org/officeDocument/2006/relationships/externalLink" Target="externalLinks/externalLink70.xml"/><Relationship Id="rId152" Type="http://schemas.openxmlformats.org/officeDocument/2006/relationships/externalLink" Target="externalLinks/externalLink91.xml"/><Relationship Id="rId173" Type="http://schemas.openxmlformats.org/officeDocument/2006/relationships/externalLink" Target="externalLinks/externalLink112.xml"/><Relationship Id="rId194" Type="http://schemas.openxmlformats.org/officeDocument/2006/relationships/externalLink" Target="externalLinks/externalLink133.xml"/><Relationship Id="rId208" Type="http://schemas.openxmlformats.org/officeDocument/2006/relationships/externalLink" Target="externalLinks/externalLink147.xml"/><Relationship Id="rId229" Type="http://schemas.openxmlformats.org/officeDocument/2006/relationships/externalLink" Target="externalLinks/externalLink168.xml"/><Relationship Id="rId240" Type="http://schemas.openxmlformats.org/officeDocument/2006/relationships/externalLink" Target="externalLinks/externalLink179.xml"/><Relationship Id="rId261" Type="http://schemas.openxmlformats.org/officeDocument/2006/relationships/externalLink" Target="externalLinks/externalLink20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externalLink" Target="externalLinks/externalLink16.xml"/><Relationship Id="rId100" Type="http://schemas.openxmlformats.org/officeDocument/2006/relationships/externalLink" Target="externalLinks/externalLink39.xml"/><Relationship Id="rId8" Type="http://schemas.openxmlformats.org/officeDocument/2006/relationships/worksheet" Target="worksheets/sheet8.xml"/><Relationship Id="rId98" Type="http://schemas.openxmlformats.org/officeDocument/2006/relationships/externalLink" Target="externalLinks/externalLink37.xml"/><Relationship Id="rId121" Type="http://schemas.openxmlformats.org/officeDocument/2006/relationships/externalLink" Target="externalLinks/externalLink60.xml"/><Relationship Id="rId142" Type="http://schemas.openxmlformats.org/officeDocument/2006/relationships/externalLink" Target="externalLinks/externalLink81.xml"/><Relationship Id="rId163" Type="http://schemas.openxmlformats.org/officeDocument/2006/relationships/externalLink" Target="externalLinks/externalLink102.xml"/><Relationship Id="rId184" Type="http://schemas.openxmlformats.org/officeDocument/2006/relationships/externalLink" Target="externalLinks/externalLink123.xml"/><Relationship Id="rId219" Type="http://schemas.openxmlformats.org/officeDocument/2006/relationships/externalLink" Target="externalLinks/externalLink158.xml"/><Relationship Id="rId230" Type="http://schemas.openxmlformats.org/officeDocument/2006/relationships/externalLink" Target="externalLinks/externalLink169.xml"/><Relationship Id="rId251" Type="http://schemas.openxmlformats.org/officeDocument/2006/relationships/externalLink" Target="externalLinks/externalLink19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externalLink" Target="externalLinks/externalLink6.xml"/><Relationship Id="rId272" Type="http://schemas.openxmlformats.org/officeDocument/2006/relationships/sharedStrings" Target="sharedStrings.xml"/><Relationship Id="rId88" Type="http://schemas.openxmlformats.org/officeDocument/2006/relationships/externalLink" Target="externalLinks/externalLink27.xml"/><Relationship Id="rId111" Type="http://schemas.openxmlformats.org/officeDocument/2006/relationships/externalLink" Target="externalLinks/externalLink50.xml"/><Relationship Id="rId132" Type="http://schemas.openxmlformats.org/officeDocument/2006/relationships/externalLink" Target="externalLinks/externalLink71.xml"/><Relationship Id="rId153" Type="http://schemas.openxmlformats.org/officeDocument/2006/relationships/externalLink" Target="externalLinks/externalLink92.xml"/><Relationship Id="rId174" Type="http://schemas.openxmlformats.org/officeDocument/2006/relationships/externalLink" Target="externalLinks/externalLink113.xml"/><Relationship Id="rId195" Type="http://schemas.openxmlformats.org/officeDocument/2006/relationships/externalLink" Target="externalLinks/externalLink134.xml"/><Relationship Id="rId209" Type="http://schemas.openxmlformats.org/officeDocument/2006/relationships/externalLink" Target="externalLinks/externalLink148.xml"/><Relationship Id="rId220" Type="http://schemas.openxmlformats.org/officeDocument/2006/relationships/externalLink" Target="externalLinks/externalLink159.xml"/><Relationship Id="rId241" Type="http://schemas.openxmlformats.org/officeDocument/2006/relationships/externalLink" Target="externalLinks/externalLink18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201.xml"/><Relationship Id="rId78" Type="http://schemas.openxmlformats.org/officeDocument/2006/relationships/externalLink" Target="externalLinks/externalLink17.xml"/><Relationship Id="rId99" Type="http://schemas.openxmlformats.org/officeDocument/2006/relationships/externalLink" Target="externalLinks/externalLink38.xml"/><Relationship Id="rId101" Type="http://schemas.openxmlformats.org/officeDocument/2006/relationships/externalLink" Target="externalLinks/externalLink40.xml"/><Relationship Id="rId122" Type="http://schemas.openxmlformats.org/officeDocument/2006/relationships/externalLink" Target="externalLinks/externalLink61.xml"/><Relationship Id="rId143" Type="http://schemas.openxmlformats.org/officeDocument/2006/relationships/externalLink" Target="externalLinks/externalLink82.xml"/><Relationship Id="rId164" Type="http://schemas.openxmlformats.org/officeDocument/2006/relationships/externalLink" Target="externalLinks/externalLink103.xml"/><Relationship Id="rId185" Type="http://schemas.openxmlformats.org/officeDocument/2006/relationships/externalLink" Target="externalLinks/externalLink124.xml"/><Relationship Id="rId9" Type="http://schemas.openxmlformats.org/officeDocument/2006/relationships/worksheet" Target="worksheets/sheet9.xml"/><Relationship Id="rId210" Type="http://schemas.openxmlformats.org/officeDocument/2006/relationships/externalLink" Target="externalLinks/externalLink149.xml"/><Relationship Id="rId26" Type="http://schemas.openxmlformats.org/officeDocument/2006/relationships/worksheet" Target="worksheets/sheet26.xml"/><Relationship Id="rId231" Type="http://schemas.openxmlformats.org/officeDocument/2006/relationships/externalLink" Target="externalLinks/externalLink170.xml"/><Relationship Id="rId252" Type="http://schemas.openxmlformats.org/officeDocument/2006/relationships/externalLink" Target="externalLinks/externalLink191.xml"/><Relationship Id="rId273" Type="http://schemas.openxmlformats.org/officeDocument/2006/relationships/sheetMetadata" Target="metadata.xml"/><Relationship Id="rId47" Type="http://schemas.openxmlformats.org/officeDocument/2006/relationships/worksheet" Target="worksheets/sheet47.xml"/><Relationship Id="rId68" Type="http://schemas.openxmlformats.org/officeDocument/2006/relationships/externalLink" Target="externalLinks/externalLink7.xml"/><Relationship Id="rId89" Type="http://schemas.openxmlformats.org/officeDocument/2006/relationships/externalLink" Target="externalLinks/externalLink28.xml"/><Relationship Id="rId112" Type="http://schemas.openxmlformats.org/officeDocument/2006/relationships/externalLink" Target="externalLinks/externalLink51.xml"/><Relationship Id="rId133" Type="http://schemas.openxmlformats.org/officeDocument/2006/relationships/externalLink" Target="externalLinks/externalLink72.xml"/><Relationship Id="rId154" Type="http://schemas.openxmlformats.org/officeDocument/2006/relationships/externalLink" Target="externalLinks/externalLink93.xml"/><Relationship Id="rId175" Type="http://schemas.openxmlformats.org/officeDocument/2006/relationships/externalLink" Target="externalLinks/externalLink114.xml"/><Relationship Id="rId196" Type="http://schemas.openxmlformats.org/officeDocument/2006/relationships/externalLink" Target="externalLinks/externalLink135.xml"/><Relationship Id="rId200" Type="http://schemas.openxmlformats.org/officeDocument/2006/relationships/externalLink" Target="externalLinks/externalLink139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60.xml"/><Relationship Id="rId242" Type="http://schemas.openxmlformats.org/officeDocument/2006/relationships/externalLink" Target="externalLinks/externalLink181.xml"/><Relationship Id="rId263" Type="http://schemas.openxmlformats.org/officeDocument/2006/relationships/externalLink" Target="externalLinks/externalLink20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externalLink" Target="externalLinks/externalLink18.xml"/><Relationship Id="rId102" Type="http://schemas.openxmlformats.org/officeDocument/2006/relationships/externalLink" Target="externalLinks/externalLink41.xml"/><Relationship Id="rId123" Type="http://schemas.openxmlformats.org/officeDocument/2006/relationships/externalLink" Target="externalLinks/externalLink62.xml"/><Relationship Id="rId144" Type="http://schemas.openxmlformats.org/officeDocument/2006/relationships/externalLink" Target="externalLinks/externalLink83.xml"/><Relationship Id="rId90" Type="http://schemas.openxmlformats.org/officeDocument/2006/relationships/externalLink" Target="externalLinks/externalLink29.xml"/><Relationship Id="rId165" Type="http://schemas.openxmlformats.org/officeDocument/2006/relationships/externalLink" Target="externalLinks/externalLink104.xml"/><Relationship Id="rId186" Type="http://schemas.openxmlformats.org/officeDocument/2006/relationships/externalLink" Target="externalLinks/externalLink125.xml"/><Relationship Id="rId211" Type="http://schemas.openxmlformats.org/officeDocument/2006/relationships/externalLink" Target="externalLinks/externalLink150.xml"/><Relationship Id="rId232" Type="http://schemas.openxmlformats.org/officeDocument/2006/relationships/externalLink" Target="externalLinks/externalLink171.xml"/><Relationship Id="rId253" Type="http://schemas.openxmlformats.org/officeDocument/2006/relationships/externalLink" Target="externalLinks/externalLink192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externalLink" Target="externalLinks/externalLink8.xml"/><Relationship Id="rId113" Type="http://schemas.openxmlformats.org/officeDocument/2006/relationships/externalLink" Target="externalLinks/externalLink52.xml"/><Relationship Id="rId134" Type="http://schemas.openxmlformats.org/officeDocument/2006/relationships/externalLink" Target="externalLinks/externalLink73.xml"/><Relationship Id="rId80" Type="http://schemas.openxmlformats.org/officeDocument/2006/relationships/externalLink" Target="externalLinks/externalLink19.xml"/><Relationship Id="rId155" Type="http://schemas.openxmlformats.org/officeDocument/2006/relationships/externalLink" Target="externalLinks/externalLink94.xml"/><Relationship Id="rId176" Type="http://schemas.openxmlformats.org/officeDocument/2006/relationships/externalLink" Target="externalLinks/externalLink115.xml"/><Relationship Id="rId197" Type="http://schemas.openxmlformats.org/officeDocument/2006/relationships/externalLink" Target="externalLinks/externalLink136.xml"/><Relationship Id="rId201" Type="http://schemas.openxmlformats.org/officeDocument/2006/relationships/externalLink" Target="externalLinks/externalLink140.xml"/><Relationship Id="rId222" Type="http://schemas.openxmlformats.org/officeDocument/2006/relationships/externalLink" Target="externalLinks/externalLink161.xml"/><Relationship Id="rId243" Type="http://schemas.openxmlformats.org/officeDocument/2006/relationships/externalLink" Target="externalLinks/externalLink182.xml"/><Relationship Id="rId264" Type="http://schemas.openxmlformats.org/officeDocument/2006/relationships/externalLink" Target="externalLinks/externalLink20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42.xml"/><Relationship Id="rId124" Type="http://schemas.openxmlformats.org/officeDocument/2006/relationships/externalLink" Target="externalLinks/externalLink63.xml"/><Relationship Id="rId70" Type="http://schemas.openxmlformats.org/officeDocument/2006/relationships/externalLink" Target="externalLinks/externalLink9.xml"/><Relationship Id="rId91" Type="http://schemas.openxmlformats.org/officeDocument/2006/relationships/externalLink" Target="externalLinks/externalLink30.xml"/><Relationship Id="rId145" Type="http://schemas.openxmlformats.org/officeDocument/2006/relationships/externalLink" Target="externalLinks/externalLink84.xml"/><Relationship Id="rId166" Type="http://schemas.openxmlformats.org/officeDocument/2006/relationships/externalLink" Target="externalLinks/externalLink105.xml"/><Relationship Id="rId187" Type="http://schemas.openxmlformats.org/officeDocument/2006/relationships/externalLink" Target="externalLinks/externalLink126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151.xml"/><Relationship Id="rId233" Type="http://schemas.openxmlformats.org/officeDocument/2006/relationships/externalLink" Target="externalLinks/externalLink172.xml"/><Relationship Id="rId254" Type="http://schemas.openxmlformats.org/officeDocument/2006/relationships/externalLink" Target="externalLinks/externalLink19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53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externalLink" Target="externalLinks/externalLink20.xml"/><Relationship Id="rId135" Type="http://schemas.openxmlformats.org/officeDocument/2006/relationships/externalLink" Target="externalLinks/externalLink74.xml"/><Relationship Id="rId156" Type="http://schemas.openxmlformats.org/officeDocument/2006/relationships/externalLink" Target="externalLinks/externalLink95.xml"/><Relationship Id="rId177" Type="http://schemas.openxmlformats.org/officeDocument/2006/relationships/externalLink" Target="externalLinks/externalLink116.xml"/><Relationship Id="rId198" Type="http://schemas.openxmlformats.org/officeDocument/2006/relationships/externalLink" Target="externalLinks/externalLink137.xml"/><Relationship Id="rId202" Type="http://schemas.openxmlformats.org/officeDocument/2006/relationships/externalLink" Target="externalLinks/externalLink141.xml"/><Relationship Id="rId223" Type="http://schemas.openxmlformats.org/officeDocument/2006/relationships/externalLink" Target="externalLinks/externalLink162.xml"/><Relationship Id="rId244" Type="http://schemas.openxmlformats.org/officeDocument/2006/relationships/externalLink" Target="externalLinks/externalLink18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externalLink" Target="externalLinks/externalLink204.xml"/><Relationship Id="rId50" Type="http://schemas.openxmlformats.org/officeDocument/2006/relationships/worksheet" Target="worksheets/sheet50.xml"/><Relationship Id="rId104" Type="http://schemas.openxmlformats.org/officeDocument/2006/relationships/externalLink" Target="externalLinks/externalLink43.xml"/><Relationship Id="rId125" Type="http://schemas.openxmlformats.org/officeDocument/2006/relationships/externalLink" Target="externalLinks/externalLink64.xml"/><Relationship Id="rId146" Type="http://schemas.openxmlformats.org/officeDocument/2006/relationships/externalLink" Target="externalLinks/externalLink85.xml"/><Relationship Id="rId167" Type="http://schemas.openxmlformats.org/officeDocument/2006/relationships/externalLink" Target="externalLinks/externalLink106.xml"/><Relationship Id="rId188" Type="http://schemas.openxmlformats.org/officeDocument/2006/relationships/externalLink" Target="externalLinks/externalLink127.xml"/><Relationship Id="rId71" Type="http://schemas.openxmlformats.org/officeDocument/2006/relationships/externalLink" Target="externalLinks/externalLink10.xml"/><Relationship Id="rId92" Type="http://schemas.openxmlformats.org/officeDocument/2006/relationships/externalLink" Target="externalLinks/externalLink31.xml"/><Relationship Id="rId213" Type="http://schemas.openxmlformats.org/officeDocument/2006/relationships/externalLink" Target="externalLinks/externalLink152.xml"/><Relationship Id="rId234" Type="http://schemas.openxmlformats.org/officeDocument/2006/relationships/externalLink" Target="externalLinks/externalLink17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externalLink" Target="externalLinks/externalLink194.xml"/><Relationship Id="rId40" Type="http://schemas.openxmlformats.org/officeDocument/2006/relationships/worksheet" Target="worksheets/sheet40.xml"/><Relationship Id="rId115" Type="http://schemas.openxmlformats.org/officeDocument/2006/relationships/externalLink" Target="externalLinks/externalLink54.xml"/><Relationship Id="rId136" Type="http://schemas.openxmlformats.org/officeDocument/2006/relationships/externalLink" Target="externalLinks/externalLink75.xml"/><Relationship Id="rId157" Type="http://schemas.openxmlformats.org/officeDocument/2006/relationships/externalLink" Target="externalLinks/externalLink96.xml"/><Relationship Id="rId178" Type="http://schemas.openxmlformats.org/officeDocument/2006/relationships/externalLink" Target="externalLinks/externalLink117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21.xml"/><Relationship Id="rId199" Type="http://schemas.openxmlformats.org/officeDocument/2006/relationships/externalLink" Target="externalLinks/externalLink138.xml"/><Relationship Id="rId203" Type="http://schemas.openxmlformats.org/officeDocument/2006/relationships/externalLink" Target="externalLinks/externalLink142.xml"/><Relationship Id="rId19" Type="http://schemas.openxmlformats.org/officeDocument/2006/relationships/worksheet" Target="worksheets/sheet19.xml"/><Relationship Id="rId224" Type="http://schemas.openxmlformats.org/officeDocument/2006/relationships/externalLink" Target="externalLinks/externalLink163.xml"/><Relationship Id="rId245" Type="http://schemas.openxmlformats.org/officeDocument/2006/relationships/externalLink" Target="externalLinks/externalLink184.xml"/><Relationship Id="rId266" Type="http://schemas.openxmlformats.org/officeDocument/2006/relationships/externalLink" Target="externalLinks/externalLink205.xml"/><Relationship Id="rId30" Type="http://schemas.openxmlformats.org/officeDocument/2006/relationships/worksheet" Target="worksheets/sheet30.xml"/><Relationship Id="rId105" Type="http://schemas.openxmlformats.org/officeDocument/2006/relationships/externalLink" Target="externalLinks/externalLink44.xml"/><Relationship Id="rId126" Type="http://schemas.openxmlformats.org/officeDocument/2006/relationships/externalLink" Target="externalLinks/externalLink65.xml"/><Relationship Id="rId147" Type="http://schemas.openxmlformats.org/officeDocument/2006/relationships/externalLink" Target="externalLinks/externalLink86.xml"/><Relationship Id="rId168" Type="http://schemas.openxmlformats.org/officeDocument/2006/relationships/externalLink" Target="externalLinks/externalLink107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1.xml"/><Relationship Id="rId93" Type="http://schemas.openxmlformats.org/officeDocument/2006/relationships/externalLink" Target="externalLinks/externalLink32.xml"/><Relationship Id="rId189" Type="http://schemas.openxmlformats.org/officeDocument/2006/relationships/externalLink" Target="externalLinks/externalLink128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153.xml"/><Relationship Id="rId235" Type="http://schemas.openxmlformats.org/officeDocument/2006/relationships/externalLink" Target="externalLinks/externalLink174.xml"/><Relationship Id="rId256" Type="http://schemas.openxmlformats.org/officeDocument/2006/relationships/externalLink" Target="externalLinks/externalLink195.xml"/><Relationship Id="rId116" Type="http://schemas.openxmlformats.org/officeDocument/2006/relationships/externalLink" Target="externalLinks/externalLink55.xml"/><Relationship Id="rId137" Type="http://schemas.openxmlformats.org/officeDocument/2006/relationships/externalLink" Target="externalLinks/externalLink76.xml"/><Relationship Id="rId158" Type="http://schemas.openxmlformats.org/officeDocument/2006/relationships/externalLink" Target="externalLinks/externalLink9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externalLink" Target="externalLinks/externalLink1.xml"/><Relationship Id="rId83" Type="http://schemas.openxmlformats.org/officeDocument/2006/relationships/externalLink" Target="externalLinks/externalLink22.xml"/><Relationship Id="rId179" Type="http://schemas.openxmlformats.org/officeDocument/2006/relationships/externalLink" Target="externalLinks/externalLink118.xml"/><Relationship Id="rId190" Type="http://schemas.openxmlformats.org/officeDocument/2006/relationships/externalLink" Target="externalLinks/externalLink129.xml"/><Relationship Id="rId204" Type="http://schemas.openxmlformats.org/officeDocument/2006/relationships/externalLink" Target="externalLinks/externalLink143.xml"/><Relationship Id="rId225" Type="http://schemas.openxmlformats.org/officeDocument/2006/relationships/externalLink" Target="externalLinks/externalLink164.xml"/><Relationship Id="rId246" Type="http://schemas.openxmlformats.org/officeDocument/2006/relationships/externalLink" Target="externalLinks/externalLink185.xml"/><Relationship Id="rId267" Type="http://schemas.openxmlformats.org/officeDocument/2006/relationships/externalLink" Target="externalLinks/externalLink206.xml"/><Relationship Id="rId106" Type="http://schemas.openxmlformats.org/officeDocument/2006/relationships/externalLink" Target="externalLinks/externalLink45.xml"/><Relationship Id="rId127" Type="http://schemas.openxmlformats.org/officeDocument/2006/relationships/externalLink" Target="externalLinks/externalLink6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externalLink" Target="externalLinks/externalLink12.xml"/><Relationship Id="rId94" Type="http://schemas.openxmlformats.org/officeDocument/2006/relationships/externalLink" Target="externalLinks/externalLink33.xml"/><Relationship Id="rId148" Type="http://schemas.openxmlformats.org/officeDocument/2006/relationships/externalLink" Target="externalLinks/externalLink87.xml"/><Relationship Id="rId169" Type="http://schemas.openxmlformats.org/officeDocument/2006/relationships/externalLink" Target="externalLinks/externalLink108.xml"/><Relationship Id="rId4" Type="http://schemas.openxmlformats.org/officeDocument/2006/relationships/worksheet" Target="worksheets/sheet4.xml"/><Relationship Id="rId180" Type="http://schemas.openxmlformats.org/officeDocument/2006/relationships/externalLink" Target="externalLinks/externalLink119.xml"/><Relationship Id="rId215" Type="http://schemas.openxmlformats.org/officeDocument/2006/relationships/externalLink" Target="externalLinks/externalLink154.xml"/><Relationship Id="rId236" Type="http://schemas.openxmlformats.org/officeDocument/2006/relationships/externalLink" Target="externalLinks/externalLink175.xml"/><Relationship Id="rId257" Type="http://schemas.openxmlformats.org/officeDocument/2006/relationships/externalLink" Target="externalLinks/externalLink196.xml"/><Relationship Id="rId42" Type="http://schemas.openxmlformats.org/officeDocument/2006/relationships/worksheet" Target="worksheets/sheet42.xml"/><Relationship Id="rId84" Type="http://schemas.openxmlformats.org/officeDocument/2006/relationships/externalLink" Target="externalLinks/externalLink23.xml"/><Relationship Id="rId138" Type="http://schemas.openxmlformats.org/officeDocument/2006/relationships/externalLink" Target="externalLinks/externalLink77.xml"/><Relationship Id="rId191" Type="http://schemas.openxmlformats.org/officeDocument/2006/relationships/externalLink" Target="externalLinks/externalLink130.xml"/><Relationship Id="rId205" Type="http://schemas.openxmlformats.org/officeDocument/2006/relationships/externalLink" Target="externalLinks/externalLink144.xml"/><Relationship Id="rId247" Type="http://schemas.openxmlformats.org/officeDocument/2006/relationships/externalLink" Target="externalLinks/externalLink186.xml"/><Relationship Id="rId107" Type="http://schemas.openxmlformats.org/officeDocument/2006/relationships/externalLink" Target="externalLinks/externalLink4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externalLink" Target="externalLinks/externalLink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</xdr:row>
      <xdr:rowOff>95249</xdr:rowOff>
    </xdr:from>
    <xdr:ext cx="2276475" cy="523875"/>
    <xdr:pic macro="[0]!Make_tabs"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62275" y="238124"/>
          <a:ext cx="227647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676275</xdr:colOff>
      <xdr:row>5</xdr:row>
      <xdr:rowOff>180975</xdr:rowOff>
    </xdr:from>
    <xdr:ext cx="2276475" cy="504825"/>
    <xdr:pic macro="[0]!Delete_tabs">
      <xdr:nvPicPr>
        <xdr:cNvPr id="3" name="image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CQ397S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b24166\PDMSdirs\Current%20Work\PC\9-05\9-05046\9-05046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me\users\abeharry\My%20Documents\PROJECT%20FLEMING\FINAL%20DELIVERABLES\b.%20Priority%20opportunities\2.%20Predictive%20Analytics%20Fraud%20Detection\ii.%20financial%20model\20091011%20-%20PL%20model%20-%20Fraud%20detection%20vF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leaned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WIT-FS/Users/LIBRARY/INDUST/DELMONTE/9802_IPO/MODELS/IPO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sfs02.daramic.com/users/WINDOWS/TEMP/dmcind00B%20new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p.com\data\EXCEL\BOAR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lhz.net/dfs/Users/bryanpiterman/Library/Containers/com.apple.mail/Data/Library/Mail%20Downloads/21A1DADE-5241-4DF3-82B4-0E0DE743B51F/Morgenthal%20unused%20tab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INDOWS/TEMP/AII%20valuation%20-%20JV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2006\12.06\4Q06\4Q06%20Board%20Presentation%20%20Final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9.06\APACHE%20%20MONTHLY%20GRAPHS%20BOD%20MEETING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yfs02/Groups/DOCUME~1/TRATTA~1/LOCALS~1/Temp/WINDOWS/TEMP/ZARVMONT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Rinnycs0008\cfin\TEMP\Data\ACQSTUDY\TEMP\EDI7_2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ers\SUZETTE\033104%20Projections%20Adjus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Thoele\Documents\Deals\Health%20care\Project%20Guardian\Databook\Documents%20and%20Settings\cnocella\Desktop\Old%20WC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knasdata03/CIMSHARED/FINANCE/Carl/Samples/samples2002/NewExpFormat22070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ingray\BUS_AREAS\Documents%20and%20Settings\YehlB\Local%20Settings\Temporary%20Internet%20Files\OLK22C\MEP2005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CC0600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simpson/Documents/2017%20Metrics%20Data%20(weekly%20&amp;%20monthly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YehlB\Local%20Settings\Temporary%20Internet%20Files\OLK12\ConsolidatedReporting%20PackagePd5_03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XMODEL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Accounting/Corporate%20Accountant/CSF's/AgriStatsdat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1PD-GRUBER%20JULY0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697-sales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brsp050\_baufl$\UTILITIE\Email\03_Wed\Dean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ma0531f13\SYS1\Documents%20and%20Settings\bjagoe\My%20Documents\Data\First%20Reserve\Tri%20Tool\Tri%20Tool%20Template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SNY057\groupdirs\M&amp;A\Presentations\04\9040832n\9040832n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Pma0531f13\SYS1\Documents%20and%20Settings\bjagoe\My%20Documents\Data\First%20Reserve\Tri%20Tool\Tri%20Tool%20Template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01lwta.wk4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Accounting/Finance/FY%202004/Month%20End/1004%20Oct/0410FIN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4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Hwfs01/vol1/A-PROJCT/Nash_Elmo/Financial%20Models/Base%20Case%20Model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MILEHI\Research\FILES\COMPANY\CHK\CHK196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HANGEOVER%20CHART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sny736\pdmsdirs\Transfer\02-tues\book1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EDISCOMM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ts2001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Grp_Mercantile/Kingsey-MTL/Prix%20des%20commodites%20et%20Produits%20finis/Historique%20&amp;%20indices%20prix%20vente%20&amp;%20co&#251;ts%20mat%20premi&#232;res_apr2013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ebmail.ema.kworld.kpmg.com/S/Spectra%20Gases/Information%20from%20the%20Company/Financial/Backup%20of%20MGT_Dec_2004_CC%20version.xlk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WINNT\Profiles\dpons\Desktop\CARHCO\CARHCO%20v01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MILEHI\Research\FILES\COMPANY\PETSEC\PET1196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123\Plan2001\BUDG2001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V:/Masters/Accounting/Mark/Nexus%20Historical%20Financial%20Analysis/Graphs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AP0008PFS\shrdata\Documents%20and%20Settings\Andre%20Azevedo\Local%20Settings\Temp\Presentation%202003%2010\Valuation\01%20Viceroy-Scholar%20Model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ERGER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Corepoint%20Health/Model/Corepoint%20Health%20Full%20Model%20v1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/Inmar%20Corporate/Sr.%20Team/2005/April/Sr.%20Team%20Goals%20Graph%204-20-05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o.com\MCL\Documents%20and%20Settings\mbates\Local%20Settings\Temporary%20Internet%20Files\OLK1C6\CIM%20Exhibits%20Excel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bd\Alpha_K\Kroll\Spreadsheets\KROL%20MCs%20v6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Etrade/American%20Home%20Mortgage/Analysis/Misc/Charts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tlantaserver\corporate_finance\Industrial%20Distribution%20-%20MRO\Brooks%20Equipment\Brooks%20Equipment%20Company\October%202009%20Pitch\Analysis\Valuation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/F:/Documents%20and%20Settings/djb4211/Local%20Settings/Temporary%20Internet%20Files/OLK3/Copy%20of%20IM%20-%20Financial%20Disclosure%20Schedules%20-%20v3%2012-17-07%20(citi%20format)%20v3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10.20.21.24/New_York/Sheridan%20Healthcare/Model/Sheridan%20Healthcare%20v12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Aerospace%20&amp;%20Defense/Teledyne/Profile/Cobham%20v26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10.20.21.24/New_York/Apollo%20MD/March%202010/IPO%20Discussion/IPO%20Backup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Documents%20and%20Settings/winikm/Local%20Settings/Temporary%20Internet%20Files/OLK3C/AHM%20Model%20v31%20(2)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/laneberry.com/shares/Clients/Industry%20Materials/IT%20Services/Comparables/Equity%20Comps/Equity%20Comps%20July%202008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o.com\MCL\Users\rayphillips\Documents\Temp%20File%20-%20Ray%20P\Ref\Private%20Models\Title%20Trading%20Comps_9.11.17_DRAFT%20V1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bd\Alpha_H\Homebuilding\Comps\Compco4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/V:/Advisory/Aerospace%20&amp;%20Defense/United%20Components/SOPUS/Analysis/SOPUS%20LBO%20v1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First%20Data/Analysis/Valuation%20Model/Valuation%20Model%20v46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RBurkenstock\Local%20Settings\Temporary%20Internet%20Files\OLK10E\Board%20and%20Committees\2006\121406%20Meeting\data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yager\cfpublic\FOOD%20&amp;%20AGRIBUSINESS\Michael%20Angelo's\12_09%20Board%20Presentation\ANGEL%20PASTA%20Merger%20Model.12.4.09.v.5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SYSCO/Analysis/Charts%20&amp;%20Graphs/SYY%20Charts%202007-09-26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yager\cfpublic\FSIT\WRIGHT\Copy%20of%20Copy%20of%20SPREADS%20REBUILTvBritt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ORE\Project%20Block\MC%20and%20Valuation-CCAv2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Apax%20Partners/Thomson%20Learning/Analysis/Charts_v01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rlink.ms.com/eqr/rlink/webapp/Research?action=streamFile&amp;docId=624815&amp;headline=Latest+Model&amp;docFileType=8&amp;linksrc=rl-res-site&amp;lastParam=/cov.n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bd\Alpha_R\Right%20Management\Spreadsheets\RMCI%20Profile%20v5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/crprdndfs01/ds_dfs/Global%20Operations/Document%20Management/NY-DONNELLY-1/Jobs/DTP-NY/60000/62300/62300/Client%20Original/BPSG%20Financials_v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prdndfs01\ds_dfs\Ibd\Alpha_F\Fluor\Spreadsheets\June%202003%20HAL-KBR\Inserts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corp/ds_dfs/Client%20mgt/Financial%20Services/Fininst/Financial%20Technology/Clients/Payment%20Processors/MasterCard/2008/September%202008/Excel/Acquisition%20Alternatives_v5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o.com\MCL\Users\zeny\AppData\Local\Microsoft\Windows\Temporary%20Internet%20Files\Content.Outlook\HG8GB908\Project%20Faulkner%20Valuation%20v8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o.com\ocy\Energy%20&amp;%20Power\Dominion%20Resources\KKR%20Models\KKR%20Model_7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prdndfs01\ds_dfs\Ibd\Alpha_C\Choicepoint\Spreadsheets\October%202003\Inserts%20including%20comps%20and%20MCs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yager\cfpublic\RESOURCE%20TECH\SAE\Analysis\Mini%20LBO%20Model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Decision%20Resources/Analysis/Valuation_v17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/corp/ds_dfs/Client%20mgt/Financial%20Services/Fininst/Financial%20Technology/Clients/Payment%20Processors/Discover/2009/April/Excel/MA_Comps_v6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yager\cfpublic\WIRELINE\Primarily%20ILEC\Windstream\Lexcom\Comps\Telecom%20Trading%20Comps%20-%20Lex%20-%20CA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prdndfs01\ds_dfs\Ibd\Alpha_S\Service%20Corp\Spreadsheets\October%202003\STEI_AWGI%20Merger%20Con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/fileserver/shared/Clients/Clients/M-R/Q/QSG/Composite%20Graphs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nashwfs1\TAS\Advisory\Marsh%20Supermarkets\Project%20Moon\Analysis\Store%20Profitability%20metrics_v4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fkragten\Application%20Data\Microsoft\Excel\Ex%20Ratio%20Analysis%20v5%20(version%201)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/corp/ml/Financial%20Technology/Clients/Payments/FleetCor/Presentation/Excel/Comps_v5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/corp/ml/IBK_NYC/Fin_Insts/Fin_Insts/Clients/Specialty%20Finance/Clients/Broadpoint%20Gleacher/July%202009%20Re-IPO/ECC/Excel/Volume,%20Ownership,%20Charts_v2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.evercore.local/Data/Advisory/Aerospace%20&amp;%20Defense/United%20Components/Clorox/Project%20Wind%20LBO%20v03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/ECP01FS1/Data/Advisory/Neustar/April%202007/Excel/Model/Model%20v27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yager\cfpublic\FOOD%20&amp;%20AGRIBUSINESS\Michael%20Angelo's\12_09%20Board%20Presentation\Floating%20Bar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yager\cfpublic\Banking\First%20Southwest%20Company\April%202008\Old\Copy%20of%20BUFFALO%20Acquires%20DEER%206.12.08LS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/ESOLFS02/Zdrive/Clients/Clients/A-E/A/American%20Achievement/Valuation%20Opinion/Equity%20Comps/Equity%20Comps%201.8.09%20v5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Curt%20Manufacturing/!Pre-Close/Models/Full%20Model/IC%20Models/Bringdown/Curt%20Full%20Model_Bringdown_v3_no%20Data%20Tables.xlsm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ndison\c\Documents%20and%20Settings\Owner\My%20Documents\Excel%20Files\FELDMAN\SF_Breakeven%20analysis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r.%20Team\2003%20Nov%20Meeting\Files%20Supporting%20Nov%20Pres\Wachovia%208-21-03%20Debt-Equity%20for%20Nov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euibd01\ibdshare2\corpfin\EMPLOYEE\Frazzo\Projects\French%20M&amp;A\Decaux\Update%20Valo%2019%2006%2000\Valuation%20Model%20Decaux%2019%2006%2000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sst056\PDMSdirs\Current%20Work\PC\9-05\9-05046\9-05046L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/E/data/98%20fin/Quarterly/98%20GAAP10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7.7\NY_Data\Pure%20Fishing\MODEL%20TO%20BANKS\Pure%20Fishing%20Base%20Case%202003%20Monthly%20Model%20031203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/Sny-data/archives/2002-09/Clients/Steel%20Heddle/Valuation%20and%20Other%20Analysis/Valuation/PCS_DCF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kunkle/Documents/1.%20Projects/5.%20Project%20Outlaw/2.%20Dec15%20Deca%20Model/Deca%20Dental%20--%202015.12%20Revenue%20Model%2002.04.2016%201000.xlsb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fleurinor/Desktop/Gentle%20Dental/December%20Close/Uploaded%20Models/Uploaded%20to%20Gentle%2003242016/Gentle%20Dental%20--%20December%202015%20Revenue%20Model%20V4%20for%20Reports.xlsb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kunkle/Documents/1.%20Projects/1.%20Project%20Teal%20(Deca%20Dental)/A&amp;M%20analysis/Databook/Project%20Teal%20-%20QofR%20databook%20DRAFT%2001%2004%2015%20v1.xlsb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/usts01.us.kworld.kpmg.com/transactionservices/Users/dkane/Desktop/adp%204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Data%20Intensity/Acquisitions/ClearMeasures/Model/Full%20Model/Copy%20of%20Armour%20Model%20v%2024%20(Deal%20Review%20Model)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Corepoint%20Health/!Pre-Close/Models/Full%20Model/Corepoint%20Health%20Full%20Model_vIC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Users/rzajeski/AppData/Local/Microsoft/Windows/Temporary%20Internet%20Files/Content.Outlook/STBEMR1M/Copy%20of%20LVI%20Full%20Model%20v041%20(6)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/Uknasdata03/CIMSHARED/FINANCE/Carl/Staff%20Numbers/FTE'S%201999%20TO%202002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Users/MJONES~1/AppData/Local/Temp/notesF3B52A/New%20folder/datasite1213/M.2.17%2019)%20MIRATECH-2013...ilities_2013-12-12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/Uknasdata03/CIMSHARED/FINANCE/Carl/Budget%202001/FGL%20Staff%20List%201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3-1%20-%20Analytical%20Review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%20-%20S/Padilla%20Speer%20Beardsley/2009%20Potential%20Acquisitions/CRT-tanaka%20(NC)/Merger%20Models%20POST%20LN%20&amp;%20TNG/MASTER%20MODEL%20with%20redemption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5313%20Recomposi&#231;&#227;o%20tarif&#225;ria%20do%20racionamento%20Combined%20Leadsheet.xls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0PD-White-NOV00.xls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rtsp01.corpit.startek.com/Finance%20&amp;%20Accounting/Monthly%20Financials/Income%20Statements/09%202007%20PLv4.xls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kwilli\Library\Caches\TemporaryItems\Outlook%20Temp\GVA_2006.xls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E&amp;P%20Database/2003%20Comps%20Database/Comps%20Year%202003_Q2_Final.xls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Documents%20and%20Settings\jkaplan\Local%20Settings\Temporary%20Internet%20Files\OLKC7\CB%20Consumer%20Confidence.xls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A_BOOTH\REGAL-BE\EXCEL\AUSTRALI\AUS6_15.XLS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ostan\STEEL_.xls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pg\John%20D\CHARTBUILDER\CB%20Problems.xls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donnellj/Desktop/Industrials%20-%20Pitch%20Template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INDUSTRIAL\L\Lund\New%20Business\Valuation\Lund_Financial%20Model%20v9.xlsx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Centric%20Parts/Acquisitions/Qualis/Funds%20Flow/Peerless%20Funds%20Flow%2011%205%2021%20v13%20DC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HMSA\RT_COMPS.XLS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Documents%20and%20Settings/jcooper/Local%20Settings/Temporary%20Internet%20Files/OLKE5/Stat%20Pack%20DHL1012%20Dec%202010%20v2.xls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Users/tvo/AppData/Local/Microsoft/Windows/Temporary%20Internet%20Files/Content.Outlook/R3QJJ65T/Project%20Edison%202013%20(September%20Numbers).xlsx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udmomentsaba.sharepoint.com/sites/PM-Finance/Shared%20Documents/Proud%20Moments%20Holdings/Audax/Weekly%20Monthly%20Forecast/FY2022/6.%20June%202022/6%20June%202022%20Reporting%20Packagev-Final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SWilliams\Local%20Settings\Temporary%20Internet%20Files\OLK987\Budget%20summary%20report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a\D\ramu\AURANGABAD%20FEB'07%20SPIRAL%20BINDING\CSR&amp;CARJAN%2007%20DEEPAK\sale%20reg%20JAN,07%20(BALU).xls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hiffman/AppData/Local/Microsoft/Windows/INetCache/Content.Outlook/RK0ZSMQT/Huntington%20Ave.%20Food%20Distributors%20Inc.%2013-Week%20Cash%20Forecast%20FV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ks20483\Desktop\Cash%20to%20rev%20-%20KS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A_BOOTH\REGAL-BE\LBO.XLS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porting\Sr.%20Team\Sr.%20Team%20Proclarity%20Test%205.xls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roject%20Resources/Models/CHARTWELL%20MODEL.xls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D%20-%20I/DYMAX/Project%20Sizzle%20(2011)/Financial%20Models/Combined/Combined%20%202010%20(by%20department,%20RECAST%20UNADJUSTED)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e\data\USERS\CSpitz\Trends\Con-OpSum.XLS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ventory%20Countermeasure%20-%202000.xls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EF_MOD.XLS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Active%20Deals/Rough%20Country/Model/Rough%20Country%20Model%20v53%20w%20case%20sum.xlsm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hcarson/AppData/Local/Microsoft/Windows/Temporary%20Internet%20Files/Content.Outlook/H1PEJFY9/Tar%20Heels%20Monthly%20Billings.xlsx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udmomentsaba.sharepoint.com/sites/PM-Finance/Shared%20Documents/Proud%20Moments%20Holdings/Audax/Bi%20-%20Weekly%20Cash%20Flow/2022/10.28.22/Cash%20Flow%20Forecast%20Draft%2010.28.22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ACTZ.xls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mcggroup.com/Documents%20and%20Settings/cj2/Local%20Settings/Temporary%20Internet%20Files/OLKB/G/GHSP/2005/financials/8.05%20Pitch/spreads6.xls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2015\Capital\2015%20CapEx%20Summary.xlsx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iehl/AppData/Local/Microsoft/Windows/Temporary%20Internet%20Files/Content.Outlook/C34FWKFE/Synergy%20Actual%20Data%20Collection%20Template_PG_V2.xlsm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osscloud.local\tosscloud\home$\CAP0001\hhigashihara_CAP0001\Desktop\CG%20Customer_SPCIQ%20Identifier%20Convertor.xls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yle/Documents/Jove/JoVE%20Industry%20Multiple%20Calc.xlsm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209dals08p.mcggroup.com\Client\Users\pdaniel\Desktop\Colorado\Frost%20Pitch%20Backup%2010.26.15%20CGvFINAL.xlsx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inan.sharepoint.com/CeresCentral/Shared%20Documents/Clients/BLS%20-%20Bottom%20Line%20Systems,%20Inc/Buyers/BLS%20Buyer%20Model%20v11%20-%20Final%20post%20meeting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1vs-lmm001\LMM-CHI-Projects\Users\KK\AppData\Local\Microsoft\Windows\Temporary%20Internet%20Files\Content.Outlook\PRMG4RV1\Research\Alex%20Lue%20+One%20Page%20Tearsheet.xls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209dals08p.mcggroup.com\Client\HCIT%20and%20HC%20Services\Companies\Strategics\HC%20Services\DLH%20Holdings\06.0%20Management%20Presentation\2.0%20MP%20Backup\DLH%20Board%20Presentation%20Backup%2003.22.16%20CGv08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209dals08p.mcggroup.com\Client\Corp%20Fin%20-%20BOS\Aerospace%20&amp;%20Defense\Companies\ARC%20Technologies\08.0%20Pitch\02.0%20Pitch%20Model\Frost%20Pitch%20Backup%2010.26.15%20CGvFINAL.xlsx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209dals08p.mcggroup.com\Client\Companies\Ducommun%20Inc.%20(DCO)\Pitch%20January%202015\DCO%20Pitch%20Backup%2001.14.15%20CGvFINAL.xlsx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209dals08p.mcggroup.com\Client\Corp%20Fin%20-%20BOS\Aerospace%20&amp;%20Defense\Companies\Versar%20(VSR)\10.0%20Process%20Presentations\BoD%20Meeting\Backup\VSR%20Board%20Backup%2001.03.17%20CGv17.xlsx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209dals08p.mcggroup.com\Client\Users\pdaniel\AppData\Local\Capital%20IQ\Office%20Plug-in\Templates\Charts\VWAP.xls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95C0CAF\+WACC.xls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702%20Deferred%20Tax%20%20Assets%20Short%20Term%20Combined%20Leadsheet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/Bwanc/Company%20Shared%20Folders/Engaged%20Deals/Insteel/Due%20Dilligence/1996%20-%202000%20Plant%20Summary%20with%20'01%20Forecast%20-%20Rev%20112000.xls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kwilli\Library\Caches\TemporaryItems\Outlook%20Temp\SII_Impostos.xls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microsoft.com/office/2006/relationships/xlExternalLinkPath/xlPathMissing" Target="1040-Management%20Pack_P82011(final)%20(2).xlsm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nance%20Managers\Period%20End\2013\Management%20Packs\0000-Deluxe%20NA%20Labs\DNA%20Labs%20Management%20Pack%20-%20P5%202013.xlsx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311%20Encargos%20de%20d&#237;vida%20Combined%20Leadsheet.xls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ancial%20Models\Models%20Library\Tiger%20Model%20v31.xls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A_BOOTH\REGAL-BE\EXCEL\HOUSECAL\POST77.XLS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/CLE_SRV1/VOL1/DATA/DEAL/LISN/DCF%20Analysis.xls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Ryan%20Mersch\Dropbox%20(Portage%20Point)\Companies\Maurice%20Sporting%20Goods%20(MSG)\Presentations\External\Bank%20Presentation_2017%2008%2018\Support\Exhibits_2017%2008%2018_v1.xlsx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Ryan%20Mersch\Dropbox%20(Portage%20Point)\Companies\Maurice%20Sporting%20Goods%20(MSG)\PPP%20workfiles\Freight%20Analysis\Support\Summary%20Initiatives%20Support_v18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dbernstein\Desktop\Clients\Maurice%20Sporting%20Goods\Model\Support\10.%20October%202017%20month-end%20support\2018%20Forecast%20PLv7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Ryan%20Mersch\Dropbox%20(Portage%20Point)\Maurice\Presentations\External\Bank%20Presentation_06.21.17\Exhibit\Exhibits%202017%2006%2011_v1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Ben.Serrill\AppData\Local\Microsoft\Windows\Temporary%20Internet%20Files\Content.Outlook\2H7TZ0TY\Clients\Maurice%20Sporting%20Goods\Model\Maurice%20cash%20flow%20model%20-%208.10.2017.xlsx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aurice%20cash%20flow%20model%20-%206.16.2017%20-%20$7M%20FILO_v3.xlsm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\admin\Share\Merchandising%20and%20Inventory%20Control\Executive%20Dashboard\Executive%20Dashboard_2017%2007%2017_v7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Ryan%20Mersch\Dropbox%20(Portage%20Point)\Companies\Maurice%20Sporting%20Goods%20(MSG)\Presentations\External\Bank%20Presentation_2017%2009%2020\Support\Bank%20Presentation%20Exhibits_2017%2009%2017_v1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dbernstein\Desktop\Clients\Maurice%20Sporting%20Goods\Model\Maurice%20cash%20flow%20model%20-%209.27.2017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Users\Ben.Serrill\AppData\Local\Microsoft\Windows\Temporary%20Internet%20Files\Content.Outlook\2H7TZ0TY\Maurice%20cash%20flow%20model%20-%206_v3.xlsm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893467/LOCALS~1/Temp/notesC7A056/DRAFT%20Delta%20Data%20Book%2020121005%200900.xlsb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AP%20Exhaust%20Technologies/!Pre-Close/Closing/Funds%20Flow/AP%20Funds%20Flow%20vF%20-%20w%20Fed%20Refs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microsoft.com/office/2006/relationships/xlExternalLinkPath/xlPathMissing" Target="Nick's%20AJG%20DCF%20Analysis.xls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Valaut\HLHZ%20Val%20Pak%20Template.xls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/sch-dc/data/Clients/WestPharma/Vaccines/Valuation/Vaccines%20Download%20v2.xls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/Uknasdata03/CIMSHARED/FINANCE/Carl/Budget%202001/Budget%202001%20salary%20summary.xls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1\VOL1\a-Cobblestone\Deals\2454%20-%20Signature\Due%20Diligence\Financial%20Info\Dec-04%20Detail%20Financial%20Package%20for%20River.xls" TargetMode="External"/></Relationships>
</file>

<file path=xl/externalLinks/_rels/externalLink182.xml.rels><?xml version="1.0" encoding="UTF-8" standalone="yes"?>
<Relationships xmlns="http://schemas.openxmlformats.org/package/2006/relationships"><Relationship Id="rId1" Type="http://schemas.openxmlformats.org/officeDocument/2006/relationships/externalLinkPath" Target="/OFFICE/ZANALYST/New/Utilities/Precedent%20Transactions/Ppaids/M&amp;a_deal/Files/In_Progress/1998_ppd.XLS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CNW-INB001\EDOCS\PROJ\Intercomm\Intercomm_OpMod35_SimLonChang.xls" TargetMode="External"/></Relationships>
</file>

<file path=xl/externalLinks/_rels/externalLink1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CNW-INB001\EDOCS\PROJ\CAI_France\OpmodFrance16_Intercomm_Pricing_Penetration_Margins.xls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ILES\BusPln99\CAPMTN98.XLS" TargetMode="External"/></Relationships>
</file>

<file path=xl/externalLinks/_rels/externalLink1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sbs01\home\TEMP\LBO%20model%20-%20six%20continents%20v2.xls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CATHERIN\ENGAGEMENT%20MANAGER%202001\AMES\Ames_Tex\Commerci\Meeting%20Package.xls" TargetMode="External"/></Relationships>
</file>

<file path=xl/externalLinks/_rels/externalLink1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udmomentsaba.sharepoint.com/Proud%20Moments%20Holdings/Budget/Budget%202020/BNC%20Budget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Users/vgeorgescu005/Documents/FDD%20Projects/Platinum/Project%20Platinum%20Data%20Pack_v23.xlsm" TargetMode="External"/></Relationships>
</file>

<file path=xl/externalLinks/_rels/externalLink1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ntntfs01\dept\accounting\ACCT%20ANALYSIS\2000%20USA%20ANALYSES.xls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/bos-audax2/users/tmosley/A&amp;A%20Exit%20Waterfall%20v4.xlsx" TargetMode="External"/></Relationships>
</file>

<file path=xl/externalLinks/_rels/externalLink1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INITIALS\ERG\USFreightways\FredArni.xls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/cfina/cfinashare/T/Transfin/Wizard/fairness2.xls" TargetMode="External"/></Relationships>
</file>

<file path=xl/externalLinks/_rels/externalLink1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o.com\hou01\E-Drive-2006-OCT-16\Clients\Med%20Express\MDXP%20Updates-Dec-12-2006\DVLPMNT\TONY\97board\Shamp.xls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Docs/Magnitude%20Software/!Pre-Close/Models/One-Pager%20Model/Magnitude%20One-Pager_v8.xlsx" TargetMode="External"/></Relationships>
</file>

<file path=xl/externalLinks/_rels/externalLink1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Aspinka\Local%20Settings\Temporary%20Internet%20Files\OLK662\blanksheet.xls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roject%20Resources/Models/CHARTWELL%20MODEL.xlsx" TargetMode="External"/></Relationships>
</file>

<file path=xl/externalLinks/_rels/externalLink1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GHQ070CLIENT\Client\INVEST\MandA\DEALS\Active\Airborne\Model\Model40a.xls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Public%20Companies_Matrix.XLS" TargetMode="External"/></Relationships>
</file>

<file path=xl/externalLinks/_rels/externalLink200.xml.rels><?xml version="1.0" encoding="UTF-8" standalone="yes"?>
<Relationships xmlns="http://schemas.openxmlformats.org/package/2006/relationships"><Relationship Id="rId1" Type="http://schemas.openxmlformats.org/officeDocument/2006/relationships/externalLinkPath" Target="/tgg-ser-dc1.thegymgroup.local/_Finance/Business%20Plan/BP%202012/06-12%20Actuals/Andrew/Copy%20of%20BPM-TBX%206.0-Historical%20&amp;%20Forecast%20Revenue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ta\Lead.xls" TargetMode="External"/></Relationships>
</file>

<file path=xl/externalLinks/_rels/externalLink2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ome.audaxgroup.com/pe/pcrpt/Portfolio%20Company%20Valuations/2013%20Q4/AAA_valuation_13-12-31.xlsm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331%20Contas%20a%20Receber" TargetMode="External"/></Relationships>
</file>

<file path=xl/externalLinks/_rels/externalLink20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F%20e%20DOAR%20-%20COELBA%20novo%20modelo.xls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J\Acquisition\Valuation\Shamp.xls" TargetMode="External"/></Relationships>
</file>

<file path=xl/externalLinks/_rels/externalLink2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ROJECTS\GARDEN\PROJECTS\GARDEN\NSLBO.LBI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601 Detail information"/>
      <sheetName val="Model"/>
      <sheetName val="Inputs"/>
      <sheetName val="List"/>
      <sheetName val="Trading Account"/>
      <sheetName val="Workpaper Index"/>
      <sheetName val="Companies"/>
      <sheetName val="Data"/>
      <sheetName val="Core Allocation"/>
      <sheetName val="Pickwick Report"/>
      <sheetName val="Transaction Inputs"/>
      <sheetName val="SEC_855_CALC"/>
      <sheetName val="General Inputs"/>
      <sheetName val="BS allocation - December"/>
      <sheetName val="Marge"/>
      <sheetName val="AccDil"/>
      <sheetName val="SUM"/>
      <sheetName val="Cash"/>
      <sheetName val="Graph"/>
      <sheetName val="Consolidated BS"/>
      <sheetName val="Consolidated IS"/>
      <sheetName val="Sheet3"/>
      <sheetName val="RCM Penetration"/>
      <sheetName val="Surgery - Consolidation"/>
      <sheetName val="Total Payor (B)"/>
      <sheetName val="Opex_HPC2"/>
      <sheetName val="ValSum"/>
      <sheetName val="JE150697"/>
      <sheetName val="sales vol."/>
      <sheetName val="INFAnnual"/>
      <sheetName val="Footnotes"/>
      <sheetName val="shtLookup"/>
      <sheetName val="MFG Capital"/>
      <sheetName val="Deltek-Upload"/>
      <sheetName val="E-YTD"/>
      <sheetName val="assumptions"/>
      <sheetName val="2005"/>
      <sheetName val="A4.3d- 6mth ave"/>
      <sheetName val="LONG PUTS"/>
      <sheetName val="Dalton"/>
      <sheetName val="Bloomberg Comp"/>
      <sheetName val="Share Price Data"/>
      <sheetName val="DIVPEP II - US$"/>
      <sheetName val="Q1 2013 Admin Fee"/>
      <sheetName val="Fund II - Add-on Piedmont Call"/>
      <sheetName val="P-1"/>
      <sheetName val="Sheet1"/>
      <sheetName val="payor mix"/>
      <sheetName val="ACQ397SM"/>
      <sheetName val="Beta"/>
      <sheetName val="Proforma"/>
      <sheetName val="Total"/>
      <sheetName val="Graphs"/>
      <sheetName val="Parameters"/>
      <sheetName val="Old Summary"/>
      <sheetName val="1601_Detail_information"/>
      <sheetName val="1601_Detail_information1"/>
      <sheetName val="1601_Detail_information2"/>
      <sheetName val="Month Spend Breakdown"/>
      <sheetName val="IRC Output 1"/>
      <sheetName val="TRANSACTION"/>
      <sheetName val="Financials"/>
      <sheetName val="Auto_Control"/>
      <sheetName val="Sensetivities"/>
      <sheetName val="MLP IPO Yields vs MLP Index"/>
      <sheetName val="Main"/>
      <sheetName val="A1 - Income Statement"/>
      <sheetName val="M&amp;A Table"/>
      <sheetName val="Roll-Up"/>
      <sheetName val="RD"/>
      <sheetName val="cashflowdata"/>
      <sheetName val="Equity Balances"/>
      <sheetName val="Summary"/>
      <sheetName val="1510"/>
      <sheetName val="Considerations"/>
      <sheetName val="restated tecsi and danet"/>
      <sheetName val="Sheet6"/>
      <sheetName val="tieoutsheetinvestments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AccrualSummary"/>
      <sheetName val="CIGLInput"/>
      <sheetName val="PAInput"/>
      <sheetName val="Submit"/>
      <sheetName val="Equity_Balances"/>
      <sheetName val="restated_tecsi_and_danet"/>
      <sheetName val="Form19"/>
      <sheetName val="Pricing"/>
      <sheetName val="RATETEMP"/>
      <sheetName val="Control Panel"/>
      <sheetName val="Div 5037"/>
      <sheetName val="Div 6173"/>
      <sheetName val="Div 6280"/>
      <sheetName val="4THQ_COLL"/>
      <sheetName val="FP&amp;A Notes"/>
      <sheetName val="CP Inventory Transfers"/>
      <sheetName val="CP Labor Detail"/>
      <sheetName val="Form5A"/>
      <sheetName val="DivInp"/>
      <sheetName val="UniqueInp"/>
      <sheetName val="Form1"/>
      <sheetName val="Form6"/>
      <sheetName val="Form8"/>
      <sheetName val="Form3"/>
      <sheetName val="Form7"/>
      <sheetName val="Form4"/>
      <sheetName val="Form9"/>
      <sheetName val="Form5"/>
      <sheetName val="Form10"/>
      <sheetName val="RevCalc"/>
      <sheetName val="ProvRates"/>
      <sheetName val="FP&amp;A_Notes"/>
      <sheetName val="Equity_Balances1"/>
      <sheetName val="restated_tecsi_and_danet1"/>
      <sheetName val="Control_Panel"/>
      <sheetName val="Div_5037"/>
      <sheetName val="Div_6173"/>
      <sheetName val="Div_6280"/>
      <sheetName val="CP_Inventory_Transfers"/>
      <sheetName val="CP_Labor_Detail"/>
      <sheetName val="Drop Down Options"/>
      <sheetName val="Salary Comparison"/>
      <sheetName val="l&amp;b F"/>
      <sheetName val="1601Period 3 Fy98"/>
      <sheetName val="lookup"/>
      <sheetName val="W-9A|Income Tax"/>
      <sheetName val="Welcome"/>
      <sheetName val="ic"/>
      <sheetName val="Risk"/>
      <sheetName val="useforqtrlychart"/>
      <sheetName val="MktComps"/>
      <sheetName val="Control"/>
      <sheetName val="Base Info"/>
      <sheetName val="Summary 1-Ph1"/>
      <sheetName val="MAP"/>
      <sheetName val="Settings"/>
      <sheetName val="RD $14.95"/>
      <sheetName val="Wall to Wall"/>
      <sheetName val="Primary rates"/>
      <sheetName val="Financing"/>
      <sheetName val="Base_Info"/>
      <sheetName val="Controls"/>
      <sheetName val="Sheet1 (2)"/>
      <sheetName val="E. Form 1118 AMT General 16"/>
      <sheetName val="T2 - ETR-NOT USED"/>
      <sheetName val="tstrip"/>
      <sheetName val="MODEL4"/>
      <sheetName val="00000"/>
      <sheetName val="HQ, FM and Mobilisation Costs"/>
      <sheetName val="STEPS Payable"/>
      <sheetName val="STEPS Receivable"/>
      <sheetName val="Treasury Transactions"/>
      <sheetName val="Facility Info"/>
      <sheetName val="Typical Company"/>
      <sheetName val="DCF"/>
      <sheetName val="Sheet2"/>
      <sheetName val="Pass Query"/>
      <sheetName val="OUTPUT"/>
      <sheetName val="Hf"/>
      <sheetName val="Exemption Codes"/>
      <sheetName val="Income Codes"/>
      <sheetName val="Recipient and WHA Status Codes"/>
      <sheetName val="Other drop down options"/>
      <sheetName val="Salary Rate Reference"/>
      <sheetName val="LBO"/>
      <sheetName val="Exemption Codes &amp; LOB Codes"/>
      <sheetName val="Lookups &amp; Descriptions"/>
      <sheetName val="Salary_Rate_Reference"/>
      <sheetName val="quarterly income and e&amp;p"/>
      <sheetName val="pcQueryData"/>
      <sheetName val="0012SSA"/>
      <sheetName val="Memo's"/>
      <sheetName val="PR Volume Mac"/>
      <sheetName val="Caricom Local Volume Mac"/>
      <sheetName val="314 A"/>
      <sheetName val="Codes"/>
      <sheetName val="TaxonomyManagerReport"/>
      <sheetName val="JPM Fund List"/>
      <sheetName val="ALL FORMS"/>
      <sheetName val="Status list"/>
      <sheetName val="price"/>
      <sheetName val="owssvr"/>
      <sheetName val="Tableau Doc"/>
      <sheetName val="Notionnel-juridique"/>
      <sheetName val="ww-1 capital allocation"/>
      <sheetName val="Contact List"/>
      <sheetName val="member database"/>
      <sheetName val="FAB별"/>
      <sheetName val="Database"/>
      <sheetName val=""/>
      <sheetName val="K-1 Status 5.5.16 for LOOKUP"/>
      <sheetName val="K1DB"/>
      <sheetName val="Menu"/>
      <sheetName val="Description Bank"/>
      <sheetName val="A.6 Line 16 Foreign Transac."/>
      <sheetName val="CA Lab Equp"/>
      <sheetName val="August 02 Corrected"/>
      <sheetName val="Equity"/>
      <sheetName val="Definitions"/>
      <sheetName val="ENE"/>
      <sheetName val="NAV-REC"/>
      <sheetName val="DP - FFS Monthly Performance"/>
      <sheetName val="P2"/>
      <sheetName val="P1"/>
      <sheetName val="Agent statement"/>
      <sheetName val="Occ and Rate"/>
      <sheetName val="Drop Down List"/>
      <sheetName val="Salary_Rate_Reference1"/>
      <sheetName val="Lookups_&amp;_Descriptions"/>
      <sheetName val="Month_Spend_Breakdown"/>
      <sheetName val="IRC_Output_1"/>
      <sheetName val="Exemption_Codes"/>
      <sheetName val="Income_Codes"/>
      <sheetName val="Recipient_and_WHA_Status_Codes"/>
      <sheetName val="Other_drop_down_options"/>
      <sheetName val="Datasheet"/>
      <sheetName val="LT Equity Prepaid Exp 184020"/>
      <sheetName val="CURRENCY"/>
      <sheetName val="Top level reprt"/>
      <sheetName val="STORAGE W'HOUSE"/>
      <sheetName val="LASER"/>
      <sheetName val="EXT. SUPPLIES"/>
      <sheetName val="AUTOMAIL"/>
      <sheetName val="CSMCU"/>
      <sheetName val="FICHE"/>
      <sheetName val="PF's data"/>
      <sheetName val="PRINTOPOST"/>
      <sheetName val="MANUAL MAILING"/>
      <sheetName val="INPUT SERVICES"/>
      <sheetName val="NORWICH POSTAL"/>
      <sheetName val="PC STORAGE"/>
      <sheetName val="Summary quarterly P&amp;L"/>
      <sheetName val="National Comps"/>
      <sheetName val="MARKS.xls - Inputs"/>
      <sheetName val="Country Codes"/>
      <sheetName val="1.SC II Main TIS"/>
      <sheetName val="1.SC II Main TIS Q4"/>
      <sheetName val="COLinfo"/>
      <sheetName val="Pro Forma-H"/>
      <sheetName val="Validations"/>
      <sheetName val="Gen II Team with Contact"/>
      <sheetName val="Gen II Team"/>
      <sheetName val="Gen II Team (2)"/>
      <sheetName val="Summary Statistics"/>
      <sheetName val="HS III"/>
      <sheetName val="HS VI Key Terms"/>
      <sheetName val="SWG Structure Chart"/>
      <sheetName val="SWG Holdings"/>
      <sheetName val="SWG Arlington Corp"/>
      <sheetName val="SWG Griffith Corp"/>
      <sheetName val="SWG Corp Holdings"/>
      <sheetName val="SWG Main Interco"/>
      <sheetName val="SWG Prism Interco "/>
      <sheetName val="SWG IV-A Interco"/>
      <sheetName val="GWF Main Interco"/>
      <sheetName val="GWF Prism&amp;IV-A Interco"/>
      <sheetName val="SWG Arlington Main Blocker"/>
      <sheetName val="SWG Griffith Main Blocker"/>
      <sheetName val="SWG Arlington Prism Blocker"/>
      <sheetName val="SWG Griffith Prism Blocker"/>
      <sheetName val="SWG Arlington IV-A FIV Sub"/>
      <sheetName val="SWG Griffith IV-A FIV Sub"/>
      <sheetName val="GWF Main Blocker"/>
      <sheetName val="GWF Prism&amp;IV-A Blocker"/>
      <sheetName val="SWG Arlington CIV A Blocker"/>
      <sheetName val="SWG Griffith CIV A Blocker"/>
      <sheetName val="SWG Arlington CIV B"/>
      <sheetName val="SWG Griffith CIV B"/>
      <sheetName val="GWF CIV Blocker"/>
      <sheetName val="SWG CIV C"/>
      <sheetName val="SWG Arlington CIV C Blocker"/>
      <sheetName val="SWG Griffith CIV C Blocker"/>
      <sheetName val="GWF CIV Blocker C"/>
      <sheetName val="Data Validation"/>
      <sheetName val="Surgery_-_Consolidation"/>
      <sheetName val="Total_Payor_(B)"/>
      <sheetName val="Company Data"/>
      <sheetName val="WBS"/>
      <sheetName val="CP PMO Detail"/>
      <sheetName val="Transfers In"/>
      <sheetName val="Switch input"/>
      <sheetName val="Instructions&amp;Navigation"/>
      <sheetName val="Strategic Plan&gt;"/>
      <sheetName val="BD Strategic Plan"/>
      <sheetName val="Competitive Update"/>
      <sheetName val="Budget&gt;"/>
      <sheetName val="Review Check"/>
      <sheetName val="Dashboard"/>
      <sheetName val="Volume Analysis"/>
      <sheetName val="EBITDAbyLocation"/>
      <sheetName val="FTE Comparison"/>
      <sheetName val="Bridge"/>
      <sheetName val="Facility Buildup"/>
      <sheetName val="2019F_IS"/>
      <sheetName val="2020B_IS"/>
      <sheetName val="2020B"/>
      <sheetName val="Rates"/>
      <sheetName val="Staff Matrix"/>
      <sheetName val="Salaries and Wages"/>
      <sheetName val="Taxes"/>
      <sheetName val="Benefits"/>
      <sheetName val="Actuals_Load"/>
      <sheetName val="Lists"/>
      <sheetName val="GP"/>
      <sheetName val="Report Pivot"/>
      <sheetName val="2019B Onsite"/>
      <sheetName val="Pivot Summary"/>
      <sheetName val="Volume"/>
      <sheetName val="Model Assumptions"/>
      <sheetName val="Print Controls"/>
      <sheetName val="Veneti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 refreshError="1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 refreshError="1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 refreshError="1"/>
      <sheetData sheetId="316" refreshError="1"/>
      <sheetData sheetId="3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vol."/>
      <sheetName val="Breakdown"/>
      <sheetName val="20 year"/>
      <sheetName val="ten year"/>
      <sheetName val="5 year"/>
      <sheetName val="spread"/>
      <sheetName val="Trading Summary"/>
      <sheetName val="Expected European Inv"/>
      <sheetName val="Diageo's investor base"/>
      <sheetName val="spread perf."/>
      <sheetName val="spread 2"/>
      <sheetName val="Global dist"/>
      <sheetName val="Global distribution"/>
      <sheetName val="Internat dist"/>
      <sheetName val="Post launch (6)"/>
      <sheetName val="Recent trading (7)"/>
      <sheetName val="Ferco - CCC"/>
      <sheetName val="CCC"/>
      <sheetName val="salesvol_"/>
      <sheetName val="Input"/>
      <sheetName val="ProForma"/>
      <sheetName val="__FDSCACHE__"/>
      <sheetName val="Output"/>
      <sheetName val="Sheet1"/>
      <sheetName val="Codes"/>
      <sheetName val="sales vol_"/>
      <sheetName val="Stock Price"/>
      <sheetName val="Financials"/>
      <sheetName val="NCV Pivot"/>
      <sheetName val="exec sum (ncv) (3)"/>
      <sheetName val="20_year"/>
      <sheetName val="ten_year"/>
      <sheetName val="5_year"/>
      <sheetName val="Trading_Summary"/>
      <sheetName val="Expected_European_Inv"/>
      <sheetName val="Diageo's_investor_base"/>
      <sheetName val="sales_vol_"/>
      <sheetName val="spread_perf_"/>
      <sheetName val="spread_2"/>
      <sheetName val="Global_dist"/>
      <sheetName val="Global_distribution"/>
      <sheetName val="Internat_dist"/>
      <sheetName val="Post_launch_(6)"/>
      <sheetName val="Recent_trading_(7)"/>
      <sheetName val="sales_vol_1"/>
      <sheetName val="Stock_Price"/>
      <sheetName val="20_year1"/>
      <sheetName val="ten_year1"/>
      <sheetName val="5_year1"/>
      <sheetName val="Trading_Summary1"/>
      <sheetName val="Expected_European_Inv1"/>
      <sheetName val="Diageo's_investor_base1"/>
      <sheetName val="sales_vol_2"/>
      <sheetName val="spread_perf_1"/>
      <sheetName val="spread_21"/>
      <sheetName val="Global_dist1"/>
      <sheetName val="Global_distribution1"/>
      <sheetName val="Internat_dist1"/>
      <sheetName val="Post_launch_(6)1"/>
      <sheetName val="Recent_trading_(7)1"/>
      <sheetName val="sales_vol_3"/>
      <sheetName val="Stock_Price1"/>
      <sheetName val="20_year2"/>
      <sheetName val="ten_year2"/>
      <sheetName val="5_year2"/>
      <sheetName val="Trading_Summary2"/>
      <sheetName val="Expected_European_Inv2"/>
      <sheetName val="Diageo's_investor_base2"/>
      <sheetName val="sales_vol_4"/>
      <sheetName val="spread_perf_2"/>
      <sheetName val="spread_22"/>
      <sheetName val="Global_dist2"/>
      <sheetName val="Global_distribution2"/>
      <sheetName val="Internat_dist2"/>
      <sheetName val="Post_launch_(6)2"/>
      <sheetName val="Recent_trading_(7)2"/>
      <sheetName val="sales_vol_5"/>
      <sheetName val="Stock_Price2"/>
      <sheetName val="Input Projected"/>
      <sheetName val="consolidated"/>
      <sheetName val="Corp Overhead"/>
      <sheetName val="BTMAIN"/>
      <sheetName val="oldSEG"/>
      <sheetName val="Quarters"/>
      <sheetName val="MWC"/>
      <sheetName val="Corp_Overhead"/>
      <sheetName val="Corp_Overhead1"/>
      <sheetName val="Corp_Overhead2"/>
      <sheetName val="CAPEX"/>
      <sheetName val="Parameters"/>
      <sheetName val="INPUT ACQUIROR DATA"/>
      <sheetName val="Financial Overview ShortProfile"/>
      <sheetName val="Summary"/>
      <sheetName val="CUS Image"/>
      <sheetName val="9-05046L"/>
      <sheetName val="Delhaize"/>
      <sheetName val="Prop Model"/>
      <sheetName val="Office Data"/>
      <sheetName val="Pro forma IS"/>
      <sheetName val="Assumptions"/>
      <sheetName val="OPER"/>
      <sheetName val="RSR"/>
      <sheetName val="Weeklies"/>
      <sheetName val="Opportunity Codes "/>
      <sheetName val="2013"/>
      <sheetName val="Sheet2"/>
      <sheetName val="Sheet3"/>
      <sheetName val="Sheet4"/>
      <sheetName val="Total"/>
      <sheetName val="CAPITAL PH1"/>
      <sheetName val=" BUDGET P1"/>
      <sheetName val="EuroInputs"/>
      <sheetName val="MktAss"/>
      <sheetName val="A"/>
      <sheetName val="Transaction-Assum."/>
      <sheetName val="Gráfico"/>
      <sheetName val="Data"/>
      <sheetName val="All Sum"/>
      <sheetName val="P&amp;L --KRON"/>
      <sheetName val="P&amp;L -BayTV"/>
      <sheetName val="215002"/>
      <sheetName val="Summary Financials"/>
      <sheetName val="Amarillo I-40-HI"/>
      <sheetName val="LTM"/>
      <sheetName val="CREDIT STATS"/>
      <sheetName val="DropZone"/>
      <sheetName val="Cover"/>
      <sheetName val="Total Firm"/>
      <sheetName val="Data for 03-04 Base Position"/>
      <sheetName val="company"/>
      <sheetName val="BS Rollup"/>
      <sheetName val="BEV"/>
      <sheetName val="EBITDA"/>
      <sheetName val="Price Performance Output"/>
      <sheetName val="Historical Multiples Output"/>
      <sheetName val="Straw Man"/>
      <sheetName val="MedSolutions Financial Data"/>
      <sheetName val="Football Field "/>
      <sheetName val="DCF"/>
      <sheetName val="Qcharts"/>
      <sheetName val="Charts"/>
      <sheetName val="Offers G&amp;C"/>
      <sheetName val="Offers GE"/>
      <sheetName val="Offers GS"/>
      <sheetName val="Offers MC"/>
      <sheetName val="13199"/>
      <sheetName val="PNGOil"/>
      <sheetName val="stmcro"/>
      <sheetName val="BS Monthly - AUS"/>
      <sheetName val="Ass"/>
      <sheetName val="Q1 Jan 07"/>
      <sheetName val="Q1 Jan 06"/>
      <sheetName val="Page 6 - Source #2"/>
      <sheetName val="CoCo Descript"/>
      <sheetName val="Divisional Model"/>
      <sheetName val="Amort Sched"/>
      <sheetName val="Data Control"/>
      <sheetName val="Revenue"/>
      <sheetName val="20_year3"/>
      <sheetName val="ten_year3"/>
      <sheetName val="5_year3"/>
      <sheetName val="Trading_Summary3"/>
      <sheetName val="Expected_European_Inv3"/>
      <sheetName val="Diageo's_investor_base3"/>
      <sheetName val="sales_vol_6"/>
      <sheetName val="spread_perf_3"/>
      <sheetName val="spread_23"/>
      <sheetName val="Global_dist3"/>
      <sheetName val="Global_distribution3"/>
      <sheetName val="Internat_dist3"/>
      <sheetName val="Post_launch_(6)3"/>
      <sheetName val="Recent_trading_(7)3"/>
      <sheetName val="sales_vol_7"/>
      <sheetName val="Stock_Price3"/>
      <sheetName val="Input_Projected"/>
      <sheetName val="Opportunity_Codes_"/>
      <sheetName val="CAPITAL_PH1"/>
      <sheetName val="_BUDGET_P1"/>
      <sheetName val="Financial_Overview_ShortProfile"/>
      <sheetName val="CUS_Image"/>
      <sheetName val="Prop_Model"/>
      <sheetName val="Office_Data"/>
      <sheetName val="Corp_Overhead3"/>
      <sheetName val="INPUT_ACQUIROR_DATA"/>
      <sheetName val="Transaction-Assum_"/>
      <sheetName val="All_Sum"/>
      <sheetName val="P&amp;L_--KRON"/>
      <sheetName val="P&amp;L_-BayTV"/>
      <sheetName val="Summary_Financials"/>
      <sheetName val="Amarillo_I-40-HI"/>
      <sheetName val="CREDIT_STATS"/>
      <sheetName val="Total_Firm"/>
      <sheetName val="Data_for_03-04_Base_Position"/>
      <sheetName val="BS_Rollup"/>
      <sheetName val="2009-2010 Sales Target2.2"/>
      <sheetName val="Act vs. Budget"/>
      <sheetName val="codici - partime"/>
      <sheetName val="contr partner"/>
      <sheetName val="Bloom Links"/>
      <sheetName val="category uomo"/>
      <sheetName val="EO-IVA"/>
      <sheetName val="SINTESI"/>
      <sheetName val="OVIESSE"/>
      <sheetName val="Comps"/>
      <sheetName val="Divisional_Model"/>
      <sheetName val="Market"/>
      <sheetName val="Model"/>
      <sheetName val="MLP IPO Yields vs MLP Index"/>
      <sheetName val="Country Risk"/>
      <sheetName val="Quarterly rates"/>
      <sheetName val="Control Panel"/>
      <sheetName val="Headcount Report"/>
      <sheetName val="ONYX"/>
      <sheetName val="Lists"/>
      <sheetName val="Journal Entries"/>
      <sheetName val="Consolidated_Divisions"/>
      <sheetName val="Div1"/>
      <sheetName val="Div2"/>
      <sheetName val="Div3"/>
      <sheetName val="Data Validation"/>
      <sheetName val="DO NOT USE PRINT! Macro Data"/>
      <sheetName val="#REF"/>
      <sheetName val="Main Menu"/>
      <sheetName val="Instructions"/>
      <sheetName val="Profit &amp; Loss"/>
      <sheetName val="Balanço reunião"/>
      <sheetName val="GEN Inputs"/>
      <sheetName val="Inputs"/>
      <sheetName val="Detail"/>
      <sheetName val="RESUMO"/>
      <sheetName val="GERAL"/>
      <sheetName val="Imob custo"/>
      <sheetName val="Imob dep"/>
      <sheetName val="RLP"/>
      <sheetName val="Equity Main"/>
      <sheetName val="Produtos"/>
      <sheetName val="Serie Fat"/>
      <sheetName val="Serie Filial"/>
      <sheetName val="Revisão ativo-passivo"/>
      <sheetName val="XREF"/>
      <sheetName val="brazil risk"/>
      <sheetName val="NCV_Pivot"/>
      <sheetName val="exec_sum_(ncv)_(3)"/>
      <sheetName val="Data_Control"/>
      <sheetName val="Headcount_Report"/>
      <sheetName val="Time Periods"/>
      <sheetName val="Sheet1 (2)"/>
      <sheetName val="fxrates"/>
      <sheetName val="SD NA - Revenue - SD"/>
      <sheetName val="NA - Revenue"/>
      <sheetName val="NA - Revenue - SD"/>
      <sheetName val="Precedents"/>
      <sheetName val="STVAR"/>
      <sheetName val="Base"/>
      <sheetName val="Fee Schedule"/>
      <sheetName val="Summary Acq"/>
      <sheetName val="Summary Tgt"/>
      <sheetName val="SF - WW FY17"/>
      <sheetName val="SF - WW FY18"/>
      <sheetName val="SF - WW FY19"/>
      <sheetName val="Cntmrs-Recruit"/>
      <sheetName val="Ferco_-_CCC"/>
      <sheetName val="Country_Risk"/>
      <sheetName val="Quarterly_rates"/>
      <sheetName val="R&amp;D WBS List"/>
      <sheetName val="Top 5 by TC"/>
      <sheetName val="15-SCS"/>
      <sheetName val="10-MM"/>
      <sheetName val="c10cc13"/>
      <sheetName val="mes"/>
      <sheetName val="R.5"/>
      <sheetName val="Monthly CF"/>
      <sheetName val="Financial Assumptions"/>
      <sheetName val="会社情報"/>
      <sheetName val="Main Assumptions"/>
      <sheetName val="Revenue Assumptions"/>
      <sheetName val="Tab2-18p"/>
      <sheetName val="_Control"/>
      <sheetName val="shtReport"/>
      <sheetName val="Drop Down - DONT DELETE"/>
      <sheetName val="Hf"/>
      <sheetName val="Rev Growth Rate"/>
      <sheetName val="Drivers"/>
      <sheetName val="POV selections"/>
      <sheetName val="callahanabr"/>
      <sheetName val="G-5.1a 100"/>
      <sheetName val="Balance SheetLinks"/>
      <sheetName val="QRE"/>
      <sheetName val="Controls"/>
      <sheetName val="Project Info"/>
      <sheetName val="Company summary"/>
      <sheetName val="Fred Backup"/>
      <sheetName val="Co 4"/>
      <sheetName val="Co 3"/>
      <sheetName val="Co 2"/>
      <sheetName val="Co 1"/>
      <sheetName val="Subject Co"/>
      <sheetName val="Co 10"/>
      <sheetName val="Co 9"/>
      <sheetName val="Co 8"/>
      <sheetName val="Co 7"/>
      <sheetName val="Co 6"/>
      <sheetName val="Co 5"/>
      <sheetName val="B4) YTD Actual vs Forecast"/>
      <sheetName val="Payments"/>
      <sheetName val="Price_Performance_Output"/>
      <sheetName val="Historical_Multiples_Output"/>
      <sheetName val="Straw_Man"/>
      <sheetName val="MedSolutions_Financial_Data"/>
      <sheetName val="Football_Field_"/>
      <sheetName val="DO_NOT_USE_PRINT!_Macro_Data"/>
      <sheetName val="Main_Menu"/>
      <sheetName val="Profit_&amp;_Loss"/>
      <sheetName val="Balanço_reunião"/>
      <sheetName val="GEN_Inputs"/>
      <sheetName val="Imob_custo"/>
      <sheetName val="Imob_dep"/>
      <sheetName val="Equity_Main"/>
      <sheetName val="Serie_Fat"/>
      <sheetName val="Serie_Filial"/>
      <sheetName val="Revisão_ativo-passivo"/>
      <sheetName val="brazil_risk"/>
      <sheetName val="Purchases by vendor source"/>
      <sheetName val="AR - Agency source"/>
      <sheetName val="WorkScopeMasterData"/>
      <sheetName val="Reference"/>
      <sheetName val="Historical IS"/>
      <sheetName val="sales_vol_8"/>
      <sheetName val="20_year4"/>
      <sheetName val="ten_year4"/>
      <sheetName val="5_year4"/>
      <sheetName val="Trading_Summary4"/>
      <sheetName val="Expected_European_Inv4"/>
      <sheetName val="Diageo's_investor_base4"/>
      <sheetName val="spread_perf_4"/>
      <sheetName val="spread_24"/>
      <sheetName val="Global_dist4"/>
      <sheetName val="Global_distribution4"/>
      <sheetName val="Internat_dist4"/>
      <sheetName val="Post_launch_(6)4"/>
      <sheetName val="Recent_trading_(7)4"/>
      <sheetName val="sales_vol_9"/>
      <sheetName val="Stock_Price4"/>
      <sheetName val="Corp_Overhead4"/>
      <sheetName val="NCV_Pivot1"/>
      <sheetName val="exec_sum_(ncv)_(3)1"/>
      <sheetName val="Input_Projected1"/>
      <sheetName val="Opportunity_Codes_1"/>
      <sheetName val="CAPITAL_PH11"/>
      <sheetName val="_BUDGET_P11"/>
      <sheetName val="Financial_Overview_ShortProfil1"/>
      <sheetName val="CUS_Image1"/>
      <sheetName val="Prop_Model1"/>
      <sheetName val="Office_Data1"/>
      <sheetName val="INPUT_ACQUIROR_DATA1"/>
      <sheetName val="Data_Control1"/>
      <sheetName val="Headcount_Report1"/>
      <sheetName val="MLP_IPO_Yields_vs_MLP_Index"/>
      <sheetName val="Control_Panel"/>
      <sheetName val="Transaction-Assum_1"/>
      <sheetName val="P&amp;L_--KRON1"/>
      <sheetName val="P&amp;L_-BayTV1"/>
      <sheetName val="All_Sum1"/>
      <sheetName val="Amarillo_I-40-HI1"/>
      <sheetName val="Summary_Financials1"/>
      <sheetName val="CREDIT_STATS1"/>
      <sheetName val="Total_Firm1"/>
      <sheetName val="Data_for_03-04_Base_Position1"/>
      <sheetName val="BS_Rollup1"/>
      <sheetName val="Divisional_Model1"/>
      <sheetName val="Journal_Entries"/>
      <sheetName val="Pro_forma_IS"/>
      <sheetName val="Offers_G&amp;C"/>
      <sheetName val="Offers_GE"/>
      <sheetName val="Offers_GS"/>
      <sheetName val="Offers_MC"/>
      <sheetName val="Time_Periods"/>
      <sheetName val="Sheet1_(2)"/>
      <sheetName val="Amort_Sched"/>
      <sheetName val="SD_NA_-_Revenue_-_SD"/>
      <sheetName val="NA_-_Revenue"/>
      <sheetName val="NA_-_Revenue_-_SD"/>
      <sheetName val="2009-2010_Sales_Target2_2"/>
      <sheetName val="Act_vs__Budget"/>
      <sheetName val="codici_-_partime"/>
      <sheetName val="contr_partner"/>
      <sheetName val="Bloom_Links"/>
      <sheetName val="category_uomo"/>
      <sheetName val="Q1_Jan_07"/>
      <sheetName val="Q1_Jan_06"/>
      <sheetName val="Page_6_-_Source_#2"/>
      <sheetName val="CoCo_Descript"/>
      <sheetName val="BS_Monthly_-_AUS"/>
      <sheetName val="Project_Info"/>
      <sheetName val="Company_summary"/>
      <sheetName val="Fred_Backup"/>
      <sheetName val="Historical_IS"/>
      <sheetName val="Rev_Growth_Rate"/>
      <sheetName val="POV_selections"/>
      <sheetName val="Co_4"/>
      <sheetName val="Co_3"/>
      <sheetName val="Co_2"/>
      <sheetName val="Co_1"/>
      <sheetName val="Subject_Co"/>
      <sheetName val="Co_10"/>
      <sheetName val="Co_9"/>
      <sheetName val="Co_8"/>
      <sheetName val="Co_7"/>
      <sheetName val="Co_6"/>
      <sheetName val="Co_5"/>
      <sheetName val="Brinker"/>
      <sheetName val="Sonic"/>
      <sheetName val="PFCB"/>
      <sheetName val="CPKI"/>
      <sheetName val="DENN"/>
      <sheetName val="RRGB (Real)"/>
      <sheetName val="BJRI"/>
      <sheetName val="RRG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 refreshError="1"/>
      <sheetData sheetId="87"/>
      <sheetData sheetId="88" refreshError="1"/>
      <sheetData sheetId="89" refreshError="1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/>
      <sheetData sheetId="263"/>
      <sheetData sheetId="264" refreshError="1"/>
      <sheetData sheetId="265" refreshError="1"/>
      <sheetData sheetId="266" refreshError="1"/>
      <sheetData sheetId="267" refreshError="1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P&amp;L Forecasts"/>
      <sheetName val="Detailed Financial Summary"/>
      <sheetName val="Revenue_Savings Detail"/>
      <sheetName val="Market Sizing future"/>
      <sheetName val="LN Market Share and segment vol"/>
      <sheetName val="S-curve formula"/>
      <sheetName val="Cost Summary Slide"/>
      <sheetName val="Sales metrics"/>
      <sheetName val="Costs Slide"/>
      <sheetName val="Up-front costs"/>
      <sheetName val="Ongoing costs"/>
      <sheetName val="Cost by Job Title"/>
      <sheetName val="LN Finance -&gt;&gt;&gt;"/>
      <sheetName val="Investment Template"/>
      <sheetName val="WACC"/>
      <sheetName val="SUMMARY"/>
      <sheetName val="Graphs"/>
      <sheetName val="Cash Flow"/>
      <sheetName val="ROI-Benefit-Cost Details"/>
      <sheetName val="Present Values"/>
      <sheetName val="Sensitivities"/>
      <sheetName val="Calculations"/>
      <sheetName val="Capital (CapX)Summary"/>
      <sheetName val="Development Expense (CapZ)"/>
      <sheetName val="PrintMacr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OS 93 thru 96"/>
      <sheetName val="1999"/>
      <sheetName val="DSO GRAPH"/>
      <sheetName val="Assum"/>
      <sheetName val="DOH"/>
      <sheetName val="Power &amp; Fuel (S)"/>
      <sheetName val="Donation Graph"/>
      <sheetName val="Inventory Turn"/>
      <sheetName val="STFGRIE"/>
      <sheetName val="Données LMU"/>
      <sheetName val="Net Income Graph"/>
      <sheetName val="Internal"/>
      <sheetName val="Herramientas para análisis-VBA"/>
      <sheetName val="Aluminum"/>
      <sheetName val="Sales Graph"/>
      <sheetName val="Historical IS"/>
      <sheetName val="CASES - LM YTD"/>
      <sheetName val="capgraph"/>
      <sheetName val="Tonnage"/>
      <sheetName val="AFTB"/>
      <sheetName val="C.O.S.S."/>
      <sheetName val="cleaned"/>
      <sheetName val="0012SSA"/>
      <sheetName val="1601 Detail information"/>
      <sheetName val="Graph 1"/>
      <sheetName val="ADVOL"/>
      <sheetName val="France"/>
      <sheetName val="graph info"/>
      <sheetName val="Operating"/>
      <sheetName val="A"/>
      <sheetName val="UK"/>
      <sheetName val="synthgraph"/>
      <sheetName val="Italy"/>
      <sheetName val="netherlands"/>
      <sheetName val="Fillform"/>
      <sheetName val="LIGHTMEAT"/>
      <sheetName val="PRODTEST"/>
      <sheetName val="TargIS"/>
      <sheetName val="GREEN MONTHLY AVG"/>
      <sheetName val="HOSPICE OPSUM"/>
      <sheetName val="A-TOTCOK"/>
      <sheetName val="SALES &amp; UNITS"/>
      <sheetName val="DCF"/>
      <sheetName val="LBO Outputs"/>
      <sheetName val="Background Checks Trend"/>
      <sheetName val="Suppliers (2)"/>
      <sheetName val="M&amp;A Tranactions"/>
      <sheetName val="OPER EXP"/>
      <sheetName val="Achievability Tables"/>
      <sheetName val="IS"/>
      <sheetName val="Public Comp_summary out"/>
      <sheetName val="Bridge Template"/>
      <sheetName val="ALLOY SALES"/>
      <sheetName val="Charts"/>
      <sheetName val="SUM.ADJ"/>
      <sheetName val="Salon Hair Care"/>
      <sheetName val="Bank Template"/>
      <sheetName val="CF"/>
      <sheetName val="Contribution Analysis"/>
      <sheetName val="Detailed CapexPAC"/>
      <sheetName val="Service Offerings to Top-20"/>
      <sheetName val="Feeder IS"/>
      <sheetName val="US Beauty Supply"/>
      <sheetName val="Credit Stats"/>
      <sheetName val="Football Chart"/>
      <sheetName val="New Tables"/>
      <sheetName val="Pipeline Slides"/>
      <sheetName val="Summary FS"/>
      <sheetName val="Capitalization"/>
      <sheetName val="PF Cap"/>
      <sheetName val="YTD"/>
      <sheetName val="Segment IS"/>
      <sheetName val="LBO_out"/>
      <sheetName val="Top Ten Customers"/>
      <sheetName val="Salon Hair Care Products"/>
      <sheetName val="1996-2010 3PL Industry"/>
      <sheetName val="Collateral"/>
      <sheetName val="grid"/>
      <sheetName val="Carls Jr Development"/>
      <sheetName val="Interest Rate Credit Stats"/>
      <sheetName val="Operating Expenses"/>
      <sheetName val="Sensitivity Driver"/>
      <sheetName val="OTC Pharma Industry Demand"/>
      <sheetName val="IBCC Charts"/>
      <sheetName val="Public Comps_out"/>
      <sheetName val="M&amp;A"/>
      <sheetName val="Synergies"/>
      <sheetName val="Suppliers"/>
      <sheetName val="Participation Bubble Chart"/>
      <sheetName val="CapEx Consolidated"/>
      <sheetName val="New Stores AUV"/>
      <sheetName val="Shine WACC"/>
      <sheetName val="Tiny Calendars 2007"/>
      <sheetName val="19. Shrink"/>
      <sheetName val="Sum P&amp;L"/>
      <sheetName val="Projected Revenue"/>
      <sheetName val="Customers"/>
      <sheetName val="Business Desc"/>
      <sheetName val="Bank Template1"/>
      <sheetName val="Innovation"/>
      <sheetName val="EBITDA Chart"/>
      <sheetName val="DCF_out"/>
      <sheetName val="Hardees Corp. Development"/>
      <sheetName val="Market Share Tables"/>
      <sheetName val="Base vs Sensitivity"/>
      <sheetName val="Payor Pie"/>
      <sheetName val="CIM Graphs"/>
      <sheetName val="BS"/>
      <sheetName val="Vulcan DCF wo Acq"/>
      <sheetName val="AVP"/>
      <sheetName val="Sheet1"/>
      <sheetName val="SubRevAcc"/>
      <sheetName val="Demographics"/>
      <sheetName val="Diversion"/>
      <sheetName val="Taking Market Share"/>
      <sheetName val="Hunting Expenditures"/>
      <sheetName val="YTD SSS"/>
      <sheetName val="M&amp;A COMPS Summ"/>
      <sheetName val="Carls Real Estate"/>
      <sheetName val="Annual CF"/>
      <sheetName val="Company Profile"/>
      <sheetName val="Capex table"/>
      <sheetName val="ni ebitda bridge graph"/>
      <sheetName val="PubComps Summ"/>
      <sheetName val="Demographics 2"/>
      <sheetName val="Fees"/>
      <sheetName val="Growth Existing Markets"/>
      <sheetName val="Revised Charts"/>
      <sheetName val="SU-Cap"/>
      <sheetName val="19_28. FY 2012 Avg. Trans"/>
      <sheetName val="Summary Financials"/>
      <sheetName val="IS - RSM Format"/>
      <sheetName val="Cash Flow"/>
      <sheetName val="IS Out"/>
      <sheetName val="Sensitivity Credit Stats"/>
      <sheetName val="Valuation Summary"/>
      <sheetName val="Historical Cash Flows"/>
      <sheetName val="Inputs"/>
      <sheetName val="Adj Combined IS"/>
      <sheetName val="Pie Chart-Currency"/>
      <sheetName val="PV of Future Price"/>
      <sheetName val="IS.OUT"/>
      <sheetName val="Beef"/>
      <sheetName val="DCF Output"/>
      <sheetName val="S&amp;U"/>
      <sheetName val="35. Store Openings Summary"/>
      <sheetName val="Outputs"/>
      <sheetName val="BS FCST"/>
      <sheetName val="FY2012 Merchandise Gross Margin"/>
      <sheetName val="WACC"/>
      <sheetName val="HLFChart1"/>
      <sheetName val="Law Enforcement Spending"/>
      <sheetName val="Rest Portfolio"/>
      <sheetName val="Calendar"/>
      <sheetName val="REV Bridge"/>
      <sheetName val="US Logistics to GDP"/>
      <sheetName val="Heme"/>
      <sheetName val="Safety"/>
      <sheetName val="Run-rate Rev and EBITDA 2011"/>
      <sheetName val="Rise WACC"/>
      <sheetName val="Template"/>
      <sheetName val="Comparable Company Analysis"/>
      <sheetName val="45. Historical Financials"/>
      <sheetName val="IS_out"/>
      <sheetName val="US Hair Care Segmentation"/>
      <sheetName val="Salaried Employees"/>
      <sheetName val="SumIS"/>
      <sheetName val="AVP Bell Curve"/>
      <sheetName val="FF"/>
      <sheetName val="Sources-Uses"/>
      <sheetName val="Output_Revenue Bridge"/>
      <sheetName val="Headcount and Oil Price"/>
      <sheetName val="Column Chart-NonCurrency"/>
      <sheetName val="Retail in Salons"/>
      <sheetName val="Cont (not linked)"/>
      <sheetName val="Op Metrics"/>
      <sheetName val="Revenue by Segment"/>
      <sheetName val="EXP Bridge"/>
      <sheetName val="WACC Analysis Output"/>
      <sheetName val="ProForma EBITDA"/>
      <sheetName val="US 3PL Market"/>
      <sheetName val="Civilian Firearms"/>
      <sheetName val="Chart Data"/>
      <sheetName val="Financial Profile1"/>
      <sheetName val="Logistics Out. by Region"/>
      <sheetName val="Color Palette Sequence"/>
      <sheetName val="35. Store Openings (New Capex)"/>
      <sheetName val="TABLE"/>
      <sheetName val="Courier"/>
      <sheetName val="Covenants"/>
      <sheetName val="Revenue &amp; Exp Assumptions"/>
      <sheetName val="Facilities Overview"/>
      <sheetName val="BOE Stats"/>
      <sheetName val="EBITDA Bridge"/>
      <sheetName val="Customer Touches"/>
      <sheetName val="Football Field"/>
      <sheetName val="P&amp;L"/>
      <sheetName val="ENDMKTS"/>
      <sheetName val="LDMI"/>
      <sheetName val="Raw Data"/>
      <sheetName val="Graph"/>
      <sheetName val="KISSAN"/>
      <sheetName val="Inv Summ"/>
      <sheetName val="merger"/>
      <sheetName val="AR"/>
      <sheetName val="Power &amp; Fuel(c)"/>
      <sheetName val="QTIL -BSHEET"/>
      <sheetName val="MASTER"/>
      <sheetName val="Input"/>
      <sheetName val="THREE VARIABLES"/>
      <sheetName val="Summary by Dept."/>
      <sheetName val="Comps"/>
      <sheetName val="General"/>
      <sheetName val="Power &amp; Fuel(SMS)"/>
      <sheetName val="Margin"/>
      <sheetName val="Stock Chart"/>
      <sheetName val="USCV3"/>
      <sheetName val="Settings"/>
      <sheetName val="Sheet2"/>
      <sheetName val="DIV INC"/>
      <sheetName val="A1 - Income Statement"/>
      <sheetName val="ProForma"/>
      <sheetName val="Personnel-Wages"/>
      <sheetName val="Forecasts_VDF"/>
      <sheetName val="DropZone"/>
      <sheetName val="LTM"/>
      <sheetName val="Financial summary"/>
      <sheetName val="Companies"/>
      <sheetName val="Historic Trading Multiples"/>
      <sheetName val="PeerGroupM&amp;A"/>
      <sheetName val="People"/>
      <sheetName val="Price Performance"/>
      <sheetName val="q- NASDAQ"/>
      <sheetName val="10-96 to 9-97"/>
      <sheetName val="Supporting Settings"/>
      <sheetName val="ValueLink"/>
      <sheetName val="TargBSCF"/>
      <sheetName val="Summary"/>
      <sheetName val="Power &amp; Fuel(new)"/>
      <sheetName val="PopCache"/>
      <sheetName val="Main"/>
      <sheetName val="Cashflow"/>
      <sheetName val="COMB3"/>
      <sheetName val="VSS"/>
      <sheetName val="ETD"/>
      <sheetName val="Report 11"/>
      <sheetName val="Additions"/>
      <sheetName val="IMSS"/>
      <sheetName val="Normal Tax"/>
      <sheetName val="Lead"/>
      <sheetName val="IMPUESTOS"/>
      <sheetName val="infonavit y sar"/>
      <sheetName val="2%"/>
      <sheetName val="Múltiple"/>
      <sheetName val=".1 Rollforward"/>
      <sheetName val="Income Statement"/>
      <sheetName val="Gastos"/>
      <sheetName val="XREF"/>
      <sheetName val="FAS 123"/>
      <sheetName val="Vtas"/>
      <sheetName val="P.G. Valor Residual"/>
      <sheetName val="Sept Cash flow 10-Q Report P 3"/>
      <sheetName val="SCHEDULE 9A(1 of 3)"/>
      <sheetName val="LBOSHEL5"/>
      <sheetName val="Developer rev 99"/>
      <sheetName val=" Ad Sales  exp"/>
      <sheetName val="Bus Dev"/>
      <sheetName val="corp. exp"/>
      <sheetName val="#REF"/>
      <sheetName val="Cons"/>
    </sheetNames>
    <definedNames>
      <definedName name="ContentsHelp"/>
      <definedName name="CreateTable"/>
      <definedName name="DeleteRange"/>
      <definedName name="DeleteTable"/>
      <definedName name="MerrillPrintIt"/>
      <definedName name="NewRange"/>
      <definedName name="print_full_report"/>
      <definedName name="RedefinePrintTableRang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OSED"/>
      <sheetName val="ARAging"/>
      <sheetName val="BACKSELL"/>
      <sheetName val="PLSUM"/>
      <sheetName val="COSTSUM"/>
      <sheetName val="CF"/>
      <sheetName val="BACKLOG"/>
      <sheetName val="KPI"/>
      <sheetName val="Machine Cou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tail"/>
      <sheetName val="Old Volume"/>
      <sheetName val="AWC"/>
      <sheetName val="WC graph data"/>
      <sheetName val="05 sales analysis"/>
      <sheetName val="Op exp mthly"/>
      <sheetName val="Sales 2003"/>
      <sheetName val="Old Median Price"/>
      <sheetName val="Condo Price"/>
      <sheetName val="Old NSA Volume"/>
      <sheetName val="MW Aff"/>
      <sheetName val="NE Aff"/>
      <sheetName val="So Aff"/>
      <sheetName val="US Affordability"/>
      <sheetName val="We Aff"/>
      <sheetName val="QP6 Extract Macros"/>
      <sheetName val="Condo Volume"/>
      <sheetName val="QP6 Criteria"/>
      <sheetName val="Dollar Volume"/>
      <sheetName val="Volume"/>
      <sheetName val="NSA Volume"/>
      <sheetName val="Inventory"/>
      <sheetName val="Median Price"/>
      <sheetName val="Mean Price"/>
      <sheetName val="MSA Median Price"/>
      <sheetName val="State Volume"/>
      <sheetName val="First-time Affordability"/>
      <sheetName val="QP6 Macros"/>
      <sheetName val="QP6 Outlook Macros"/>
      <sheetName val="Quarterly US Aff"/>
      <sheetName val="Financial Analysis"/>
      <sheetName val="DIL4"/>
      <sheetName val="L"/>
      <sheetName val="Infos"/>
      <sheetName val="Help"/>
      <sheetName val="#REF"/>
      <sheetName val="Reference"/>
      <sheetName val="Central Ops Team"/>
      <sheetName val="Crew_Plan"/>
      <sheetName val="Income Statement"/>
      <sheetName val="info"/>
      <sheetName val=" '05 '06 Sales by Meat Group"/>
      <sheetName val="YTD_Sales by Meat Group"/>
      <sheetName val=" '05 '06 Sales by Product Group"/>
      <sheetName val="YTD_Sales by Product Group"/>
      <sheetName val="Para"/>
      <sheetName val="Inventory Turn"/>
      <sheetName val="O"/>
      <sheetName val="Power &amp; Fuel (S)"/>
      <sheetName val="CLOSED"/>
      <sheetName val="WC_graph_data"/>
      <sheetName val="05_sales_analysis"/>
      <sheetName val="Op_exp_mthly"/>
      <sheetName val="Old_Median_Price"/>
      <sheetName val="Old_Volume"/>
      <sheetName val="Condo_Price"/>
      <sheetName val="Old_NSA_Volume"/>
      <sheetName val="MW_Aff"/>
      <sheetName val="NE_Aff"/>
      <sheetName val="So_Aff"/>
      <sheetName val="US_Affordability"/>
      <sheetName val="We_Aff"/>
      <sheetName val="QP6_Extract_Macros"/>
      <sheetName val="Condo_Volume"/>
      <sheetName val="QP6_Criteria"/>
      <sheetName val="Dollar_Volume"/>
      <sheetName val="NSA_Volume"/>
      <sheetName val="Median_Price"/>
      <sheetName val="Mean_Price"/>
      <sheetName val="MSA_Median_Price"/>
      <sheetName val="State_Volume"/>
      <sheetName val="First-time_Affordability"/>
      <sheetName val="QP6_Macros"/>
      <sheetName val="QP6_Outlook_Macros"/>
      <sheetName val="Quarterly_US_Aff"/>
      <sheetName val="Financial_Analysis"/>
      <sheetName val="Sales_2003"/>
      <sheetName val="Adj Ren Factors"/>
      <sheetName val="DIDC-Amort"/>
      <sheetName val="WCW-Mo"/>
      <sheetName val="AHS Rev Rec"/>
      <sheetName val="IS p2"/>
      <sheetName val="Software Revenue"/>
      <sheetName val="Active Users"/>
      <sheetName val="SA4 Support"/>
      <sheetName val="New ACV"/>
      <sheetName val="AMA Detail Plan"/>
      <sheetName val="2018 - 2019 Monthly New Logos"/>
      <sheetName val="Income_Statement"/>
      <sheetName val="_'05_'06_Sales_by_Meat_Group"/>
      <sheetName val="YTD_Sales_by_Meat_Group"/>
      <sheetName val="_'05_'06_Sales_by_Product_Group"/>
      <sheetName val="YTD_Sales_by_Product_Gro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line"/>
      <sheetName val="summary"/>
    </sheetNames>
    <sheetDataSet>
      <sheetData sheetId="0"/>
      <sheetData sheetId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Table of Contents"/>
      <sheetName val="Summary of Key Points"/>
      <sheetName val="Statement of Income"/>
      <sheetName val="Variance Analysis"/>
      <sheetName val="BS Reserves"/>
      <sheetName val="Sales by Profit Center"/>
      <sheetName val="Top 10 Customers"/>
      <sheetName val="Sales by Product Segment"/>
      <sheetName val="Big Box PW Sales"/>
      <sheetName val="DATA"/>
      <sheetName val="DSO"/>
      <sheetName val="Inventory"/>
      <sheetName val="Inv Turns-Gross"/>
      <sheetName val="DPO"/>
      <sheetName val="Net Working Capital"/>
      <sheetName val="Bank Debt"/>
      <sheetName val="Sales By Day-Total Company"/>
      <sheetName val="BOOKINGS V SALES BY DAY"/>
      <sheetName val="Backlog Total Company"/>
      <sheetName val="2007 Plan"/>
      <sheetName val="Income Statement Scenarios"/>
      <sheetName val="Scenario Assumptions"/>
      <sheetName val="Balance Sheets"/>
      <sheetName val="Statement of Cash Flow"/>
      <sheetName val="Headcount"/>
      <sheetName val="Capital"/>
      <sheetName val="Bank Covena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overed_Sheet1"/>
      <sheetName val="GP-Mobile"/>
      <sheetName val="GP-South"/>
      <sheetName val="GP-East"/>
      <sheetName val="Sales-Mobile"/>
      <sheetName val="GP-West"/>
      <sheetName val="Sales-South"/>
      <sheetName val="Sales-East"/>
      <sheetName val="Sales-West"/>
      <sheetName val="GP%-Net Level"/>
      <sheetName val="SDI-16"/>
      <sheetName val="DATA"/>
      <sheetName val="Parker Hannafin Data"/>
      <sheetName val="Inv Turns-Gross"/>
      <sheetName val="Inventory"/>
      <sheetName val="DSO"/>
      <sheetName val="DPO"/>
      <sheetName val="Gross Margin @ Standard"/>
      <sheetName val="Net Gross Profit %"/>
      <sheetName val="By Acct. Mgr."/>
      <sheetName val="By Employee"/>
      <sheetName val="Sales By Day-Total Company"/>
      <sheetName val="Sales By Day-By Region"/>
      <sheetName val="EBITDA"/>
      <sheetName val="WC Debt Profile"/>
      <sheetName val="Debt Profile "/>
      <sheetName val="Bank Debt"/>
      <sheetName val="Backlog Total Company"/>
      <sheetName val="Backlog By Region"/>
      <sheetName val="BOOKINGS V SALES BY DAY"/>
      <sheetName val="Bookings By Day-By Region "/>
      <sheetName val="Availability"/>
      <sheetName val="Parker Hannafin"/>
      <sheetName val="Sales by Region"/>
      <sheetName val="Sales by Region Filt"/>
      <sheetName val="S-14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V96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DISON-2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Assumptions"/>
      <sheetName val="Adjusted Income Statement "/>
      <sheetName val="Adjusted Income Statement A"/>
      <sheetName val="Adjusted Income Statement  B"/>
      <sheetName val="Income Statement-B"/>
      <sheetName val="Gross Margin"/>
      <sheetName val="Sales"/>
      <sheetName val="NPBT04"/>
      <sheetName val="NY Forc 04"/>
      <sheetName val="GA Forc 04"/>
      <sheetName val="COGS"/>
      <sheetName val="SELLING"/>
      <sheetName val="G &amp; A"/>
      <sheetName val="Interest Expense"/>
      <sheetName val="LJ Melody Amort 33103"/>
      <sheetName val="Depreciation"/>
      <sheetName val="Escrow Paymen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ld WC"/>
      <sheetName val="Sales 2003"/>
      <sheetName val="min-ems"/>
      <sheetName val="Infos"/>
      <sheetName val="France - 2004"/>
      <sheetName val="2001"/>
      <sheetName val="1999"/>
      <sheetName val="2000"/>
      <sheetName val="STV96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2003"/>
      <sheetName val="SalaryData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g"/>
      <sheetName val="Report"/>
      <sheetName val="1"/>
      <sheetName val="2"/>
      <sheetName val="3"/>
      <sheetName val="Qtr1"/>
      <sheetName val="4"/>
      <sheetName val="5"/>
      <sheetName val="6"/>
      <sheetName val="Qtr2"/>
      <sheetName val="7"/>
      <sheetName val="9"/>
      <sheetName val="8"/>
      <sheetName val="Qtr3"/>
      <sheetName val="10"/>
      <sheetName val="11"/>
      <sheetName val="12"/>
      <sheetName val="13"/>
      <sheetName val="Qtr4"/>
      <sheetName val="EPP Sales"/>
      <sheetName val="Top 10 customers W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CC0600 "/>
      <sheetName val="RACC0300 "/>
      <sheetName val="RACC0200 R"/>
      <sheetName val="RACC0100"/>
      <sheetName val="Sheet1 (2)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 Downs"/>
      <sheetName val="0.CAPEX"/>
      <sheetName val="1. OTD%"/>
      <sheetName val="2. PPM"/>
      <sheetName val="2. COPQ"/>
      <sheetName val="3. Quoting"/>
      <sheetName val="4. Inventory"/>
      <sheetName val="Headcount"/>
      <sheetName val="Backlog"/>
      <sheetName val="Book &amp; Bill"/>
      <sheetName val="Price Increases"/>
      <sheetName val="6.Top Sales"/>
      <sheetName val="6. CM"/>
      <sheetName val="8. NonProduct Sales"/>
      <sheetName val="10. Jobs"/>
      <sheetName val="11.  Controllables"/>
      <sheetName val="12. Commodity"/>
      <sheetName val="Earned Hours"/>
      <sheetName val="WC Ratios"/>
      <sheetName val="Machining"/>
      <sheetName val="Insourcing"/>
      <sheetName val="DL-IDL GL Accts"/>
      <sheetName val="Absorption"/>
      <sheetName val="12. Labor"/>
      <sheetName val="Sheet1"/>
      <sheetName val="Weekly Data"/>
      <sheetName val="Charts"/>
      <sheetName val="Scrap"/>
      <sheetName val="Q4-Q1 Review"/>
      <sheetName val="Charts (2)"/>
      <sheetName val="HC Revie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byCust"/>
      <sheetName val="Sales &amp; Income History "/>
      <sheetName val="Consolidated P&amp;L"/>
      <sheetName val="Consolidated BS &amp; CF"/>
      <sheetName val="GRAPH_CORP"/>
      <sheetName val="GP Reconcil"/>
      <sheetName val="Productivity"/>
      <sheetName val="CapitalEx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XMODEL"/>
      <sheetName val="Assump"/>
      <sheetName val="NIBCO"/>
      <sheetName val="NIBCO Synergy"/>
      <sheetName val="Synergy DCF"/>
      <sheetName val="Valuation"/>
      <sheetName val="Overview"/>
      <sheetName val="Overview LTM"/>
      <sheetName val="PPR"/>
      <sheetName val="DCF Summary"/>
      <sheetName val="Ownership"/>
      <sheetName val="Projections"/>
      <sheetName val="PPR Summary New"/>
      <sheetName val="Structure Summary"/>
      <sheetName val="Ownership Summary"/>
      <sheetName val="Capital Structure"/>
      <sheetName val="Premium"/>
      <sheetName val="Synergy Case"/>
      <sheetName val="Lines"/>
      <sheetName val="PPR Premium"/>
      <sheetName val="Premium to Bk Value"/>
      <sheetName val="Value Compare 1999"/>
      <sheetName val="Value Compare 1998"/>
      <sheetName val="dontuse"/>
      <sheetName val="Furniture Mfgs."/>
      <sheetName val="Acquiror"/>
      <sheetName val="Model Assumptions"/>
      <sheetName val="wCodeTable"/>
      <sheetName val="Instructions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"/>
      <sheetName val="input"/>
      <sheetName val="Jan-00 New"/>
      <sheetName val="Graphs"/>
      <sheetName val="History Graphs"/>
      <sheetName val="History"/>
      <sheetName val="Sheet1"/>
      <sheetName val="Variance Sum "/>
      <sheetName val="Avg Var Sum"/>
      <sheetName val="Avg Co Report"/>
      <sheetName val="Input New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nd Level Matrix"/>
      <sheetName val="2nd Level Bowling Chart"/>
      <sheetName val="ap  Lean Tools BB"/>
      <sheetName val="ap  36 kaizens"/>
      <sheetName val="2 smed, 3 std wrk"/>
      <sheetName val="6 sigma"/>
      <sheetName val="Top Level $ cntrmsr"/>
      <sheetName val="Cntmrs"/>
      <sheetName val="500 KPI"/>
      <sheetName val="Wkly Sales"/>
      <sheetName val="Wkly Bookings"/>
      <sheetName val="OTD"/>
      <sheetName val="DPM"/>
      <sheetName val="%KanBans"/>
      <sheetName val="Close Rate"/>
      <sheetName val="MEV"/>
      <sheetName val="Lead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TD Totals"/>
      <sheetName val="YTD Total by Platform"/>
      <sheetName val="June Dom vs Int'l"/>
      <sheetName val="June sales-eric&amp;tom"/>
      <sheetName val="June sales-sekeres"/>
      <sheetName val="June sales (no spedi)"/>
      <sheetName val="June sales-spedi only"/>
      <sheetName val="June sales (total)"/>
      <sheetName val="June new customer sales"/>
      <sheetName val="avg price"/>
      <sheetName val="Ark1"/>
      <sheetName val="Input"/>
      <sheetName val="YTD_Totals"/>
      <sheetName val="YTD_Total_by_Platform"/>
      <sheetName val="June_Dom_vs_Int'l"/>
      <sheetName val="June_sales-eric&amp;tom"/>
      <sheetName val="June_sales-sekeres"/>
      <sheetName val="June_sales_(no_spedi)"/>
      <sheetName val="June_sales-spedi_only"/>
      <sheetName val="June_sales_(total)"/>
      <sheetName val="June_new_customer_sales"/>
      <sheetName val="avg_price"/>
      <sheetName val="Operations"/>
      <sheetName val="Equity"/>
      <sheetName val="#REF"/>
      <sheetName val="HIOS 93 thru 96"/>
      <sheetName val="Sales 2003"/>
      <sheetName val="D"/>
      <sheetName val="Financial History"/>
      <sheetName val="Division Breakout"/>
      <sheetName val="SG&amp;A - HR"/>
      <sheetName val="sales vol."/>
      <sheetName val="Assumptions"/>
      <sheetName val="PBPWKST2"/>
      <sheetName val="useless"/>
      <sheetName val="HOSPICE OPSUM"/>
      <sheetName val="1601 Detail information"/>
      <sheetName val="Sheet1"/>
      <sheetName val="format"/>
      <sheetName val="LE"/>
      <sheetName val="CP"/>
      <sheetName val="2015.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ldSEG"/>
      <sheetName val="Quarters"/>
      <sheetName val="Total"/>
      <sheetName val="Control"/>
      <sheetName val="CUS Image"/>
      <sheetName val="SNAP"/>
      <sheetName val="IncStmt"/>
      <sheetName val="New Q Seg"/>
      <sheetName val="Q-Charts"/>
      <sheetName val="cashflow"/>
      <sheetName val="BalSht"/>
      <sheetName val="1Q"/>
      <sheetName val="2Q"/>
      <sheetName val="3Q"/>
      <sheetName val="4Q"/>
      <sheetName val="chart"/>
      <sheetName val="acquisitions"/>
      <sheetName val="PE-TREND"/>
      <sheetName val="Dairy Q"/>
      <sheetName val="Assets-roa"/>
      <sheetName val="vege"/>
      <sheetName val="Checks"/>
      <sheetName val="2Qx"/>
      <sheetName val="3Qx"/>
      <sheetName val="4Qx"/>
      <sheetName val="sales vo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lines"/>
      <sheetName val="To do"/>
      <sheetName val="Issues"/>
      <sheetName val="Requests"/>
      <sheetName val="Questions2"/>
      <sheetName val="Questions1"/>
      <sheetName val="Non op ex"/>
      <sheetName val="Summary IS"/>
      <sheetName val="A"/>
      <sheetName val="Historical IS"/>
      <sheetName val="Hist sales GM"/>
      <sheetName val="EBITDA"/>
      <sheetName val="R&amp;D Rpt"/>
      <sheetName val="R&amp;D"/>
      <sheetName val="Selling Rpt"/>
      <sheetName val="Selling"/>
      <sheetName val="G&amp;A rpt"/>
      <sheetName val="G&amp;A"/>
      <sheetName val="Hdct"/>
      <sheetName val="Other op ex"/>
      <sheetName val="Notes"/>
      <sheetName val="Sheet1"/>
      <sheetName val="NWC graph"/>
      <sheetName val="DSO"/>
      <sheetName val="Income Statement"/>
      <sheetName val="Controls"/>
      <sheetName val="D&amp;A"/>
      <sheetName val="PIA Identifiers"/>
      <sheetName val="Fund Managers"/>
      <sheetName val="Long-Term Care Comps"/>
      <sheetName val="Football"/>
      <sheetName val="LBO Valuation Analysis"/>
      <sheetName val="Sheet1 (2)"/>
      <sheetName val="Sheet3"/>
      <sheetName val="Buy"/>
      <sheetName val="Summary"/>
      <sheetName val="Spin 1"/>
      <sheetName val="Sec Equity"/>
      <sheetName val="GRAPH &amp; SOURCE DATA"/>
      <sheetName val="Projections"/>
      <sheetName val="LBO Assumptions"/>
      <sheetName val="Sale"/>
      <sheetName val="Split"/>
      <sheetName val="TargetDCF"/>
      <sheetName val="Contents"/>
      <sheetName val="P&amp;L"/>
      <sheetName val="Shipping"/>
      <sheetName val="NWCG"/>
      <sheetName val="Valuation Characteristics"/>
      <sheetName val="Tri Tool Template"/>
      <sheetName val="Input"/>
      <sheetName val="Sheet2"/>
      <sheetName val="graphs"/>
      <sheetName val="2010 Liquidity"/>
      <sheetName val="model"/>
      <sheetName val="Over"/>
      <sheetName val="Rankings"/>
      <sheetName val="Control Panel"/>
      <sheetName val="Herramientas para análisis-VBA"/>
      <sheetName val="Pivot Unbilled Rev"/>
      <sheetName val="Variance Details"/>
      <sheetName val="Invoices thru Sep"/>
      <sheetName val="Invoices through October"/>
      <sheetName val="103.02 H2O Unbilled Rev GL Dtl"/>
      <sheetName val="Cynthia Rev Sch_Oct as of 11-30"/>
      <sheetName val="Pivot Unbilled PTEs"/>
      <sheetName val="103.03 H2O Unbilled PTEs GL Dtl"/>
      <sheetName val="Valuation Comments"/>
      <sheetName val="Exemption Codes"/>
      <sheetName val="Income Codes"/>
      <sheetName val="Recipient and WHA Status Codes"/>
      <sheetName val="Other drop down options"/>
      <sheetName val="lookups"/>
      <sheetName val="Ranpak"/>
      <sheetName val="To_do"/>
      <sheetName val="Non_op_ex"/>
      <sheetName val="Summary_IS"/>
      <sheetName val="Historical_IS"/>
      <sheetName val="Hist_sales_GM"/>
      <sheetName val="R&amp;D_Rpt"/>
      <sheetName val="Selling_Rpt"/>
      <sheetName val="G&amp;A_rpt"/>
      <sheetName val="Other_op_ex"/>
      <sheetName val="NWC_graph"/>
      <sheetName val="Financing"/>
      <sheetName val="Summary by Sales Center GBP"/>
      <sheetName val="SMIS Detail"/>
      <sheetName val="Inventory Turn"/>
      <sheetName val="OI Flow"/>
      <sheetName val="OI Comp Margins"/>
      <sheetName val="clmyield-hpwl"/>
      <sheetName val="1. Input Sheet "/>
      <sheetName val="Income_Statement"/>
      <sheetName val="Fund_Managers"/>
      <sheetName val="Long-Term_Care_Comps"/>
      <sheetName val="LBO_Valuation_Analysis"/>
      <sheetName val="Sheet1_(2)"/>
      <sheetName val="Spin_1"/>
      <sheetName val="Sec_Equity"/>
      <sheetName val="GRAPH_&amp;_SOURCE_DATA"/>
      <sheetName val="LBO_Assumptions"/>
      <sheetName val="PIA_Identifiers"/>
      <sheetName val="To_do1"/>
      <sheetName val="Non_op_ex1"/>
      <sheetName val="Summary_IS1"/>
      <sheetName val="Historical_IS1"/>
      <sheetName val="Hist_sales_GM1"/>
      <sheetName val="R&amp;D_Rpt1"/>
      <sheetName val="Selling_Rpt1"/>
      <sheetName val="G&amp;A_rpt1"/>
      <sheetName val="Other_op_ex1"/>
      <sheetName val="NWC_graph1"/>
      <sheetName val="Income_Statement1"/>
      <sheetName val="Fund_Managers1"/>
      <sheetName val="Long-Term_Care_Comps1"/>
      <sheetName val="LBO_Valuation_Analysis1"/>
      <sheetName val="Sheet1_(2)1"/>
      <sheetName val="Spin_11"/>
      <sheetName val="Sec_Equity1"/>
      <sheetName val="GRAPH_&amp;_SOURCE_DATA1"/>
      <sheetName val="LBO_Assumptions1"/>
      <sheetName val="PIA_Identifiers1"/>
      <sheetName val="Ref Key"/>
      <sheetName val="CONTROL"/>
      <sheetName val="Deninitions"/>
      <sheetName val="Sales 2016"/>
      <sheetName val="Monthly Stacked Reports"/>
      <sheetName val="Mapping"/>
      <sheetName val="Table"/>
      <sheetName val="Lists"/>
      <sheetName val="Canadian Ledger"/>
      <sheetName val="Consolidated"/>
      <sheetName val="DCF - Chem"/>
      <sheetName val="DCF Output - Chem"/>
      <sheetName val="Cashflow Output - Chem"/>
      <sheetName val="Sensitivity Output"/>
      <sheetName val="Scenarios"/>
      <sheetName val="2010_Liquidity"/>
      <sheetName val="Herramientas_para_análisis-VBA"/>
      <sheetName val="Valuation_Characteristics"/>
      <sheetName val="Tri_Tool_Template"/>
      <sheetName val="Pivot_Unbilled_Rev"/>
      <sheetName val="Variance_Details"/>
      <sheetName val="Invoices_thru_Sep"/>
      <sheetName val="Invoices_through_October"/>
      <sheetName val="103_02_H2O_Unbilled_Rev_GL_Dtl"/>
      <sheetName val="Cynthia_Rev_Sch_Oct_as_of_11-30"/>
      <sheetName val="Pivot_Unbilled_PTEs"/>
      <sheetName val="103_03_H2O_Unbilled_PTEs_GL_Dtl"/>
      <sheetName val="Valuation_Comments"/>
      <sheetName val="Exemption_Codes"/>
      <sheetName val="Income_Codes"/>
      <sheetName val="Recipient_and_WHA_Status_Codes"/>
      <sheetName val="Other_drop_down_options"/>
      <sheetName val="Old Median Price"/>
      <sheetName val="Old Volume"/>
      <sheetName val="Condo Price"/>
      <sheetName val="Old NSA Volume"/>
      <sheetName val="ICFORMAT"/>
      <sheetName val="CHECKS"/>
      <sheetName val="FM Competitor - Lost"/>
      <sheetName val="Power &amp; Fuel (S)"/>
      <sheetName val="Plan Design"/>
      <sheetName val="Assumptions"/>
      <sheetName val="Offer"/>
      <sheetName val="General input"/>
      <sheetName val="Outputs"/>
      <sheetName val="Proj."/>
      <sheetName val="Schedules"/>
      <sheetName val="Input A Z"/>
      <sheetName val="2.Valuation"/>
      <sheetName val="Portfolio Summary"/>
      <sheetName val="Lookup Data"/>
      <sheetName val="Reference Dates"/>
      <sheetName val="Exhibit-4"/>
      <sheetName val="Inventory_Turn"/>
      <sheetName val="OI_Flow"/>
      <sheetName val="OI_Comp_Margins"/>
      <sheetName val="Variance Sum "/>
      <sheetName val="Collection Report"/>
      <sheetName val="BANK COMPARISON"/>
      <sheetName val="Valuation_Characteristics1"/>
      <sheetName val="Tri_Tool_Template1"/>
      <sheetName val="Pivot_Unbilled_Rev1"/>
      <sheetName val="Variance_Details1"/>
      <sheetName val="Invoices_thru_Sep1"/>
      <sheetName val="Invoices_through_October1"/>
      <sheetName val="103_02_H2O_Unbilled_Rev_GL_Dtl1"/>
      <sheetName val="Cynthia_Rev_Sch_Oct_as_of_11-31"/>
      <sheetName val="Pivot_Unbilled_PTEs1"/>
      <sheetName val="103_03_H2O_Unbilled_PTEs_GL_Dt1"/>
      <sheetName val="2010_Liquidity1"/>
      <sheetName val="Herramientas_para_análisis-VBA1"/>
      <sheetName val="Valuation_Comments1"/>
      <sheetName val="Exemption_Codes1"/>
      <sheetName val="Income_Codes1"/>
      <sheetName val="Recipient_and_WHA_Status_Codes1"/>
      <sheetName val="Other_drop_down_options1"/>
      <sheetName val="To_do2"/>
      <sheetName val="Non_op_ex2"/>
      <sheetName val="Summary_IS2"/>
      <sheetName val="Historical_IS2"/>
      <sheetName val="Hist_sales_GM2"/>
      <sheetName val="R&amp;D_Rpt2"/>
      <sheetName val="Selling_Rpt2"/>
      <sheetName val="G&amp;A_rpt2"/>
      <sheetName val="Other_op_ex2"/>
      <sheetName val="NWC_graph2"/>
      <sheetName val="Income_Statement2"/>
      <sheetName val="Long-Term_Care_Comps2"/>
      <sheetName val="LBO_Valuation_Analysis2"/>
      <sheetName val="Sheet1_(2)2"/>
      <sheetName val="Spin_12"/>
      <sheetName val="Sec_Equity2"/>
      <sheetName val="GRAPH_&amp;_SOURCE_DATA2"/>
      <sheetName val="LBO_Assumptions2"/>
      <sheetName val="PIA_Identifiers2"/>
      <sheetName val="Fund_Managers2"/>
      <sheetName val="Valuation_Characteristics2"/>
      <sheetName val="Tri_Tool_Template2"/>
      <sheetName val="Pivot_Unbilled_Rev2"/>
      <sheetName val="Variance_Details2"/>
      <sheetName val="Invoices_thru_Sep2"/>
      <sheetName val="Invoices_through_October2"/>
      <sheetName val="103_02_H2O_Unbilled_Rev_GL_Dtl2"/>
      <sheetName val="Cynthia_Rev_Sch_Oct_as_of_11-32"/>
      <sheetName val="Pivot_Unbilled_PTEs2"/>
      <sheetName val="103_03_H2O_Unbilled_PTEs_GL_Dt2"/>
      <sheetName val="2010_Liquidity2"/>
      <sheetName val="Herramientas_para_análisis-VBA2"/>
      <sheetName val="Valuation_Comments2"/>
      <sheetName val="Exemption_Codes2"/>
      <sheetName val="Income_Codes2"/>
      <sheetName val="Recipient_and_WHA_Status_Codes2"/>
      <sheetName val="Other_drop_down_options2"/>
      <sheetName val="To_do3"/>
      <sheetName val="Non_op_ex3"/>
      <sheetName val="Summary_IS3"/>
      <sheetName val="Historical_IS3"/>
      <sheetName val="Hist_sales_GM3"/>
      <sheetName val="R&amp;D_Rpt3"/>
      <sheetName val="Selling_Rpt3"/>
      <sheetName val="G&amp;A_rpt3"/>
      <sheetName val="Other_op_ex3"/>
      <sheetName val="NWC_graph3"/>
      <sheetName val="Income_Statement3"/>
      <sheetName val="Long-Term_Care_Comps3"/>
      <sheetName val="LBO_Valuation_Analysis3"/>
      <sheetName val="Sheet1_(2)3"/>
      <sheetName val="Spin_13"/>
      <sheetName val="Sec_Equity3"/>
      <sheetName val="GRAPH_&amp;_SOURCE_DATA3"/>
      <sheetName val="LBO_Assumptions3"/>
      <sheetName val="PIA_Identifiers3"/>
      <sheetName val="Fund_Managers3"/>
      <sheetName val="Valuation_Characteristics3"/>
      <sheetName val="Tri_Tool_Template3"/>
      <sheetName val="Pivot_Unbilled_Rev3"/>
      <sheetName val="Variance_Details3"/>
      <sheetName val="Invoices_thru_Sep3"/>
      <sheetName val="Invoices_through_October3"/>
      <sheetName val="103_02_H2O_Unbilled_Rev_GL_Dtl3"/>
      <sheetName val="Cynthia_Rev_Sch_Oct_as_of_11-33"/>
      <sheetName val="Pivot_Unbilled_PTEs3"/>
      <sheetName val="103_03_H2O_Unbilled_PTEs_GL_Dt3"/>
      <sheetName val="2010_Liquidity3"/>
      <sheetName val="Herramientas_para_análisis-VBA3"/>
      <sheetName val="Valuation_Comments3"/>
      <sheetName val="Exemption_Codes3"/>
      <sheetName val="Income_Codes3"/>
      <sheetName val="Recipient_and_WHA_Status_Codes3"/>
      <sheetName val="Other_drop_down_options3"/>
      <sheetName val="To_do4"/>
      <sheetName val="Non_op_ex4"/>
      <sheetName val="Summary_IS4"/>
      <sheetName val="Historical_IS4"/>
      <sheetName val="Hist_sales_GM4"/>
      <sheetName val="R&amp;D_Rpt4"/>
      <sheetName val="Selling_Rpt4"/>
      <sheetName val="G&amp;A_rpt4"/>
      <sheetName val="Other_op_ex4"/>
      <sheetName val="NWC_graph4"/>
      <sheetName val="Income_Statement4"/>
      <sheetName val="Long-Term_Care_Comps4"/>
      <sheetName val="LBO_Valuation_Analysis4"/>
      <sheetName val="Sheet1_(2)4"/>
      <sheetName val="Spin_14"/>
      <sheetName val="Sec_Equity4"/>
      <sheetName val="GRAPH_&amp;_SOURCE_DATA4"/>
      <sheetName val="LBO_Assumptions4"/>
      <sheetName val="PIA_Identifiers4"/>
      <sheetName val="Fund_Managers4"/>
      <sheetName val="Valuation_Characteristics4"/>
      <sheetName val="Tri_Tool_Template4"/>
      <sheetName val="Pivot_Unbilled_Rev4"/>
      <sheetName val="Variance_Details4"/>
      <sheetName val="Invoices_thru_Sep4"/>
      <sheetName val="Invoices_through_October4"/>
      <sheetName val="103_02_H2O_Unbilled_Rev_GL_Dtl4"/>
      <sheetName val="Cynthia_Rev_Sch_Oct_as_of_11-34"/>
      <sheetName val="Pivot_Unbilled_PTEs4"/>
      <sheetName val="103_03_H2O_Unbilled_PTEs_GL_Dt4"/>
      <sheetName val="2010_Liquidity4"/>
      <sheetName val="Herramientas_para_análisis-VBA4"/>
      <sheetName val="Valuation_Comments4"/>
      <sheetName val="Exemption_Codes4"/>
      <sheetName val="Income_Codes4"/>
      <sheetName val="Recipient_and_WHA_Status_Codes4"/>
      <sheetName val="Other_drop_down_options4"/>
      <sheetName val="personal"/>
      <sheetName val="Power_&amp;_Fuel_(S)"/>
      <sheetName val="Summary_by_Sales_Center_GBP"/>
      <sheetName val="SMIS_Detail"/>
      <sheetName val="DCF_-_Chem"/>
      <sheetName val="DCF_Output_-_Chem"/>
      <sheetName val="Cashflow_Output_-_Chem"/>
      <sheetName val="Sensitivity_Output"/>
      <sheetName val="Sales_2016"/>
      <sheetName val="Plan_Design"/>
      <sheetName val="Portfolio_Summary"/>
      <sheetName val="Lookup_Data"/>
      <sheetName val="Data Valid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 refreshError="1"/>
      <sheetData sheetId="179" refreshError="1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 refreshError="1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tock Price"/>
      <sheetName val="Price of Comps-1yr (UHS)"/>
      <sheetName val="Price of Comps-1yr (UNH)"/>
      <sheetName val="Price of Comps-3yrs (UHS)"/>
      <sheetName val="Price of Comps-3yrs (UNH)"/>
      <sheetName val="critical"/>
      <sheetName val="medical"/>
      <sheetName val="manor"/>
      <sheetName val="Stock Price (4)"/>
      <sheetName val="Shareholder Value"/>
      <sheetName val="Shareholder Value (2)"/>
      <sheetName val="Shareholder Value (3)"/>
      <sheetName val="theatre"/>
      <sheetName val="StockPrice"/>
      <sheetName val="9040832n"/>
      <sheetName val="oldSEG"/>
      <sheetName val="Quarters"/>
      <sheetName val="EuroInputs"/>
      <sheetName val="Total"/>
      <sheetName val="sales vol."/>
      <sheetName val="Entry data"/>
      <sheetName val="Stock_Price"/>
      <sheetName val="Price_of_Comps-1yr_(UHS)"/>
      <sheetName val="Price_of_Comps-1yr_(UNH)"/>
      <sheetName val="Price_of_Comps-3yrs_(UHS)"/>
      <sheetName val="Price_of_Comps-3yrs_(UNH)"/>
      <sheetName val="Stock_Price_(4)"/>
      <sheetName val="Shareholder_Value"/>
      <sheetName val="Shareholder_Value_(2)"/>
      <sheetName val="Shareholder_Value_(3)"/>
      <sheetName val="Graph"/>
      <sheetName val="Clec_Comp"/>
      <sheetName val="Assump"/>
      <sheetName val="DCF_Rider_Term_Mult"/>
      <sheetName val="Horus_P&amp;L"/>
      <sheetName val="Assumptions"/>
      <sheetName val="sales_vol_"/>
      <sheetName val="NewGLP_Assumptions"/>
      <sheetName val="Revenue"/>
      <sheetName val="3"/>
      <sheetName val="Acc_Dil"/>
      <sheetName val="6b"/>
      <sheetName val="ValMatrix"/>
      <sheetName val="Overview_1"/>
      <sheetName val="Value_Creation"/>
      <sheetName val="Controls"/>
      <sheetName val="budg_act"/>
      <sheetName val="1"/>
      <sheetName val="Admin"/>
      <sheetName val="Constants"/>
      <sheetName val="Model"/>
      <sheetName val="MOE"/>
      <sheetName val="Financials_Old"/>
      <sheetName val="5a"/>
      <sheetName val="Side_by_Side"/>
      <sheetName val="CA"/>
      <sheetName val="Overview_2"/>
      <sheetName val="Value_Creation_Chart"/>
      <sheetName val="PF__Cash_EPS_Graph"/>
      <sheetName val="Cash_Flow"/>
      <sheetName val="4"/>
      <sheetName val="Contribution"/>
      <sheetName val="middle-market_-_new"/>
      <sheetName val="7"/>
      <sheetName val="DRDs"/>
      <sheetName val="SX3"/>
      <sheetName val="QuickMerge"/>
      <sheetName val="CONTROL"/>
      <sheetName val="Parameters"/>
      <sheetName val="NOPAT_VDF"/>
      <sheetName val="RC"/>
      <sheetName val="Chapter_7"/>
      <sheetName val="Invested_capital_VDF"/>
      <sheetName val="DCF_VDF"/>
      <sheetName val="MWV-BAL"/>
      <sheetName val="Balance_Sheet"/>
      <sheetName val="US_dollar_mkt"/>
      <sheetName val="riderF"/>
      <sheetName val="cd_Data"/>
      <sheetName val="Colour_Hierarchy"/>
      <sheetName val="graphdialog"/>
      <sheetName val="CID"/>
      <sheetName val="Inputs"/>
      <sheetName val="Customers"/>
      <sheetName val="WEEKLYVLS"/>
      <sheetName val="Data"/>
      <sheetName val="Market_Share"/>
      <sheetName val="DCF"/>
      <sheetName val="lev_loan_raw_data"/>
      <sheetName val="Valuation_Matrix"/>
      <sheetName val="MLP_IPO_Yields_vs_MLP_Index"/>
      <sheetName val="Forecast"/>
      <sheetName val="Financing_Memo"/>
      <sheetName val="Force_Count"/>
      <sheetName val="Instructions"/>
      <sheetName val="MWV-FUN"/>
      <sheetName val="FX_Rates"/>
      <sheetName val="Delhaize"/>
      <sheetName val="Income_Stmt"/>
      <sheetName val="Income_Statement"/>
      <sheetName val="Input"/>
      <sheetName val="Accretion_SensitivityOutput"/>
      <sheetName val="Summary"/>
      <sheetName val="IRR"/>
      <sheetName val="Lookup"/>
      <sheetName val="Budget"/>
      <sheetName val="WACC_VDF"/>
      <sheetName val="Minutes"/>
      <sheetName val="Monthly_IS"/>
      <sheetName val="Scenario_Manager"/>
      <sheetName val="PV_of_Op_Leases_VDF"/>
      <sheetName val="Sensitivity"/>
      <sheetName val="LBO_Model"/>
      <sheetName val="1991_-_1999_Drilling_Type"/>
      <sheetName val="MWV-QTR1"/>
      <sheetName val="LookupRanges"/>
      <sheetName val="Ali_Synergy_Est_(2)"/>
      <sheetName val="Summary_Inc_Stmt"/>
      <sheetName val="f3"/>
      <sheetName val="MarketData"/>
      <sheetName val="Definitions"/>
      <sheetName val="Team_Award"/>
      <sheetName val="Income_Statement_VDF"/>
      <sheetName val="Neste_Oy"/>
      <sheetName val="yc_Formula"/>
      <sheetName val="SEP"/>
      <sheetName val="Stock_Price1"/>
      <sheetName val="Price_of_Comps-1yr_(UHS)1"/>
      <sheetName val="Price_of_Comps-1yr_(UNH)1"/>
      <sheetName val="Price_of_Comps-3yrs_(UHS)1"/>
      <sheetName val="Price_of_Comps-3yrs_(UNH)1"/>
      <sheetName val="Stock_Price_(4)1"/>
      <sheetName val="Shareholder_Value1"/>
      <sheetName val="Shareholder_Value_(2)1"/>
      <sheetName val="Shareholder_Value_(3)1"/>
      <sheetName val="Stock_Price2"/>
      <sheetName val="Price_of_Comps-1yr_(UHS)2"/>
      <sheetName val="Price_of_Comps-1yr_(UNH)2"/>
      <sheetName val="Price_of_Comps-3yrs_(UHS)2"/>
      <sheetName val="Price_of_Comps-3yrs_(UNH)2"/>
      <sheetName val="Stock_Price_(4)2"/>
      <sheetName val="Shareholder_Value2"/>
      <sheetName val="Shareholder_Value_(2)2"/>
      <sheetName val="Shareholder_Value_(3)2"/>
      <sheetName val="Stock_Price3"/>
      <sheetName val="Price_of_Comps-1yr_(UHS)3"/>
      <sheetName val="Price_of_Comps-1yr_(UNH)3"/>
      <sheetName val="Price_of_Comps-3yrs_(UHS)3"/>
      <sheetName val="Price_of_Comps-3yrs_(UNH)3"/>
      <sheetName val="Stock_Price_(4)3"/>
      <sheetName val="Shareholder_Value3"/>
      <sheetName val="Shareholder_Value_(2)3"/>
      <sheetName val="Shareholder_Value_(3)3"/>
      <sheetName val="Price_of_Compsjà_x0013__x0000_¤ß_x0013__x0000_lâ_x0013_"/>
      <sheetName val="Refunds Weekly"/>
      <sheetName val="Final Payments"/>
      <sheetName val="FootballField"/>
      <sheetName val="CNST"/>
      <sheetName val="AL &amp; NHY"/>
      <sheetName val="SEE"/>
      <sheetName val="P&amp;L"/>
      <sheetName val="company"/>
      <sheetName val="99 JULY SALE"/>
      <sheetName val="Calculations"/>
      <sheetName val="Source --&gt;"/>
      <sheetName val="Main"/>
      <sheetName val="2014-2015 BBR"/>
      <sheetName val="2013 BBR"/>
      <sheetName val="all"/>
      <sheetName val="BBR-2015"/>
      <sheetName val="ACV-2015"/>
      <sheetName val="MRB"/>
      <sheetName val="consolidated"/>
      <sheetName val="A.2"/>
      <sheetName val="Sheet2"/>
      <sheetName val="AmHer"/>
      <sheetName val="CONTENTS"/>
      <sheetName val="99_JULY_SALE"/>
      <sheetName val="Valuation DCF"/>
      <sheetName val="Price_of_Compsjà_x0013_"/>
      <sheetName val="budg act"/>
      <sheetName val="SD NA - Revenue - SD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 refreshError="1"/>
      <sheetData sheetId="180"/>
      <sheetData sheetId="181" refreshError="1"/>
      <sheetData sheetId="182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 IS"/>
    </sheetNames>
    <sheetDataSet>
      <sheetData sheetId="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</sheetNames>
    <sheetDataSet>
      <sheetData sheetId="0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"/>
      <sheetName val="BS"/>
      <sheetName val="Notes"/>
      <sheetName val="CFmthlynew"/>
      <sheetName val="CFYTD"/>
      <sheetName val="EQUITY"/>
      <sheetName val="8"/>
      <sheetName val="9&amp;10"/>
      <sheetName val="GM Analysis Draft"/>
      <sheetName val="13"/>
      <sheetName val="13a"/>
      <sheetName val="14"/>
      <sheetName val="14a"/>
      <sheetName val="15"/>
      <sheetName val="16"/>
      <sheetName val="Page 18A"/>
      <sheetName val="Page 18B"/>
      <sheetName val="Page 18C"/>
      <sheetName val="19"/>
      <sheetName val="Agri Stats"/>
      <sheetName val="12"/>
      <sheetName val="12a"/>
      <sheetName val="12b"/>
      <sheetName val="12c"/>
      <sheetName val="12d"/>
      <sheetName val="17"/>
      <sheetName val="17a"/>
      <sheetName val="17b"/>
      <sheetName val="17c"/>
      <sheetName val="CFAA"/>
      <sheetName val="icr"/>
      <sheetName val="icrdet"/>
      <sheetName val="ICRNEW"/>
      <sheetName val="BANKIS"/>
      <sheetName val="02 BANK IS SALES bud"/>
      <sheetName val="FCSinterim"/>
      <sheetName val="EBITDA AgStar"/>
      <sheetName val="EBITDA"/>
      <sheetName val="USBank-oLD"/>
      <sheetName val="USBank2004"/>
      <sheetName val="JF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by Brand"/>
      <sheetName val="COS by Brand"/>
      <sheetName val="Margins by Brand"/>
      <sheetName val="Margin % by Brand"/>
      <sheetName val="Units by Brand"/>
      <sheetName val="SPP 2004 plan by TOS"/>
      <sheetName val="SRT 2004 plan by TOS"/>
      <sheetName val="Adjust"/>
      <sheetName val="By Product Line"/>
      <sheetName val="MHickey"/>
      <sheetName val="Tyler-Ext"/>
      <sheetName val="Sheet1"/>
      <sheetName val="Static Labor Guide"/>
      <sheetName val="pcQueryData"/>
      <sheetName val="Consolidated"/>
      <sheetName val="TSMC Development"/>
      <sheetName val="Step 0 Completion Sheet"/>
      <sheetName val="Step 1 Personnel Matrix-test"/>
      <sheetName val="Step 2 ALL NACO Progs 2004"/>
      <sheetName val="Step 3 Sust Summary 2004"/>
      <sheetName val="Variable Project $ Summary"/>
      <sheetName val="Data Cleanup1-not linked"/>
      <sheetName val="Rate Table"/>
      <sheetName val="Tyler-Int"/>
      <sheetName val="M1-Ext"/>
      <sheetName val="M1-Int"/>
      <sheetName val="Airside-Ext"/>
      <sheetName val="Airside-Int"/>
      <sheetName val="Applied-Ext"/>
      <sheetName val="Applied-Int"/>
      <sheetName val="Qtr"/>
      <sheetName val="Units"/>
      <sheetName val="Sales"/>
      <sheetName val="COS"/>
      <sheetName val="Margin"/>
      <sheetName val="Margin %"/>
      <sheetName val="05F"/>
      <sheetName val="05PF"/>
      <sheetName val="Dev 05PF"/>
      <sheetName val="05P"/>
      <sheetName val="Dev 05P"/>
      <sheetName val="05Prods"/>
      <sheetName val="PRINT"/>
      <sheetName val="Cover"/>
      <sheetName val="Qrtrly Analysis"/>
      <sheetName val="monthly summary"/>
      <sheetName val="Forecast"/>
      <sheetName val="Prior Fcst"/>
      <sheetName val="Dev to PF"/>
      <sheetName val="04 Plan"/>
      <sheetName val="Dev to Plan"/>
      <sheetName val="2003"/>
      <sheetName val="Dev to 2003"/>
      <sheetName val="04 Prod Groups"/>
      <sheetName val="03 Prod Groups"/>
      <sheetName val="04 Dev to 03 Prod Groups"/>
      <sheetName val="AirH"/>
      <sheetName val="AirH PF"/>
      <sheetName val="AirH Dev to PF"/>
      <sheetName val="AirH 04 Plan"/>
      <sheetName val="AirH Dev to Plan"/>
      <sheetName val="AirH 2003"/>
      <sheetName val="AirH Dev to 2003"/>
      <sheetName val="2001 sales &amp; margin"/>
      <sheetName val="2002 Plan Sales &amp; Margins"/>
      <sheetName val="M-1 GM% Chart"/>
      <sheetName val="30G Chart"/>
      <sheetName val="Aquasnap Chart"/>
      <sheetName val="30GX Chart"/>
      <sheetName val="Splits Chart"/>
      <sheetName val="Fancoils"/>
      <sheetName val="TJ-HJ Chart"/>
      <sheetName val="Centurion"/>
      <sheetName val="F Series"/>
      <sheetName val="E Series 20-25"/>
      <sheetName val="E Series 27+"/>
      <sheetName val="MZones"/>
      <sheetName val="ECM - Summary P&amp;L"/>
      <sheetName val="Market Share summary"/>
      <sheetName val="Market summary"/>
      <sheetName val="Summary"/>
      <sheetName val="Assumptions"/>
      <sheetName val="HVAC RES"/>
      <sheetName val="HVAC CML"/>
      <sheetName val="Transicold"/>
      <sheetName val="CCR"/>
      <sheetName val="APO"/>
      <sheetName val="EMEA"/>
      <sheetName val="LAO"/>
      <sheetName val="Carrier Electronics"/>
      <sheetName val="Carlyle"/>
      <sheetName val="NADA"/>
      <sheetName val="WHQ Other"/>
      <sheetName val="Syracuse"/>
      <sheetName val="HVAC CML old"/>
      <sheetName val="HVAC RES v1"/>
      <sheetName val="HVAC RES v2"/>
      <sheetName val="CCR old"/>
      <sheetName val="CCR v1"/>
      <sheetName val="Carrier Electronics v2"/>
      <sheetName val="NADA old"/>
      <sheetName val="Transicold old"/>
      <sheetName val="EMEA old"/>
      <sheetName val="EMEA v1"/>
      <sheetName val="LAO old"/>
      <sheetName val="LAO v1"/>
      <sheetName val="LAO v2"/>
      <sheetName val="04PFX"/>
      <sheetName val="P&amp;L"/>
      <sheetName val="APO old"/>
      <sheetName val="APO v1"/>
      <sheetName val="LBM-all-03"/>
      <sheetName val="CCR-by Group-Sales-EBIT"/>
      <sheetName val="RES comparison"/>
      <sheetName val="SoX Description back-up"/>
      <sheetName val="Financial back-up"/>
      <sheetName val="IAD Open Issues back-up"/>
      <sheetName val="Heat chart"/>
      <sheetName val="Planned audits"/>
      <sheetName val="Detail"/>
      <sheetName val="Sales - Report First"/>
      <sheetName val="Pretax Profit - First"/>
      <sheetName val="Sales - Chart-First VP"/>
      <sheetName val="Sales - Chart-First VPY"/>
      <sheetName val="Pretax Profit - Chart First"/>
      <sheetName val="Sales - Forecast Second"/>
      <sheetName val="Pretax Profit - Second"/>
      <sheetName val="Sales - Chart-Second"/>
      <sheetName val="Pretax Profit - Chart Second"/>
      <sheetName val="Sales - Forecast FY"/>
      <sheetName val="Pretax Profit - Year"/>
      <sheetName val="Sales - Chart FY"/>
      <sheetName val="Pretax Profit - Year Ch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2003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NUAL"/>
    </sheetNames>
    <sheetDataSet>
      <sheetData sheetId="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</sheetNames>
    <sheetDataSet>
      <sheetData sheetId="0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4"/>
      <sheetName val="09"/>
      <sheetName val="10"/>
      <sheetName val="11"/>
      <sheetName val="Total"/>
      <sheetName val="DIV Y"/>
      <sheetName val="Europe"/>
      <sheetName val="US"/>
      <sheetName val="Sheet3"/>
      <sheetName val="Stock Price"/>
      <sheetName val="Delhaize"/>
      <sheetName val="CAPIQ"/>
      <sheetName val="INPUT"/>
      <sheetName val="Detailed"/>
      <sheetName val="Crossholdings"/>
      <sheetName val="建物レントロール "/>
      <sheetName val="駐車場レントロール "/>
      <sheetName val="土地賃貸借契約の概要"/>
      <sheetName val="Ⅱ-6予算"/>
      <sheetName val="Sheet1"/>
      <sheetName val="DCF"/>
      <sheetName val="oar"/>
      <sheetName val="EXPCOM"/>
      <sheetName val="SUBEXP"/>
      <sheetName val="STABDC"/>
      <sheetName val="Add Sales"/>
      <sheetName val="improved sales"/>
      <sheetName val="COST"/>
      <sheetName val="land sales"/>
      <sheetName val="RENT"/>
      <sheetName val="Sheet2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EAT"/>
      <sheetName val="KRA"/>
      <sheetName val="RB AD"/>
      <sheetName val="NTM PE"/>
      <sheetName val="History"/>
      <sheetName val="sales vol."/>
      <sheetName val="Quarters"/>
      <sheetName val="MLP IPO Yields vs MLP Index"/>
      <sheetName val="oldSEG"/>
      <sheetName val="consolidated"/>
      <sheetName val="Page A-1"/>
      <sheetName val="MktAss"/>
      <sheetName val="P&amp;L"/>
      <sheetName val="inputs"/>
      <sheetName val="CONSOL"/>
      <sheetName val="Source_Use"/>
      <sheetName val="company"/>
      <sheetName val="#REF"/>
      <sheetName val="CAPEX"/>
      <sheetName val="Other"/>
      <sheetName val="Broker Consensus"/>
    </sheetNames>
    <sheetDataSet>
      <sheetData sheetId="0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S"/>
      <sheetName val="PAID APR96"/>
      <sheetName val="feb-cash"/>
      <sheetName val="Given to Sales Reps-Mar"/>
      <sheetName val="PAID MAR96"/>
      <sheetName val="Given to Sales Reps-Feb"/>
      <sheetName val="PAID FEB96"/>
      <sheetName val="PAID JAN96"/>
      <sheetName val="DEC"/>
      <sheetName val="NOV"/>
      <sheetName val="OCT"/>
      <sheetName val="SEPT"/>
      <sheetName val="reconciling"/>
      <sheetName val="DEC-ACCRL"/>
      <sheetName val="NOV-ACCRL"/>
      <sheetName val="OCT-ACCRL"/>
      <sheetName val="JAK"/>
      <sheetName val="SAC"/>
      <sheetName val="PRL"/>
      <sheetName val="RAO"/>
      <sheetName val="BEV"/>
      <sheetName val="Sales 2003"/>
      <sheetName val="PAID_APR96"/>
      <sheetName val="Given_to_Sales_Reps-Mar"/>
      <sheetName val="PAID_MAR96"/>
      <sheetName val="Given_to_Sales_Reps-Feb"/>
      <sheetName val="PAID_FEB96"/>
      <sheetName val="PAID_JAN96"/>
      <sheetName val="ADMIN"/>
      <sheetName val="Prix marché, shipments"/>
      <sheetName val="EDISCOMM.XLS"/>
      <sheetName val="EDISCOMM"/>
      <sheetName val="graph1"/>
      <sheetName val=""/>
      <sheetName val="Sales anal"/>
      <sheetName val="Support char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POLICY DEPLOYMENT"/>
      <sheetName val="BOWLING CHART"/>
      <sheetName val="KPI's "/>
      <sheetName val="DATA GENERAL "/>
      <sheetName val="DATA CGF"/>
      <sheetName val="% ORIGINAL EQUIP DESP ON TIME"/>
      <sheetName val="% SPARES REPAIRS ON TIME"/>
      <sheetName val="ON TIME DELIVERY &amp; ACCURACY"/>
      <sheetName val="No OF OVERDUE CUSTOMER ORDERS"/>
      <sheetName val="% REWORKS No OF PARTS PROCESSED"/>
      <sheetName val="MOVEMENT OF STOCK &amp; WIP"/>
      <sheetName val="%STOCK AGAINST % TURNOVER"/>
      <sheetName val="ISO AUDIT HISTORY"/>
      <sheetName val="5S DEVIATIONS"/>
      <sheetName val="HOURS DISTRIBUTION"/>
      <sheetName val="ACCIDENTS"/>
      <sheetName val="ANALOGUE SALES &amp; DELIVERY"/>
      <sheetName val="CGF CUSTOMER SURVEY"/>
      <sheetName val="ANALOGUE CUSTOMER SURVEY"/>
      <sheetName val="CUSTOMER COMPLAINTS PER INVOICE"/>
      <sheetName val="CUSTOMER COMPLAINTS MTH"/>
      <sheetName val="CUSTOMER COMPLAINTS YTD"/>
      <sheetName val="WARRANTY RETURNS MTH"/>
      <sheetName val="WARRANTY RETURNS YTD"/>
      <sheetName val="ANALYSIS OF ALL RETURNS"/>
      <sheetName val="Cntmrs-Recrui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au Indices"/>
      <sheetName val="GPS fr"/>
      <sheetName val="GPS eng"/>
      <sheetName val="PACK fr"/>
      <sheetName val="PACK eng"/>
      <sheetName val="Europe fr"/>
      <sheetName val="Europe eng"/>
      <sheetName val="Tissu fr"/>
      <sheetName val="Tissu eng"/>
      <sheetName val="Indices de prix"/>
      <sheetName val="Prix marché, shipments"/>
      <sheetName val="Prix moyens CAS"/>
      <sheetName val="Prix vente en Europe"/>
      <sheetName val="Coût fibres CAS vs marché"/>
      <sheetName val="Coûts fibres en Europe"/>
      <sheetName val="Indices de prix - Fr pour CA"/>
      <sheetName val="Graph Indices prop - E"/>
      <sheetName val="Graph Indices tous prix - En"/>
      <sheetName val="Graph Indices de prix - En"/>
      <sheetName val="Graph Indices de prix - Fr"/>
      <sheetName val="Indices de prix - fr pour AGA"/>
      <sheetName val="Indices de prix - En pour AGA"/>
      <sheetName val="Graph Coût fibres NA CAS FR"/>
      <sheetName val="Graph Coût fibres NA CAS ENG"/>
      <sheetName val="Spreads anglais"/>
      <sheetName val="Prix SBS et CUK vs. CRB (%)"/>
      <sheetName val="Prix, imports et coûts en Chine"/>
      <sheetName val="Prix, coûts Chin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/>
      <sheetData sheetId="27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"/>
      <sheetName val="1000"/>
      <sheetName val="HR"/>
      <sheetName val="CAPEX"/>
      <sheetName val="Bank Ratios"/>
      <sheetName val="Long Term"/>
      <sheetName val="NEW AP Analytics"/>
      <sheetName val="Inventory"/>
      <sheetName val="&gt;120days accounts"/>
      <sheetName val="AR Analytics"/>
      <sheetName val="Blue Book"/>
      <sheetName val="YTD Sales in Liters"/>
      <sheetName val="Top 10 Customers"/>
      <sheetName val="Sales in Liters"/>
      <sheetName val="Sales 2003"/>
      <sheetName val="Comparative Monthly Sales Repor"/>
      <sheetName val="Sales 2004"/>
      <sheetName val="Brian's Copy"/>
      <sheetName val="TB"/>
      <sheetName val="Assumptions"/>
      <sheetName val="BSS"/>
      <sheetName val="TargIS"/>
      <sheetName val="TargBSCF"/>
      <sheetName val="Returns"/>
      <sheetName val="Prix marché, shipments"/>
      <sheetName val="List"/>
      <sheetName val="BCP_Mod"/>
      <sheetName val="PopCache"/>
      <sheetName val="USAGE &amp; UC - UTILITIES"/>
      <sheetName val="BP00IONS"/>
      <sheetName val="Projetos"/>
      <sheetName val="Trans"/>
      <sheetName val="Comps"/>
      <sheetName val="CLOSE"/>
      <sheetName val="Sheet3"/>
      <sheetName val="Data (by qtr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HCO v01"/>
      <sheetName val="#REF"/>
      <sheetName val="Main Menu"/>
      <sheetName val="Assumptions"/>
      <sheetName val="Profit &amp; Loss"/>
      <sheetName val="Instructions"/>
      <sheetName val="DO NOT USE PRINT! Macro Data"/>
      <sheetName val="Interconn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nual-Fiscal"/>
    </sheetNames>
    <sheetDataSet>
      <sheetData sheetId="0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. MENU"/>
      <sheetName val="SALARY INPUT"/>
      <sheetName val="AUTOMATION"/>
      <sheetName val="OPERATING EXPS."/>
      <sheetName val="SUMMARY"/>
      <sheetName val="MONTHLY SALARY"/>
      <sheetName val="Oracle"/>
      <sheetName val="Module1"/>
      <sheetName val="Module2"/>
      <sheetName val="Module3"/>
      <sheetName val="Module4"/>
      <sheetName val="Module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charts"/>
      <sheetName val="TtmX"/>
      <sheetName val="TtmX (2)"/>
      <sheetName val="TtmX (3)"/>
      <sheetName val="52week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 Viceroy-Scholar Model"/>
      <sheetName val="#REF"/>
      <sheetName val="sales vol.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RGER"/>
      <sheetName val="Ref"/>
      <sheetName val="Magenta"/>
      <sheetName val="Magenta Data"/>
      <sheetName val="Blue"/>
      <sheetName val="Blue Data"/>
      <sheetName val="Red"/>
      <sheetName val="Red Data"/>
      <sheetName val="Cyan"/>
      <sheetName val="Cyan Data"/>
      <sheetName val="Green"/>
      <sheetName val="Green Data"/>
      <sheetName val="Yellow"/>
      <sheetName val="Yellow Data"/>
      <sheetName val="IS"/>
      <sheetName val="LBO"/>
      <sheetName val="Sheet1"/>
      <sheetName val="Magen_x0005_G"/>
      <sheetName val="Changes"/>
      <sheetName val="GLA"/>
      <sheetName val="Rec"/>
      <sheetName val="LAR"/>
      <sheetName val="OFA"/>
      <sheetName val="JCT Fcst"/>
      <sheetName val="Brazil Relief"/>
      <sheetName val="Hoja1"/>
      <sheetName val="LAR Brazil"/>
      <sheetName val="JCT"/>
      <sheetName val="GLA Mar Billing"/>
      <sheetName val="GLA Feb Billing"/>
      <sheetName val="GLA Feb Billing Adj"/>
      <sheetName val="Syndication Sport Summary"/>
      <sheetName val="PCTV "/>
      <sheetName val="Big Deals"/>
      <sheetName val="Nicks excl B&amp;C"/>
      <sheetName val="V1B"/>
      <sheetName val="V1C"/>
      <sheetName val="Nicks"/>
      <sheetName val="Stock"/>
      <sheetName val="Long-Term Care Comps"/>
      <sheetName val="proptax97"/>
      <sheetName val="__FDSCACHE__"/>
      <sheetName val="Contents"/>
      <sheetName val="Dilution - No Synergies"/>
      <sheetName val="Dilution- Synergies"/>
      <sheetName val="MCD"/>
      <sheetName val="CEC"/>
      <sheetName val="Contribution"/>
      <sheetName val="Module1"/>
      <sheetName val="Module2"/>
      <sheetName val="1994 PE Dots"/>
      <sheetName val="Impact model"/>
      <sheetName val="18"/>
      <sheetName val="Inputs"/>
      <sheetName val="Existing cap structure"/>
      <sheetName val="Edge 10797 Drilling Inventory"/>
      <sheetName val="2 YR Reg"/>
      <sheetName val="Synergy DCF"/>
      <sheetName val="Valuation DCF"/>
      <sheetName val="BELO Cash Flow"/>
      <sheetName val="FxdChg"/>
      <sheetName val="Transaction"/>
      <sheetName val="SHTCOMPS"/>
      <sheetName val="Budget after Changes"/>
      <sheetName val="Exh A-6"/>
      <sheetName val="Exh A-1"/>
      <sheetName val="Exh A-4"/>
      <sheetName val="Exh A-8"/>
      <sheetName val="Exh A-3"/>
      <sheetName val="Exh A-5"/>
      <sheetName val="Exh A-2"/>
      <sheetName val="BI-POLAR"/>
      <sheetName val="KION - RE Value Summary"/>
      <sheetName val="Summary #2 wo CLSC"/>
      <sheetName val="Insight"/>
      <sheetName val="Template Information"/>
      <sheetName val="Results from Nov 98"/>
      <sheetName val="PERF_INCENTIVE"/>
      <sheetName val="AACLIENT"/>
      <sheetName val="Company summary items"/>
      <sheetName val="Dashboard"/>
      <sheetName val="Cash Work"/>
      <sheetName val="p"/>
      <sheetName val="Summary"/>
      <sheetName val="Switchboard"/>
      <sheetName val="Deal Summary"/>
      <sheetName val="PXMODEL"/>
      <sheetName val="Actuals98"/>
      <sheetName val="Actuals99"/>
      <sheetName val="CoverPage"/>
      <sheetName val="Target"/>
      <sheetName val="Acquirer"/>
      <sheetName val="Opening BS"/>
      <sheetName val="Combined"/>
      <sheetName val="KeyOutputs"/>
      <sheetName val="Sensitivities"/>
      <sheetName val="Combined Ratios"/>
      <sheetName val="AVP"/>
      <sheetName val="PFOut1"/>
      <sheetName val="PFOut2"/>
      <sheetName val="EarningsContribution"/>
      <sheetName val="ValueContribution"/>
      <sheetName val="CombGrSumm"/>
      <sheetName val="SideBySideSumm"/>
      <sheetName val="CombSumm"/>
      <sheetName val="AcqSumm"/>
      <sheetName val="TgtSummAcqCurr"/>
      <sheetName val="TgtSummTgtCurr"/>
      <sheetName val="Transaction Summary"/>
      <sheetName val="DCF"/>
      <sheetName val="Input Page"/>
      <sheetName val="pg 2    1997 Mthly Forecast"/>
      <sheetName val="Cashflow Model"/>
      <sheetName val="Consolidated"/>
      <sheetName val="Comp Inputs"/>
      <sheetName val="financials"/>
      <sheetName val="Model"/>
      <sheetName val="InvestorSum"/>
      <sheetName val="Moodys"/>
      <sheetName val="Expenses"/>
      <sheetName val="Master"/>
      <sheetName val="BILL"/>
      <sheetName val="Import Data"/>
      <sheetName val="(A1) HOLDCO"/>
      <sheetName val="MTD"/>
      <sheetName val="MERGER MODEL"/>
      <sheetName val="#REF"/>
      <sheetName val="Preamble"/>
      <sheetName val="Revenue Sum"/>
      <sheetName val="SIlver Px"/>
      <sheetName val="Detail By Dept"/>
      <sheetName val="Actuals"/>
      <sheetName val="1098 loc"/>
      <sheetName val="1994"/>
      <sheetName val="Summary Analysis"/>
      <sheetName val="Tab#1 Dispositions"/>
      <sheetName val="RCN-Building - Office"/>
      <sheetName val="DataBase"/>
      <sheetName val="Deleted Records"/>
      <sheetName val="Data Entry"/>
      <sheetName val="Reports"/>
      <sheetName val="Key Assumptions"/>
      <sheetName val="Comp. Transac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_Ranges"/>
      <sheetName val="Checks"/>
      <sheetName val="Summary"/>
      <sheetName val="DealSheet"/>
      <sheetName val="DealBS"/>
      <sheetName val="Financing"/>
      <sheetName val="Acq Assumptions"/>
      <sheetName val="Consol"/>
      <sheetName val="DIV1"/>
      <sheetName val="Management Forecast"/>
      <sheetName val="Revenue build"/>
      <sheetName val="DIV2"/>
      <sheetName val="DIV3"/>
      <sheetName val="ACQS"/>
      <sheetName val="Output"/>
      <sheetName val="Sources-Uses"/>
      <sheetName val="Covenant"/>
      <sheetName val="Debt_Summary"/>
      <sheetName val="Case Summaries"/>
      <sheetName val="ROTNW"/>
      <sheetName val="Backup--&gt;"/>
      <sheetName val="90DayCR"/>
      <sheetName val="BalColl-SMS"/>
      <sheetName val="Booked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cBookData"/>
      <sheetName val="pcQueryData"/>
      <sheetName val="_pcHiddenSheet1"/>
      <sheetName val="_pcHiddenSheet7"/>
      <sheetName val="_pcSlicerSheet"/>
      <sheetName val="_pcHiddenSheet3"/>
      <sheetName val="_pcHiddenSheet4"/>
      <sheetName val="Proclarity"/>
      <sheetName val="Goals"/>
      <sheetName val="Stacked Rev &amp; PTI"/>
      <sheetName val="Pop Growth"/>
      <sheetName val="WTECH Options Register"/>
      <sheetName val="NOVALLEY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stment Highlights &gt;&gt;&gt;"/>
      <sheetName val="2008 Divisional Mix"/>
      <sheetName val="Monthly Price Premiums"/>
      <sheetName val="Potential EBITDAs"/>
      <sheetName val="Distribution"/>
      <sheetName val="PPP &amp; BCNC Segment Graphs"/>
      <sheetName val="ASP vs GA Dock"/>
      <sheetName val="New ASP Chart"/>
      <sheetName val="Sources"/>
      <sheetName val="GM Exhibit"/>
      <sheetName val="Top 10 Customers"/>
      <sheetName val="In-Channel Charts"/>
      <sheetName val="EBITDA Bridge"/>
      <sheetName val="EBITDA Bridge (Pres version)"/>
      <sheetName val="Exhibit X !"/>
      <sheetName val="Facilities"/>
      <sheetName val="Misc Graphs"/>
      <sheetName val="Consumer Spending"/>
      <sheetName val="Retail Price Premium"/>
      <sheetName val="World Consumption"/>
      <sheetName val="Hypothetical Competitor"/>
      <sheetName val="Quarterly Gross Margin"/>
      <sheetName val="Yellow Corn"/>
      <sheetName val="Working Cap by Division"/>
      <sheetName val="Coleman Gross Margin 04-08"/>
      <sheetName val="Mix"/>
      <sheetName val="Volume &amp; Revenue"/>
      <sheetName val="Top Customer Growth"/>
      <sheetName val="ASP"/>
      <sheetName val="BCNC"/>
      <sheetName val="Shift"/>
      <sheetName val="Other Prot"/>
      <sheetName val="Employee Base"/>
      <sheetName val="New Employee Data"/>
      <sheetName val="Management"/>
      <sheetName val="Cost Savings"/>
      <sheetName val="Top 25 Retailers"/>
      <sheetName val="Top 25 Customers (Landscape)"/>
      <sheetName val="Top 25 Customers (Portrait)"/>
      <sheetName val="Top 25 Retailers Data"/>
      <sheetName val="Top 25 Customers Data"/>
      <sheetName val="Pet Customer 09"/>
      <sheetName val="BCNC Customer 09"/>
      <sheetName val="Coleman Overview"/>
      <sheetName val="Capital Structure"/>
      <sheetName val="Consumption"/>
      <sheetName val="Stacked bars (Sales and Volume)"/>
      <sheetName val="Retail"/>
      <sheetName val="Retail Size"/>
      <sheetName val="Total Revenue"/>
      <sheetName val="WhBd Pricing"/>
      <sheetName val="Retail Breakdown"/>
      <sheetName val="Retail Sales"/>
      <sheetName val="Food Spending"/>
      <sheetName val="Same Store Sales"/>
      <sheetName val="Consumer Spending Survey"/>
      <sheetName val="07-08 FP ASP"/>
      <sheetName val="Cost of Production"/>
      <sheetName val="UNUSED&gt;&gt;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 PRGX"/>
      <sheetName val="PRGX (target)"/>
      <sheetName val="MC CRAI"/>
      <sheetName val="CRAI (target)"/>
      <sheetName val="MC LABS"/>
      <sheetName val="LABS (target)"/>
      <sheetName val="KROL (acquiror)"/>
      <sheetName val="MC FDCC"/>
      <sheetName val="FDCC Segment Analysis"/>
      <sheetName val="FDCC MC Output"/>
      <sheetName val="More Output"/>
      <sheetName val="Acc_Dil 100% Stock"/>
      <sheetName val="Acc_Dil 50% Stock"/>
      <sheetName val="Acc-Dil 0% Stock"/>
      <sheetName val="Share Analysis"/>
      <sheetName val="Another PPR"/>
      <sheetName val="FDCC (target)"/>
      <sheetName val="__FDSCACHE__"/>
      <sheetName val="IPO S&amp;U"/>
      <sheetName val="Model"/>
      <sheetName val="Reference Data"/>
      <sheetName val="Hist and Proj COGS HC"/>
      <sheetName val="Balance Sheet"/>
      <sheetName val="Historical and Projected SG HC"/>
      <sheetName val="Adjusted IS Analysis HC"/>
      <sheetName val="Working Capital"/>
      <sheetName val="EBITDA Adjustments Hardcode"/>
      <sheetName val="CapEx Hardcode"/>
      <sheetName val="Hist and Proj Rev HC"/>
      <sheetName val="MC_PRGX"/>
      <sheetName val="PRGX_(target)"/>
      <sheetName val="MC_CRAI"/>
      <sheetName val="CRAI_(target)"/>
      <sheetName val="MC_LABS"/>
      <sheetName val="LABS_(target)"/>
      <sheetName val="KROL_(acquiror)"/>
      <sheetName val="MC_FDCC"/>
      <sheetName val="FDCC_Segment_Analysis"/>
      <sheetName val="FDCC_MC_Output"/>
      <sheetName val="More_Output"/>
      <sheetName val="Acc_Dil_100%_Stock"/>
      <sheetName val="Acc_Dil_50%_Stock"/>
      <sheetName val="Acc-Dil_0%_Stock"/>
      <sheetName val="Share_Analysis"/>
      <sheetName val="Another_PPR"/>
      <sheetName val="FDCC_(target)"/>
      <sheetName val="pcQueryData"/>
      <sheetName val="Exh B-8"/>
      <sheetName val="Exh B-5"/>
      <sheetName val="Exh B-2"/>
      <sheetName val="Exh B-6"/>
      <sheetName val="Exh B-4"/>
      <sheetName val="Exh B-3"/>
      <sheetName val="Exh B-7"/>
      <sheetName val="Exh B-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Buildup"/>
      <sheetName val="Business Mix"/>
    </sheetNames>
    <sheetDataSet>
      <sheetData sheetId="0" refreshError="1"/>
      <sheetData sheetId="1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ncial Summary"/>
      <sheetName val="Spreads"/>
      <sheetName val="Assumptions"/>
      <sheetName val="PFBS"/>
      <sheetName val="IRR"/>
      <sheetName val="Sensitivity"/>
      <sheetName val="LBO Sensitivity"/>
      <sheetName val="Floating Bar Chart"/>
      <sheetName val="DCF"/>
      <sheetName val="WACC"/>
      <sheetName val="Goodwill Tax Shiel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ncial Summary"/>
      <sheetName val="Financial Summary (2)"/>
      <sheetName val="Summary 5 Year Projections"/>
      <sheetName val="Summary 5 Year Projections (2)"/>
      <sheetName val="5 Year Projects Summary"/>
      <sheetName val="5 Year Trend '03 - '07"/>
      <sheetName val="Income Statement 2004 - 2008E"/>
      <sheetName val="EBITDA Recon 2004 - 2008E"/>
      <sheetName val="EBITDA Bridge"/>
      <sheetName val="Rev Recon 2003 - 2008E"/>
      <sheetName val="COGS Analysis 2003 - 2008E"/>
      <sheetName val="Mail vs Retail"/>
      <sheetName val="Op Ex Analysis 2003 - 2008E (2)"/>
      <sheetName val="Op Exp Bridge"/>
      <sheetName val="Bad Debt Adjustments"/>
      <sheetName val="Capital Expenditures"/>
      <sheetName val="Cap Investment Plan"/>
      <sheetName val="Headcount"/>
      <sheetName val="FY 2008 Exit Rate"/>
      <sheetName val="Rev-FTE Graph"/>
      <sheetName val="1.04.02 P&amp;L Projections"/>
      <sheetName val="5 Year Projection by LOB"/>
      <sheetName val="5 Year Projection"/>
      <sheetName val="PMSI FY08 Revised Plan wCAP"/>
      <sheetName val="Total PMSI - FY08 CAP Op Ex"/>
      <sheetName val="Total PMSI - FY07 Op Ex"/>
      <sheetName val="Total PMSI - FY06 Op Ex"/>
      <sheetName val="2008 Consol Board Plan"/>
      <sheetName val="2008 Tmesys Board Plan"/>
      <sheetName val="2008 Mail Order Board Plan"/>
      <sheetName val="2008 MS&amp;E Board Plan"/>
      <sheetName val="2008 MSA Board Plan"/>
      <sheetName val="2008 Tmesys Labor Plan"/>
      <sheetName val="2008 Admin Plan"/>
      <sheetName val="FY08 Revised Plan - GB &amp; CNA"/>
      <sheetName val="FY08 GM Details - GB&amp;CNA"/>
      <sheetName val="2006 Consolidated P&amp;L"/>
      <sheetName val="2006 Tmesys P&amp;L"/>
      <sheetName val="2006 Mail Order P&amp;L"/>
      <sheetName val="2006 MS&amp;E P&amp;L"/>
      <sheetName val="2006 MSA P&amp;L"/>
      <sheetName val="2006 Elimination P&amp;L"/>
      <sheetName val="2006 Admin P&amp;L"/>
      <sheetName val="Health Advocates 2006"/>
      <sheetName val="2005 Consolidated P&amp;L"/>
      <sheetName val="2005 Tmesys P&amp;L"/>
      <sheetName val="2005 Mail Service P&amp;L"/>
      <sheetName val="2005 MS&amp;E"/>
      <sheetName val="2005 Tmesys Labor"/>
      <sheetName val="2005 Overhead"/>
      <sheetName val="2004 Consolidated P&amp;L (2)"/>
      <sheetName val="2004 Tmesys P&amp;L"/>
      <sheetName val="2004 Mail Service P&amp;L"/>
      <sheetName val="2004 MS&amp;E P&amp;L"/>
      <sheetName val="2004 Tmesys Labor P&amp;L"/>
      <sheetName val="2004 Overhead"/>
      <sheetName val="2003 Consolidated P&amp;L"/>
      <sheetName val="2003 Tmesys P&amp;L"/>
      <sheetName val="2003 Mail Service P&amp;L"/>
      <sheetName val="2003 MS&amp;E P&amp;L"/>
      <sheetName val="2003 Tmesys Labor P&amp;L"/>
      <sheetName val="2003 Topside P&amp;L"/>
      <sheetName val="2003 Overhead"/>
      <sheetName val="Summary Trend by YR by LOB"/>
      <sheetName val="yr over yr actuals"/>
      <sheetName val="Transaction Demographics"/>
      <sheetName val="Revised Cap Plan"/>
      <sheetName val="EBITDA Recon 2004 _ 2008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onsor Precedents"/>
    </sheet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Cover"/>
      <sheetName val="Input"/>
      <sheetName val="Shares"/>
      <sheetName val="ARINC &gt;&gt;&gt;"/>
      <sheetName val="ARINC Assumptions"/>
      <sheetName val="ARINC Sandwich"/>
      <sheetName val="ARINC Model"/>
      <sheetName val="ARINC PF Combination"/>
      <sheetName val="ARINC PPR"/>
      <sheetName val="Teledyne &gt;&gt;&gt;"/>
      <sheetName val="TDY Assumptions"/>
      <sheetName val="TDY Sandwich"/>
      <sheetName val="TDY Model"/>
      <sheetName val="TDY PF Combination"/>
      <sheetName val="TDY PPR"/>
      <sheetName val="TDY PPR in $ for Profile"/>
      <sheetName val="Cobham-FinSum"/>
      <sheetName val="2Pger"/>
      <sheetName val="Teledyne-FinSum"/>
      <sheetName val="Graphs"/>
      <sheetName val="Teledyne-Segment"/>
      <sheetName val="Teledyne - BS"/>
      <sheetName val="ARINC-FinSum"/>
      <sheetName val="ARINC - BS"/>
      <sheetName val="ARINC-Segment"/>
      <sheetName val="FinSum-KBR"/>
      <sheetName val="Aeroflex-FinSum"/>
      <sheetName val="Griffon-Segment"/>
      <sheetName val="Griffon-FinSum"/>
      <sheetName val="Griffon - BS"/>
      <sheetName val="Graphs-Teledyne"/>
      <sheetName val="Graphs-Griffon"/>
      <sheetName val="Graphs-Areoflex"/>
      <sheetName val="Graphs-ARINC"/>
      <sheetName val="Not Used&gt;&gt;&gt;"/>
      <sheetName val="PF Valuation"/>
      <sheetName val="AcDil Output2"/>
      <sheetName val="Model2"/>
      <sheetName val="PF Combination2"/>
      <sheetName val="AcDil Output1"/>
      <sheetName val="Consider Scenarios"/>
      <sheetName val="Impa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P500"/>
      <sheetName val="IPCM"/>
      <sheetName val="Valuation"/>
      <sheetName val="Healthcare Service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_Assmpt"/>
      <sheetName val="Orig"/>
      <sheetName val="IS"/>
      <sheetName val="Syn"/>
      <sheetName val="Deal_Assmpt"/>
      <sheetName val="PF_BS"/>
      <sheetName val="AccDil"/>
      <sheetName val="ADOut"/>
      <sheetName val="Wtd Mult"/>
      <sheetName val="Val"/>
      <sheetName val="AVP"/>
      <sheetName val="BS"/>
      <sheetName val="Shares"/>
      <sheetName val="Quicken"/>
      <sheetName val="2007E"/>
      <sheetName val="2008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__FDSCACHE__"/>
      <sheetName val="CSC"/>
      <sheetName val="CGI"/>
      <sheetName val="Perot"/>
      <sheetName val="Cognizant"/>
      <sheetName val="Q9 Networks"/>
      <sheetName val="Terremark"/>
      <sheetName val="NaviSite"/>
      <sheetName val="Switch"/>
      <sheetName val="Savvis"/>
      <sheetName val="Equinix"/>
      <sheetName val="Wipro"/>
      <sheetName val="Infosys"/>
      <sheetName val="Patni"/>
      <sheetName val="Limelight"/>
      <sheetName val="Akamai"/>
      <sheetName val="Internap"/>
      <sheetName val="IBM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lt over Time"/>
      <sheetName val="WACC"/>
      <sheetName val="Stock Index"/>
      <sheetName val="Charts"/>
      <sheetName val="ORI"/>
      <sheetName val="STC"/>
      <sheetName val="FNF"/>
      <sheetName val="FAF"/>
      <sheetName val="ITIC"/>
      <sheetName val="WACC - CapI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IBD Tracking"/>
      <sheetName val="Homebuilders Output"/>
      <sheetName val="Homebuilder Stats"/>
      <sheetName val="BZH"/>
      <sheetName val="CTX"/>
      <sheetName val="DHI"/>
      <sheetName val="HOV"/>
      <sheetName val="KBH"/>
      <sheetName val="LEN"/>
      <sheetName val="MDC"/>
      <sheetName val="MHO"/>
      <sheetName val="MTH"/>
      <sheetName val="NVR"/>
      <sheetName val="PHM"/>
      <sheetName val="RYL"/>
      <sheetName val="SPF"/>
      <sheetName val="WLS"/>
      <sheetName val="TOL"/>
      <sheetName val="Situational Overview"/>
      <sheetName val="Situational Overview LEH"/>
      <sheetName val="EV to EBITDA"/>
      <sheetName val="PE"/>
      <sheetName val="Price to BV"/>
      <sheetName val="Gross Margin"/>
      <sheetName val="EBITDA Margin"/>
      <sheetName val="EBIT Margin"/>
      <sheetName val="ROE"/>
      <sheetName val="ROIC"/>
      <sheetName val="Inventory Turnover"/>
      <sheetName val="PE to ROE Data"/>
      <sheetName val="PE to ROE Graph"/>
      <sheetName val="PE to ROIC Data"/>
      <sheetName val="PE to ROIC Graph"/>
      <sheetName val="Price BV to ROE Data"/>
      <sheetName val="Price BV to ROE Graph"/>
      <sheetName val="EV EBITDA to ROIC Data"/>
      <sheetName val="EV EBITDA to ROIC Graph"/>
      <sheetName val="Float vs Fixed Debt"/>
      <sheetName val="Average Cost of Debt"/>
      <sheetName val="Weight Avg Debt Maturity"/>
      <sheetName val="2003 to 2005 Debt Maturities"/>
      <sheetName val="Future Debt Issues Analysis"/>
      <sheetName val="FDCC Segment Analysis"/>
      <sheetName val="PV of Stock Price_Standalone"/>
      <sheetName val="Sensitivity Output"/>
      <sheetName val="Proj Segments"/>
      <sheetName val="Forecasted IS"/>
      <sheetName val="Pet"/>
      <sheetName val="Consumer"/>
      <sheetName val="PF Income Statement"/>
      <sheetName val="MGAM"/>
      <sheetName val="ALLOY SALES"/>
      <sheetName val="SUPPLIERS"/>
      <sheetName val="CUSTOMERS"/>
      <sheetName val="ENDMKTS"/>
      <sheetName val="IBD_Tracking"/>
      <sheetName val="Homebuilders_Output"/>
      <sheetName val="Homebuilder_Stats"/>
      <sheetName val="Situational_Overview"/>
      <sheetName val="Situational_Overview_LEH"/>
      <sheetName val="EV_to_EBITDA"/>
      <sheetName val="Price_to_BV"/>
      <sheetName val="Gross_Margin"/>
      <sheetName val="EBITDA_Margin"/>
      <sheetName val="EBIT_Margin"/>
      <sheetName val="Inventory_Turnover"/>
      <sheetName val="PE_to_ROE_Data"/>
      <sheetName val="PE_to_ROE_Graph"/>
      <sheetName val="PE_to_ROIC_Data"/>
      <sheetName val="PE_to_ROIC_Graph"/>
      <sheetName val="Price_BV_to_ROE_Data"/>
      <sheetName val="Price_BV_to_ROE_Graph"/>
      <sheetName val="EV_EBITDA_to_ROIC_Data"/>
      <sheetName val="EV_EBITDA_to_ROIC_Graph"/>
      <sheetName val="Float_vs_Fixed_Debt"/>
      <sheetName val="Average_Cost_of_Debt"/>
      <sheetName val="Weight_Avg_Debt_Maturity"/>
      <sheetName val="2003_to_2005_Debt_Maturities"/>
      <sheetName val="Future_Debt_Issues_Analysis"/>
      <sheetName val="PV_of_Stock_Price_Standalone"/>
      <sheetName val="Sensitivity_Output"/>
      <sheetName val="Proj_Segments"/>
      <sheetName val="Forecasted_IS"/>
      <sheetName val="FDCC_Segment_Analysis"/>
      <sheetName val="Essential"/>
      <sheetName val="Private Co Comparis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/>
      <sheetData sheetId="40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 refreshError="1"/>
      <sheetData sheetId="8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Sopus Summary"/>
      <sheetName val="Sopus FinSumm"/>
      <sheetName val="LBO"/>
      <sheetName val="LBO Output"/>
      <sheetName val="Football Field"/>
      <sheetName val="Segment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Text"/>
      <sheetName val="Hist"/>
      <sheetName val="Wall"/>
      <sheetName val="Mgmt A"/>
      <sheetName val="Mgmt B"/>
      <sheetName val="&gt;&gt;"/>
      <sheetName val="Over"/>
      <sheetName val="AVP"/>
      <sheetName val="Proj"/>
      <sheetName val="Proj Summ"/>
      <sheetName val="__FDSCACHE__"/>
      <sheetName val="S&amp;U"/>
      <sheetName val="Change Log"/>
      <sheetName val="A_LBO"/>
      <sheetName val="B_LBO"/>
      <sheetName val="A_DCF"/>
      <sheetName val="B_DCF"/>
      <sheetName val="PV - EPS"/>
      <sheetName val="Peers"/>
      <sheetName val="Px Targ"/>
      <sheetName val="Prem"/>
      <sheetName val="Fball"/>
      <sheetName val="G_Data"/>
      <sheetName val="Graph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Income Statement"/>
      <sheetName val="Cash flow statement"/>
      <sheetName val="Sheet3"/>
      <sheetName val="Consol with SR note paydown"/>
      <sheetName val="Segments"/>
      <sheetName val="Sheet2"/>
      <sheetName val="Other Support"/>
      <sheetName val="Commodity prices"/>
      <sheetName val="Marine"/>
      <sheetName val="ROIC"/>
      <sheetName val="FCF"/>
      <sheetName val="Economic Prof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&gt;&gt;&gt;"/>
      <sheetName val="DCF - ANGEL"/>
      <sheetName val="Financial Summary"/>
      <sheetName val="Sensitivity"/>
      <sheetName val="LBO"/>
      <sheetName val="Financial Summary (2)"/>
      <sheetName val="Sheet1"/>
      <sheetName val="MA WACC"/>
      <sheetName val="Comps&gt;&gt;&gt;"/>
      <sheetName val="Small Proc. Trading Comps1"/>
      <sheetName val="Large Proc. Trading Comps1"/>
      <sheetName val="Comps"/>
      <sheetName val="Comps (2)"/>
      <sheetName val="Floating Bar Chart"/>
      <sheetName val="ANGEL Spreads FYE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s"/>
      <sheetName val="__FDSCACHE__"/>
      <sheetName val="SYY PV Chart"/>
      <sheetName val="Price_Last 1 YrTGT"/>
      <sheetName val="Price %ChangeTGT"/>
      <sheetName val="Price_Last 1 YrBJ"/>
      <sheetName val="Price %Change BJ"/>
      <sheetName val="Tesco PV"/>
      <sheetName val="BJ PV"/>
      <sheetName val="L PV"/>
      <sheetName val="SYY Charts 2007-09-26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Pro Forma Balance Sheet"/>
      <sheetName val="IRR"/>
      <sheetName val="Spreads"/>
      <sheetName val="WACC"/>
      <sheetName val="Perpetual"/>
      <sheetName val="Terminal"/>
      <sheetName val="Sheet1"/>
      <sheetName val="Comps"/>
      <sheetName val="Floating Bar"/>
      <sheetName val="Sheet10"/>
      <sheetName val="Sheet9"/>
      <sheetName val="Sheet8"/>
      <sheetName val="Sheet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 CCA_CRN"/>
      <sheetName val="Cred chart_CCA_CRN"/>
      <sheetName val="EPS Chart_CRNv2 (2)"/>
      <sheetName val="EPS Chart_CRNv2"/>
      <sheetName val="__FDSCACHE__"/>
      <sheetName val="CRN Contrib"/>
      <sheetName val="Sensitivity"/>
      <sheetName val="MC CCA_WHC"/>
      <sheetName val="Cred chart_CCA_WHC"/>
      <sheetName val="EPS Chart_WHCv2"/>
      <sheetName val="MC CCA"/>
      <sheetName val="MC CCA_wo_intl"/>
      <sheetName val="BWH"/>
      <sheetName val="Impact"/>
      <sheetName val="EPS Chart"/>
      <sheetName val="Cred chart"/>
      <sheetName val="EPS Chart_wo_intl"/>
      <sheetName val="Cred chart_wo_intl"/>
      <sheetName val="PPM CCA"/>
      <sheetName val="Val Crea"/>
      <sheetName val="graveyard"/>
      <sheetName val="Cap Lease CCA"/>
      <sheetName val="Credit CCA"/>
      <sheetName val="Top Ten Customers"/>
      <sheetName val="1996-2010 3PL Industry"/>
      <sheetName val="US Logistics to GDP"/>
      <sheetName val="Safety"/>
      <sheetName val="Salaried Employees"/>
      <sheetName val="US 3PL Market"/>
      <sheetName val="Logistics Out. by Region"/>
      <sheetName val="Revenue by Segment"/>
      <sheetName val="Facilities Overview"/>
      <sheetName val="Vendors"/>
      <sheetName val="Competitive Analysis"/>
      <sheetName val="MC_CCA_CRN"/>
      <sheetName val="Cred_chart_CCA_CRN"/>
      <sheetName val="EPS_Chart_CRNv2_(2)"/>
      <sheetName val="EPS_Chart_CRNv2"/>
      <sheetName val="CRN_Contrib"/>
      <sheetName val="MC_CCA_WHC"/>
      <sheetName val="Cred_chart_CCA_WHC"/>
      <sheetName val="EPS_Chart_WHCv2"/>
      <sheetName val="MC_CCA"/>
      <sheetName val="MC_CCA_wo_intl"/>
      <sheetName val="EPS_Chart"/>
      <sheetName val="Cred_chart"/>
      <sheetName val="EPS_Chart_wo_intl"/>
      <sheetName val="Cred_chart_wo_intl"/>
      <sheetName val="PPM_CCA"/>
      <sheetName val="Val_Crea"/>
      <sheetName val="Cap_Lease_CCA"/>
      <sheetName val="Credit_CCA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Valuation Analysis"/>
      <sheetName val="Pro Forma Contribution Analysis"/>
      <sheetName val="Higher Ed Obs"/>
      <sheetName val="Career and Professional"/>
      <sheetName val="Reference"/>
      <sheetName val="__FDSCACHE__"/>
      <sheetName val="Internatio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ntDisclosures"/>
      <sheetName val="COV"/>
      <sheetName val="Income"/>
      <sheetName val="Margins"/>
      <sheetName val="CashFlow"/>
      <sheetName val="BalSht"/>
      <sheetName val="Prod Sales"/>
      <sheetName val="Q_ProdSales"/>
      <sheetName val="Anrev"/>
      <sheetName val="Scenarios"/>
      <sheetName val="DO NOT PUBLISH PAST THIS"/>
      <sheetName val="IndexInformation"/>
      <sheetName val="ModPubIndexInternal"/>
      <sheetName val="__FDSCACHE__"/>
      <sheetName val="Chart1"/>
      <sheetName val="Chart2"/>
      <sheetName val="Chart3"/>
      <sheetName val="Options"/>
      <sheetName val="Pension"/>
      <sheetName val="Goodwill"/>
      <sheetName val="MainCo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MCI"/>
      <sheetName val="Financials 2"/>
      <sheetName val="Financials"/>
      <sheetName val="__FDSCACHE__"/>
      <sheetName val="Management"/>
      <sheetName val="Shareholders"/>
      <sheetName val="Analysts"/>
      <sheetName val="Atlas Projections"/>
      <sheetName val="Rolling PE"/>
      <sheetName val="EV to EBITDA"/>
      <sheetName val="2003 to 2005 Debt Maturities"/>
      <sheetName val="PE"/>
      <sheetName val="ROIC"/>
      <sheetName val="Float vs Fixed Debt"/>
      <sheetName val="MDC"/>
      <sheetName val="EBIT Margin"/>
      <sheetName val="Price to BV"/>
      <sheetName val="Operating Expenses"/>
      <sheetName val="Financials_2"/>
      <sheetName val="Atlas_Projections"/>
      <sheetName val="Rolling_PE"/>
      <sheetName val="EPS Chart_CRNv2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Balance Sheet"/>
      <sheetName val="Segments"/>
      <sheetName val="Selected Hist."/>
      <sheetName val="1Q08 IS"/>
      <sheetName val="1Q08 BS"/>
      <sheetName val="1Q08 CF"/>
      <sheetName val="Gleacher PF IS"/>
      <sheetName val="Gleacher PF BS"/>
      <sheetName val="2008 IS"/>
      <sheetName val="2008 BS"/>
      <sheetName val="2008 Changes Equity"/>
      <sheetName val="2008 Selected Data"/>
      <sheetName val="Securities Fair Value"/>
      <sheetName val="Segment Summary Q"/>
      <sheetName val="Segment Summary 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Output Stock no 2003"/>
      <sheetName val="Output 50_50 no 2003"/>
      <sheetName val="Output Stock"/>
      <sheetName val="Output 50_50"/>
      <sheetName val="Output Cash"/>
      <sheetName val="MC"/>
      <sheetName val="__FDSCACHE__"/>
      <sheetName val="FLR"/>
      <sheetName val="HAL"/>
      <sheetName val="KBR"/>
      <sheetName val="FLR by Market"/>
      <sheetName val="Contrib"/>
      <sheetName val="Projects"/>
      <sheetName val="Valuation"/>
      <sheetName val="Management"/>
      <sheetName val="Charges"/>
      <sheetName val="Market Share Leadership"/>
      <sheetName val="Claims"/>
      <sheetName val="Net Liability"/>
      <sheetName val="Foster Wheeler"/>
      <sheetName val="FWC E&amp;C"/>
      <sheetName val="FWC Energy"/>
      <sheetName val="Turner Industries"/>
      <sheetName val="Shaw"/>
      <sheetName val="HAL CapTable"/>
      <sheetName val="Hist &amp; Proj Gross Profit"/>
      <sheetName val="Essential"/>
      <sheetName val="Private Co Comparison"/>
      <sheetName val="Financials 2"/>
      <sheetName val="feeder is"/>
      <sheetName val="su-cap"/>
      <sheetName val="Revenue Dynamics"/>
      <sheetName val="Metrics - Pharma"/>
      <sheetName val="FCF Detail"/>
      <sheetName val="Output_Stock_no_2003"/>
      <sheetName val="Output_50_50_no_2003"/>
      <sheetName val="Output_Stock"/>
      <sheetName val="Output_50_50"/>
      <sheetName val="Output_Cash"/>
      <sheetName val="FLR_by_Market"/>
      <sheetName val="Market_Share_Leadership"/>
      <sheetName val="Net_Liability"/>
      <sheetName val="Foster_Wheeler"/>
      <sheetName val="FWC_E&amp;C"/>
      <sheetName val="FWC_Energy"/>
      <sheetName val="Turner_Industries"/>
      <sheetName val="HAL_CapTable"/>
      <sheetName val="Hist_&amp;_Proj_Gross_Profit"/>
      <sheetName val="Private_Co_Comparison"/>
      <sheetName val="Sheet2"/>
      <sheetName val="Output v.2"/>
      <sheetName val="NTM PE"/>
      <sheetName val="Graphs"/>
      <sheetName val="PEGS"/>
      <sheetName val="charts"/>
      <sheetName val="MA_DanceFloor"/>
      <sheetName val="Industrial"/>
      <sheetName val="Output_Stock_no_20031"/>
      <sheetName val="Output_50_50_no_20031"/>
      <sheetName val="Output_Stock1"/>
      <sheetName val="Output_50_501"/>
      <sheetName val="Output_Cash1"/>
      <sheetName val="FLR_by_Market1"/>
      <sheetName val="Market_Share_Leadership1"/>
      <sheetName val="Net_Liability1"/>
      <sheetName val="Foster_Wheeler1"/>
      <sheetName val="FWC_E&amp;C1"/>
      <sheetName val="FWC_Energy1"/>
      <sheetName val="Turner_Industries1"/>
      <sheetName val="HAL_CapTable1"/>
      <sheetName val="Output_Stock_no_20032"/>
      <sheetName val="Output_50_50_no_20032"/>
      <sheetName val="Output_Stock2"/>
      <sheetName val="Output_50_502"/>
      <sheetName val="Output_Cash2"/>
      <sheetName val="FLR_by_Market2"/>
      <sheetName val="Market_Share_Leadership2"/>
      <sheetName val="Net_Liability2"/>
      <sheetName val="Foster_Wheeler2"/>
      <sheetName val="FWC_E&amp;C2"/>
      <sheetName val="FWC_Energy2"/>
      <sheetName val="Turner_Industries2"/>
      <sheetName val="HAL_CapTabl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 FIRST"/>
      <sheetName val="__FDSCACHE__"/>
      <sheetName val="Main"/>
      <sheetName val="Targets"/>
      <sheetName val="Leverage Comparison"/>
      <sheetName val="Bubble Graph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 Valuation"/>
      <sheetName val="Overview of Faulkner Valuat (2)"/>
      <sheetName val="Project Faulkner Valuation"/>
      <sheetName val="Comparison of Assumptions"/>
      <sheetName val="Overview of Faulkner Valuation"/>
      <sheetName val="Overview of Disney Valuation"/>
      <sheetName val="Overview of Disney Valuatio (2)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KR =&gt;"/>
      <sheetName val="Key Assumptions"/>
      <sheetName val="Corporate Model"/>
      <sheetName val="Returns"/>
      <sheetName val="BU Overview"/>
      <sheetName val="Val"/>
      <sheetName val="Break-Up"/>
      <sheetName val="Break-Up (2)"/>
      <sheetName val="Structure"/>
      <sheetName val="Sum"/>
      <sheetName val="MS =&gt;"/>
      <sheetName val="Fin Stmt"/>
      <sheetName val="Delivery"/>
      <sheetName val="Energy"/>
      <sheetName val="Generation"/>
      <sheetName val="E&amp;P"/>
      <sheetName val="Assumptions"/>
      <sheetName val="VEPCO"/>
      <sheetName val="Cases"/>
      <sheetName val="Capital Inputs"/>
      <sheetName val="SP Data"/>
      <sheetName val="VEPCO EBITDA"/>
      <sheetName val="Segment"/>
      <sheetName val="Valuation"/>
      <sheetName val="Val Scenarios"/>
      <sheetName val="Implied E&amp;P Val"/>
      <sheetName val="Utility Power Fleet"/>
      <sheetName val="Performance Metrics"/>
      <sheetName val="Liquidity"/>
      <sheetName val="Debt"/>
      <sheetName val="DDM"/>
      <sheetName val="Pension"/>
      <sheetName val="IndexInform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Date"/>
      <sheetName val="Compco (PresBuilder)"/>
      <sheetName val="DNB"/>
      <sheetName val="EFX"/>
      <sheetName val="FADV"/>
      <sheetName val="FIC"/>
      <sheetName val="KROL"/>
      <sheetName val="MC CPS.EFDS (not used)"/>
      <sheetName val="MC CPS.DMRC"/>
      <sheetName val="MC CPS.EFDS (Decision.Risk)"/>
      <sheetName val="MC CPS.LTBG"/>
      <sheetName val="MC CPS.TALX"/>
      <sheetName val="CPS"/>
      <sheetName val="DMRC"/>
      <sheetName val="Financials (DMRC)"/>
      <sheetName val="Executives (DMRC)"/>
      <sheetName val="Shareholders (DMRC)"/>
      <sheetName val="EFDS"/>
      <sheetName val="Financials (EFDS)"/>
      <sheetName val="Executives (EFDS)"/>
      <sheetName val="Shareholders (EFDS)"/>
      <sheetName val="LTBG"/>
      <sheetName val="Financials (LTBG)"/>
      <sheetName val="Executives (LTBG)"/>
      <sheetName val="Shareholders (LTBG)"/>
      <sheetName val="TALX"/>
      <sheetName val="Financials (TALX)"/>
      <sheetName val="Executives (TALX)"/>
      <sheetName val="Shareholders (TALX)"/>
      <sheetName val="Executives (Carfax)"/>
      <sheetName val="Executives (Intersections)"/>
      <sheetName val="Executives (Seisint)"/>
      <sheetName val="CPS Organic Growth"/>
      <sheetName val="CPS Revenue Breakdown"/>
      <sheetName val="Executives (RL Polk)"/>
      <sheetName val="Stock Price Graph"/>
      <sheetName val="Ownership"/>
      <sheetName val="19. Shrink"/>
      <sheetName val="19_28. FY 2012 Avg. Trans"/>
      <sheetName val="35. Store Openings Summary"/>
      <sheetName val="45. Historical Financials"/>
      <sheetName val="35. Store Openings (New Capex)"/>
      <sheetName val="Compco_(PresBuilder)"/>
      <sheetName val="MC_CPS_EFDS_(not_used)"/>
      <sheetName val="MC_CPS_DMRC"/>
      <sheetName val="MC_CPS_EFDS_(Decision_Risk)"/>
      <sheetName val="MC_CPS_LTBG"/>
      <sheetName val="MC_CPS_TALX"/>
      <sheetName val="Financials_(DMRC)"/>
      <sheetName val="Executives_(DMRC)"/>
      <sheetName val="Shareholders_(DMRC)"/>
      <sheetName val="Financials_(EFDS)"/>
      <sheetName val="Executives_(EFDS)"/>
      <sheetName val="Shareholders_(EFDS)"/>
      <sheetName val="Financials_(LTBG)"/>
      <sheetName val="Executives_(LTBG)"/>
      <sheetName val="Shareholders_(LTBG)"/>
      <sheetName val="Financials_(TALX)"/>
      <sheetName val="Executives_(TALX)"/>
      <sheetName val="Shareholders_(TALX)"/>
      <sheetName val="Executives_(Carfax)"/>
      <sheetName val="Executives_(Intersections)"/>
      <sheetName val="Executives_(Seisint)"/>
      <sheetName val="CPS_Organic_Growth"/>
      <sheetName val="CPS_Revenue_Breakdown"/>
      <sheetName val="Executives_(RL_Polk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ing Capital"/>
      <sheetName val="Financial Summary"/>
      <sheetName val="Sheet1"/>
      <sheetName val="Floating Bar Chart"/>
      <sheetName val="WACC-TS"/>
      <sheetName val="WACC-CS"/>
      <sheetName val="Terminal"/>
      <sheetName val="Sensitivity"/>
      <sheetName val="LBO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/>
      <sheetData sheetId="7"/>
      <sheetData sheetId="8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s_Financials"/>
      <sheetName val="Financials"/>
      <sheetName val="DCF"/>
      <sheetName val="LBO Model"/>
      <sheetName val="__FDSCACHE__"/>
      <sheetName val="Footb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%%TOBA_CACHE%%"/>
      <sheetName val="Bubble Graph"/>
      <sheetName val="Growth Analysis"/>
      <sheetName val="Output"/>
      <sheetName val="__FDSCACHE__"/>
      <sheetName val="Main"/>
      <sheetName val="Bubble Graph 20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Wireline M&amp;A Comps"/>
      <sheetName val="Summary"/>
      <sheetName val="Sector Valuation"/>
      <sheetName val="Access Lines"/>
      <sheetName val="TelecomComps"/>
      <sheetName val="Lexcom WACC"/>
      <sheetName val="Large Wireline"/>
      <sheetName val="CLEC Summary Page"/>
      <sheetName val="ALSK"/>
      <sheetName val="CTL"/>
      <sheetName val="CBB"/>
      <sheetName val="FTR"/>
      <sheetName val="CNSL"/>
      <sheetName val="EQ"/>
      <sheetName val="FRP"/>
      <sheetName val="IWA"/>
      <sheetName val="Q"/>
      <sheetName val="TDS"/>
      <sheetName val="WIN"/>
      <sheetName val="ATNI"/>
      <sheetName val="DECC"/>
      <sheetName val="HTCO"/>
      <sheetName val="SHEN"/>
      <sheetName val="WWVY"/>
      <sheetName val="OTT"/>
      <sheetName val="CBEY"/>
      <sheetName val="CCOI"/>
      <sheetName val="GNCM.A"/>
      <sheetName val="ITCD"/>
      <sheetName val="KNOL"/>
      <sheetName val="LVLT"/>
      <sheetName val="PAET"/>
      <sheetName val="SURW"/>
      <sheetName val="TWTC"/>
      <sheetName val="XOHO"/>
      <sheetName val="RCNI"/>
      <sheetName val="T"/>
      <sheetName val="VZ"/>
      <sheetName val="S"/>
      <sheetName val="CYCL"/>
      <sheetName val="LEAP"/>
      <sheetName val="PCS"/>
      <sheetName val="USM"/>
      <sheetName val="NTLS"/>
      <sheetName val="Wireless Subs"/>
      <sheetName val="ASPEN COMPS"/>
      <sheetName val="Wireless Summary"/>
      <sheetName val="CLEC Subs"/>
      <sheetName val="CLEC Summary"/>
      <sheetName val="Summary Network Centric III (2)"/>
      <sheetName val="Valu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slinks"/>
      <sheetName val="Output Cash"/>
      <sheetName val="Output 50_50"/>
      <sheetName val="Output Stock"/>
      <sheetName val="__FDSCACHE__"/>
      <sheetName val="MC"/>
      <sheetName val="Revenue Causal"/>
      <sheetName val="Vulcan DCF wo Acq"/>
      <sheetName val="Football Field"/>
      <sheetName val="Output_Cash"/>
      <sheetName val="Output_50_50"/>
      <sheetName val="Output_Sto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Historical Valuation Trends"/>
      <sheetName val="Ticker Inputs"/>
      <sheetName val="Data-Info Historical Data"/>
      <sheetName val="Ticker Inputs (2)"/>
      <sheetName val="Trading Tech Historical Data"/>
      <sheetName val="Sheet1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Actuals"/>
      <sheetName val="Sheet1"/>
      <sheetName val="Contribution Curve"/>
      <sheetName val="Sorted"/>
    </sheet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UTR"/>
      <sheetName val="__FDSCACHE__"/>
      <sheetName val="LSPN"/>
      <sheetName val="RLRN"/>
      <sheetName val="REVU"/>
      <sheetName val="SCIL"/>
      <sheetName val="Compco"/>
      <sheetName val="Indicative Valuation"/>
      <sheetName val="Stock Price Performance"/>
      <sheetName val="Fixed Ratio Deal Value"/>
      <sheetName val="Trading Stats"/>
      <sheetName val="Input"/>
      <sheetName val="Output"/>
      <sheetName val="Triangulation"/>
      <sheetName val="Fixed Price"/>
      <sheetName val="Contribution Analysis"/>
      <sheetName val="Income Statement"/>
      <sheetName val="LSPN Stock Prices"/>
      <sheetName val="Projections vs Consensus"/>
      <sheetName val="Matrix"/>
      <sheetName val="Football Field"/>
      <sheetName val="NewCo to RLRN"/>
      <sheetName val="Simple DCF"/>
      <sheetName val="Accretion Output"/>
      <sheetName val="Merger Con"/>
      <sheetName val="Synergies"/>
      <sheetName val="Tangible Assets"/>
      <sheetName val="Poseidon Model (DO NOT CHANGE)"/>
      <sheetName val="Projections"/>
      <sheetName val="Financials 2"/>
      <sheetName val="CFF"/>
      <sheetName val="CFF PV"/>
      <sheetName val="Adjusted IS Analysis HC"/>
      <sheetName val="Indicative_Valuation"/>
      <sheetName val="Stock_Price_Performance"/>
      <sheetName val="Fixed_Ratio_Deal_Value"/>
      <sheetName val="Trading_Stats"/>
      <sheetName val="Fixed_Price"/>
      <sheetName val="Contribution_Analysis"/>
      <sheetName val="Income_Statement"/>
      <sheetName val="LSPN_Stock_Prices"/>
      <sheetName val="Projections_vs_Consensus"/>
      <sheetName val="Football_Field"/>
      <sheetName val="NewCo_to_RLRN"/>
      <sheetName val="Simple_DCF"/>
      <sheetName val="Accretion_Output"/>
      <sheetName val="Merger_Con"/>
      <sheetName val="Tangible_Assets"/>
      <sheetName val="Poseidon_Model_(DO_NOT_CHANGE)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"/>
      <sheetName val="Bubble Chart"/>
      <sheetName val="Graphs"/>
      <sheetName val="NTM Data"/>
      <sheetName val="Output (5)"/>
      <sheetName val="__FDSCACHE__"/>
      <sheetName val="Output (3)"/>
      <sheetName val="VRSK"/>
      <sheetName val="V"/>
      <sheetName val="VNET3-BR"/>
      <sheetName val="MA"/>
      <sheetName val="GCA"/>
      <sheetName val="HPY"/>
      <sheetName val="WXS"/>
      <sheetName val="ADS"/>
      <sheetName val="EFD"/>
      <sheetName val="CYBS"/>
      <sheetName val="TSS"/>
      <sheetName val="SLH"/>
      <sheetName val="MXB"/>
      <sheetName val="RM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F Ownership"/>
      <sheetName val="Fees"/>
      <sheetName val="Sheet1"/>
      <sheetName val="Graphs"/>
      <sheetName val="Historical Values"/>
      <sheetName val="__FDSCACHE__"/>
      <sheetName val="Sheet5"/>
      <sheetName val="Price Volume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IS"/>
      <sheetName val="CONTROL"/>
      <sheetName val="LBO"/>
      <sheetName val="Output"/>
      <sheetName val="Football Field"/>
      <sheetName val="Unused--&gt;"/>
      <sheetName val="BS"/>
      <sheetName val="Segment"/>
      <sheetName val="DCF"/>
      <sheetName val="PPR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Comparison"/>
      <sheetName val="Mgmt-D"/>
      <sheetName val="Mgmt-H"/>
      <sheetName val="Acquisitions"/>
      <sheetName val="Mgmt-Hybrid"/>
      <sheetName val="Bench-1"/>
      <sheetName val="__FDSCACHE__"/>
      <sheetName val="Bench-2"/>
      <sheetName val="AVP"/>
      <sheetName val="Fball"/>
      <sheetName val="DCF-D"/>
      <sheetName val="DCF-H"/>
      <sheetName val="DCF-S"/>
      <sheetName val="LBO-D"/>
      <sheetName val="LBO-H"/>
      <sheetName val="LBO-S"/>
      <sheetName val="Price Targets"/>
      <sheetName val="Repo-D"/>
      <sheetName val="Repo-H"/>
      <sheetName val="FV"/>
      <sheetName val="Conv Repo-Hybrid"/>
      <sheetName val="Debt Repo-Hybr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ncial Summary"/>
      <sheetName val="Floating Bar Chart"/>
      <sheetName val="Investor List"/>
    </sheetNames>
    <sheetDataSet>
      <sheetData sheetId="0"/>
      <sheetData sheetId="1"/>
      <sheetData sheetId="2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. Assump."/>
      <sheetName val="Pro Forma BS"/>
      <sheetName val="IRR Page"/>
      <sheetName val="Combined Spreads"/>
      <sheetName val="Schedules"/>
      <sheetName val="DEER Spreads"/>
      <sheetName val="BUFFALO Spreads"/>
      <sheetName val="ARS Detail (WriteDown)"/>
      <sheetName val="Output Pages"/>
      <sheetName val="Pro Forma EPS"/>
      <sheetName val="Purchase Price Sensitivity"/>
      <sheetName val="DEER Proposal Sensitivity"/>
      <sheetName val="DEER Proposal Sensitivity (2)"/>
      <sheetName val="DEER Proposal Sensitivity ( (3)"/>
      <sheetName val="BV Multiple Sensitivity"/>
      <sheetName val="IPO Analysis"/>
      <sheetName val="Capital Ratios"/>
      <sheetName val="New Sensitivity"/>
      <sheetName val="Floating Bar Chart"/>
      <sheetName val="Floating BC-DEER"/>
      <sheetName val="DEER Stand Alone"/>
      <sheetName val="2008 Bridge"/>
      <sheetName val="Revenue Detail"/>
      <sheetName val="DEER DCF"/>
      <sheetName val="DEER DCF (DEER Case)"/>
      <sheetName val="NonII as a % of Net II"/>
      <sheetName val="BUFFALO Stand Alone IS"/>
      <sheetName val="BUFFALO Stand Alone BS"/>
      <sheetName val="BUFFALO DCF"/>
      <sheetName val="Floating BC-BUFFALO"/>
      <sheetName val="Synergies"/>
      <sheetName val="Net Interest Margin"/>
      <sheetName val="DEER Return"/>
      <sheetName val="Value to DEER"/>
      <sheetName val="Strawman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Master Sheet"/>
      <sheetName val="AM"/>
      <sheetName val="AVP"/>
      <sheetName val="BTH"/>
      <sheetName val="CSS"/>
      <sheetName val="RUS"/>
      <sheetName val="SCHS"/>
      <sheetName val="SCHL"/>
      <sheetName val="RBI"/>
      <sheetName val="TUP"/>
      <sheetName val="CVO"/>
      <sheetName val="CGX"/>
      <sheetName val="RRD"/>
      <sheetName val="BNE"/>
      <sheetName val="EBF"/>
      <sheetName val="CRRC"/>
      <sheetName val="PRM"/>
      <sheetName val="SFLY"/>
      <sheetName val="ARTL"/>
      <sheetName val="WACC"/>
      <sheetName val="WACC OUTPUT"/>
      <sheetName val="Historical D to E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s"/>
      <sheetName val="Macro_Ranges"/>
      <sheetName val="Checks"/>
      <sheetName val="Lender Model - Output"/>
      <sheetName val="Lender Covenant - Output"/>
      <sheetName val="Lender EBITDA"/>
      <sheetName val="Lender S&amp;U"/>
      <sheetName val="Sources-Uses"/>
      <sheetName val="Lender Paste - 51%"/>
      <sheetName val="Lender Paste - 51% Covenant"/>
      <sheetName val="Mekko Covenant"/>
      <sheetName val="Covenant"/>
      <sheetName val="Output"/>
      <sheetName val="Capitalization Table"/>
      <sheetName val="Case Summaries"/>
      <sheetName val="Forward Multiple"/>
      <sheetName val="Acq. Output"/>
      <sheetName val="1. Inputs--&gt;"/>
      <sheetName val="Summary"/>
      <sheetName val="DealSheet"/>
      <sheetName val="DealBS"/>
      <sheetName val="Financing"/>
      <sheetName val="Fee and Rollover"/>
      <sheetName val="2. Financials--&gt;"/>
      <sheetName val="Consolidated"/>
      <sheetName val="Base"/>
      <sheetName val="Actuals - Jan"/>
      <sheetName val="Jan 14 EBITDA Summary"/>
      <sheetName val="Add-On"/>
      <sheetName val="DIV3"/>
      <sheetName val="4. Drivers--&gt;"/>
      <sheetName val="Channel Revenue Drivers"/>
      <sheetName val="Capex Build"/>
      <sheetName val="COGS Drivers"/>
      <sheetName val="Revenue Driver"/>
      <sheetName val="Product Build"/>
      <sheetName val="DTC Build"/>
      <sheetName val="Adj. Summary"/>
      <sheetName val="5. Acquisitions-&gt;"/>
      <sheetName val="Add-On Summary"/>
      <sheetName val="Add-On Pipeline"/>
      <sheetName val="Add-On Assumptions"/>
      <sheetName val="Add-On Backup"/>
      <sheetName val="6.Backup--&gt;"/>
      <sheetName val="A&amp;M Fixed Variable"/>
      <sheetName val="A&amp;M QoE"/>
      <sheetName val="IS Backup"/>
      <sheetName val="Historical Monthly Capex"/>
      <sheetName val="COGS Calc"/>
      <sheetName val="A&amp;M COGS Adj."/>
      <sheetName val="Mgmt. 2014 Capex Budget"/>
      <sheetName val="Adjustments"/>
      <sheetName val="7. Raw Data-&gt;"/>
      <sheetName val="Ducker Backup"/>
      <sheetName val="Mgmt. Capex Projections"/>
      <sheetName val="Mgmt. Annual PF"/>
      <sheetName val="Annual Sales by Channel"/>
      <sheetName val="Curt WC"/>
      <sheetName val="Mgmt. Model"/>
      <sheetName val="Jan BS"/>
      <sheetName val="Monthly BS"/>
      <sheetName val="Monthly CFS"/>
      <sheetName val="Monthly IS"/>
      <sheetName val="Annual Capex"/>
      <sheetName val="Sales+Margin by Channel"/>
      <sheetName val="Channel Sales"/>
      <sheetName val="Summary - December"/>
      <sheetName val="COGS Backup"/>
      <sheetName val="PF Adjustments - Jan"/>
      <sheetName val="3. Output--&gt;"/>
      <sheetName val="Debt_Summary"/>
      <sheetName val="ROTNW"/>
      <sheetName val="Palumbo_Tracker"/>
      <sheetName val="Seasonality Check"/>
      <sheetName val="Monthly-Weekly Output"/>
      <sheetName val="outpu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even Analysis Data"/>
      <sheetName val="Breakeven Analysis Chart"/>
      <sheetName val="Variables"/>
      <sheetName val="TOTAL"/>
      <sheetName val="Labor Analysis-Cvil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cBookData"/>
      <sheetName val="pcQueryData"/>
      <sheetName val="_pcSlicerSheet"/>
      <sheetName val="_pcHiddenSheet1"/>
      <sheetName val="_pcSlicerSheet1"/>
      <sheetName val="_pcHiddenSheet2"/>
      <sheetName val="Proclarity"/>
      <sheetName val="Cht 14 A-B Debt-Equity"/>
      <sheetName val="Sheet2"/>
      <sheetName val="Sheet3"/>
      <sheetName val="Assum"/>
      <sheetName val="outputs"/>
      <sheetName val="increm pf"/>
      <sheetName val="OUTPUT"/>
      <sheetName val="model"/>
      <sheetName val="Estimated US.. Long Products"/>
      <sheetName val="BLOCK"/>
      <sheetName val="S&amp;P500"/>
      <sheetName val="IPCM"/>
      <sheetName val="Valuation"/>
      <sheetName val="Healthcare Services"/>
      <sheetName val="Menu"/>
      <sheetName val="BS"/>
      <sheetName val="CF"/>
      <sheetName val="Cht_14_A-B_Debt-Equity"/>
      <sheetName val="increm_pf"/>
      <sheetName val="Estimated_US___Long_Products"/>
      <sheetName val="#REF"/>
      <sheetName val="Revised Charts"/>
      <sheetName val="REV Bridge"/>
      <sheetName val="EXP Bridge"/>
      <sheetName val="Chart Data"/>
      <sheetName val="EBITDA Bridge"/>
      <sheetName val="BORROWERS BUSINESS PLAN"/>
      <sheetName val="Sheet1"/>
      <sheetName val="CoverPage"/>
      <sheetName val="Rent roll"/>
      <sheetName val="Leases"/>
      <sheetName val="Intro"/>
      <sheetName val="Sources-Uses"/>
      <sheetName val="HL&amp;CAC"/>
      <sheetName val="sch6-rm"/>
      <sheetName val="sch10-rm2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Graph Valo Theoretical"/>
      <sheetName val="Graph Full Value"/>
      <sheetName val="Graph Strategique"/>
      <sheetName val="Graphs EBITDA"/>
      <sheetName val="Graphs EBITDA-Capex"/>
      <sheetName val="Summary Valuation"/>
      <sheetName val="__FDSCACHE__"/>
      <sheetName val="EU Comps"/>
      <sheetName val="EU Notes"/>
      <sheetName val="US Comps"/>
      <sheetName val="Notes US"/>
      <sheetName val="Historical Multiples"/>
      <sheetName val="US Deals"/>
      <sheetName val="EU Deals"/>
      <sheetName val="Assumptions"/>
      <sheetName val="Sales"/>
      <sheetName val="EBITDA"/>
      <sheetName val="Capex &amp; Depr."/>
      <sheetName val="DCF"/>
      <sheetName val="WACC"/>
      <sheetName val="Debt capacity "/>
      <sheetName val="Implied Multiples"/>
      <sheetName val="Summary Valuation ALL"/>
      <sheetName val="Valuation Model Decaux 19 06 00"/>
      <sheetName val="Input"/>
      <sheetName val="PV Data"/>
      <sheetName val="Sheet1"/>
      <sheetName val="#REF"/>
      <sheetName val="3. Contribution Analysis"/>
      <sheetName val="CW"/>
      <sheetName val="Master"/>
      <sheetName val="Reserves"/>
      <sheetName val="Gross Sales"/>
      <sheetName val="Interest Cover"/>
      <sheetName val="COMBINED"/>
      <sheetName val="VALSTAT"/>
      <sheetName val="MC CHRZ"/>
      <sheetName val="PPT Output"/>
      <sheetName val="Brokers"/>
      <sheetName val="Target Prices"/>
      <sheetName val="Goodwill"/>
      <sheetName val="03 Rates"/>
      <sheetName val="2pk"/>
      <sheetName val="02 Rates"/>
      <sheetName val="IX"/>
      <sheetName val="Sheet2"/>
      <sheetName val="Cash Flow"/>
      <sheetName val="Risk"/>
      <sheetName val="fullcomp"/>
      <sheetName val="EPS Chart_CRNv2"/>
      <sheetName val="Tables for March Note"/>
      <sheetName val="0012SSA"/>
      <sheetName val="12.31.08"/>
      <sheetName val="IND"/>
      <sheetName val="Conv Debt"/>
      <sheetName val="TB"/>
      <sheetName val="SVB Warrant Amort 10-23-01"/>
      <sheetName val="Graph_Valo_Theoretical"/>
      <sheetName val="Graph_Full_Value"/>
      <sheetName val="Graph_Strategique"/>
      <sheetName val="Graphs_EBITDA"/>
      <sheetName val="Graphs_EBITDA-Capex"/>
      <sheetName val="Summary_Valuation"/>
      <sheetName val="EU_Comps"/>
      <sheetName val="EU_Notes"/>
      <sheetName val="US_Comps"/>
      <sheetName val="Notes_US"/>
      <sheetName val="Historical_Multiples"/>
      <sheetName val="US_Deals"/>
      <sheetName val="EU_Deals"/>
      <sheetName val="Capex_&amp;_Depr_"/>
      <sheetName val="Debt_capacity_"/>
      <sheetName val="Implied_Multiples"/>
      <sheetName val="Summary_Valuation_ALL"/>
      <sheetName val="PV_Data"/>
      <sheetName val="3__Contribution_Analysis"/>
      <sheetName val="Details"/>
      <sheetName val="OH"/>
      <sheetName val="K1DB"/>
      <sheetName val=".2 PPV Summary"/>
      <sheetName val="SVB_Warrant_Amort_10-23-01"/>
      <sheetName val="_2_PPV_Summary"/>
      <sheetName val="Binning Q208"/>
      <sheetName val="P&amp;ICALC"/>
      <sheetName val="Valuation_Model_Decaux_19_06_00"/>
      <sheetName val="Gross_Sales"/>
      <sheetName val="Interest_Cover"/>
      <sheetName val="MC_CHRZ"/>
      <sheetName val="PPT_Output"/>
      <sheetName val="Target_Prices"/>
      <sheetName val="pswzParams"/>
      <sheetName val="IBU Capex (000's)"/>
      <sheetName val="Index"/>
      <sheetName val="PF Shareholding"/>
      <sheetName val="Side-by-Side"/>
      <sheetName val="Combo -Graphs"/>
      <sheetName val="Listados"/>
      <sheetName val="Charts"/>
      <sheetName val="Data"/>
      <sheetName val="lookup"/>
      <sheetName val="Totals"/>
      <sheetName val="CVS"/>
      <sheetName val="Wal-Mart"/>
      <sheetName val="Walgreens"/>
      <sheetName val="Rite Aid"/>
      <sheetName val="Target"/>
      <sheetName val="Amazon"/>
      <sheetName val="All Other"/>
      <sheetName val="Backup---&gt;"/>
      <sheetName val="April"/>
      <sheetName val="May"/>
      <sheetName val="June"/>
      <sheetName val="July"/>
      <sheetName val="Returns RF"/>
      <sheetName val="Example"/>
      <sheetName val="Gr Sales Evolution"/>
      <sheetName val="FY19 Units &amp; Sales by item"/>
      <sheetName val="Graph_Valo_Theoretical1"/>
      <sheetName val="Graph_Full_Value1"/>
      <sheetName val="Graph_Strategique1"/>
      <sheetName val="Graphs_EBITDA1"/>
      <sheetName val="Graphs_EBITDA-Capex1"/>
      <sheetName val="Summary_Valuation1"/>
      <sheetName val="EU_Comps1"/>
      <sheetName val="EU_Notes1"/>
      <sheetName val="US_Comps1"/>
      <sheetName val="Notes_US1"/>
      <sheetName val="Historical_Multiples1"/>
      <sheetName val="US_Deals1"/>
      <sheetName val="EU_Deals1"/>
      <sheetName val="Capex_&amp;_Depr_1"/>
      <sheetName val="Debt_capacity_1"/>
      <sheetName val="Implied_Multiples1"/>
      <sheetName val="Summary_Valuation_ALL1"/>
      <sheetName val="Graph_Valo_Theoretical2"/>
      <sheetName val="Graph_Full_Value2"/>
      <sheetName val="Graph_Strategique2"/>
      <sheetName val="Graphs_EBITDA2"/>
      <sheetName val="Graphs_EBITDA-Capex2"/>
      <sheetName val="Summary_Valuation2"/>
      <sheetName val="EU_Comps2"/>
      <sheetName val="EU_Notes2"/>
      <sheetName val="US_Comps2"/>
      <sheetName val="Notes_US2"/>
      <sheetName val="Historical_Multiples2"/>
      <sheetName val="US_Deals2"/>
      <sheetName val="EU_Deals2"/>
      <sheetName val="Capex_&amp;_Depr_2"/>
      <sheetName val="Debt_capacity_2"/>
      <sheetName val="Implied_Multiples2"/>
      <sheetName val="Summary_Valuation_ALL2"/>
      <sheetName val="Inputs &amp; lists"/>
      <sheetName val="Commit_Summaries"/>
      <sheetName val="Historical and Projected Stores"/>
      <sheetName val="SWBYP"/>
      <sheetName val="Pro Forma"/>
      <sheetName val="Valuation - D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down"/>
      <sheetName val="20 year"/>
      <sheetName val="ten year"/>
      <sheetName val="5 year"/>
      <sheetName val="spread"/>
      <sheetName val="Trading Summary"/>
      <sheetName val="Expected European Inv"/>
      <sheetName val="Diageo's investor base"/>
      <sheetName val="sales vol."/>
      <sheetName val="spread perf."/>
      <sheetName val="spread 2"/>
      <sheetName val="Global dist"/>
      <sheetName val="Global distribution"/>
      <sheetName val="Internat dist"/>
      <sheetName val="Post launch (6)"/>
      <sheetName val="Recent trading (7)"/>
      <sheetName val="Input"/>
      <sheetName val="ProForma"/>
      <sheetName val="__FDSCACHE__"/>
      <sheetName val="Output"/>
      <sheetName val="Sheet1"/>
      <sheetName val="Delhaize"/>
      <sheetName val="Prop Model"/>
      <sheetName val="Office Data"/>
      <sheetName val="salesvol_"/>
      <sheetName val="sales vol_"/>
      <sheetName val="oldSEG"/>
      <sheetName val="Quarters"/>
      <sheetName val="Financial Overview ShortProfile"/>
      <sheetName val="Summary"/>
      <sheetName val="CUS Image"/>
      <sheetName val="9-05046L"/>
      <sheetName val="Corp Overhead"/>
      <sheetName val="MWC"/>
      <sheetName val="20_year"/>
      <sheetName val="ten_year"/>
      <sheetName val="5_year"/>
      <sheetName val="Trading_Summary"/>
      <sheetName val="Expected_European_Inv"/>
      <sheetName val="Diageo's_investor_base"/>
      <sheetName val="sales_vol_"/>
      <sheetName val="spread_perf_"/>
      <sheetName val="spread_2"/>
      <sheetName val="Global_dist"/>
      <sheetName val="Global_distribution"/>
      <sheetName val="Internat_dist"/>
      <sheetName val="Post_launch_(6)"/>
      <sheetName val="Recent_trading_(7)"/>
      <sheetName val="Corp_Overhead"/>
      <sheetName val="20_year1"/>
      <sheetName val="ten_year1"/>
      <sheetName val="5_year1"/>
      <sheetName val="Trading_Summary1"/>
      <sheetName val="Expected_European_Inv1"/>
      <sheetName val="Diageo's_investor_base1"/>
      <sheetName val="sales_vol_1"/>
      <sheetName val="spread_perf_1"/>
      <sheetName val="spread_21"/>
      <sheetName val="Global_dist1"/>
      <sheetName val="Global_distribution1"/>
      <sheetName val="Internat_dist1"/>
      <sheetName val="Post_launch_(6)1"/>
      <sheetName val="Recent_trading_(7)1"/>
      <sheetName val="Corp_Overhead1"/>
      <sheetName val="20_year2"/>
      <sheetName val="ten_year2"/>
      <sheetName val="5_year2"/>
      <sheetName val="Trading_Summary2"/>
      <sheetName val="Expected_European_Inv2"/>
      <sheetName val="Diageo's_investor_base2"/>
      <sheetName val="sales_vol_2"/>
      <sheetName val="spread_perf_2"/>
      <sheetName val="spread_22"/>
      <sheetName val="Global_dist2"/>
      <sheetName val="Global_distribution2"/>
      <sheetName val="Internat_dist2"/>
      <sheetName val="Post_launch_(6)2"/>
      <sheetName val="Recent_trading_(7)2"/>
      <sheetName val="Corp_Overhead2"/>
      <sheetName val="CAPEX"/>
      <sheetName val="Parameters"/>
      <sheetName val="INPUT ACQUIROR DATA"/>
      <sheetName val="Transaction-Assum."/>
      <sheetName val="Gráfico"/>
      <sheetName val="Data"/>
      <sheetName val="All Sum"/>
      <sheetName val="Assumptions"/>
      <sheetName val="Input Projected"/>
      <sheetName val="Summary Financials"/>
      <sheetName val="P&amp;L --KRON"/>
      <sheetName val="P&amp;L -BayTV"/>
      <sheetName val="Amarillo I-40-HI"/>
      <sheetName val="LTM"/>
      <sheetName val="CREDIT STATS"/>
      <sheetName val="DropZone"/>
      <sheetName val="Cover"/>
      <sheetName val="Ass"/>
      <sheetName val="Q1 Jan 07"/>
      <sheetName val="Q1 Jan 06"/>
      <sheetName val="Page 6 - Source #2"/>
      <sheetName val="CoCo Descript"/>
      <sheetName val="company"/>
      <sheetName val="MktAss"/>
      <sheetName val="Total Firm"/>
      <sheetName val="Data for 03-04 Base Position"/>
      <sheetName val="215002"/>
      <sheetName val="BS Rollup"/>
      <sheetName val="Divisional Model"/>
      <sheetName val="Stock Price"/>
      <sheetName val="Financials"/>
      <sheetName val="Stock_Price"/>
      <sheetName val="sales_vol_3"/>
      <sheetName val="Stock_Price1"/>
      <sheetName val="sales_vol_4"/>
      <sheetName val="sales_vol_5"/>
      <sheetName val="Stock_Price2"/>
      <sheetName val="consolidated"/>
      <sheetName val="BTMAIN"/>
      <sheetName val="OPER"/>
      <sheetName val="RSR"/>
      <sheetName val="Weeklies"/>
      <sheetName val="Opportunity Codes "/>
      <sheetName val="2013"/>
      <sheetName val="Sheet2"/>
      <sheetName val="Sheet3"/>
      <sheetName val="Sheet4"/>
      <sheetName val="Total"/>
      <sheetName val="CAPITAL PH1"/>
      <sheetName val=" BUDGET P1"/>
      <sheetName val="A"/>
      <sheetName val="EuroInputs"/>
      <sheetName val="Amort Sched"/>
      <sheetName val="Comps"/>
      <sheetName val="STVAR"/>
      <sheetName val="Codes"/>
      <sheetName val="NCV Pivot"/>
      <sheetName val="exec sum (ncv) (3)"/>
      <sheetName val="EBITDA"/>
      <sheetName val="Price Performance Output"/>
      <sheetName val="Historical Multiples Output"/>
      <sheetName val="Straw Man"/>
      <sheetName val="MedSolutions Financial Data"/>
      <sheetName val="Football Field "/>
      <sheetName val="DCF"/>
      <sheetName val="Data Control"/>
      <sheetName val="Pro forma IS"/>
      <sheetName val="BEV"/>
      <sheetName val="Qcharts"/>
      <sheetName val="Charts"/>
      <sheetName val="Offers G&amp;C"/>
      <sheetName val="Offers GE"/>
      <sheetName val="Offers GS"/>
      <sheetName val="Offers MC"/>
      <sheetName val="13199"/>
      <sheetName val="PNGOil"/>
      <sheetName val="Country Risk"/>
      <sheetName val="Quarterly rates"/>
      <sheetName val="Ferco - CCC"/>
      <sheetName val="CCC"/>
      <sheetName val="Headcount Report"/>
      <sheetName val="Model"/>
      <sheetName val="MLP IPO Yields vs MLP Index"/>
      <sheetName val="Control Panel"/>
      <sheetName val="Market"/>
      <sheetName val="ONYX"/>
      <sheetName val="Lists"/>
      <sheetName val="SD NA - Revenue - SD"/>
      <sheetName val="stmcro"/>
      <sheetName val="Sheet1 (2)"/>
      <sheetName val="fxrates"/>
      <sheetName val="Hf"/>
      <sheetName val="Rev Growth Rate"/>
      <sheetName val="Drivers"/>
      <sheetName val="POV selections"/>
      <sheetName val="callahanabr"/>
      <sheetName val="Journal Entries"/>
      <sheetName val="Time Periods"/>
      <sheetName val="Inputs"/>
      <sheetName val="G-5.1a 100"/>
      <sheetName val="Balance SheetLinks"/>
      <sheetName val="Consolidated_Divisions"/>
      <sheetName val="Div1"/>
      <sheetName val="Div2"/>
      <sheetName val="Div3"/>
      <sheetName val="Accectable Names"/>
      <sheetName val="List Input (2)"/>
      <sheetName val="BS Monthly - AUS"/>
      <sheetName val="WCO FS"/>
      <sheetName val="pcQueryData"/>
      <sheetName val="Assum"/>
      <sheetName val="NCV_Pivot"/>
      <sheetName val="exec_sum_(ncv)_(3)"/>
      <sheetName val="Data_Control"/>
      <sheetName val="Headcount_Report"/>
      <sheetName val="Revenue"/>
      <sheetName val="NA - Revenue"/>
      <sheetName val="NA - Revenue - SD"/>
      <sheetName val="20_year3"/>
      <sheetName val="ten_year3"/>
      <sheetName val="5_year3"/>
      <sheetName val="Trading_Summary3"/>
      <sheetName val="Expected_European_Inv3"/>
      <sheetName val="Diageo's_investor_base3"/>
      <sheetName val="sales_vol_6"/>
      <sheetName val="spread_perf_3"/>
      <sheetName val="spread_23"/>
      <sheetName val="Global_dist3"/>
      <sheetName val="Global_distribution3"/>
      <sheetName val="Internat_dist3"/>
      <sheetName val="Post_launch_(6)3"/>
      <sheetName val="Recent_trading_(7)3"/>
      <sheetName val="sales_vol_7"/>
      <sheetName val="Stock_Price3"/>
      <sheetName val="Input_Projected"/>
      <sheetName val="Opportunity_Codes_"/>
      <sheetName val="CAPITAL_PH1"/>
      <sheetName val="_BUDGET_P1"/>
      <sheetName val="Financial_Overview_ShortProfile"/>
      <sheetName val="CUS_Image"/>
      <sheetName val="Prop_Model"/>
      <sheetName val="Office_Data"/>
      <sheetName val="Corp_Overhead3"/>
      <sheetName val="INPUT_ACQUIROR_DATA"/>
      <sheetName val="Transaction-Assum_"/>
      <sheetName val="All_Sum"/>
      <sheetName val="P&amp;L_--KRON"/>
      <sheetName val="P&amp;L_-BayTV"/>
      <sheetName val="Summary_Financials"/>
      <sheetName val="Amarillo_I-40-HI"/>
      <sheetName val="CREDIT_STATS"/>
      <sheetName val="Total_Firm"/>
      <sheetName val="Data_for_03-04_Base_Position"/>
      <sheetName val="BS_Rollup"/>
      <sheetName val="2009-2010 Sales Target2.2"/>
      <sheetName val="Act vs. Budget"/>
      <sheetName val="codici - partime"/>
      <sheetName val="contr partner"/>
      <sheetName val="Bloom Links"/>
      <sheetName val="category uomo"/>
      <sheetName val="EO-IVA"/>
      <sheetName val="SINTESI"/>
      <sheetName val="OVIESSE"/>
      <sheetName val="Divisional_Model"/>
      <sheetName val="sales_vol_8"/>
      <sheetName val="20_year4"/>
      <sheetName val="ten_year4"/>
      <sheetName val="5_year4"/>
      <sheetName val="Trading_Summary4"/>
      <sheetName val="Expected_European_Inv4"/>
      <sheetName val="Diageo's_investor_base4"/>
      <sheetName val="spread_perf_4"/>
      <sheetName val="spread_24"/>
      <sheetName val="Global_dist4"/>
      <sheetName val="Global_distribution4"/>
      <sheetName val="Internat_dist4"/>
      <sheetName val="Post_launch_(6)4"/>
      <sheetName val="Recent_trading_(7)4"/>
      <sheetName val="sales_vol_9"/>
      <sheetName val="Stock_Price4"/>
      <sheetName val="NCV_Pivot1"/>
      <sheetName val="exec_sum_(ncv)_(3)1"/>
      <sheetName val="Corp_Overhead4"/>
      <sheetName val="INPUT_ACQUIROR_DATA1"/>
      <sheetName val="Transaction-Assum_1"/>
      <sheetName val="P&amp;L_--KRON1"/>
      <sheetName val="P&amp;L_-BayTV1"/>
      <sheetName val="All_Sum1"/>
      <sheetName val="Summary_Financials1"/>
      <sheetName val="Input_Projected1"/>
      <sheetName val="Amarillo_I-40-HI1"/>
      <sheetName val="CREDIT_STATS1"/>
      <sheetName val="Prop_Model1"/>
      <sheetName val="Total_Firm1"/>
      <sheetName val="Data_for_03-04_Base_Position1"/>
      <sheetName val="BS_Rollup1"/>
      <sheetName val="Data_Control1"/>
      <sheetName val="Headcount_Report1"/>
      <sheetName val="Financial_Overview_ShortProfil1"/>
      <sheetName val="Price_Performance_Output"/>
      <sheetName val="Historical_Multiples_Output"/>
      <sheetName val="Straw_Man"/>
      <sheetName val="MedSolutions_Financial_Data"/>
      <sheetName val="CUS_Image1"/>
      <sheetName val="CAPITAL_PH11"/>
      <sheetName val="_BUDGET_P11"/>
      <sheetName val="Football_Field_"/>
      <sheetName val="Opportunity_Codes_1"/>
      <sheetName val="Office_Data1"/>
      <sheetName val="Ferco_-_CCC"/>
      <sheetName val="MLP_IPO_Yields_vs_MLP_Index"/>
      <sheetName val="Control_Panel"/>
      <sheetName val="Country_Risk"/>
      <sheetName val="Quarterly_rates"/>
      <sheetName val="Divisional_Model1"/>
      <sheetName val="Journal_Entries"/>
      <sheetName val="Pro_forma_IS"/>
      <sheetName val="Offers_G&amp;C"/>
      <sheetName val="Offers_GE"/>
      <sheetName val="Offers_GS"/>
      <sheetName val="Offers_MC"/>
      <sheetName val="Time_Periods"/>
      <sheetName val="Sheet1_(2)"/>
      <sheetName val="Amort_Sched"/>
      <sheetName val="SD_NA_-_Revenue_-_SD"/>
      <sheetName val="NA_-_Revenue"/>
      <sheetName val="NA_-_Revenue_-_SD"/>
      <sheetName val="2009-2010_Sales_Target2_2"/>
      <sheetName val="Act_vs__Budget"/>
      <sheetName val="codici_-_partime"/>
      <sheetName val="contr_partner"/>
      <sheetName val="Bloom_Links"/>
      <sheetName val="category_uomo"/>
      <sheetName val="International"/>
      <sheetName val="Pro Forma Contribution Analysis"/>
      <sheetName val="Career and Professional"/>
      <sheetName val="Higher Ed Obs"/>
      <sheetName val="Refere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 refreshError="1"/>
      <sheetData sheetId="313" refreshError="1"/>
      <sheetData sheetId="314" refreshError="1"/>
      <sheetData sheetId="315" refreshError="1"/>
      <sheetData sheetId="316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 10 GAAP"/>
      <sheetName val="internal stmts"/>
      <sheetName val="reclass"/>
      <sheetName val="adjust"/>
      <sheetName val="offering - detail"/>
      <sheetName val="proforma entries"/>
      <sheetName val="offering summary"/>
      <sheetName val="off - md&amp;a"/>
      <sheetName val="percent md&amp;a"/>
      <sheetName val="pro forma adj"/>
      <sheetName val="md&amp;a comments"/>
      <sheetName val="ma review"/>
      <sheetName val="new ma review"/>
      <sheetName val="mfg var inv"/>
      <sheetName val="AA&amp;Co BS"/>
      <sheetName val="AA&amp;Co Cash Flow"/>
      <sheetName val="1097 wksht"/>
      <sheetName val="1098 wksht"/>
      <sheetName val="interest paid"/>
      <sheetName val="stmt reference"/>
      <sheetName val="bonus accrual"/>
      <sheetName val="1098 loc"/>
      <sheetName val="1097 loc"/>
      <sheetName val="curhis"/>
      <sheetName val="int adj"/>
      <sheetName val="98 int"/>
      <sheetName val="97 int"/>
      <sheetName val="97 int p 11 to 13"/>
      <sheetName val="10-11 ref info"/>
      <sheetName val="Sources &amp; Uses"/>
      <sheetName val="1-27-99 Debt"/>
      <sheetName val="incr decr sch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k Model"/>
      <sheetName val="Bank Case - Blair"/>
      <sheetName val="Bank Case Buildup"/>
      <sheetName val="Net Sales"/>
      <sheetName val="Gross Profit"/>
      <sheetName val="expenses"/>
      <sheetName val="monthly - base case"/>
      <sheetName val="Standalone Base C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CF"/>
    </sheetNames>
    <sheetDataSet>
      <sheetData sheetId="0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OC"/>
      <sheetName val="Overview&gt;&gt;"/>
      <sheetName val="Graphs"/>
      <sheetName val="Sheet1"/>
      <sheetName val="Summary1"/>
      <sheetName val="Summary2"/>
      <sheetName val="AR_Roll1"/>
      <sheetName val="AR_Roll2"/>
      <sheetName val="AR_Roll3"/>
      <sheetName val="AR_CompORTH(old)"/>
      <sheetName val="AR1"/>
      <sheetName val="AR2"/>
      <sheetName val="AR3"/>
      <sheetName val="Recons"/>
      <sheetName val="AR_Lead"/>
      <sheetName val="Dec15_AR"/>
      <sheetName val="Outputs&gt;&gt;"/>
      <sheetName val="GL"/>
      <sheetName val="ClosingBS_Summary"/>
      <sheetName val="ClosingBS_Clinics"/>
      <sheetName val="CreditBalances"/>
      <sheetName val="DoS1"/>
      <sheetName val="DoS2"/>
      <sheetName val="D1"/>
      <sheetName val="D2"/>
      <sheetName val="D3"/>
      <sheetName val="OR"/>
      <sheetName val="OR1"/>
      <sheetName val="OR2"/>
      <sheetName val="Process"/>
      <sheetName val="Assumptions"/>
      <sheetName val="Waterfalls&gt;&gt;"/>
      <sheetName val="AR_CompALL(old)"/>
      <sheetName val="Total"/>
      <sheetName val="FFS"/>
      <sheetName val="FFS_Balance"/>
      <sheetName val="FFS_BalRoll"/>
      <sheetName val="FFS_INS"/>
      <sheetName val="FFS_DISC"/>
      <sheetName val="FFS_SELF"/>
      <sheetName val="FFS_Net"/>
      <sheetName val="FFS_Net_INS"/>
      <sheetName val="FFS_Net_DISC"/>
      <sheetName val="FFS_Net_SELF"/>
      <sheetName val="Ortho"/>
      <sheetName val="Ortho_Balance"/>
      <sheetName val="Ortho_Net"/>
      <sheetName val="Clinics&gt;&gt;"/>
      <sheetName val="ALL_CLINICS"/>
      <sheetName val="1"/>
      <sheetName val="1a"/>
      <sheetName val="2"/>
      <sheetName val="3"/>
      <sheetName val="3a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Pivots&gt;&gt;"/>
      <sheetName val="OrthoTest1"/>
      <sheetName val="Dec15_DOSpivs"/>
      <sheetName val="LinkedTables"/>
      <sheetName val="BlankChecker"/>
      <sheetName val="CreditBalPivot"/>
      <sheetName val="Dec15_AR_pivots"/>
      <sheetName val="Dec15_AR_rec"/>
      <sheetName val="0 OrthoAging_piv"/>
      <sheetName val="1 CLINIC_piv"/>
      <sheetName val="2a WTRFL_piv"/>
      <sheetName val="2b WTRFL_piv_INS"/>
      <sheetName val="2c WTRFL_piv_DISC"/>
      <sheetName val="2d WTRFL_piv_SELF"/>
      <sheetName val="2e AdjWTRFL_piv"/>
      <sheetName val="2f RfndWTRFL_piv"/>
      <sheetName val="3 RECON1"/>
      <sheetName val="4 RECON2 (Nov)"/>
      <sheetName val="4 RECON2 (Oct)"/>
      <sheetName val="4 RECON2 (Sep)"/>
      <sheetName val="4 RECON2 (Aug)"/>
      <sheetName val="4 RECON2 (Jul)"/>
      <sheetName val="4 RECON2 (Jun)"/>
      <sheetName val="EaglesoftAR"/>
      <sheetName val="5 RECtoDEPpiv"/>
      <sheetName val="8 LOOKBACKpiv"/>
      <sheetName val="9 MATCHgrph"/>
      <sheetName val="9 MATCHpiv"/>
      <sheetName val="9 ARpivTransID_FFS"/>
      <sheetName val="9 ARpivTransID_ALL"/>
      <sheetName val="9 ARpivTransID_Ortho"/>
      <sheetName val="OrthoPatientRoll_ExclAdj"/>
      <sheetName val="OrthoPatientRoll_InclAdj"/>
      <sheetName val="Ops1"/>
      <sheetName val="Ops2"/>
      <sheetName val="Ops3"/>
      <sheetName val="Ops4"/>
      <sheetName val="Deca Dental -- 2015"/>
      <sheetName val="Deca Dental -- 2015.12 Revenue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 refreshError="1"/>
      <sheetData sheetId="130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O1 in pg 5 of 8"/>
      <sheetName val="Clinic List"/>
      <sheetName val="Cover"/>
      <sheetName val="METRICS 1"/>
      <sheetName val="TOC"/>
      <sheetName val="Reporting&gt;&gt;"/>
      <sheetName val="Memo&gt;&gt;"/>
      <sheetName val="Exhibit_1"/>
      <sheetName val="Exhibit_2"/>
      <sheetName val="Exhibit_3"/>
      <sheetName val="Exhibit_4"/>
      <sheetName val="SUMMARY"/>
      <sheetName val="MODELCOMPS"/>
      <sheetName val="MATCH"/>
      <sheetName val="AGING ANALYSIS"/>
      <sheetName val="DEPOSIT RECONCILIATION"/>
      <sheetName val="Clinic_Metrics&gt;&gt;"/>
      <sheetName val="REV"/>
      <sheetName val="FFS_RATES"/>
      <sheetName val="Sheet2"/>
      <sheetName val="COLLECTIONS"/>
      <sheetName val="ASSUMPTIONS"/>
      <sheetName val="GL_IMPACT"/>
      <sheetName val="RATES"/>
      <sheetName val="MEMO1"/>
      <sheetName val="MEMO2"/>
      <sheetName val="MEMO4"/>
      <sheetName val="MEMO5"/>
      <sheetName val="COMP2"/>
      <sheetName val="CLINICS"/>
      <sheetName val="TEST"/>
      <sheetName val="BR1"/>
      <sheetName val="BR2"/>
      <sheetName val="F1"/>
      <sheetName val="Comparisons&gt;&gt;"/>
      <sheetName val="Inputs_v4.0"/>
      <sheetName val="Inputs_v3.0"/>
      <sheetName val="Inputs_Diff_4to3"/>
      <sheetName val="Inputs_v2.0"/>
      <sheetName val="Inputs_Diff_3to2"/>
      <sheetName val="COMP1_v4.0"/>
      <sheetName val="COMP1_v3.0"/>
      <sheetName val="COMP1_v2.0"/>
      <sheetName val="COMP1_Diff"/>
      <sheetName val="Ortho RevRec Summary&gt; &gt;"/>
      <sheetName val="TOTAL ORTHO"/>
      <sheetName val="TRADITIONAL"/>
      <sheetName val="INVISALIGN"/>
      <sheetName val="Waterfalls&gt;&gt;"/>
      <sheetName val="FFS (Softdent)"/>
      <sheetName val="F2b"/>
      <sheetName val="F3"/>
      <sheetName val="F4"/>
      <sheetName val="F4a"/>
      <sheetName val="F4b"/>
      <sheetName val="F5"/>
      <sheetName val="F6"/>
      <sheetName val="O1"/>
      <sheetName val="FFS (Softdent) (Insurance)"/>
      <sheetName val="FFS (Softdent) (SelfPay)"/>
      <sheetName val="FFS (QDW)"/>
      <sheetName val="FFS (QDW) (Insurance)"/>
      <sheetName val="FFS (QDW) (SelfPay)"/>
      <sheetName val="FFS Total"/>
      <sheetName val="Ortho (Softdent)"/>
      <sheetName val="O3"/>
      <sheetName val="O3A"/>
      <sheetName val="O4"/>
      <sheetName val="C1"/>
      <sheetName val="C2"/>
      <sheetName val="OT1"/>
      <sheetName val="OT2"/>
      <sheetName val="Ortho (QDW)"/>
      <sheetName val="Ortho Total"/>
      <sheetName val="Clinics&gt;&gt;"/>
      <sheetName val="All_Clinics"/>
      <sheetName val="Clinic_SD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Clinic_Acq"/>
      <sheetName val="30"/>
      <sheetName val="31"/>
      <sheetName val="Clinic_QDW"/>
      <sheetName val="8b"/>
      <sheetName val="10b"/>
      <sheetName val="13b"/>
      <sheetName val="27b"/>
      <sheetName val="29b"/>
      <sheetName val="Brock1"/>
      <sheetName val="Sheet1"/>
      <sheetName val="Pivots&gt;&gt;"/>
      <sheetName val="Ultimate_Oct15"/>
      <sheetName val="Revised_Version"/>
      <sheetName val="Links"/>
      <sheetName val="QDW Piv"/>
      <sheetName val="CR1"/>
      <sheetName val="D3_1"/>
      <sheetName val="CR2"/>
      <sheetName val="MATCH2"/>
      <sheetName val="100 QDW Production"/>
      <sheetName val="300 QDW Payments II"/>
      <sheetName val="QDW Collection Summary"/>
      <sheetName val="QDW_Unique Count"/>
      <sheetName val="QDW_WF"/>
      <sheetName val="FFS_WF1"/>
      <sheetName val="FFS_WF1 (Insurance)"/>
      <sheetName val="FFS_WF1 (SelfPay)"/>
      <sheetName val="Ortho_WF2"/>
      <sheetName val="FFS_WF2"/>
      <sheetName val="FFS_WF2 (Insurance)"/>
      <sheetName val="FFS_WF2 (SelfPay)"/>
      <sheetName val="FFS1 Total"/>
      <sheetName val="FFS1 Insurance"/>
      <sheetName val="FFS1 Self Pay"/>
      <sheetName val="FFS2"/>
      <sheetName val="FFS3"/>
      <sheetName val="ORTH1"/>
      <sheetName val="ORTH2"/>
      <sheetName val="ORTH3"/>
      <sheetName val="ORTH4"/>
      <sheetName val="ORTH5"/>
      <sheetName val="CAP1"/>
      <sheetName val="Collection Summary"/>
      <sheetName val="Feb Model Rev Rec"/>
      <sheetName val="Gentle Dental -- December 2015 "/>
      <sheetName val="PL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 refreshError="1"/>
      <sheetData sheetId="152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QR&gt;&gt;"/>
      <sheetName val="QR"/>
      <sheetName val="QR1a"/>
      <sheetName val="QR1b"/>
      <sheetName val="QR1c"/>
      <sheetName val="QR1d"/>
      <sheetName val="QR1e"/>
      <sheetName val="QR2a"/>
      <sheetName val="QR2b"/>
      <sheetName val="QR2P"/>
      <sheetName val="QR3"/>
      <sheetName val="QR4a"/>
      <sheetName val="QR4b"/>
      <sheetName val="QR4c"/>
      <sheetName val="QR4P"/>
      <sheetName val="QR5"/>
      <sheetName val="QR5P"/>
      <sheetName val="QR6"/>
      <sheetName val="QR6P"/>
      <sheetName val="QR7a"/>
      <sheetName val="QR7b"/>
      <sheetName val="QR7P"/>
      <sheetName val="QR8a"/>
      <sheetName val="QR8b"/>
      <sheetName val="QR8P"/>
      <sheetName val="QR9"/>
      <sheetName val="QR10a"/>
      <sheetName val="QR10b"/>
      <sheetName val="QR10P1"/>
      <sheetName val="QR10P2"/>
      <sheetName val="QR11a"/>
      <sheetName val="QR11c"/>
      <sheetName val="QR11b"/>
      <sheetName val="QR11d"/>
      <sheetName val="QR11P"/>
      <sheetName val="QR12"/>
      <sheetName val="AR1"/>
      <sheetName val="AR1.1"/>
      <sheetName val="AR1.2"/>
      <sheetName val="FDD"/>
      <sheetName val="Triangles&gt;&gt;"/>
      <sheetName val="TO1"/>
      <sheetName val="TD0"/>
      <sheetName val="TD1"/>
      <sheetName val="TD2"/>
      <sheetName val="TD3"/>
      <sheetName val="TD4"/>
      <sheetName val="TD5"/>
      <sheetName val="TD6"/>
      <sheetName val="TD6a"/>
      <sheetName val="TD6b"/>
      <sheetName val="TD7"/>
      <sheetName val="TD8"/>
      <sheetName val="TD9"/>
      <sheetName val="TD10"/>
      <sheetName val="TD11"/>
      <sheetName val="TD12"/>
      <sheetName val="TD13"/>
      <sheetName val="TD14"/>
      <sheetName val="TD15"/>
      <sheetName val="TD0P"/>
      <sheetName val="T15P"/>
      <sheetName val="TOP"/>
      <sheetName val="Linked tables&gt;&gt;"/>
      <sheetName val="ADA code mapping"/>
      <sheetName val="DOP date"/>
      <sheetName val="DOS date"/>
      <sheetName val="Old DOS for capitation pmts"/>
      <sheetName val="Clinic mapping"/>
      <sheetName val="Ortho indicator"/>
      <sheetName val="Payment mapping"/>
      <sheetName val="Payor mapping"/>
      <sheetName val="Metrocare indicator"/>
      <sheetName val="Project Teal - QofR databook D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p 4"/>
      <sheetName val="Commission"/>
      <sheetName val="All"/>
      <sheetName val="Service"/>
      <sheetName val="Marketing"/>
      <sheetName val="IT"/>
      <sheetName val="GM"/>
      <sheetName val="Franchise"/>
      <sheetName val="Fleet"/>
      <sheetName val="Exec"/>
      <sheetName val="Accounting"/>
      <sheetName val="Tour"/>
      <sheetName val="Location"/>
      <sheetName val="CRD"/>
      <sheetName val="Data"/>
      <sheetName val="adp%204.xlsx"/>
    </sheetNames>
    <definedNames>
      <definedName name="Table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AMP Financial Perf_PPT"/>
      <sheetName val="2014 Budget"/>
      <sheetName val="S&amp;U_PPT"/>
      <sheetName val="Lender Terms"/>
      <sheetName val="Stats Breakdown"/>
      <sheetName val="Cap_PPT v2"/>
      <sheetName val="Cap_PPT"/>
      <sheetName val="EBITDA Schedule_PPT"/>
      <sheetName val="Add-On"/>
      <sheetName val="Assumptions"/>
      <sheetName val="Financial Summary"/>
      <sheetName val="Model Annual (Output)"/>
      <sheetName val="Returns "/>
      <sheetName val="Drivers - AAMP"/>
      <sheetName val="Drivers - Armour"/>
      <sheetName val="Drivers - Dension"/>
      <sheetName val="Deal BS"/>
      <sheetName val="Sources &amp; Uses"/>
      <sheetName val="Case Summaries"/>
      <sheetName val="Cap+Metrics+Returns"/>
      <sheetName val="Model Comparison"/>
      <sheetName val="Drivers - Intercompany"/>
      <sheetName val="Covenants"/>
      <sheetName val="Sheet2"/>
      <sheetName val="Model_Quarterly"/>
      <sheetName val="Model_Monthly"/>
      <sheetName val="Monthly Nordic"/>
      <sheetName val="Monthly AAUK"/>
      <sheetName val="Armour UK FY 2014"/>
      <sheetName val="Armour Monthly Financials"/>
      <sheetName val="Armour Q of E (USD)"/>
      <sheetName val="Armour Q of E - BS (USD)"/>
      <sheetName val="Armour Q of E EBITDA (USD)"/>
      <sheetName val="Armour Nordic FY 2014"/>
      <sheetName val="Updated Summary"/>
      <sheetName val="Dension Financials"/>
      <sheetName val="Intercompany"/>
      <sheetName val="Armour Q of E - WC (USD)"/>
      <sheetName val="Adj. Backup"/>
      <sheetName val="Synergies"/>
      <sheetName val="Back-up&gt;&gt;&gt;"/>
      <sheetName val="Adjustments"/>
      <sheetName val="Historic Monthly Financials"/>
      <sheetName val="2013 Forecast Nov-Dec 2013"/>
      <sheetName val="AAMP - 2014 Monthly IS"/>
      <sheetName val="IS 2013-2017"/>
      <sheetName val="Sales by Source"/>
      <sheetName val="5 yr Sales Growth"/>
      <sheetName val="Tax Amort"/>
      <sheetName val="AAMP Valuation"/>
      <sheetName val="AAMP Ownership"/>
      <sheetName val="Armour UK FY 2014 BS"/>
      <sheetName val="Armour Nordic FY 2014 BS"/>
      <sheetName val="VOLT"/>
      <sheetName val="Armour Q of E - BS (Pounds)"/>
      <sheetName val="Armour Q of E - WC (Pounds)"/>
      <sheetName val="Armour Q of E EBITDA (Pounds)"/>
      <sheetName val="Armour Q of E (Pounds)"/>
      <sheetName val="General"/>
      <sheetName val="DCF"/>
      <sheetName val="SET 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s-&gt;"/>
      <sheetName val="Audax"/>
      <sheetName val="Monthly P&amp;L"/>
      <sheetName val="Returns Output"/>
      <sheetName val="Deal Structure"/>
      <sheetName val="Tracker"/>
      <sheetName val="S&amp;U"/>
      <sheetName val="Annual"/>
      <sheetName val="Case Summary"/>
      <sheetName val="Covenant"/>
      <sheetName val="Quarterly Output"/>
      <sheetName val="Sensitivity"/>
      <sheetName val="Drivers-&gt;"/>
      <sheetName val="IS Output"/>
      <sheetName val="Assumptions"/>
      <sheetName val="Drivers - Consol"/>
      <sheetName val="Drivers - Sensitivity"/>
      <sheetName val="Deal BS"/>
      <sheetName val="Tax Step Up"/>
      <sheetName val="Model-&gt;"/>
      <sheetName val="Consolidated"/>
      <sheetName val="Corepoint Health"/>
      <sheetName val="Add-Ons"/>
      <sheetName val="Add-On-&gt;"/>
      <sheetName val="Add-On Pipeline"/>
      <sheetName val="Add-On Assumptions"/>
      <sheetName val="Backup-&gt;"/>
      <sheetName val="Management Forecast"/>
      <sheetName val="Monthly Revenue"/>
      <sheetName val="QofE"/>
      <sheetName val="Revenue build"/>
      <sheetName val="Operations"/>
      <sheetName val="Proje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_Ranges"/>
      <sheetName val="Checks"/>
      <sheetName val="Comments"/>
      <sheetName val="Summary"/>
      <sheetName val="DealSheet"/>
      <sheetName val="Implied MS"/>
      <sheetName val="DealBS"/>
      <sheetName val="Financing"/>
      <sheetName val="ROTNW FV"/>
      <sheetName val="Leverage"/>
      <sheetName val="Consolidated"/>
      <sheetName val="Base Inputs"/>
      <sheetName val="Revenue Build"/>
      <sheetName val="Acqs&gt;&gt;&gt;"/>
      <sheetName val="Acquisition Pipeline"/>
      <sheetName val="Acquisition Input"/>
      <sheetName val="De Novos&gt;&gt;&gt;"/>
      <sheetName val="De Novo Sched"/>
      <sheetName val="De Novo Input"/>
      <sheetName val="Capital Lease Sched"/>
      <sheetName val="De Novo Revenue Build"/>
      <sheetName val="KPMG"/>
      <sheetName val="QofE"/>
      <sheetName val="QofE WC Summary"/>
      <sheetName val="Tax Step Up"/>
      <sheetName val="Data &gt;&gt;&gt;"/>
      <sheetName val="Monthly BS"/>
      <sheetName val="Monthly P&amp;L"/>
      <sheetName val="CapEx"/>
      <sheetName val="Monthly Procedure Volumes"/>
      <sheetName val="Monthly Center Revenues"/>
      <sheetName val="PPE by Center"/>
      <sheetName val="Extra Outputs &gt;&gt;&gt;"/>
      <sheetName val="De Novo Assumptions"/>
      <sheetName val="Case Summaries"/>
      <sheetName val="Output"/>
      <sheetName val="Sources-Uses"/>
      <sheetName val="Covenant"/>
      <sheetName val="Debt_Summary"/>
      <sheetName val="ROTNW"/>
      <sheetName val="Not Using &gt;&gt;&gt;"/>
      <sheetName val="DIV2"/>
      <sheetName val="DIV3"/>
      <sheetName val="DIV4"/>
      <sheetName val="DIV5"/>
      <sheetName val="DIV6"/>
      <sheetName val="increm pf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AE"/>
    </sheetNames>
    <sheetDataSet>
      <sheetData sheetId="0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ui Electric"/>
      <sheetName val="St Elizabeth"/>
      <sheetName val="Seaside"/>
      <sheetName val="Broad St III"/>
      <sheetName val="Warren Power"/>
      <sheetName val="Tallman"/>
      <sheetName val="South Station 11"/>
      <sheetName val="South Station 7"/>
      <sheetName val="No Shore Medical"/>
      <sheetName val="Minera II"/>
      <sheetName val="Minera"/>
      <sheetName val="McGough"/>
      <sheetName val="Jackson County Train IV"/>
      <sheetName val="Jackson County"/>
      <sheetName val="Huxtable"/>
      <sheetName val="Guam"/>
      <sheetName val="Godley II"/>
      <sheetName val="Godley"/>
      <sheetName val="Gallo"/>
      <sheetName val="Ft Knox"/>
      <sheetName val="Eisenhower"/>
      <sheetName val="Colusa"/>
      <sheetName val="Chanute"/>
      <sheetName val="Caterpiller"/>
      <sheetName val="Ameresco-Forward"/>
      <sheetName val="Ameresco-Foothill"/>
      <sheetName val="Alban - NOAA"/>
      <sheetName val="Oct-2013 Narrative"/>
      <sheetName val="Sep-2013 Narrative"/>
      <sheetName val="Aug-2013 Narrative"/>
      <sheetName val="Milestone Revenue Projections"/>
      <sheetName val="Project Terms"/>
      <sheetName val="2013"/>
      <sheetName val="2012"/>
      <sheetName val="Acquiror"/>
      <sheetName val="Contents"/>
      <sheetName val="Model Assum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iginal Andrew___Data"/>
    </sheetNames>
    <sheetDataSet>
      <sheetData sheetId="0" refreshError="1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al Sheet"/>
      <sheetName val="Income Statement"/>
      <sheetName val="Tickmarks"/>
      <sheetName val="Original Andrew___Data"/>
      <sheetName val="Controls"/>
      <sheetName val="Exh 3"/>
      <sheetName val="Sales"/>
      <sheetName val="STATISTICS"/>
      <sheetName val="Est Allow BS Appr"/>
      <sheetName val="Est Allow Wrtoff"/>
      <sheetName val="AR Cfwd"/>
      <sheetName val="Comps (useless)"/>
      <sheetName val="DREXPJUL"/>
      <sheetName val="Five Year Plan"/>
      <sheetName val="Book Retirements"/>
      <sheetName val="data"/>
      <sheetName val="UDR"/>
      <sheetName val="GOP Analysis 1st half"/>
      <sheetName val="dearborn"/>
      <sheetName val="Print Options"/>
      <sheetName val="Merger"/>
      <sheetName val="1-4"/>
      <sheetName val="1-3"/>
      <sheetName val="1-2"/>
      <sheetName val="BUDGET DETAIL"/>
      <sheetName val="Change Orders"/>
      <sheetName val="Apex"/>
      <sheetName val="BRG"/>
      <sheetName val="Emard"/>
      <sheetName val="Foresight"/>
      <sheetName val="Nova"/>
      <sheetName val="RMW"/>
      <sheetName val="RnS"/>
      <sheetName val="Space Designs"/>
      <sheetName val="Vision"/>
      <sheetName val="WBE"/>
      <sheetName val="POs to Date"/>
      <sheetName val="Orders by Month"/>
      <sheetName val="Orders by Month B5"/>
      <sheetName val="Orders by Month PG"/>
      <sheetName val="Project to Date"/>
      <sheetName val="Invoices by Month"/>
      <sheetName val="Invoices by Month B5"/>
      <sheetName val="Invoices by Month PG"/>
      <sheetName val="Current Budget B5"/>
      <sheetName val="Current Budget PG"/>
      <sheetName val="Purchases-INPUT (in Pur Curr)"/>
      <sheetName val="_balenz_data"/>
      <sheetName val="DCF"/>
      <sheetName val="APR"/>
      <sheetName val="EMEA"/>
      <sheetName val="LAT"/>
      <sheetName val="N AMER"/>
      <sheetName val="prdcurbal8"/>
      <sheetName val="JDE 1-2-03 PRIOR PI"/>
      <sheetName val="Period 1"/>
      <sheetName val="cover"/>
      <sheetName val="Worksheet in 3-1 - Analytical R"/>
      <sheetName val="INPUTS"/>
      <sheetName val="Weekly Admissions - Census"/>
      <sheetName val="Weekly Recerts - Census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"/>
      <sheetName val="INPUT"/>
      <sheetName val="Redemption"/>
      <sheetName val="COMBINED OPS"/>
      <sheetName val="CLIENT"/>
      <sheetName val="RATIOS"/>
      <sheetName val="DCF_INT"/>
      <sheetName val="DCF"/>
      <sheetName val="Contingents"/>
      <sheetName val="PER SHARE"/>
      <sheetName val="PC AGGREGATE"/>
      <sheetName val="PC EV CALC"/>
      <sheetName val="PC TEAR SHEETS"/>
      <sheetName val="M&amp;A DETAIL"/>
      <sheetName val="M&amp;A EV CALC"/>
      <sheetName val="VALUATION"/>
      <sheetName val="DLOC"/>
      <sheetName val="DLOM"/>
      <sheetName val="ASSET"/>
      <sheetName val="DEBT"/>
      <sheetName val="Graph"/>
      <sheetName val="Summary"/>
      <sheetName val="Bonus-401k"/>
      <sheetName val="CHECK"/>
      <sheetName val="Summary - OLD"/>
      <sheetName val="Summary(70-30)"/>
      <sheetName val="INTERNAL DEBT"/>
      <sheetName val="REV BY PRACTICE"/>
      <sheetName val="Mngmt"/>
      <sheetName val="TABLES"/>
      <sheetName val="GRAPHS"/>
      <sheetName val="NWC"/>
      <sheetName val="ESOP COMP"/>
      <sheetName val="WACC"/>
      <sheetName val="S&amp;U"/>
      <sheetName val="CAPM"/>
      <sheetName val="BETA"/>
      <sheetName val="Volitility"/>
      <sheetName val="OPTIONS"/>
      <sheetName val="CIQ PUBLIC COMP INPUT"/>
      <sheetName val="PRESENT VALUE"/>
      <sheetName val="Integra"/>
      <sheetName val="Cap IQ"/>
      <sheetName val="MERG"/>
      <sheetName val="SDC"/>
      <sheetName val="PRAT"/>
      <sheetName val="DONE DEALS"/>
      <sheetName val="COMBINED_OPS"/>
      <sheetName val="PER_SHARE"/>
      <sheetName val="PC_AGGREGATE"/>
      <sheetName val="PC_EV_CALC"/>
      <sheetName val="PC_TEAR_SHEETS"/>
      <sheetName val="M&amp;A_DETAIL"/>
      <sheetName val="M&amp;A_EV_CALC"/>
      <sheetName val="Summary_-_OLD"/>
      <sheetName val="INTERNAL_DEBT"/>
      <sheetName val="REV_BY_PRACTICE"/>
      <sheetName val="ESOP_COMP"/>
      <sheetName val="CIQ_PUBLIC_COMP_INPUT"/>
      <sheetName val="PRESENT_VALUE"/>
      <sheetName val="Cap_IQ"/>
      <sheetName val="DONE_DEALS"/>
      <sheetName val="W1"/>
      <sheetName val="S1"/>
      <sheetName val="MA1"/>
      <sheetName val="V"/>
      <sheetName val="IS"/>
      <sheetName val="Inputs"/>
    </sheetNames>
    <sheetDataSet>
      <sheetData sheetId="0" refreshError="1"/>
      <sheetData sheetId="1" refreshError="1"/>
      <sheetData sheetId="2"/>
      <sheetData sheetId="3" refreshError="1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Baixa Renda"/>
      <sheetName val="Relatório"/>
      <sheetName val="Links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rix"/>
      <sheetName val="Bowler"/>
      <sheetName val="Cntmrs-Turnover"/>
      <sheetName val="Cntmrs-Recruit"/>
      <sheetName val="Cntmrs-Recruit Time"/>
      <sheetName val="Cntmrs-Chgo Record"/>
      <sheetName val="Cntmrs-FP Record"/>
      <sheetName val="Cntmrs-Chgo Acci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xRepositorySheet"/>
      <sheetName val="Table (2)"/>
      <sheetName val="Table"/>
      <sheetName val="Graph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VA_Orc"/>
      <sheetName val="Apre"/>
      <sheetName val="Bridge"/>
      <sheetName val="GVA_Real"/>
      <sheetName val="GVA_FCST"/>
      <sheetName val="CapGir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Hardcoded PVdata"/>
      <sheetName val="Comps"/>
      <sheetName val="Valuation"/>
      <sheetName val="Public Call List"/>
      <sheetName val="M&amp;A Thumbnail"/>
      <sheetName val="Banking Source"/>
      <sheetName val="E&amp;P Source (1)"/>
      <sheetName val="E&amp;P Source (2)"/>
      <sheetName val="E&amp;P Source (3)"/>
      <sheetName val="E&amp;P Source (4)"/>
      <sheetName val="Overvie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y"/>
      <sheetName val="Data"/>
      <sheetName val="Recent Data"/>
      <sheetName val="Confidence 1970"/>
      <sheetName val="Confidence 1984"/>
      <sheetName val="Expectations 1970"/>
      <sheetName val="Expectations 1984"/>
      <sheetName val="Present Sit 1970"/>
      <sheetName val="Present Sit 1984"/>
      <sheetName val="Current Bus 1970"/>
      <sheetName val="Current Empl 1970"/>
      <sheetName val="Future Bus 1970"/>
      <sheetName val="Future Empl 1970"/>
      <sheetName val="ES1 (5)"/>
      <sheetName val="ES1 (4)"/>
      <sheetName val="Chart1 (3)"/>
      <sheetName val="ES1 (3)"/>
      <sheetName val="ES2 (2)"/>
      <sheetName val="ES1 (2)"/>
      <sheetName val="ES Sum"/>
      <sheetName val="EFS"/>
      <sheetName val="ES1"/>
      <sheetName val="ES2"/>
      <sheetName val="Pres Sit"/>
      <sheetName val="Chart1 (2)"/>
      <sheetName val="Chart3"/>
      <sheetName val="Chart1"/>
      <sheetName val="Char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m Pd"/>
      <sheetName val="Canberra"/>
      <sheetName val="Packard"/>
      <sheetName val="PIC LBO"/>
      <sheetName val="Nuclear"/>
      <sheetName val="PF Pack."/>
      <sheetName val="M&amp;S Val"/>
      <sheetName val="PIC Repo"/>
      <sheetName val="PackMult"/>
      <sheetName val="NPGMult"/>
      <sheetName val="PF PackMult"/>
      <sheetName val="NPG LBO"/>
      <sheetName val="PIC Acc-Dil"/>
      <sheetName val="PF Pack Acc-Dil"/>
      <sheetName val="Fully-Dil."/>
      <sheetName val="CANBERRA IPO"/>
      <sheetName val="CanbMult"/>
      <sheetName val="#REF"/>
      <sheetName val="LBOLONG"/>
      <sheetName val="AUS6_15"/>
      <sheetName val="SAFETEA LU"/>
      <sheetName val="vmt 2005"/>
      <sheetName val="BP00IONS"/>
      <sheetName val="Major Public"/>
      <sheetName val="Input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Mkt Cap"/>
      <sheetName val="WACC-ML"/>
      <sheetName val="Comps"/>
      <sheetName val="Cases"/>
      <sheetName val="Cont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cked_Column_w_labels"/>
      <sheetName val="MAIN"/>
      <sheetName val="Add_Callout"/>
      <sheetName val="Scatter"/>
      <sheetName val="DC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CIQHiddenCacheSheet"/>
      <sheetName val="Model Instructions"/>
      <sheetName val="Cover Page"/>
      <sheetName val="Analysis &gt;&gt;&gt;"/>
      <sheetName val="Valuation Football Field"/>
      <sheetName val="AVP"/>
      <sheetName val="Financials for Presentation"/>
      <sheetName val="Operating"/>
      <sheetName val="LBO &gt;&gt;&gt;"/>
      <sheetName val="LBO Assumptions &amp; Outputs"/>
      <sheetName val="LBO"/>
      <sheetName val="DCF &gt;&gt;&gt;"/>
      <sheetName val="DCF"/>
      <sheetName val="WACC"/>
      <sheetName val="Public Comparables &gt;&gt;&gt;"/>
      <sheetName val="Public Comps. Inputs"/>
      <sheetName val="CIQ_LinkingNames"/>
      <sheetName val="Comp. Set 1"/>
      <sheetName val="Comp. Set 2"/>
      <sheetName val="Comp. Set 3"/>
      <sheetName val="Comp. Set 4"/>
      <sheetName val="Multiples"/>
      <sheetName val="Revenue CAGR"/>
      <sheetName val="EBITDA CAGR"/>
      <sheetName val="EBITDA Margin"/>
      <sheetName val="Gross Margin"/>
      <sheetName val="Live Metric Sheet"/>
      <sheetName val="Precedent Transactions &gt;&gt;&gt;"/>
      <sheetName val="Transaction Template"/>
      <sheetName val="Selected Transactions"/>
      <sheetName val="From Company &gt;&gt;&gt;"/>
      <sheetName val="Income Statement"/>
      <sheetName val="Balance Sheet"/>
      <sheetName val="Buyer Strip Template &gt;&gt;&gt;"/>
      <sheetName val="Buyer Strip Inputs"/>
      <sheetName val="Buyer Strips"/>
      <sheetName val="Formulas"/>
      <sheetName val="Additional &gt;&gt;&gt;"/>
      <sheetName val="PPA &gt;&gt;&gt;"/>
      <sheetName val="Assumptions"/>
      <sheetName val="Combined Balance Shee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Football Field"/>
      <sheetName val="LBO Base"/>
      <sheetName val="LBO Acquisition"/>
      <sheetName val="Active Working Model"/>
      <sheetName val="Acquisition Working Model"/>
      <sheetName val="DCF"/>
      <sheetName val="DCF Acquisition"/>
      <sheetName val="WACC"/>
      <sheetName val="IS Output"/>
      <sheetName val="Management Case"/>
      <sheetName val="Laz Case"/>
      <sheetName val="TaxAsset"/>
      <sheetName val="2011 Monthly BS"/>
      <sheetName val="DTC EBITDA Sensetivity"/>
      <sheetName val="Automotive M&amp;A Backup"/>
      <sheetName val="Automotive M&amp;A Transactions"/>
      <sheetName val="M&amp;A (From Auto Marketing)"/>
      <sheetName val="Aftermarket Suppliers"/>
      <sheetName val="Aftermarket Suppliers - 5 yr"/>
      <sheetName val="Recreational Branded"/>
      <sheetName val="Recreational Branded - 5yr"/>
      <sheetName val="Comp Graphs"/>
      <sheetName val="Revenue CAGR 13-16"/>
      <sheetName val="EBITDA CAGR 13-16"/>
      <sheetName val="EBITDA Margin 13-16"/>
      <sheetName val="Old Public Comp Benchmarking&gt;&gt;"/>
      <sheetName val="Stri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eds"/>
      <sheetName val="Admin"/>
      <sheetName val="Cover"/>
      <sheetName val="S&amp;U"/>
      <sheetName val="ClosingConsideration"/>
      <sheetName val="NetWire"/>
      <sheetName val="Wiring"/>
      <sheetName val="Fees"/>
      <sheetName val="PF BS"/>
      <sheetName val="CapTable-&gt;"/>
      <sheetName val="Investment"/>
      <sheetName val="PUnit"/>
      <sheetName val="Schedules -&gt;"/>
      <sheetName val="PUnits"/>
      <sheetName val="COPS"/>
      <sheetName val="MgmtRoll"/>
      <sheetName val="Shares &amp; Distrb"/>
      <sheetName val="Mgmt"/>
      <sheetName val="TransBonus"/>
      <sheetName val="Funds Flow"/>
      <sheetName val="Closing Certificate"/>
      <sheetName val="Wires"/>
      <sheetName val="Pre Closing Management Fee"/>
      <sheetName val="Deal Split"/>
      <sheetName val="Backup =&gt;"/>
      <sheetName val="Allocations"/>
      <sheetName val="BS"/>
      <sheetName val="Sheet3"/>
      <sheetName val="Invoices -&gt;"/>
      <sheetName val="Escrow"/>
      <sheetName val="Andrews"/>
      <sheetName val="Environ"/>
      <sheetName val="GreenPeak"/>
      <sheetName val="K&amp;E"/>
      <sheetName val="KPMG"/>
      <sheetName val="WMP"/>
      <sheetName val="Mercer"/>
      <sheetName val="First American"/>
      <sheetName val="Kojima"/>
      <sheetName val="A&amp;P"/>
      <sheetName val="Fredrikson"/>
      <sheetName val="HW"/>
      <sheetName val="GE"/>
      <sheetName val="Peerless Wiring"/>
      <sheetName val="Willis"/>
      <sheetName val="PCC Acq Corp"/>
      <sheetName val="PNC Mezz"/>
      <sheetName val="PNC Legal"/>
      <sheetName val="Power &amp; Fuel (S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Short"/>
      <sheetName val="AEV - LTM EBITDAR"/>
      <sheetName val="99E PE"/>
      <sheetName val="Unit Summary and Graph"/>
      <sheetName val="Margin Summary"/>
      <sheetName val="Segments"/>
      <sheetName val="9"/>
      <sheetName val="13"/>
      <sheetName val="Avanti Consolidated"/>
      <sheetName val="Public Comp Inputs"/>
      <sheetName val="Dilution Base"/>
      <sheetName val="Dalt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  <sheetName val="DCF"/>
      <sheetName val="Unlevered FCF"/>
      <sheetName val="General Data"/>
      <sheetName val="Original Andrew___Data"/>
      <sheetName val="Tustin"/>
      <sheetName val="Costa Mesa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rp-Mix"/>
      <sheetName val="EP"/>
      <sheetName val="Ann Arbor"/>
      <sheetName val="Ohio"/>
      <sheetName val="Wixom"/>
      <sheetName val="St. Paul"/>
      <sheetName val="Preso Tables"/>
      <sheetName val="2013 budget"/>
      <sheetName val="INPUT"/>
      <sheetName val="IS"/>
      <sheetName val="BS"/>
      <sheetName val="CF"/>
      <sheetName val="R"/>
      <sheetName val="RI"/>
      <sheetName val="NWC"/>
      <sheetName val="DCF"/>
      <sheetName val="DCF-Interim"/>
      <sheetName val="MA1"/>
      <sheetName val="MA2"/>
      <sheetName val="MA3"/>
      <sheetName val="PC1"/>
      <sheetName val="PC2"/>
      <sheetName val="PC3"/>
      <sheetName val="TA"/>
      <sheetName val="V"/>
      <sheetName val="V2"/>
      <sheetName val="AEC"/>
      <sheetName val="NWC2"/>
      <sheetName val="PV"/>
      <sheetName val="OPTIONS"/>
      <sheetName val="S1"/>
      <sheetName val="W1"/>
      <sheetName val="D1"/>
      <sheetName val="D2"/>
      <sheetName val="DI"/>
      <sheetName val="DS"/>
      <sheetName val="D3"/>
      <sheetName val="D4"/>
      <sheetName val="D5"/>
      <sheetName val="DX"/>
      <sheetName val="F"/>
      <sheetName val="DEPR"/>
      <sheetName val="RO.FV"/>
      <sheetName val="T"/>
      <sheetName val="TS"/>
      <sheetName val="TS1"/>
      <sheetName val="RO.ESOP"/>
      <sheetName val="RO.CHARTS"/>
      <sheetName val="RO.S vs. C"/>
      <sheetName val="RO.PARTICIPANT"/>
      <sheetName val="T.GRAT"/>
      <sheetName val="RO.DS"/>
      <sheetName val="RO.DI"/>
      <sheetName val="RO.FV CALC"/>
      <sheetName val="R1"/>
      <sheetName val="R2"/>
      <sheetName val="R3"/>
      <sheetName val="R4"/>
      <sheetName val="R5"/>
      <sheetName val="R6"/>
      <sheetName val="CoC"/>
      <sheetName val="BizMiner"/>
      <sheetName val="LBO"/>
      <sheetName val="LBO2"/>
      <sheetName val="S&amp;U"/>
      <sheetName val="DFCF"/>
      <sheetName val="Debt"/>
      <sheetName val="Debt Summary"/>
      <sheetName val="FV"/>
      <sheetName val="Warrant"/>
      <sheetName val="IRR"/>
      <sheetName val="Seller Returns"/>
      <sheetName val="PPT Tables"/>
      <sheetName val="DCFM"/>
      <sheetName val="GPCM"/>
      <sheetName val="Instructions"/>
      <sheetName val="Inpu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 refreshError="1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s----&gt;"/>
      <sheetName val="Index"/>
      <sheetName val="Cover"/>
      <sheetName val="Dashboard"/>
      <sheetName val="Facility Summary"/>
      <sheetName val="Sheet3"/>
      <sheetName val="KPIs - PY"/>
      <sheetName val="KPIs - Budget"/>
      <sheetName val="Consolidated IS"/>
      <sheetName val="Sheet2"/>
      <sheetName val="Trending BS"/>
      <sheetName val="Trending CFS"/>
      <sheetName val="Detail----&gt;"/>
      <sheetName val="Consolidated Trending IS"/>
      <sheetName val="PM-SH-BRG-Juvo"/>
      <sheetName val="Capital Markets----&gt;"/>
      <sheetName val="Debt &amp; Cash"/>
      <sheetName val="Acq Funding"/>
      <sheetName val="(1) Add-Back Tracker (Linked)"/>
      <sheetName val="(1.5) Add-Back Detail"/>
      <sheetName val="EBITDA Summary"/>
      <sheetName val="Addback Backup"/>
      <sheetName val="(2) Rolling Leverage"/>
      <sheetName val="(3) Acq Funding"/>
      <sheetName val="(4) Cash Generation"/>
      <sheetName val="Backup----&gt;"/>
      <sheetName val="Location-Level IS"/>
      <sheetName val="Trending KPIs by Location"/>
      <sheetName val="Quarterly Actuals"/>
      <sheetName val="L3M"/>
      <sheetName val="Actuals for Budget"/>
      <sheetName val="H vs C"/>
      <sheetName val="Check"/>
      <sheetName val="NY"/>
      <sheetName val="NV"/>
      <sheetName val="MD"/>
      <sheetName val="NJ"/>
      <sheetName val="NM"/>
      <sheetName val="VA"/>
      <sheetName val="TN"/>
      <sheetName val="FL"/>
      <sheetName val="MS"/>
      <sheetName val="GA"/>
      <sheetName val="NY-LNG-CEDAR-18"/>
      <sheetName val="NY-NYC-BKLYN-08"/>
      <sheetName val="NY-NYC-QUENS-27"/>
      <sheetName val="NY-NYC-STATI-23"/>
      <sheetName val="NY-NYC-MANH-19"/>
      <sheetName val="NY-SYR-SYRAC-24"/>
      <sheetName val="NY-SYR-FLYRD-74"/>
      <sheetName val="NY-ROC-ROCHS-28"/>
      <sheetName val="NV-RNO-RENO-21"/>
      <sheetName val="Las Vegas De novo"/>
      <sheetName val="NV-LAS-VEGAS-17"/>
      <sheetName val="MD-BAL-BALTI-05"/>
      <sheetName val="MD-DCA-ROCKV-22"/>
      <sheetName val="MD-DCA-BOWIE-42"/>
      <sheetName val="NJ-NOR-PASSA-20"/>
      <sheetName val="NJ-SOU-TOMSR-07"/>
      <sheetName val="NJ-CEN-EDISN-36"/>
      <sheetName val="NJ-SOU-CHERY-62"/>
      <sheetName val="PM - Attentive IS Proforma"/>
      <sheetName val="MI-DET-SFELD-61"/>
      <sheetName val="Spectrum IS Proforma"/>
      <sheetName val="NM-ABQ-WASHI-59"/>
      <sheetName val="NM-ABQ-GLFCS-69"/>
      <sheetName val="NM-ABQ-PASAD-73"/>
      <sheetName val="BHT"/>
      <sheetName val="CT-NHV-NHAVN-63"/>
      <sheetName val="MA-BOS-WILMN-64"/>
      <sheetName val="VA-RIC-RICHM-38"/>
      <sheetName val="VA-DCA-HRNDN-37"/>
      <sheetName val="CO-PMD-DENVR-67"/>
      <sheetName val="NC-CLT-CHARL-70"/>
      <sheetName val="PM - TLC IS Pro-Forma-NJ"/>
      <sheetName val="TN-MUR-MURFR-41"/>
      <sheetName val="TN-KNX-KNXVL-39"/>
      <sheetName val="TN-MEM-MEMPH-40"/>
      <sheetName val="TN-NAS-PARK-75"/>
      <sheetName val="TN-KNX-CRSPK-76"/>
      <sheetName val="Mt Juliet"/>
      <sheetName val="Knoxville2"/>
      <sheetName val="TN-NAS-NSHVL-25"/>
      <sheetName val="TN all IS"/>
      <sheetName val="Corporate IS"/>
      <sheetName val="Spectrum"/>
      <sheetName val="Spectrum cons"/>
      <sheetName val="Florida IS"/>
      <sheetName val="Mississippi IS"/>
      <sheetName val="Georgia IS"/>
      <sheetName val="Spectrum Corp IS"/>
      <sheetName val="Alabama IS"/>
      <sheetName val="AL Lee County"/>
      <sheetName val="FL-PEN-EPENS-45"/>
      <sheetName val="FL-PAN-CRSTV-46"/>
      <sheetName val="FL-PEN-NPENS-47"/>
      <sheetName val="FL-PAN-FTWAL-48"/>
      <sheetName val="FL-PEN-MLTON-49"/>
      <sheetName val="FL-PEN-NAVRE-50"/>
      <sheetName val="FL-PAN-NCEVL-51"/>
      <sheetName val="FL-TPA-TAMPA-53"/>
      <sheetName val="FL-JAX-JXNVL-52"/>
      <sheetName val="FL-PEN-WPENS-44"/>
      <sheetName val="GA-CLM-WMSPR-57"/>
      <sheetName val="GA-CLM-MDTWN-68"/>
      <sheetName val="GA-Atlanta 2"/>
      <sheetName val="GA-ATL-HMILL-66"/>
      <sheetName val="MS-BLX-BLOXI-55"/>
      <sheetName val="MS-BLX-OCEAN-56"/>
      <sheetName val="Budget Backup----&gt;"/>
      <sheetName val="KPIs by Location - Budget"/>
      <sheetName val="Cons Budget"/>
      <sheetName val="Budget upload"/>
      <sheetName val="Key"/>
      <sheetName val="Source Data----&gt;"/>
      <sheetName val="Upd loc"/>
      <sheetName val="Census churn"/>
      <sheetName val="Home_Center R&amp;H"/>
      <sheetName val="BT hours bucket"/>
      <sheetName val="IA hrs"/>
      <sheetName val="OG Census H&amp;C"/>
      <sheetName val="Revenue and Hours"/>
      <sheetName val="Census"/>
      <sheetName val="Payor"/>
      <sheetName val="Corporate Payroll"/>
      <sheetName val="Payroll"/>
      <sheetName val="Employee count"/>
      <sheetName val="New Hires"/>
      <sheetName val="Turnover #s"/>
      <sheetName val="Assessments Data"/>
      <sheetName val="Sheet1"/>
      <sheetName val="Statement of Cash Flows"/>
      <sheetName val="Consolidated P&amp;L"/>
      <sheetName val="Consolidated Balance Sheet"/>
      <sheetName val="SH P&amp;L"/>
      <sheetName val="SH Dec Actual"/>
      <sheetName val="Cash Forecast"/>
      <sheetName val="OTPS Expens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MD&amp;A"/>
      <sheetName val="P&amp;L"/>
      <sheetName val="SUMMARY"/>
      <sheetName val="BALANCE SHEET"/>
      <sheetName val="BALANCE SHEET (2)"/>
      <sheetName val="MONTHLY CASH FLOW"/>
      <sheetName val="13 WEEK CASH FLOW"/>
      <sheetName val="AR AGING"/>
      <sheetName val="CAPEX"/>
      <sheetName val="HEADCOUNT"/>
      <sheetName val="ROLLING BUDGET &amp; FC"/>
      <sheetName val="Input"/>
      <sheetName val="Liquidity"/>
      <sheetName val="Assets"/>
      <sheetName val="Profitability"/>
      <sheetName val="Debt"/>
      <sheetName val="Product Profitability"/>
      <sheetName val="Summary Metrics"/>
      <sheetName val="Consolidation Report - "/>
      <sheetName val="&lt;Entity 1&gt;"/>
      <sheetName val="&lt;Entity 2&gt;"/>
      <sheetName val="&lt;Entity 3&gt;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R-VinzymeL"/>
      <sheetName val="Organic Manure Sales Regist "/>
    </sheetNames>
    <sheetDataSet>
      <sheetData sheetId="0" refreshError="1"/>
      <sheetData sheetId="1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Contents"/>
      <sheetName val="Summary Output"/>
      <sheetName val="Original Forecast"/>
      <sheetName val="EBITDA to Cash Flow Bridge"/>
      <sheetName val="Latest Thinking Forecast &gt;&gt;"/>
      <sheetName val="EBITDA Full Year"/>
      <sheetName val="EBITDA Weekly"/>
      <sheetName val="Non-Recurring Expenses"/>
      <sheetName val="Capex"/>
      <sheetName val="Debt Service"/>
      <sheetName val="Debt Service Weekly"/>
      <sheetName val="Cash Coll, ePmts and Prepaids&gt; "/>
      <sheetName val="Cash Coll., ePmts and Prepaids"/>
      <sheetName val="Payroll &gt;&gt;"/>
      <sheetName val="Payroll"/>
      <sheetName val="Working Capital Roll Fwd &gt;&gt;"/>
      <sheetName val="Accounts Receivable"/>
      <sheetName val="Inventory"/>
      <sheetName val="Accounts Payable"/>
      <sheetName val="Prepaid Expenses"/>
      <sheetName val="Agings &gt;&gt;"/>
      <sheetName val="AR Aging"/>
      <sheetName val="AP Aging"/>
      <sheetName val="Past Due AR Aging"/>
      <sheetName val="Past Due AP Aging"/>
      <sheetName val="Weekly Actuals &gt;&gt;"/>
      <sheetName val="Checks Outstanding"/>
      <sheetName val="Referenc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to Rev"/>
      <sheetName val=""/>
      <sheetName val="Cash to rev - KS"/>
      <sheetName val="Sheet1"/>
    </sheetNames>
    <definedNames>
      <definedName name="DateRangePriceMain" refersTo="#REF!"/>
      <definedName name="PriceRangeMain" refersTo="#REF!"/>
    </definedNames>
    <sheetDataSet>
      <sheetData sheetId="0"/>
      <sheetData sheetId="1" refreshError="1"/>
      <sheetData sheetId="2" refreshError="1"/>
      <sheetData sheetId="3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LONG"/>
      <sheetName val="LBO"/>
      <sheetName val="Portfolio summary"/>
      <sheetName val="Annual"/>
      <sheetName val="TtmX"/>
      <sheetName val="Switches"/>
      <sheetName val="Days"/>
      <sheetName val="Sheet1 (2)"/>
      <sheetName val="AcqIS"/>
      <sheetName val="AcqBSCF"/>
      <sheetName val="MODE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cBookData"/>
      <sheetName val="pcQueryData"/>
      <sheetName val="_pcSlicerSheet"/>
      <sheetName val="_pcHiddenSheet1"/>
      <sheetName val="_pcSlicerSheet1"/>
      <sheetName val="_pcHiddenSheet2"/>
      <sheetName val="_pcSlicerSheet2"/>
      <sheetName val="_pcHiddenSheet3"/>
      <sheetName val="_pcSlicerSheet3"/>
      <sheetName val="_pcHiddenSheet4"/>
      <sheetName val="Sheet1"/>
      <sheetName val="Sheet2"/>
      <sheetName val="Sheet3"/>
      <sheetName val="Assumptions"/>
      <sheetName val="Model"/>
      <sheetName val="BEV"/>
      <sheetName val="PEACH"/>
      <sheetName val="LBO Summ"/>
      <sheetName val="PCI Cash Flows"/>
      <sheetName val="TEST"/>
      <sheetName val="RESUL106"/>
      <sheetName val="MERGER1"/>
      <sheetName val="One-Pager"/>
      <sheetName val="Settings"/>
      <sheetName val="Summary P&amp;L"/>
      <sheetName val="Formulas"/>
      <sheetName val="Vacation List"/>
      <sheetName val="2018 Budget Input "/>
      <sheetName val="SUMMARY"/>
      <sheetName val="Drypers Beta"/>
      <sheetName val="Sr. Team Proclarity Test 5"/>
      <sheetName val="Department Mapping"/>
      <sheetName val="Data"/>
      <sheetName val=" SI &amp; OU"/>
      <sheetName val="BSMONTH"/>
      <sheetName val="Legend and Connection Settings"/>
      <sheetName val="Finance Calc"/>
      <sheetName val="Domino Server Summary"/>
      <sheetName val="HP Detail"/>
      <sheetName val="Deluxe Rev FY01"/>
      <sheetName val="Dashboard Ca"/>
      <sheetName val="NCR-GDNG by Rest."/>
      <sheetName val="hig0905 (2)"/>
      <sheetName val="LBOLONG"/>
      <sheetName val="RESULTADOS DIC 1999-1998"/>
      <sheetName val="Cardon Standalone"/>
      <sheetName val="Combined"/>
      <sheetName val="SumCardon"/>
      <sheetName val="AACLIENT"/>
      <sheetName val="CRITERIA1"/>
      <sheetName val="Detail"/>
      <sheetName val="JE's"/>
      <sheetName val="synthgraph"/>
      <sheetName val="YTD - Consolidated"/>
      <sheetName val="Lookups"/>
      <sheetName val="General Assumptions"/>
      <sheetName val="Working Capital Projection"/>
      <sheetName val="Cover"/>
      <sheetName val="Bal Sheet Yr 1"/>
      <sheetName val="Bal Sheet Yr 2"/>
      <sheetName val="BMS2"/>
      <sheetName val="Admin"/>
      <sheetName val="P&amp;L Calcs"/>
      <sheetName val="P&amp;L Act Bud"/>
      <sheetName val="Forecast Inputs"/>
      <sheetName val="Lists"/>
      <sheetName val="PACKDESIGN"/>
      <sheetName val="BS_IS"/>
      <sheetName val="DeptNum"/>
      <sheetName val="D"/>
      <sheetName val="CAP"/>
      <sheetName val="DECINV"/>
      <sheetName val="FEBINV"/>
      <sheetName val="FISHCAT"/>
      <sheetName val="INVENTORY"/>
      <sheetName val="JANINV"/>
      <sheetName val="PURCHASES"/>
      <sheetName val="Sales Seasonality by Month"/>
      <sheetName val="Customize Your Loan Manager"/>
      <sheetName val="Loan Amortization Table"/>
      <sheetName val="Amortization Schedules"/>
      <sheetName val="INQ"/>
      <sheetName val="DBBUD95"/>
      <sheetName val="ePSM BOB Data Page"/>
      <sheetName val="Rx Key Stat by Generic page"/>
      <sheetName val="ePSM Header Data Page"/>
      <sheetName val="Data Availability page"/>
      <sheetName val="HPD page"/>
      <sheetName val="Med Cat - Curr page"/>
      <sheetName val="ePSM Medical Data Page"/>
      <sheetName val="ePSM Fund Code"/>
      <sheetName val="Input"/>
      <sheetName val="Summary-Monthly Depreciation"/>
      <sheetName val="YTD_-_Consolidated"/>
      <sheetName val="Drypers_Beta"/>
      <sheetName val="Sr__Team_Proclarity_Test_5"/>
      <sheetName val="Department_Mapping"/>
      <sheetName val="Legend_and_Connection_Settings"/>
      <sheetName val="Finance_Calc"/>
      <sheetName val="Domino_Server_Summary"/>
      <sheetName val="HP_Detail"/>
      <sheetName val="Deluxe_Rev_FY01"/>
      <sheetName val="Summary_P&amp;L"/>
      <sheetName val="Vacation_List"/>
      <sheetName val="PCI_Cash_Flows"/>
      <sheetName val="LBO_Summ"/>
      <sheetName val="Dashboard_Ca"/>
      <sheetName val="Cardon_Standalone"/>
      <sheetName val="General_Assumptions"/>
      <sheetName val="NCR-GDNG_by_Rest_"/>
      <sheetName val="hig0905_(2)"/>
      <sheetName val="Working_Capital_Projection"/>
      <sheetName val="P&amp;L_Calcs"/>
      <sheetName val="P&amp;L_Act_Bud"/>
      <sheetName val="Forecast_Inputs"/>
      <sheetName val="Bal_Sheet_Yr_1"/>
      <sheetName val="Bal_Sheet_Yr_2"/>
      <sheetName val="RESULTADOS_DIC_1999-1998"/>
      <sheetName val="_SI_&amp;_OU"/>
      <sheetName val="Sales_Seasonality_by_Month"/>
      <sheetName val="FML AR Summary 092707"/>
      <sheetName val="2012"/>
      <sheetName val="2013"/>
      <sheetName val="2014"/>
      <sheetName val="Lonetree P&amp;L"/>
      <sheetName val="Competitors"/>
      <sheetName val="Customers"/>
      <sheetName val="Employees"/>
      <sheetName val="Facilities"/>
      <sheetName val="Management"/>
      <sheetName val="Suppliers"/>
      <sheetName val="WC analytics (+data pages)"/>
      <sheetName val="Pre Oracle Revenue Data"/>
      <sheetName val="Lookup"/>
      <sheetName val="Bowmgmt Proforma"/>
      <sheetName val="Billing_Summary"/>
      <sheetName val="Training Assumptions"/>
      <sheetName val="PS Assumptions"/>
      <sheetName val="workingcap"/>
      <sheetName val="inputs"/>
      <sheetName val="Product Options"/>
      <sheetName val="Home Tab"/>
      <sheetName val="comps (2)"/>
      <sheetName val="Revsum-Dex"/>
      <sheetName val="Revsum Metro"/>
      <sheetName val="Revsum United"/>
      <sheetName val="2010-2015"/>
      <sheetName val="Control"/>
      <sheetName val="IRR"/>
      <sheetName val="USDDEM"/>
      <sheetName val="KUR"/>
      <sheetName val="Detailed Adjustments"/>
      <sheetName val="Annual"/>
      <sheetName val="ITSL IS"/>
      <sheetName val="ITSN IS"/>
      <sheetName val="Holdings IS"/>
      <sheetName val="Acquisitions IS"/>
      <sheetName val="GBL IS"/>
      <sheetName val="Elim's IS"/>
      <sheetName val="Customize Your Invoice"/>
      <sheetName val="1"/>
      <sheetName val="CENSUS DATA"/>
      <sheetName val="EBITDA Bridge - Mgmt"/>
      <sheetName val="LBO"/>
      <sheetName val="IS"/>
      <sheetName val="Lea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"/>
      <sheetName val="CLIENT"/>
      <sheetName val="RATIOS"/>
      <sheetName val="DCF_INT"/>
      <sheetName val="DCF"/>
      <sheetName val="PC AGGREGATE"/>
      <sheetName val="PC EV CALC"/>
      <sheetName val="PC TEAR SHEETS"/>
      <sheetName val="M&amp;A DETAIL"/>
      <sheetName val="M&amp;A EV CALC"/>
      <sheetName val="ASSET"/>
      <sheetName val="VALUATION"/>
      <sheetName val="DLOC"/>
      <sheetName val="DLOM"/>
      <sheetName val="Sheet1"/>
      <sheetName val="DEBT"/>
      <sheetName val="TABLES"/>
      <sheetName val="GRAPHS"/>
      <sheetName val="NWC"/>
      <sheetName val="ESOP COMP"/>
      <sheetName val="WACC"/>
      <sheetName val="S&amp;U"/>
      <sheetName val="CAPM"/>
      <sheetName val="INTERNAL DEBT"/>
      <sheetName val="BETA"/>
      <sheetName val="Volitility"/>
      <sheetName val="OPTIONS"/>
      <sheetName val="CIQ PUBLIC COMP INPUT"/>
      <sheetName val="PRESENT VALUE"/>
      <sheetName val="PER SHARE"/>
      <sheetName val="Integra"/>
      <sheetName val="Cap IQ"/>
      <sheetName val="MERG"/>
      <sheetName val="SDC"/>
      <sheetName val="PRAT"/>
      <sheetName val="DONE DEALS"/>
      <sheetName val="PC_AGGREGATE"/>
      <sheetName val="PC_EV_CALC"/>
      <sheetName val="PC_TEAR_SHEETS"/>
      <sheetName val="M&amp;A_DETAIL"/>
      <sheetName val="M&amp;A_EV_CALC"/>
      <sheetName val="ESOP_COMP"/>
      <sheetName val="INTERNAL_DEBT"/>
      <sheetName val="CIQ_PUBLIC_COMP_INPUT"/>
      <sheetName val="PRESENT_VALUE"/>
      <sheetName val="PER_SHARE"/>
      <sheetName val="Cap_IQ"/>
      <sheetName val="DONE_DEALS"/>
      <sheetName val="DIV INC"/>
      <sheetName val="DropZone"/>
      <sheetName val="MAIN"/>
    </sheetNames>
    <sheetDataSet>
      <sheetData sheetId="0" refreshError="1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IS2"/>
      <sheetName val="BS Detail (Dymax)"/>
      <sheetName val="BS Detail (Dynex)"/>
      <sheetName val="Monthly BS"/>
      <sheetName val="NWC2"/>
      <sheetName val="Assumptions"/>
      <sheetName val="StPl"/>
      <sheetName val="Canton"/>
      <sheetName val="FH"/>
      <sheetName val="AA"/>
      <sheetName val="EP"/>
      <sheetName val="Corp"/>
      <sheetName val="Sales"/>
      <sheetName val="COGS"/>
      <sheetName val="Op Exp"/>
      <sheetName val="DEPR"/>
      <sheetName val="Depn"/>
      <sheetName val="Comp"/>
      <sheetName val="Graphs"/>
      <sheetName val="BS2"/>
      <sheetName val="CIM"/>
      <sheetName val="Sales by Customer-Market"/>
      <sheetName val="Sales by State"/>
      <sheetName val="Summary"/>
      <sheetName val="IS"/>
      <sheetName val="BS"/>
      <sheetName val="CF"/>
      <sheetName val="NWC"/>
      <sheetName val="R"/>
      <sheetName val="RI"/>
      <sheetName val="DCF"/>
      <sheetName val="DCF2"/>
      <sheetName val="MA1"/>
      <sheetName val="MA1-OLD (2)"/>
      <sheetName val="MA2"/>
      <sheetName val="PC1"/>
      <sheetName val="PC2"/>
      <sheetName val="TA"/>
      <sheetName val="V"/>
      <sheetName val="After Tax"/>
      <sheetName val="V2"/>
      <sheetName val="LBO2"/>
      <sheetName val="AEC"/>
      <sheetName val="D1"/>
      <sheetName val="D2"/>
      <sheetName val="DS"/>
      <sheetName val="DI"/>
      <sheetName val="W1"/>
      <sheetName val="S1"/>
      <sheetName val="T"/>
      <sheetName val="RO.FV"/>
      <sheetName val="TS"/>
      <sheetName val="TS1"/>
      <sheetName val="RO.ESOP"/>
      <sheetName val="RO.CHARTS"/>
      <sheetName val="RO.S vs. C"/>
      <sheetName val="RO.PARTICIPANT"/>
      <sheetName val="T.GRAT"/>
      <sheetName val="TX"/>
      <sheetName val="OTHER--&gt;"/>
      <sheetName val="D3"/>
      <sheetName val="D4"/>
      <sheetName val="D5"/>
      <sheetName val="DX"/>
      <sheetName val="PV"/>
      <sheetName val="R1"/>
      <sheetName val="R3"/>
      <sheetName val="R4"/>
      <sheetName val="R5"/>
      <sheetName val="R6"/>
      <sheetName val="DLOC"/>
      <sheetName val="DLOM"/>
      <sheetName val="Regs"/>
      <sheetName val="CoC"/>
      <sheetName val="OPTIONS"/>
      <sheetName val="BizMiner"/>
      <sheetName val="LBO"/>
      <sheetName val="Sheet1"/>
      <sheetName val="VALUATION"/>
      <sheetName val="M&amp;A DETAIL"/>
      <sheetName val="PC AGGREG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SPICE OPSUM"/>
      <sheetName val="HOSPICE OPSUM BY MON"/>
      <sheetName val="RN &amp; Aides Graph"/>
      <sheetName val="HOSPICE FTE's BY MON"/>
      <sheetName val="CONSOL OPSUM"/>
      <sheetName val="HQ OPSUM"/>
      <sheetName val="FTE'S"/>
      <sheetName val="P"/>
      <sheetName val="Run Rate (2)"/>
      <sheetName val="Returns"/>
      <sheetName val="Sheet1"/>
      <sheetName val="Cancellable(2)"/>
      <sheetName val="USCV3"/>
      <sheetName val="LOOKUP TABLE"/>
      <sheetName val="DCF"/>
      <sheetName val="LBOSHELL"/>
      <sheetName val="DCF Output"/>
      <sheetName val="Output"/>
      <sheetName val="All Cash Dil"/>
      <sheetName val="10 yr hist TEV-LTM EBITDA data"/>
      <sheetName val="Comp LTM EBITDA data"/>
      <sheetName val="NAFC SPTN"/>
      <sheetName val="Model"/>
      <sheetName val="case summary"/>
      <sheetName val="MAI Plan P&amp;L"/>
      <sheetName val="__FDSCACHE__"/>
      <sheetName val="LGF Analyst"/>
      <sheetName val="LGF PMO"/>
      <sheetName val="PMO Outputs"/>
      <sheetName val="XLinkMeta"/>
      <sheetName val="Undrawn"/>
      <sheetName val="96LEVCOC"/>
      <sheetName val="Inputs"/>
      <sheetName val="Roaming Synergies"/>
      <sheetName val="Matrix"/>
      <sheetName val="Assum"/>
      <sheetName val="Contrib"/>
      <sheetName val="NewCo_IS"/>
      <sheetName val="NewCo_BSCF"/>
      <sheetName val="NewCo_Rat"/>
      <sheetName val="Alltel Wireless_IS"/>
      <sheetName val="DCF Alltel Wireless"/>
      <sheetName val="Alltel PF Wireless BS"/>
      <sheetName val="Qwest Projections"/>
      <sheetName val="Qwest-IS"/>
      <sheetName val="Qwest-BSCF"/>
      <sheetName val="Qwest-Ratios"/>
      <sheetName val="Qwest Summary Financials"/>
      <sheetName val="Qwest Wireless_IS"/>
      <sheetName val="DCF Qwest Wireless"/>
      <sheetName val="Qwest PF Wireless BS"/>
      <sheetName val="Pro Forma Summary NewCo"/>
      <sheetName val="QWEST W"/>
      <sheetName val="Qwest Wireless Valuation"/>
      <sheetName val="Alltel Wireless Valuation"/>
      <sheetName val="Growth Implications"/>
      <sheetName val="Growth Implications (2)"/>
      <sheetName val="Financial Implications"/>
      <sheetName val="Financial Summary"/>
      <sheetName val="Contribution Analysis"/>
      <sheetName val="Merger Consequences PCS"/>
      <sheetName val="Merger Consequences VZW"/>
      <sheetName val="Merger Consequences Cingular"/>
      <sheetName val="Merger Cons. Qwest Alltel West"/>
      <sheetName val="Merger Cons. Qwest Alltel W (2)"/>
      <sheetName val="Merger Cons. Alltel W (3)"/>
      <sheetName val="Wireless Comps"/>
      <sheetName val="Alltel_IS"/>
      <sheetName val="Alltel_BSCF"/>
      <sheetName val="Alltel_Rat"/>
      <sheetName val="Asset Allocation"/>
      <sheetName val="Combination Analysis"/>
      <sheetName val="Analyst Avg"/>
      <sheetName val="ALLTEL W"/>
      <sheetName val="IS"/>
      <sheetName val="Op-BS"/>
      <sheetName val="BSCF"/>
      <sheetName val="Ratios"/>
      <sheetName val="Falcon Conso Summary Financials"/>
      <sheetName val="AD Summary CYCL"/>
      <sheetName val="AD Summary Combined 1"/>
      <sheetName val="AD Summary CYCL (2)"/>
      <sheetName val="Credit Summary CYCL"/>
      <sheetName val="Credit Summary Combined"/>
      <sheetName val="Cardinal-Wigeon"/>
      <sheetName val="Cardinal-Crane"/>
      <sheetName val="HOSPICE_OPSUM"/>
      <sheetName val="HOSPICE_OPSUM_BY_MON"/>
      <sheetName val="RN_&amp;_Aides_Graph"/>
      <sheetName val="HOSPICE_FTE's_BY_MON"/>
      <sheetName val="CONSOL_OPSUM"/>
      <sheetName val="HQ_OPSUM"/>
      <sheetName val="Adj Combined IS"/>
      <sheetName val="PV of Future Price"/>
      <sheetName val="WACC"/>
      <sheetName val="FF"/>
      <sheetName val="SU-Cap"/>
      <sheetName val="9 30 BS"/>
      <sheetName val="ALLPER"/>
      <sheetName val="Names"/>
      <sheetName val="Sources and Uses"/>
      <sheetName val="Groupex Wires Growth MTM"/>
      <sheetName val="MAI_Plan_P&amp;L"/>
      <sheetName val="Run_Rate_(2)"/>
      <sheetName val="LOOKUP_TABLE"/>
      <sheetName val="DCF_Output"/>
      <sheetName val="All_Cash_Dil"/>
      <sheetName val="10_yr_hist_TEV-LTM_EBITDA_data"/>
      <sheetName val="Comp_LTM_EBITDA_data"/>
      <sheetName val="NAFC_SPTN"/>
      <sheetName val="case_summary"/>
      <sheetName val="LGF_Analyst"/>
      <sheetName val="LGF_PMO"/>
      <sheetName val="PMO_Outputs"/>
      <sheetName val="9_30_BS"/>
      <sheetName val="Adj_Combined_IS"/>
      <sheetName val="PV_of_Future_Price"/>
      <sheetName val="Contribution_Analysis"/>
      <sheetName val="HOSPICE_OPSUM1"/>
      <sheetName val="HOSPICE_OPSUM_BY_MON1"/>
      <sheetName val="RN_&amp;_Aides_Graph1"/>
      <sheetName val="HOSPICE_FTE's_BY_MON1"/>
      <sheetName val="CONSOL_OPSUM1"/>
      <sheetName val="HQ_OPSUM1"/>
      <sheetName val="MAI_Plan_P&amp;L1"/>
      <sheetName val="Run_Rate_(2)1"/>
      <sheetName val="LOOKUP_TABLE1"/>
      <sheetName val="DCF_Output1"/>
      <sheetName val="All_Cash_Dil1"/>
      <sheetName val="10_yr_hist_TEV-LTM_EBITDA_data1"/>
      <sheetName val="Comp_LTM_EBITDA_data1"/>
      <sheetName val="NAFC_SPTN1"/>
      <sheetName val="case_summary1"/>
      <sheetName val="LGF_Analyst1"/>
      <sheetName val="LGF_PMO1"/>
      <sheetName val="PMO_Outputs1"/>
      <sheetName val="9_30_BS1"/>
      <sheetName val="Adj_Combined_IS1"/>
      <sheetName val="PV_of_Future_Price1"/>
      <sheetName val="Contribution_Analysis1"/>
      <sheetName val="Sheet2"/>
      <sheetName val="Sheet4"/>
      <sheetName val="Chart_Data"/>
      <sheetName val="BaseVolume"/>
      <sheetName val="NewBeaconVol"/>
      <sheetName val="Analysis_File"/>
      <sheetName val="Chart_File"/>
      <sheetName val="Reference_Tables"/>
      <sheetName val="Con-OpSum"/>
      <sheetName val="CVS"/>
      <sheetName val="Mapping"/>
      <sheetName val="Sources_and_Uses"/>
      <sheetName val="LINK"/>
      <sheetName val="general notes"/>
      <sheetName val="DATA"/>
      <sheetName val="Inventory Days"/>
      <sheetName val="AR Days"/>
      <sheetName val="Comm Exp per Day"/>
      <sheetName val="MEDCO PROFITABILITY"/>
      <sheetName val="CAPITAL"/>
      <sheetName val="Tables &amp; graphs"/>
      <sheetName val="Gross Margin %"/>
      <sheetName val="Orders per Day"/>
      <sheetName val="NEW FINANCIALS"/>
      <sheetName val="Historical IS"/>
      <sheetName val="Group Ships Per Day"/>
      <sheetName val="Ships per Employee"/>
      <sheetName val="04Prepaid"/>
      <sheetName val="LTM"/>
      <sheetName val="Valuation Characteristics"/>
      <sheetName val="EXHIBIT_Domestic"/>
      <sheetName val="EXHIBIT"/>
      <sheetName val="TargIS"/>
      <sheetName val="cash"/>
      <sheetName val="Total"/>
      <sheetName val="sales vol."/>
      <sheetName val="Summary"/>
      <sheetName val="synthgraph"/>
      <sheetName val="Data Arrangement"/>
      <sheetName val="side by side"/>
      <sheetName val="Other Operating Metrics"/>
      <sheetName val="Benchmarking2"/>
      <sheetName val="Market valuation"/>
      <sheetName val="Pro Forma Income Statement"/>
      <sheetName val="IPO Val Salesbook cover"/>
      <sheetName val="Pro Forma Balance Sheet"/>
      <sheetName val="IPO_Val_share_based_2"/>
      <sheetName val="Summary of Recent Results"/>
      <sheetName val="Gerdau output"/>
      <sheetName val="Ownership_OLD"/>
      <sheetName val="Pro Forma Cash Flow"/>
      <sheetName val="3.16.12 IPO math"/>
      <sheetName val="Output_risked"/>
      <sheetName val="Q"/>
      <sheetName val="BUSINESS"/>
      <sheetName val="ASPT"/>
      <sheetName val="EARNINGS"/>
      <sheetName val="Q's"/>
      <sheetName val="Salesbook front"/>
      <sheetName val="Open Platform"/>
      <sheetName val="Outputs"/>
      <sheetName val="Equity_Output_GP"/>
      <sheetName val="Supply Chain Services Metrics"/>
      <sheetName val="Probable Production"/>
      <sheetName val="19.4disc"/>
      <sheetName val="FEBRUARY"/>
      <sheetName val="Monthly Pivots"/>
      <sheetName val="merger"/>
      <sheetName val="Comps"/>
      <sheetName val="Project"/>
      <sheetName val="Site"/>
      <sheetName val="Type"/>
      <sheetName val="Budget by Site"/>
      <sheetName val="Cost"/>
      <sheetName val="12 Month Forecast Project"/>
      <sheetName val="CAP"/>
      <sheetName val="Ratio Data"/>
      <sheetName val="VZ PF FCF"/>
      <sheetName val="Dashboard"/>
      <sheetName val="Stryker DIV "/>
      <sheetName val="Ownership Summary"/>
      <sheetName val="Sheet3"/>
      <sheetName val="CREDIT STATS"/>
      <sheetName val="DropZone"/>
      <sheetName val="Ownership"/>
      <sheetName val="Reserves..."/>
      <sheetName val="ValueLink"/>
      <sheetName val="CFROI Results"/>
      <sheetName val="Controls"/>
      <sheetName val="VZ Projections"/>
      <sheetName val="Broker detail"/>
      <sheetName val="Case manager"/>
      <sheetName val="Scenarios &amp; Inputs"/>
      <sheetName val="Income Statement"/>
      <sheetName val="guidance"/>
      <sheetName val="valuation"/>
      <sheetName val="SG&amp;A"/>
      <sheetName val="Trading Update"/>
      <sheetName val="감가상각누계액"/>
      <sheetName val="XREF"/>
      <sheetName val="Prepaid old"/>
      <sheetName val="SOB Summary"/>
      <sheetName val="1994 PE Dots"/>
      <sheetName val="99 Contingency Analysis"/>
      <sheetName val="Section 78 Gross Up{C}"/>
      <sheetName val="Intercompany Profit{A}"/>
      <sheetName val="Political Contributions{A}"/>
      <sheetName val="Capital Loss &amp; Carryover{A}"/>
      <sheetName val="Sheet1 (2)"/>
      <sheetName val="Leadsheet"/>
      <sheetName val="P&amp;L_Actual"/>
      <sheetName val="Stock Price"/>
      <sheetName val="Tonnage"/>
      <sheetName val="BalanceSheet"/>
      <sheetName val="IncStmt"/>
      <sheetName val="PC Plan"/>
      <sheetName val="Chewy Act"/>
      <sheetName val="graph info"/>
      <sheetName val="IPO vs Sale"/>
      <sheetName val="Recovery Waterfall"/>
      <sheetName val="Sponsor Economics"/>
      <sheetName val="Illusttrative PF Cap Table"/>
      <sheetName val="Analysis"/>
      <sheetName val="Illustrative Sources &amp; Uses"/>
      <sheetName val="IPO Analysis"/>
      <sheetName val="Cap Table"/>
      <sheetName val="PB_CACHE"/>
      <sheetName val="Cons_Financials"/>
      <sheetName val="_CIQHiddenCacheSheet"/>
      <sheetName val="J. Crew Analysis"/>
      <sheetName val="JCrew Football Field"/>
      <sheetName val="Trading Comps"/>
      <sheetName val="Precedent Transactions"/>
      <sheetName val="American Eagle Analysis==&gt;"/>
      <sheetName val="Madewell Valuatio"/>
      <sheetName val="Recovery Waterfall - $1.2bn"/>
      <sheetName val="Trading Comps-AEO"/>
      <sheetName val="Amer. Eagle Sources-Uses"/>
      <sheetName val="Amer. Eagle Sources-Uses (2)"/>
      <sheetName val="IRR Calc"/>
      <sheetName val="Football Field"/>
      <sheetName val="Cost of Equity"/>
      <sheetName val="Bond Pricing==&gt;"/>
      <sheetName val="Price Chart - Sr. Sec"/>
      <sheetName val="Price Chart - TL"/>
      <sheetName val="Operating Metrics"/>
      <sheetName val="Financial Metrics"/>
      <sheetName val="Old==&gt;"/>
      <sheetName val="PF Cap Table"/>
      <sheetName val="Sources &amp; Uses"/>
      <sheetName val="Madewell Valuation"/>
      <sheetName val="Mock PF Cap Table"/>
      <sheetName val="PROJECTIONS &gt;&gt;"/>
      <sheetName val="Drivers"/>
      <sheetName val="EXHIBITS &gt;&gt;"/>
      <sheetName val="Available Baskets"/>
      <sheetName val="Miscellaneous"/>
      <sheetName val="Covenant Spread"/>
      <sheetName val="Stores"/>
      <sheetName val="Illustrative Waterfall"/>
      <sheetName val="Illustrative Waterfall (2)"/>
      <sheetName val="graph"/>
      <sheetName val="Cntmrs-Recruit"/>
      <sheetName val="A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 refreshError="1"/>
      <sheetData sheetId="302" refreshError="1"/>
      <sheetData sheetId="303" refreshError="1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</sheetNames>
    <sheetDataSet>
      <sheetData sheetId="0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. INPUTS"/>
      <sheetName val="ACQ. INPUTS"/>
      <sheetName val="COVER"/>
      <sheetName val="TABLE OF CONTENTS"/>
      <sheetName val="PIB COVER"/>
      <sheetName val="SHARE PROFILE"/>
      <sheetName val="DEFENSE PROFILE"/>
      <sheetName val="MARKET"/>
      <sheetName val="HYPO VALUE"/>
      <sheetName val="ACQUIRORS"/>
      <sheetName val="VALUE MATRIX"/>
      <sheetName val="SYNERGY MATRIX"/>
      <sheetName val="SUM FIN"/>
      <sheetName val="PRODUCTS"/>
      <sheetName val="New"/>
      <sheetName val="Prices"/>
      <sheetName val="Data Input"/>
      <sheetName val="Annual"/>
      <sheetName val="LBO-assumptions"/>
      <sheetName val="Assu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_Ranges"/>
      <sheetName val="Checks"/>
      <sheetName val="QofE Adjustment Notes"/>
      <sheetName val="Outputs"/>
      <sheetName val="Summary"/>
      <sheetName val="DealSheet"/>
      <sheetName val="DealBS"/>
      <sheetName val="DealBS vLender"/>
      <sheetName val="Financing"/>
      <sheetName val="Consolidated"/>
      <sheetName val="DIV1"/>
      <sheetName val="Gen Acqs"/>
      <sheetName val="General Acq Backup"/>
      <sheetName val="DIV2"/>
      <sheetName val="DIV3"/>
      <sheetName val="Revenue Build"/>
      <sheetName val="A&amp;M Step Up Calc"/>
      <sheetName val="One-Time Buildout Costs"/>
      <sheetName val="Payroll"/>
      <sheetName val="Contingency Savings"/>
      <sheetName val="Monthly Financials"/>
      <sheetName val="Monthly IS"/>
      <sheetName val="QofE"/>
      <sheetName val="EBITDA Adjustments"/>
      <sheetName val="Fixed and Variable"/>
      <sheetName val="NWC Scenarios"/>
      <sheetName val="NWC Peg"/>
      <sheetName val="Monthly BS"/>
      <sheetName val="Expense Build"/>
      <sheetName val="Sales by Product"/>
      <sheetName val="Output"/>
      <sheetName val="Covenant"/>
      <sheetName val="Sources-Uses"/>
      <sheetName val="Debt_Summary"/>
      <sheetName val="Case Summaries"/>
      <sheetName val="ROTNW"/>
      <sheetName val="Coinvest"/>
      <sheetName val="Rolling LTM Trends"/>
      <sheetName val="EBITDA % Brid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lings"/>
      <sheetName val="Billings (2)"/>
      <sheetName val="Tar Heels Monthly Billings"/>
      <sheetName val="F9_Hidden_Lists"/>
      <sheetName val="Tar%20Heels%20Monthly%20Billing"/>
      <sheetName val="Power &amp; Fuel(new)"/>
    </sheetNames>
    <definedNames>
      <definedName name="Last_Row" refersTo="#REF!"/>
    </defined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CFF with Notes"/>
      <sheetName val="Summary CFF 2.25.22with explain"/>
      <sheetName val="Summary CFF 3.4 with explain"/>
      <sheetName val="Summary CFF 3.11.22"/>
      <sheetName val="Summary CFF 3.18.22"/>
      <sheetName val="Summary CFF 3.25.22"/>
      <sheetName val="Summary CFF 4.1.22"/>
      <sheetName val="Summary CFF 4.8.22"/>
      <sheetName val="Summary CFF 4.22.22"/>
      <sheetName val="Summary CFF 4.29.22"/>
      <sheetName val="Summary CFF 5.6.22"/>
      <sheetName val="Summary CFF 5.13.22"/>
      <sheetName val="Summary CFF 5.20.22"/>
      <sheetName val="Summary CFF 5.27.22"/>
      <sheetName val="Summary CFF (6.3.22)"/>
      <sheetName val="Summary CFF (6.15.22)"/>
      <sheetName val="Summary CFF (6.17.22)"/>
      <sheetName val="Summary CFF (6.24.22)"/>
      <sheetName val="Summary CFF (7.1.22)"/>
      <sheetName val="Summary CFF (7.8.22)"/>
      <sheetName val="Summary CFF (7.15.22)"/>
      <sheetName val="Summary CFF (7.22.22)"/>
      <sheetName val="Summary CFF (7.29.22)"/>
      <sheetName val="Summary CFF (8.5.22)"/>
      <sheetName val="Summary CFF (8.12.22)"/>
      <sheetName val="Summary CFF (8.19.22)"/>
      <sheetName val="Summary CFF (8.26.22)"/>
      <sheetName val="Summary CFF (9.2.22)"/>
      <sheetName val="Summary CFF (9.9.22)"/>
      <sheetName val="Summary CFF (9.16.22)"/>
      <sheetName val="Summary CFF"/>
      <sheetName val="Historical CFF Comparison"/>
      <sheetName val="Future CFF Comparison"/>
      <sheetName val="CFF 10.14.22"/>
      <sheetName val="CFF 9.30.22"/>
      <sheetName val="CFF 9.16.22"/>
      <sheetName val="CFF 9.9.22"/>
      <sheetName val="CFF 9.2.22"/>
      <sheetName val="CFF 8.26.22"/>
      <sheetName val="CFF 8.19.22"/>
      <sheetName val="CFF 8.12.22"/>
      <sheetName val="CFF 8.5.22"/>
      <sheetName val="CFF 7.29.22"/>
      <sheetName val="CFF 7.22.22"/>
      <sheetName val="CFF 7.15.22"/>
      <sheetName val="CFF 7.8.22"/>
      <sheetName val="CFF 7.1.22"/>
      <sheetName val="CFF 6.24.22"/>
      <sheetName val="CFF 6.17.22"/>
      <sheetName val="CFF 6.10.22"/>
      <sheetName val="CFF 6.3.22"/>
      <sheetName val="CFF 5.27.22"/>
      <sheetName val="CFF 5.20.22"/>
      <sheetName val="CFF 5.13.22"/>
      <sheetName val="CFF 5.6.22"/>
      <sheetName val="CFF 4.29.22"/>
      <sheetName val="CFF 4.22.22"/>
      <sheetName val="CFF 4.15.22"/>
      <sheetName val="CFF 4.8.22"/>
      <sheetName val="CFF 4.1.22"/>
      <sheetName val="CFF 3.25.22"/>
      <sheetName val="CFF 3.18.22"/>
      <sheetName val="CFF 3.11.22"/>
      <sheetName val="CFF 3.4.22"/>
      <sheetName val="CFF 2.25.22"/>
      <sheetName val="CFF 2.18.22"/>
      <sheetName val="CFF 2.11.22"/>
      <sheetName val="CFF 2.4.22"/>
      <sheetName val="CFF 1.28.22"/>
      <sheetName val="CFF 1.21.22"/>
      <sheetName val="CFF 1.14.22"/>
      <sheetName val="CFF 1.7.22"/>
      <sheetName val="CFF 12.10.21"/>
      <sheetName val="CFF 11.26.21"/>
      <sheetName val="CFF 11.12.21"/>
      <sheetName val="CFF 10.29.21"/>
      <sheetName val="Actuals"/>
      <sheetName val="Cumulative"/>
      <sheetName val="Assumptions"/>
      <sheetName val="Cash Flow Forecast"/>
      <sheetName val="WoW"/>
      <sheetName val="Static Forecast v2"/>
      <sheetName val="Static Forecast"/>
      <sheetName val="TST"/>
      <sheetName val="Forcast Changes"/>
      <sheetName val="Backup 10.30.20"/>
      <sheetName val="backup 10.23.20"/>
      <sheetName val="Backup 10.16.20"/>
      <sheetName val="Backup 10.9.20"/>
      <sheetName val="Backup 10.2.20"/>
      <sheetName val="Backup 9.25.20"/>
      <sheetName val="Backup 9.18.20"/>
      <sheetName val="Backup 9.11.20"/>
      <sheetName val="Backup 9.4.20"/>
      <sheetName val="Backup 8.28.20"/>
      <sheetName val="Backup 8.21.20"/>
      <sheetName val="Backup 8.14.20"/>
      <sheetName val="Backup 8.7.20"/>
      <sheetName val="Backup 7.31.20"/>
      <sheetName val="Backup 7.24.20"/>
      <sheetName val="Backup 7.17.20"/>
      <sheetName val="Backup 7.10"/>
      <sheetName val="Backup 2.5.21"/>
      <sheetName val="backup 9.16.22"/>
      <sheetName val="Backup 9.9.22"/>
      <sheetName val="Backup 9.2.22"/>
      <sheetName val="Backup 8.26.22"/>
      <sheetName val="Backup 8.19.22"/>
      <sheetName val="Backup 8.12.22"/>
      <sheetName val="Backup 8.5.22"/>
      <sheetName val="Backup 7.29.22"/>
      <sheetName val="Backup 7.22.22"/>
      <sheetName val="Backup 7.15.22"/>
      <sheetName val="Backup 7.8.22"/>
      <sheetName val="Backup 7.1.22"/>
      <sheetName val="Backup 6.24.22"/>
      <sheetName val="Backup 6.17.22"/>
      <sheetName val="Backup 6.10.22"/>
      <sheetName val="Backup 6.3.22"/>
      <sheetName val="backup 5.27.22"/>
      <sheetName val="Backup 5.20.22"/>
      <sheetName val="Backup 5.13.22"/>
      <sheetName val="Backup 5.6.22"/>
      <sheetName val="Backup 4.29.22"/>
      <sheetName val="Backup 4.22.22"/>
      <sheetName val="backup 4.15.22"/>
      <sheetName val="Backup 4.8.22"/>
      <sheetName val="Backup 4.1.22"/>
      <sheetName val="Backup 3.25.22"/>
      <sheetName val="Backup 3.18.22"/>
      <sheetName val="Backup 3.11.22"/>
      <sheetName val="Backup 3.4.22"/>
      <sheetName val="Backup 2.25.22"/>
      <sheetName val="Backup 2.18.22"/>
      <sheetName val="Backup 2.11.22"/>
      <sheetName val="Backup 2.4.22"/>
      <sheetName val="Backup 1.28.22"/>
      <sheetName val="Backup 1.21.22"/>
      <sheetName val="Backup 1.14.22"/>
      <sheetName val="Backup 1.7.22"/>
      <sheetName val="Backup 12.31.21"/>
      <sheetName val="Backup 12.24.21"/>
      <sheetName val="Backup 12.17.21"/>
      <sheetName val="Backup 12.10.21"/>
      <sheetName val="Backup 12.3.21"/>
      <sheetName val="Backup 11.19.21"/>
      <sheetName val="Backup 11.12.21"/>
      <sheetName val="Backup 11.5.21"/>
      <sheetName val="Backup 10.29.21"/>
      <sheetName val="Backup 10.22.21"/>
      <sheetName val="Backup 10.15.21"/>
      <sheetName val="Backup 10.8.21"/>
      <sheetName val="Backup 10.1.21"/>
      <sheetName val="Backup 9.24.21"/>
      <sheetName val="Backup 9.17.21"/>
      <sheetName val="Backup 9.10.21"/>
      <sheetName val="Backup 9.3.21"/>
      <sheetName val="Backup 8.27.21"/>
      <sheetName val="Backup 8.20.21"/>
      <sheetName val="Backup 8.13.21"/>
      <sheetName val="Backup 8.6.21"/>
      <sheetName val="Backup 7.30.21"/>
      <sheetName val="Backup 7.23.21"/>
      <sheetName val="Backup 7.16.21"/>
      <sheetName val="Backup 7.9.21"/>
      <sheetName val="Backup 7.2.21"/>
      <sheetName val="Backup 6.25.21"/>
      <sheetName val="Backup 6.18.21"/>
      <sheetName val="Backup 6.11.21"/>
      <sheetName val="Backup 6.4.21"/>
      <sheetName val="Backup 5.28.21"/>
      <sheetName val="Backup 5.21.21"/>
      <sheetName val="Backup 5.14.21"/>
      <sheetName val="Backup 5.7.21"/>
      <sheetName val="Backup 4.30.21"/>
      <sheetName val="Backup 4.23.21"/>
      <sheetName val="Backup 4.16.21"/>
      <sheetName val="Backup 4.9.21"/>
      <sheetName val="Backup 4.2.21"/>
      <sheetName val="Backup 3.26.21"/>
      <sheetName val="Backup 3.19.21"/>
      <sheetName val="Backup 3.12.21"/>
      <sheetName val="Backup 3.5.21"/>
      <sheetName val="Backup 2.26.21"/>
      <sheetName val="Backup 2.19.21"/>
      <sheetName val="Backup 2.12.21"/>
      <sheetName val="Backup 1.29.21"/>
      <sheetName val="Backup 1.22.21"/>
      <sheetName val="Backup 1.15.21"/>
      <sheetName val="Backup 1.1.21"/>
      <sheetName val="Backup 12.25.20"/>
      <sheetName val="Backup 12.18.20"/>
      <sheetName val="Backup 12.11.20"/>
      <sheetName val="Backup 12.4.20"/>
      <sheetName val="Backup 11.27.20"/>
      <sheetName val="Backup 11.20.20"/>
      <sheetName val="Backup 11.13.20"/>
      <sheetName val="Backup 11.6.20"/>
      <sheetName val="Backup 1.8.21"/>
      <sheetName val="Backup 11.26.21"/>
      <sheetName val="backup 10.14.22"/>
      <sheetName val="Backup 10.7.22"/>
      <sheetName val="Backup 9.30.22"/>
      <sheetName val="Backup 9.23.22"/>
      <sheetName val="Backup 10.28.22"/>
      <sheetName val="Backup 10.21.22"/>
      <sheetName val="Remember"/>
      <sheetName val="Capex"/>
      <sheetName val="Other Operating Expense"/>
      <sheetName val="Backup 9.27.19"/>
      <sheetName val="Backup 9.13.19"/>
      <sheetName val="Backup 8.30.19"/>
      <sheetName val="Backup 8.16.19"/>
      <sheetName val="Backup 8.2.19"/>
      <sheetName val="Backup 7.19.19"/>
      <sheetName val="Backup 6.21.19"/>
      <sheetName val="Backup 7.5.19"/>
      <sheetName val="Backup 6.7.19"/>
      <sheetName val="Backup 5.24.19"/>
      <sheetName val="Backup 5.10.19"/>
      <sheetName val="Backup 4.12.19"/>
      <sheetName val="Backup 4.26.19"/>
      <sheetName val="Debt"/>
      <sheetName val="Debt Service"/>
      <sheetName val="Backup 7.3.20"/>
      <sheetName val="Backup 6.12.20"/>
      <sheetName val="Backup 6.26.20"/>
      <sheetName val="Backup 6.5.20"/>
      <sheetName val="Backup 5.29.20"/>
      <sheetName val="Backup 5.22.20"/>
      <sheetName val="5.15.20"/>
      <sheetName val="Backup 5.8.20"/>
      <sheetName val="Backup 5.1.20"/>
      <sheetName val="Backup 4.24"/>
      <sheetName val="Backup 4.17.20"/>
      <sheetName val="Backup 4.10.20"/>
      <sheetName val="Backup 3.13.20"/>
      <sheetName val="Backup 3.27.20"/>
      <sheetName val="CFF 3.6.20"/>
      <sheetName val="Summ Monthly Forecast 9.2.22"/>
      <sheetName val="Receipts"/>
      <sheetName val="Backup 3.20.20"/>
      <sheetName val="Backup 3.6.20"/>
      <sheetName val="Backup 2.28.20"/>
      <sheetName val="Backup 2.14.20"/>
      <sheetName val="Backup 1.31.20"/>
      <sheetName val="Backup 1.17.20"/>
      <sheetName val="Backup 1.3.20"/>
      <sheetName val="Backup 12.20.19"/>
      <sheetName val="Backup 12.6.19"/>
      <sheetName val="Backup 11.22.19"/>
      <sheetName val="Backup 11.8.19"/>
      <sheetName val="Backup 10.25.19"/>
      <sheetName val="Backup 10.11.19"/>
      <sheetName val="BNC Covid-19 Payroll"/>
      <sheetName val="PLLC &amp; Nevada c-19 payroll"/>
      <sheetName val="Restructuring Fees"/>
      <sheetName val="OpEx"/>
      <sheetName val="Payroll 2"/>
      <sheetName val="Payroll"/>
      <sheetName val="Insurance, Rent, Pro Fees, IT"/>
      <sheetName val="A&amp;BC"/>
      <sheetName val="Attentive"/>
      <sheetName val="Spectrum"/>
      <sheetName val="Bridges"/>
      <sheetName val="Juvo"/>
      <sheetName val="Receipt Forecast"/>
      <sheetName val="Charge Lag"/>
      <sheetName val="Waterfall"/>
      <sheetName val="MSO Payroll history"/>
      <sheetName val="payroll forecast"/>
      <sheetName val="PLLC payroll"/>
      <sheetName val="Monthly Balances"/>
      <sheetName val="Patient Receipts"/>
      <sheetName val="Sheet2"/>
      <sheetName val="Cash Flow Forecast Draft 10.28"/>
    </sheetNames>
    <definedNames>
      <definedName name="Number_of_Payments" refersTo="#REF!"/>
      <definedName name="print_full_report"/>
      <definedName name="Values_Entered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 refreshError="1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MYP"/>
      <sheetName val="KEYIND"/>
      <sheetName val="RISK-OPP"/>
      <sheetName val="SEPACTZ"/>
      <sheetName val="RATE"/>
      <sheetName val="Exchange rate 2013"/>
      <sheetName val="Assumptions"/>
      <sheetName val="A51OT"/>
      <sheetName val="PREV99"/>
      <sheetName val="A48MY"/>
      <sheetName val="A51MP"/>
      <sheetName val="CA05-CA06"/>
      <sheetName val="Détail"/>
      <sheetName val="bases"/>
      <sheetName val="CV05-CV06"/>
      <sheetName val="MO"/>
      <sheetName val="Lookup Tables"/>
      <sheetName val="1.3 CAPEX Spending (LC)"/>
      <sheetName val="Table Details"/>
      <sheetName val="inven"/>
      <sheetName val="Exchange_rate_2013"/>
      <sheetName val="OCTVLS"/>
      <sheetName val="WCF Workings"/>
      <sheetName val="Parameters"/>
      <sheetName val="Specific Cost detailed"/>
      <sheetName val="Exchange Rates"/>
      <sheetName val="MARGIN"/>
      <sheetName val="ACTUALS"/>
      <sheetName val="FORECAST"/>
      <sheetName val="PSI_SUMMARY"/>
      <sheetName val="SDE SF AK"/>
      <sheetName val="cost variance vs MYF"/>
      <sheetName val="cmg SF exp"/>
      <sheetName val="ACTUAL2001"/>
      <sheetName val="WWEst"/>
      <sheetName val="Production"/>
      <sheetName val=" YEFcst2001"/>
      <sheetName val="6 Aug"/>
      <sheetName val="Sheet1"/>
      <sheetName val="cmg SF"/>
      <sheetName val="5nr"/>
      <sheetName val="cmg VHP CH"/>
      <sheetName val="Exchange_rate_20131"/>
      <sheetName val="1_3_CAPEX_Spending_(LC)"/>
      <sheetName val="WCF_Workings"/>
      <sheetName val="QE5a"/>
      <sheetName val="TA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 refreshError="1"/>
      <sheetData sheetId="46" refreshError="1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S&gt;&gt;&gt;"/>
      <sheetName val="Formatted Cut"/>
      <sheetName val="LBO Summary Page"/>
      <sheetName val="M&amp;A Comp Summary"/>
      <sheetName val="Comp Summary"/>
      <sheetName val="LBO Low"/>
      <sheetName val="LBO High"/>
      <sheetName val="Operational EBITDA"/>
      <sheetName val="DCF"/>
      <sheetName val="Spreads"/>
      <sheetName val="A-DDEBT"/>
      <sheetName val="Valuation Matrix"/>
      <sheetName val="__FDSCACHE__"/>
      <sheetName val="WACC"/>
      <sheetName val="INPUTS&gt;&gt;&gt;"/>
      <sheetName val="A"/>
      <sheetName val="ADDBACKS"/>
      <sheetName val="D&amp;A"/>
      <sheetName val="Traditional"/>
      <sheetName val="DATA"/>
      <sheetName val="LTM raw"/>
      <sheetName val="A-D50%"/>
      <sheetName val="A-DStand"/>
      <sheetName val="A-DStandCash"/>
      <sheetName val="OUTPUT"/>
      <sheetName val="spreads6"/>
      <sheetName val="2015 MGMA Phys Comp"/>
      <sheetName val="Crosswalk"/>
      <sheetName val="FINS Input"/>
      <sheetName val="M&amp;A INPUTS"/>
      <sheetName val="Crosswalk 2017"/>
      <sheetName val="Tear Sheet_Master"/>
      <sheetName val="2018 MGMA Total Compensation"/>
      <sheetName val="Cejka Survey - Specialty 2013"/>
      <sheetName val="2017 SCA Program Director Comp"/>
      <sheetName val="2016 SCA Unrestricted Call"/>
      <sheetName val="Cejka Survey - Specialty 2016"/>
      <sheetName val="2017 Chair"/>
      <sheetName val="2018 MGMA - Med Director Comp "/>
      <sheetName val="IHS - Med Director Comp 2017"/>
      <sheetName val="2016 CEJKA - PEX TITLES "/>
      <sheetName val="2018 MGMA MGMT &amp; STAFF"/>
      <sheetName val="AMGA Benefits (18) &amp; MLP (17)"/>
      <sheetName val="2018 MGMA ALL CALL COVERAGE"/>
      <sheetName val="2018 AMGA Phys Comp"/>
      <sheetName val="2017 S&amp;C Benefits"/>
      <sheetName val="2018 MGMA STARTING SALARY "/>
      <sheetName val="2017 Chief"/>
      <sheetName val="2017 - S&amp;C"/>
      <sheetName val="Cejka Survey - Specialty 2011"/>
      <sheetName val="2017 S&amp;C Productivity Ratios"/>
      <sheetName val="2017 - S&amp;C C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 2015"/>
      <sheetName val="IT Review"/>
      <sheetName val="Deprec Amort Schedule"/>
      <sheetName val="Other--&gt;"/>
      <sheetName val="Budget 2014"/>
      <sheetName val="Budget 2013"/>
      <sheetName val="2014 PT Jun"/>
      <sheetName val="2014 PT Jul"/>
      <sheetName val="AS400 Data"/>
      <sheetName val="Report 2013"/>
      <sheetName val="Forecast 2013"/>
      <sheetName val="Line Item Detail"/>
      <sheetName val="Instructions"/>
      <sheetName val="Summary 2013"/>
      <sheetName val="Listing 2013"/>
      <sheetName val="Budget 2013 orig"/>
      <sheetName val="Budget 2012"/>
      <sheetName val="Report 2012"/>
      <sheetName val="Bill file 110212"/>
      <sheetName val="Forecast 2012"/>
      <sheetName val="IT 2013v2"/>
      <sheetName val="IT 2013v1"/>
      <sheetName val="SB 2013"/>
      <sheetName val="IT"/>
      <sheetName val="WHSE"/>
      <sheetName val="SB"/>
      <sheetName val="SB CHINA"/>
      <sheetName val="DAN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nergy"/>
      <sheetName val="Synergy Actuals"/>
      <sheetName val="SynergyConfig"/>
      <sheetName val="Risk Profile"/>
    </sheetNames>
    <sheetDataSet>
      <sheetData sheetId="0"/>
      <sheetData sheetId="1"/>
      <sheetData sheetId="2"/>
      <sheetData sheetId="3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anies"/>
      <sheetName val="People"/>
      <sheetName val="Deferred Summary"/>
      <sheetName val="pcQueryData"/>
      <sheetName val="12"/>
      <sheetName val="BSMONTH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du SaaS"/>
      <sheetName val="_CIQHiddenCacheSheet"/>
      <sheetName val="SaaS"/>
      <sheetName val="Companies"/>
    </sheetNames>
    <sheetDataSet>
      <sheetData sheetId="0"/>
      <sheetData sheetId="1"/>
      <sheetData sheetId="2"/>
      <sheetData sheetId="3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Football Field"/>
      <sheetName val="DCF"/>
      <sheetName val="WACC"/>
      <sheetName val="Monthly Income Statement"/>
      <sheetName val="LBO"/>
      <sheetName val="LBO Charts"/>
      <sheetName val="Balance Sheet"/>
      <sheetName val="Revenue by Product &amp; Customer"/>
      <sheetName val="Historical &amp; Projected P&amp;L"/>
      <sheetName val="ideas"/>
      <sheetName val="Comps Backup"/>
      <sheetName val="_CIQHiddenCacheSheet"/>
      <sheetName val="Public Comps"/>
      <sheetName val="Comp Paste-Ins"/>
      <sheetName val="Data"/>
      <sheetName val="Options"/>
      <sheetName val="Timetable"/>
      <sheetName val="Process Timeline"/>
      <sheetName val="Team Roles"/>
      <sheetName val="Fee"/>
      <sheetName val="ICs"/>
      <sheetName val="Disclosure Level"/>
      <sheetName val="Comp Paste-In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rategicBuyers"/>
      <sheetName val="Strategics"/>
      <sheetName val="FinancialBuyers"/>
      <sheetName val="Strategics List"/>
      <sheetName val="PEG Port Co - Tier 1"/>
      <sheetName val="PEG Port Co - Tier 2"/>
      <sheetName val="General PEGs"/>
      <sheetName val="PEG Port Co List"/>
      <sheetName val="PEG w.o port co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Pager"/>
    </sheetNames>
    <sheetDataSet>
      <sheetData sheetId="0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QChart4"/>
      <sheetName val="_CIQHiddenCacheSheet"/>
      <sheetName val="CIQChart4Data"/>
      <sheetName val="CIQChart3"/>
      <sheetName val="CIQChart3Data"/>
      <sheetName val="CIQ_ChartParameters"/>
      <sheetName val="Paris Air Show - Aero"/>
      <sheetName val="Paris Air Show - Defense"/>
      <sheetName val="Government Services"/>
      <sheetName val="Comp Paste-Ins"/>
      <sheetName val="Data"/>
      <sheetName val="Options"/>
      <sheetName val="Budget Charts"/>
      <sheetName val="Sources"/>
      <sheetName val="M&amp;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Football Field"/>
      <sheetName val="DCF"/>
      <sheetName val="WACC"/>
      <sheetName val="Monthly Income Statement"/>
      <sheetName val="LBO"/>
      <sheetName val="LBO Charts"/>
      <sheetName val="Balance Sheet"/>
      <sheetName val="Revenue by Product &amp; Customer"/>
      <sheetName val="Historical &amp; Projected P&amp;L"/>
      <sheetName val="ideas"/>
      <sheetName val="Comps Backup"/>
      <sheetName val="_CIQHiddenCacheSheet"/>
      <sheetName val="Public Comps"/>
      <sheetName val="Comp Paste-Ins"/>
      <sheetName val="Data"/>
      <sheetName val="Options"/>
      <sheetName val="Timetable"/>
      <sheetName val="Process Timeline"/>
      <sheetName val="Team Roles"/>
      <sheetName val="Fee"/>
      <sheetName val="ICs"/>
      <sheetName val="Disclosure Level"/>
      <sheetName val="Comp Paste-In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IQChart7"/>
      <sheetName val="CIQChart7Data"/>
      <sheetName val="CIQChart6"/>
      <sheetName val="CIQChart6Data"/>
      <sheetName val="CIQChart4"/>
      <sheetName val="CIQChart4Data"/>
      <sheetName val="CIQ_ChartParameters"/>
      <sheetName val="Earnings Analysis"/>
      <sheetName val="Fire Power"/>
      <sheetName val="Float &amp; Liquidity"/>
      <sheetName val="Free Cash Flow"/>
      <sheetName val="Cash Flow Bridge"/>
      <sheetName val="_CIQHiddenCacheSheet"/>
      <sheetName val="Transaction Summary"/>
      <sheetName val="Capital Structure"/>
      <sheetName val="Comps 2014E"/>
      <sheetName val="Comps 2015E"/>
      <sheetName val="Benchmarking"/>
      <sheetName val="Data"/>
      <sheetName val="O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P"/>
      <sheetName val="_CIQHiddenCacheSheet"/>
      <sheetName val="LTM EBITDA"/>
      <sheetName val="Stock Price Chart"/>
      <sheetName val="CIQChart9Data"/>
      <sheetName val="CIQChart7"/>
      <sheetName val="CIQChart7Data"/>
      <sheetName val="Public Comp Overview"/>
      <sheetName val="US CompsChart1_data"/>
      <sheetName val="US Comps"/>
      <sheetName val="Relative Performance"/>
      <sheetName val="Relative Per. Data"/>
      <sheetName val="CIQ_ChartParameters"/>
      <sheetName val="Infr Comps - Newsletter"/>
      <sheetName val="Research Cov"/>
      <sheetName val="Sheet2"/>
      <sheetName val="Sponsor vs. Strategic (2)"/>
      <sheetName val="U.S. M&amp;A Transactions"/>
      <sheetName val="Sponsor vs. Strategic"/>
      <sheetName val="CIQ_LinkingNames"/>
      <sheetName val="M&amp;A Transactions"/>
      <sheetName val="Engineering Comps"/>
      <sheetName val="Prj Mgt Comps"/>
      <sheetName val="Envir Comps"/>
      <sheetName val="Industrial Services Comps"/>
      <sheetName val="Dashboard"/>
      <sheetName val="Govt Comps"/>
      <sheetName val="Categories"/>
      <sheetName val="Benchmarking"/>
      <sheetName val="Data"/>
      <sheetName val="O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CIQHiddenCacheSheet"/>
      <sheetName val="VWAP"/>
    </sheetNames>
    <sheetDataSet>
      <sheetData sheetId="0" refreshError="1"/>
      <sheetData sheetId="1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ACC Analysis"/>
    </sheetNames>
    <sheetDataSet>
      <sheetData sheetId="0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RED. TRIB. 1997"/>
      <sheetName val="CRED. TRIB. 1997 (NEW)"/>
      <sheetName val="CRED. TRIB. 1998"/>
      <sheetName val="CRED. TRIB. 1999"/>
      <sheetName val="Provisões"/>
      <sheetName val="MOV"/>
      <sheetName val="Distribuição IR"/>
      <sheetName val="PROJEÇÕES 1998"/>
      <sheetName val="PROJEÇÕES 1999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 Plant"/>
    </sheetNames>
    <sheetDataSet>
      <sheetData sheetId="0" refreshError="1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lur-CSLL"/>
      <sheetName val="Capa"/>
      <sheetName val="BP-fiscal"/>
      <sheetName val="PIS-COFINS"/>
      <sheetName val="Lalur-CSLL-Ac"/>
      <sheetName val="Lalur-IRPJ"/>
      <sheetName val="Lalur-IRPJ-Ac"/>
      <sheetName val="Contro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YSTAL_PERSIST"/>
      <sheetName val="Menu"/>
      <sheetName val="Cover"/>
      <sheetName val="Standard BS"/>
      <sheetName val="Standard P&amp;L "/>
      <sheetName val="WC"/>
      <sheetName val="Standard P&amp;L Profit Center"/>
      <sheetName val="Cost Center Expenses"/>
      <sheetName val="AR Aging Management"/>
      <sheetName val="Revenue Analysis By PC by CG"/>
      <sheetName val="Revenue Analysis By PC by MG"/>
      <sheetName val="Revenue by MG by CG"/>
      <sheetName val="Revenue by CG by MG"/>
      <sheetName val="Labor "/>
      <sheetName val="Labor YTD"/>
      <sheetName val="Universe3"/>
      <sheetName val="Data"/>
      <sheetName val="COA"/>
      <sheetName val="WIP Milestones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Cover"/>
      <sheetName val="Contents"/>
      <sheetName val="Summary - Period"/>
      <sheetName val="Summary - YTD"/>
      <sheetName val="Footage"/>
      <sheetName val="Release Margin"/>
      <sheetName val="HWD F-E"/>
      <sheetName val="HWD Intermed Rev"/>
      <sheetName val="Silver"/>
      <sheetName val="Labor"/>
      <sheetName val="HWD Labor Details - Period"/>
      <sheetName val="HWD Labor Details - YTD"/>
      <sheetName val="TOR Labor Details - Period"/>
      <sheetName val="TOR Labor Details - YTD"/>
      <sheetName val="HWD Costs"/>
      <sheetName val="TOR Costs"/>
      <sheetName val="WC"/>
      <sheetName val="AR"/>
      <sheetName val="AP"/>
      <sheetName val="CapEx"/>
      <sheetName val="Headcount"/>
      <sheetName val="CRYSTAL_PERSIST"/>
      <sheetName val="HW Universe"/>
      <sheetName val="TO Universe"/>
      <sheetName val="Stat"/>
      <sheetName val="HW SD Ftgs"/>
      <sheetName val="HW FE $ (GL)"/>
      <sheetName val="HW AR"/>
      <sheetName val="TO AR"/>
      <sheetName val="95% HW AP"/>
      <sheetName val="5% HW AP"/>
      <sheetName val="95% TO AP"/>
      <sheetName val="5% TO 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Resumo"/>
      <sheetName val="Encargos"/>
      <sheetName val="Encargos debêntures "/>
      <sheetName val="Links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Inputs"/>
      <sheetName val="Revenue"/>
      <sheetName val="Financials"/>
      <sheetName val="Graphics"/>
      <sheetName val="Sheet3"/>
      <sheetName val="ValueLink"/>
      <sheetName val="Constants and Limits"/>
      <sheetName val="VA Plant"/>
      <sheetName val="Forecasts_VDF"/>
      <sheetName val="payor mix"/>
      <sheetName val="pcQueryData"/>
      <sheetName val="Supporting Settings"/>
      <sheetName val="Tiger Model v31"/>
      <sheetName val="Companies"/>
      <sheetName val="People"/>
      <sheetName val="Pick Lists"/>
      <sheetName val="LATGDP"/>
      <sheetName val="Sheet1"/>
      <sheetName val="FF SUM"/>
      <sheetName val="Reporting Parameters"/>
      <sheetName val="Setup Sheet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MD Proj"/>
      <sheetName val="Y2 Cash Flow Budget"/>
      <sheetName val="Y1 Cash Flow Budget"/>
      <sheetName val="Float Matrix"/>
      <sheetName val="Facility Charts"/>
      <sheetName val="Input"/>
      <sheetName val="WC ShortDat"/>
      <sheetName val="MEDLOB"/>
      <sheetName val="Matrix 2"/>
      <sheetName val="POST77"/>
      <sheetName val="Mkts"/>
      <sheetName val="3 statement"/>
      <sheetName val="Sheet4"/>
      <sheetName val="MonthlyBaseRoll"/>
      <sheetName val="LBO"/>
      <sheetName val="3S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CF"/>
      <sheetName val="Comps"/>
    </sheetNames>
    <sheetDataSet>
      <sheetData sheetId="0" refreshError="1"/>
      <sheetData sheetId="1" refreshError="1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tiatives Summary"/>
      <sheetName val="Cash Flow_Update Exhibits"/>
      <sheetName val="Initiatives P&amp;L Impact"/>
      <sheetName val="Subs Valuation"/>
      <sheetName val="WeeklyV2 (2)"/>
      <sheetName val="Summary Post"/>
      <sheetName val="Weekly Budget v Actual"/>
      <sheetName val="WHSE Summary Data"/>
      <sheetName val="For Inventory"/>
      <sheetName val="Vendor Updates"/>
      <sheetName val="Debt Figures &gt;&gt;"/>
      <sheetName val="Cash Flow_Update Exhibits (2)"/>
      <sheetName val="Summary"/>
      <sheetName val="WeeklyV2"/>
      <sheetName val="Bud v Act Jul-Oct"/>
      <sheetName val="Presentation"/>
      <sheetName val="Inventory - Aug-Oct"/>
      <sheetName val="Weekly"/>
      <sheetName val="Initiatives &gt;&gt;"/>
      <sheetName val="Ben's Cash Flow &gt;&gt;"/>
      <sheetName val="RIf"/>
      <sheetName val="2018 PL Forecast"/>
      <sheetName val="Sales GM"/>
      <sheetName val="Freight &gt;&gt;"/>
      <sheetName val="2018 Monthly Freight (2)"/>
      <sheetName val="Cust. P&amp;L &gt;&gt;"/>
      <sheetName val="Canada Wind Down"/>
      <sheetName val="2018 Customer P&amp;L Summary"/>
      <sheetName val="Customer P&amp;L w- Corp OH &amp; Loads"/>
      <sheetName val="Lost Vendors  MSG"/>
      <sheetName val="Lost Vendor Sales by Acct. MSG"/>
      <sheetName val="BO $ &amp; Fill Rate  MSG"/>
      <sheetName val="Lost Vendors CAN"/>
      <sheetName val="BO $ AND Fill Rate  CAN"/>
      <sheetName val="Vendor List from Adam K"/>
      <sheetName val="2016 Lost Vedors FY"/>
      <sheetName val="Subs &gt;&gt;"/>
      <sheetName val="Danielson"/>
      <sheetName val="SS"/>
      <sheetName val="Debt Impact"/>
      <sheetName val="First Source"/>
      <sheetName val="RE"/>
      <sheetName val="MOQ Savings &gt;&gt;"/>
      <sheetName val="To Bin Labor Financial Impact"/>
      <sheetName val="At Bin Labor Financial Impact"/>
      <sheetName val="Ben Warehouse &gt;&gt;"/>
      <sheetName val="Reno Shut Down"/>
      <sheetName val="CF Forecast"/>
      <sheetName val="US DC Review"/>
      <sheetName val="Whse SummaryFull17"/>
      <sheetName val="Whse SummaryJun17"/>
      <sheetName val="Whse Summary 2018base"/>
      <sheetName val="Diver2017"/>
      <sheetName val="Support Data"/>
      <sheetName val="Whse Summary2018"/>
      <sheetName val="North DC 2018"/>
      <sheetName val="US DC 2018"/>
      <sheetName val="US DC Review Notes 2018v2"/>
      <sheetName val="US DC Review Notes 2018v1"/>
      <sheetName val="AS400"/>
      <sheetName val="US DC 2018 FIN est"/>
      <sheetName val="US DC Review Notes 2017"/>
      <sheetName val="AS400 North"/>
      <sheetName val="Sales Summary 2017"/>
      <sheetName val="Forecast"/>
      <sheetName val="North DC Revie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no Bridge "/>
      <sheetName val="ATL Bridge"/>
      <sheetName val=" US Exhibit Bridge"/>
      <sheetName val="WHSE Summary Data"/>
      <sheetName val="Customer P&amp;L w- Corp OH &amp; Loads"/>
      <sheetName val="2018 Monthly Freight"/>
      <sheetName val="Sept - Dec Savings"/>
      <sheetName val="Modal Recap 2"/>
      <sheetName val="LTL Vs. Parcel Total"/>
      <sheetName val="LTL Compliance"/>
      <sheetName val="Freight by Type"/>
      <sheetName val=" LTL vs. FedEx (2)"/>
      <sheetName val="Transfers"/>
      <sheetName val="Inbound Results"/>
      <sheetName val="2018 1 DC "/>
      <sheetName val="Express Shipments"/>
      <sheetName val="Freight Action Plan"/>
      <sheetName val="Sheet1"/>
      <sheetName val="FDE-005 Special Handling Charge"/>
      <sheetName val="Total Residential"/>
      <sheetName val="Freedom Compliance &gt;&gt;"/>
      <sheetName val="LTL Reduction Savings"/>
      <sheetName val="Sheet2"/>
      <sheetName val="Sheet3"/>
      <sheetName val="Sheet4"/>
      <sheetName val="Sheet5"/>
      <sheetName val=" Parcel Reporting &gt;&gt;"/>
      <sheetName val="FDE-003 Delivery Surcharge Repo"/>
      <sheetName val="Address Correction 1"/>
      <sheetName val="Address Correction 2"/>
      <sheetName val="Address Correction 3"/>
      <sheetName val="Address Correction 4"/>
      <sheetName val="Address Correction 5"/>
      <sheetName val="FDE-005 Special Handling Ch (2)"/>
      <sheetName val="Detention costs"/>
      <sheetName val="Tranzact Fees"/>
      <sheetName val="OB Freight &gt;&gt;"/>
      <sheetName val="Cost per Shipment"/>
      <sheetName val="Summary Exhibits Shipments"/>
      <sheetName val="Detail OB Freight"/>
      <sheetName val="Summary Exhibits Cost"/>
      <sheetName val="Summary Charts OB Freight"/>
      <sheetName val="OB by Mode Q1 "/>
      <sheetName val="Freight Margin"/>
      <sheetName val="Whse P&amp;L"/>
      <sheetName val="Return on Sales"/>
      <sheetName val="Comp Sum Exhibit ATL"/>
      <sheetName val="Comp Sum Exhibit Reno"/>
      <sheetName val="Comp Sum Exhibit TOR"/>
      <sheetName val="Comp Sum Exhibit Van"/>
      <sheetName val="PnL Forecast"/>
      <sheetName val="7.19 P&amp;L Forecast"/>
      <sheetName val="Payroll File"/>
      <sheetName val="P&amp;L w_Ben Payroll"/>
      <sheetName val="CF Forecast"/>
      <sheetName val="Whse Summary"/>
      <sheetName val="US DC Review ATL"/>
      <sheetName val="US DC Review"/>
      <sheetName val="North DC Review"/>
      <sheetName val="US DC Review Notes"/>
      <sheetName val="CF Adjs"/>
      <sheetName val="Tie Out"/>
      <sheetName val="Notes"/>
      <sheetName val="Feedback Notes"/>
      <sheetName val="GL Detail"/>
      <sheetName val="GL Detail2"/>
      <sheetName val="North DC 2016"/>
      <sheetName val="Sales 2016"/>
      <sheetName val="AS400"/>
      <sheetName val="US DC Review 1st Pass"/>
      <sheetName val="US DC Review Davev1"/>
      <sheetName val="Sales Summary 2017"/>
      <sheetName val="120 Day Data051917"/>
      <sheetName val="120 Day Report051217"/>
      <sheetName val="Budget"/>
      <sheetName val="Forecast"/>
      <sheetName val="Diver2017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/>
      <sheetData sheetId="8"/>
      <sheetData sheetId="9" refreshError="1"/>
      <sheetData sheetId="10"/>
      <sheetData sheetId="11"/>
      <sheetData sheetId="12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idge 2017 to 2018"/>
      <sheetName val="Forecast Comp 2017 and 2018"/>
      <sheetName val="2017 NonRecurring"/>
      <sheetName val="Other--&gt;"/>
      <sheetName val="Monthly Buildup 2018"/>
      <sheetName val="2018 Annual Forecast"/>
      <sheetName val="Source Data"/>
      <sheetName val="Misc Exp"/>
      <sheetName val="Sales GM"/>
      <sheetName val="Monthly Buildup 2018 Prior"/>
      <sheetName val="2018 Annual Forecast Prior"/>
      <sheetName val="Wage Adj"/>
      <sheetName val="AS400"/>
      <sheetName val="Support"/>
      <sheetName val="Var Test"/>
      <sheetName val="Testing PL"/>
      <sheetName val="Sales 2016 to 2018"/>
      <sheetName val="Subs 2016"/>
      <sheetName val="2017 Sales "/>
      <sheetName val="Subs Only"/>
      <sheetName val="Whse Comp"/>
      <sheetName val="Payroll"/>
      <sheetName val="PPP Adjs"/>
      <sheetName val="2018 PL Forecast Pre Adjs"/>
      <sheetName val="Forecast Comparison by Month"/>
      <sheetName val="Monthly Buildup woSS"/>
      <sheetName val="BridgePri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 Data"/>
      <sheetName val="Aging Exhibit"/>
      <sheetName val="Performance Data &gt;&gt;"/>
      <sheetName val="Scorecard"/>
      <sheetName val="Performance Exhibit"/>
      <sheetName val="120 Day Data"/>
      <sheetName val=" June MSR"/>
      <sheetName val="May MSR"/>
      <sheetName val="Daily Dashboard"/>
      <sheetName val="Weekly Dashboard"/>
      <sheetName val="Sales_Margin May OLD"/>
      <sheetName val="From Daily Dashboard"/>
      <sheetName val="Claims &gt;&gt;"/>
      <sheetName val="Vendors"/>
      <sheetName val="Claims Data"/>
      <sheetName val="Claims Exhibit"/>
      <sheetName val="MSG POs &gt;&gt;"/>
      <sheetName val="Exhibit"/>
      <sheetName val="SUBS"/>
      <sheetName val="To Date to July"/>
      <sheetName val="Prior to July"/>
      <sheetName val="Old Bank Info &gt;&gt;"/>
      <sheetName val="Bank Exhibits"/>
      <sheetName val="Sources &amp; Uses"/>
      <sheetName val="Overview"/>
      <sheetName val="Weekly"/>
      <sheetName val="BalanceSheet"/>
      <sheetName val="BBC-Month"/>
      <sheetName val="Income Statement"/>
      <sheetName val="SCF"/>
      <sheetName val="Breakeven Analysis"/>
      <sheetName val="Sales_Margin Ma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ilability-FvA"/>
      <sheetName val="PnL-FvA"/>
      <sheetName val="SCF-FvA"/>
      <sheetName val="Balance Sheet-FvA"/>
      <sheetName val="List"/>
      <sheetName val="Gross Sales"/>
      <sheetName val="Balance Sheet"/>
      <sheetName val="Borrowing Base"/>
      <sheetName val="Consol QoE"/>
      <sheetName val="Recovery"/>
      <sheetName val="Updates"/>
      <sheetName val="Scorecard"/>
      <sheetName val="Bud v Act-Apr-Jul"/>
      <sheetName val="Bud v Act-May-Aug"/>
      <sheetName val="Bud v Act Jun-Sep"/>
      <sheetName val="Sources &amp; Uses"/>
      <sheetName val="Weekly"/>
      <sheetName val="Overview"/>
      <sheetName val="Bud v Act Jul-Oct"/>
      <sheetName val="Redl Inventory"/>
      <sheetName val="Redl AR Detail"/>
      <sheetName val="Availability Waterfall"/>
      <sheetName val="Availability Waterfall-7.15"/>
      <sheetName val="Changes"/>
      <sheetName val="DSO"/>
      <sheetName val="BBC-Month"/>
      <sheetName val="BS Roll"/>
      <sheetName val="PnL Forecast"/>
      <sheetName val="BalanceSheet"/>
      <sheetName val="Trial Balance"/>
      <sheetName val="IncrementalSalesSepttoDec"/>
      <sheetName val="Whiteboard"/>
      <sheetName val="Inventory-MSG"/>
      <sheetName val="Inventory-Subs"/>
      <sheetName val="SCF"/>
      <sheetName val="Assumptions"/>
      <sheetName val="Inventory"/>
      <sheetName val="Initiative Reporting"/>
      <sheetName val="Inv Summary"/>
      <sheetName val="Inv Reduction"/>
      <sheetName val="Amy"/>
      <sheetName val="Presentation"/>
      <sheetName val="Q Sources &amp; Uses"/>
      <sheetName val="2017 Bridges"/>
      <sheetName val="Elim"/>
      <sheetName val="Misc."/>
      <sheetName val="CAPEX"/>
      <sheetName val="Taxes"/>
      <sheetName val="BS Trend"/>
      <sheetName val="IS Trend"/>
      <sheetName val="BBC %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pdates Guide"/>
      <sheetName val="Availability-FvA"/>
      <sheetName val="PnL-FvA"/>
      <sheetName val="SCF-FvA"/>
      <sheetName val="Balance Sheet-FvA"/>
      <sheetName val="List"/>
      <sheetName val="Consolidating QOE"/>
      <sheetName val="Updates"/>
      <sheetName val="Scorecard"/>
      <sheetName val="Charts"/>
      <sheetName val="Budget v Actual- Apr-Jul"/>
      <sheetName val="Recovery Sheet"/>
      <sheetName val="Budget v Actual - May-Aug"/>
      <sheetName val="Budget v Actual - Jun-Sep"/>
      <sheetName val="Sources &amp; Uses"/>
      <sheetName val="Weekly"/>
      <sheetName val="Overview"/>
      <sheetName val="Redl Inventory"/>
      <sheetName val="Redl AR Detail"/>
      <sheetName val="Holdback2"/>
      <sheetName val="Holdback"/>
      <sheetName val="Comparisons"/>
      <sheetName val="BBC Compare"/>
      <sheetName val="Availability Waterfall"/>
      <sheetName val="Changes"/>
      <sheetName val="BBC-Month"/>
      <sheetName val="DSO"/>
      <sheetName val="2016 REDL P&amp;L"/>
      <sheetName val="BS Roll"/>
      <sheetName val="Inventory-MSG"/>
      <sheetName val="PnL Forecast"/>
      <sheetName val="Trial Balance"/>
      <sheetName val="IncrementalSalesSepttoDec"/>
      <sheetName val="Whiteboard"/>
      <sheetName val="Inventory-Subs"/>
      <sheetName val="Special Terms"/>
      <sheetName val="BalanceSheet"/>
      <sheetName val="SCF"/>
      <sheetName val="Assumptions"/>
      <sheetName val="Inventory"/>
      <sheetName val="Initiative Reporting"/>
      <sheetName val="Inv Summary"/>
      <sheetName val="Inv Reduction"/>
      <sheetName val="Canada-Roll"/>
      <sheetName val="Canada-PnL"/>
      <sheetName val="Q Sources &amp; Uses"/>
      <sheetName val="FCCR"/>
      <sheetName val="Subs Payments"/>
      <sheetName val="2017 Bridges"/>
      <sheetName val="Presentation"/>
      <sheetName val="Elim"/>
      <sheetName val="Misc."/>
      <sheetName val="CAPEX"/>
      <sheetName val="Taxes"/>
      <sheetName val="BBC %"/>
      <sheetName val="BS Trend"/>
      <sheetName val="IS Trend"/>
      <sheetName val="SteveRequ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hibits &gt;&gt;"/>
      <sheetName val="Weekly Dashboard"/>
      <sheetName val="Daily Dashboard"/>
      <sheetName val="Daily Update Pres"/>
      <sheetName val="Inputs &gt;&gt;"/>
      <sheetName val="Peter's Inputs"/>
      <sheetName val="MSI Initiatives"/>
      <sheetName val="Goals"/>
      <sheetName val="Graveyard &gt;&gt;"/>
      <sheetName val="DOA Marked (Prog 32)"/>
      <sheetName val="Inventory Exhibit"/>
      <sheetName val="Weekly Dashboard OLD"/>
      <sheetName val="Weekly Dashboard Comments"/>
      <sheetName val="Weekly Dashboard Source Fi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_Update Exhibits"/>
      <sheetName val="Sheet1"/>
      <sheetName val="From Old Pres&gt;&gt;"/>
      <sheetName val="WeeklyV2 (2)"/>
      <sheetName val="Weekly Budget v Actual"/>
      <sheetName val="For Inventory"/>
      <sheetName val="Updated Forecast &gt;&gt;"/>
      <sheetName val="WeeklyV2"/>
      <sheetName val="Bud v Act Sep"/>
      <sheetName val="Comparis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ilability-FvA"/>
      <sheetName val="PnL-FvA"/>
      <sheetName val="SCF-FvA"/>
      <sheetName val="Balance Sheet-FvA"/>
      <sheetName val="List"/>
      <sheetName val="Gross Sales"/>
      <sheetName val="Balance Sheet"/>
      <sheetName val="Borrowing Base"/>
      <sheetName val="Bud v Act-Apr-Jul"/>
      <sheetName val="Bud v Act-May-Aug"/>
      <sheetName val="Bud v Act Jun-Sep"/>
      <sheetName val="Bud v Act Jul-Oct"/>
      <sheetName val="Sources &amp; Uses"/>
      <sheetName val="Weekly"/>
      <sheetName val="Recovery"/>
      <sheetName val="WeeklyV2"/>
      <sheetName val="Oct-Dec Budget"/>
      <sheetName val="Weekly Clean - 9.25"/>
      <sheetName val="Inventory Weekly"/>
      <sheetName val="Overview"/>
      <sheetName val="Scorecard"/>
      <sheetName val="Bud v Act Sep"/>
      <sheetName val="Redl Summary"/>
      <sheetName val="Redl AR"/>
      <sheetName val="Redl Inventory"/>
      <sheetName val="Availability Waterfall"/>
      <sheetName val="DSO"/>
      <sheetName val="Changes"/>
      <sheetName val="BBC-Month"/>
      <sheetName val="BS Roll"/>
      <sheetName val="PnL Forecast"/>
      <sheetName val="BalanceSheet"/>
      <sheetName val="Trial Balance"/>
      <sheetName val="IncrementalSalesSepttoDec"/>
      <sheetName val="Whiteboard"/>
      <sheetName val="Inventory-MSG"/>
      <sheetName val="Inventory-Subs"/>
      <sheetName val="SCF"/>
      <sheetName val="Assumptions"/>
      <sheetName val="Inventory"/>
      <sheetName val="Initiative Reporting"/>
      <sheetName val="Inv Summary"/>
      <sheetName val="Inv Reduction"/>
      <sheetName val="Amy"/>
      <sheetName val="Presentation"/>
      <sheetName val="Q Sources &amp; Uses"/>
      <sheetName val="2017 Bridges"/>
      <sheetName val="Elim"/>
      <sheetName val="Misc."/>
      <sheetName val="CAPEX"/>
      <sheetName val="Taxes"/>
      <sheetName val="BS Trend"/>
      <sheetName val="IS Trend"/>
      <sheetName val="BBC %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pdates Guide"/>
      <sheetName val="Availability-FvA"/>
      <sheetName val="PnL-FvA"/>
      <sheetName val="SCF-FvA"/>
      <sheetName val="Balance Sheet-FvA"/>
      <sheetName val="List"/>
      <sheetName val="Recovery Sheet"/>
      <sheetName val="Updates"/>
      <sheetName val="Scorecard"/>
      <sheetName val="Charts"/>
      <sheetName val="Budget v Actual- Apr-Jul"/>
      <sheetName val="Budget v Actual - May-Aug"/>
      <sheetName val="Budget v Actual - Jun-Sep"/>
      <sheetName val="Sources &amp; Uses"/>
      <sheetName val="Weekly"/>
      <sheetName val="Overview"/>
      <sheetName val="Redl Inventory"/>
      <sheetName val="Redl AR Detail"/>
      <sheetName val="Holdback2"/>
      <sheetName val="Holdback"/>
      <sheetName val="Comparisons"/>
      <sheetName val="BBC Compare"/>
      <sheetName val="Availability Waterfall"/>
      <sheetName val="Changes"/>
      <sheetName val="BBC-Month"/>
      <sheetName val="DSO"/>
      <sheetName val="2016 REDL P&amp;L"/>
      <sheetName val="BS Roll"/>
      <sheetName val="BalanceSheet"/>
      <sheetName val="Inventory-MSG"/>
      <sheetName val="PnL Forecast"/>
      <sheetName val="Trial Balance"/>
      <sheetName val="IncrementalSalesSepttoDec"/>
      <sheetName val="Whiteboard"/>
      <sheetName val="Inventory-Subs"/>
      <sheetName val="Special Terms"/>
      <sheetName val="SCF"/>
      <sheetName val="Assumptions"/>
      <sheetName val="Inventory"/>
      <sheetName val="Initiative Reporting"/>
      <sheetName val="Inv Summary"/>
      <sheetName val="Inv Reduction"/>
      <sheetName val="Canada-Roll"/>
      <sheetName val="Canada-PnL"/>
      <sheetName val="Q Sources &amp; Uses"/>
      <sheetName val="FCCR"/>
      <sheetName val="Subs Payments"/>
      <sheetName val="2017 Bridges"/>
      <sheetName val="Presentation"/>
      <sheetName val="Elim"/>
      <sheetName val="Misc."/>
      <sheetName val="CAPEX"/>
      <sheetName val="Taxes"/>
      <sheetName val="BBC %"/>
      <sheetName val="BS Trend"/>
      <sheetName val="IS Trend"/>
      <sheetName val="SteveReque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/>
      <sheetData sheetId="54" refreshError="1"/>
      <sheetData sheetId="55" refreshError="1"/>
      <sheetData sheetId="56" refreshError="1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Guidance"/>
      <sheetName val="Navigation"/>
      <sheetName val="SUMMARY OUTPUTS &gt;&gt;"/>
      <sheetName val="Rev and Profit Summary"/>
      <sheetName val="Reporting LCR"/>
      <sheetName val="Reporting GBP"/>
      <sheetName val="CF Summary"/>
      <sheetName val="BS Summary"/>
      <sheetName val="Depreciation"/>
      <sheetName val="EBITDA"/>
      <sheetName val="&gt;&gt; Reconciliations"/>
      <sheetName val="1. CF to P&amp;L - GROUP"/>
      <sheetName val="2. CF to P&amp;L - DETAIL"/>
      <sheetName val="3. Overheads Rec."/>
      <sheetName val="P&amp;L Sensitivities &gt;&gt;"/>
      <sheetName val="Guidance for this section"/>
      <sheetName val="Sensitivities Input"/>
      <sheetName val="Variance - £"/>
      <sheetName val="Variance - %"/>
      <sheetName val="F-Rev and Profit Summary"/>
      <sheetName val="MODEL START&gt;&gt;"/>
      <sheetName val="DELTA GROUP"/>
      <sheetName val="Revenue Type P&amp;L &gt;&gt;"/>
      <sheetName val="Print &amp; Online"/>
      <sheetName val="Print Journals"/>
      <sheetName val="Online Media"/>
      <sheetName val="Professional Services"/>
      <sheetName val="Events"/>
      <sheetName val="Directories"/>
      <sheetName val="Digital Subs"/>
      <sheetName val="Group GBP &gt;&gt;&gt;"/>
      <sheetName val="Aviation GBP"/>
      <sheetName val="GT GBP"/>
      <sheetName val="RISI GBP"/>
      <sheetName val="TI GBP"/>
      <sheetName val="Medica GBP"/>
      <sheetName val="Outside Perimeter GBP"/>
      <sheetName val="Discontinued GBP"/>
      <sheetName val="&lt;&lt;&lt;Group GBP"/>
      <sheetName val="Medica GBP &gt;&gt;&gt;"/>
      <sheetName val="Medica EMEA GBP"/>
      <sheetName val="Medica Asia GBP"/>
      <sheetName val="&lt;&lt;&lt;Medica GBP"/>
      <sheetName val="Medica EMEA GBP &gt;&gt;&gt;"/>
      <sheetName val="Non Trading EMEA GBP"/>
      <sheetName val="Iasist FR GBP"/>
      <sheetName val="Iasist PR GBP"/>
      <sheetName val="Iasist ESP GBP"/>
      <sheetName val="Medibridge GBP"/>
      <sheetName val="Med FR GBP"/>
      <sheetName val="Med GER GBP"/>
      <sheetName val="Med HUN GBP"/>
      <sheetName val="Med POL GBP"/>
      <sheetName val="Med RUS GBP"/>
      <sheetName val="Med PORT GBP"/>
      <sheetName val="Med ESP GBP"/>
      <sheetName val="UK Health GBP"/>
      <sheetName val="Vidal GBP"/>
      <sheetName val="&lt;&lt;&lt;Medica EMEA GBP"/>
      <sheetName val="Medica Asia GBP &gt;&gt;&gt;"/>
      <sheetName val="Non Trading Asia GBP"/>
      <sheetName val="Med NZ GBP"/>
      <sheetName val="Med AUS GBP"/>
      <sheetName val="Med ASIA GBP"/>
      <sheetName val="&lt;&lt;&lt;Medica Asia GBP"/>
      <sheetName val="Aviation"/>
      <sheetName val="Global Trade"/>
      <sheetName val="RISI"/>
      <sheetName val="TechInsights"/>
      <sheetName val="Iasist France"/>
      <sheetName val="Iasist Portugal"/>
      <sheetName val="Iasist Spain"/>
      <sheetName val="Medibridge"/>
      <sheetName val="Medica Asia"/>
      <sheetName val="MEDICA AUS"/>
      <sheetName val="Medica France"/>
      <sheetName val="Medica Germany"/>
      <sheetName val="Medica Hungary"/>
      <sheetName val="MEDICA NZ"/>
      <sheetName val="Medica Poland"/>
      <sheetName val="Medica Portugal"/>
      <sheetName val="Medica Russia"/>
      <sheetName val="Medica Spain"/>
      <sheetName val="UK Healthcare"/>
      <sheetName val="Vidal"/>
      <sheetName val="MIMS Digital"/>
      <sheetName val="Vidal Iasist NPD"/>
      <sheetName val="Medica Online"/>
      <sheetName val="Pacific Directories"/>
      <sheetName val="European Directories"/>
      <sheetName val="Other e-Dis"/>
      <sheetName val="Medica Custom Other"/>
      <sheetName val="Iasist"/>
      <sheetName val="Aviation &gt;&gt;"/>
      <sheetName val="Networks Online"/>
      <sheetName val="Aviation Print"/>
      <sheetName val="Cargo Digital Subs"/>
      <sheetName val="Cargo Directories"/>
      <sheetName val="Fleet Conferences"/>
      <sheetName val="Fleet Exhibitions"/>
      <sheetName val="Networks Directories"/>
      <sheetName val="Discontinued Aviation Print"/>
      <sheetName val="Discontinued Aviation Digital"/>
      <sheetName val="Networks Digital Subs"/>
      <sheetName val="&lt;&lt; Aviation"/>
      <sheetName val="Aviation Recovery"/>
      <sheetName val="Unrecovered Aviation"/>
      <sheetName val="Networks Digital Subs &gt;"/>
      <sheetName val="Networks Digital Data"/>
      <sheetName val="Analytics"/>
      <sheetName val="Data Supplies"/>
      <sheetName val="Flight Status"/>
      <sheetName val="Timetables"/>
      <sheetName val="Networks New Products"/>
      <sheetName val="Aviation NPD"/>
      <sheetName val="Travel Planner"/>
      <sheetName val="&lt; Networks Digital Subs"/>
      <sheetName val="Medica GER &gt;&gt;"/>
      <sheetName val="Germany"/>
      <sheetName val="Medica Online GER"/>
      <sheetName val="Medica Custom GER"/>
      <sheetName val="Euro Dirs GER"/>
      <sheetName val="&lt;&lt; Medica GER"/>
      <sheetName val="Med Portugal &gt;&gt;&gt;"/>
      <sheetName val="Euro Dir Port"/>
      <sheetName val="Other E-Dis Port"/>
      <sheetName val="VidalIas NPD MPO"/>
      <sheetName val="&lt;&lt;&lt; Med Portugal"/>
      <sheetName val="Medica FRA &gt;&gt;"/>
      <sheetName val="France"/>
      <sheetName val="VidalIas NPD MFR"/>
      <sheetName val="&lt;&lt; Medica FRA"/>
      <sheetName val="MEDICA AUS &gt;&gt;"/>
      <sheetName val="MIMS Digital AU"/>
      <sheetName val="Pacific Dir AU"/>
      <sheetName val="Medica Online AU"/>
      <sheetName val="Medical Obsv AUS"/>
      <sheetName val="&lt;&lt; MEDICA AUS"/>
      <sheetName val="MIMS Dig AU &gt;"/>
      <sheetName val="Mims Digital Other AU"/>
      <sheetName val="MIMS Integrated AU"/>
      <sheetName val="E-MIMS CD AUS"/>
      <sheetName val="MIMS online AUS"/>
      <sheetName val="MIMS PDA AUS"/>
      <sheetName val="&lt; MIMS Dig AU"/>
      <sheetName val="Pac Dir AU &gt;"/>
      <sheetName val="MIMS Abb AU"/>
      <sheetName val="MIMS Ann AUS"/>
      <sheetName val="MIMS Oth AU"/>
      <sheetName val="&lt; Pac Dir AU"/>
      <sheetName val="Vidal &gt;&gt;"/>
      <sheetName val="Medica Custom Vidal"/>
      <sheetName val="Vidal Directories Adj"/>
      <sheetName val="Vidal Electronic Adj"/>
      <sheetName val="VidalIAS ADJ"/>
      <sheetName val="VidalIas NPD VID"/>
      <sheetName val="Discontinued Vidal"/>
      <sheetName val="Vidal Electronic"/>
      <sheetName val="Vidal Directories"/>
      <sheetName val="&lt;&lt; Vidal"/>
      <sheetName val="Vidal Electronic &gt;"/>
      <sheetName val="Vidal Web"/>
      <sheetName val="Vidal Expert"/>
      <sheetName val="Vidal Other"/>
      <sheetName val="&lt; Vidal Electronic"/>
      <sheetName val="Medica Asia &gt;&gt;"/>
      <sheetName val="Medica Online ASIA"/>
      <sheetName val="Medica Custom Asia"/>
      <sheetName val="Disc. Medica Asia"/>
      <sheetName val="IDS Central Asia"/>
      <sheetName val="Asia Journals"/>
      <sheetName val="MIMS Asia Directories"/>
      <sheetName val="Medica Asia Events"/>
      <sheetName val="MIMS Digital ASIA"/>
      <sheetName val="&lt;&lt; Medica Asia"/>
      <sheetName val="MIMS Asia Directories &gt;"/>
      <sheetName val="Thailand"/>
      <sheetName val="Phillipines"/>
      <sheetName val="Malaysia"/>
      <sheetName val="Hong Kong"/>
      <sheetName val="India"/>
      <sheetName val="China"/>
      <sheetName val="Korea"/>
      <sheetName val="Other Asia"/>
      <sheetName val="&lt; MIMS Asia Directories"/>
      <sheetName val="Medica Asia Events &gt;"/>
      <sheetName val="Other Asia Events"/>
      <sheetName val="India Events"/>
      <sheetName val="China Events"/>
      <sheetName val="Hong Kong Events"/>
      <sheetName val="&lt; Medica Asia Events"/>
      <sheetName val="MIMS Asia Digital &gt;"/>
      <sheetName val="MIMS China"/>
      <sheetName val="MIMS Hong Kong"/>
      <sheetName val="MIMS India"/>
      <sheetName val="MIMS Other Asia"/>
      <sheetName val="&lt; MIMS Asia Digital"/>
      <sheetName val="Medica ESP &gt;&gt;"/>
      <sheetName val="Euro Dirs ESP"/>
      <sheetName val="VidalIas NPD MSP"/>
      <sheetName val="Other e-Dis ESP"/>
      <sheetName val="Other e-Dis ESP ADJ"/>
      <sheetName val="Euro Dirs ESP ADJ"/>
      <sheetName val="&lt;&lt; Medica ESP"/>
      <sheetName val="Medica RUS &gt;&gt;"/>
      <sheetName val="Other e-Dis RUS"/>
      <sheetName val="Medica Custom RUS"/>
      <sheetName val="Euro Dirs RUS"/>
      <sheetName val="&lt;&lt; Medica RUS"/>
      <sheetName val="Medica POL &gt;&gt;"/>
      <sheetName val="Medica Custom POL"/>
      <sheetName val="Other e-Dis POL"/>
      <sheetName val="Euro Dirs POL"/>
      <sheetName val="&lt;&lt; Medica POL"/>
      <sheetName val="Medica HUN &gt;&gt;"/>
      <sheetName val="Medica Online HUN"/>
      <sheetName val="Medica Custom HUN"/>
      <sheetName val="Other e-Dis HUN"/>
      <sheetName val="Euro Dirs HUN"/>
      <sheetName val="&lt;&lt; Medica HUN"/>
      <sheetName val="Iasist ESP &gt;&gt;"/>
      <sheetName val="Iasist ESP"/>
      <sheetName val="VidalIas NPD ISP"/>
      <sheetName val="&lt;&lt; Iasist ESP"/>
      <sheetName val="Iasist FRA &gt;&gt;"/>
      <sheetName val="VidalIas NPD IFR"/>
      <sheetName val="Iasist FRA"/>
      <sheetName val="&lt;&lt; Iasist FRA"/>
      <sheetName val="Iasist POR &gt;&gt;"/>
      <sheetName val="Iasist POR"/>
      <sheetName val="&lt;&lt; Iasist POR"/>
      <sheetName val="Medibridge &gt;&gt;"/>
      <sheetName val="Medibridge BEL"/>
      <sheetName val="Other e-Dis BEL"/>
      <sheetName val="Other e-Dis BEL ADJ"/>
      <sheetName val="Disc Medica Dirs BEL"/>
      <sheetName val="&lt;&lt; Medibridge"/>
      <sheetName val="UK Healthcare &gt;&gt;"/>
      <sheetName val="Medica Custom UK"/>
      <sheetName val="Medica Online UK"/>
      <sheetName val="C&amp;D Awards"/>
      <sheetName val="Discontinued UK Print"/>
      <sheetName val="Discontinued UK Online"/>
      <sheetName val="Discontinued UK"/>
      <sheetName val="Medica UK NPD"/>
      <sheetName val="UK Journals"/>
      <sheetName val="C&amp;D UK"/>
      <sheetName val="&lt;&lt; UK Healthcare"/>
      <sheetName val="C&amp;D UK &gt;"/>
      <sheetName val="C&amp;D Data"/>
      <sheetName val="C&amp;D Pricelist"/>
      <sheetName val="&lt; C&amp;D UK"/>
      <sheetName val="TechInsights &gt;&gt;"/>
      <sheetName val="Channel Licences"/>
      <sheetName val="Business Intelligence"/>
      <sheetName val="Custom TI"/>
      <sheetName val="IP Services"/>
      <sheetName val="Patend Brokerage"/>
      <sheetName val="&lt;&lt; TechInsights"/>
      <sheetName val="RISI &gt;&gt;"/>
      <sheetName val="RISI P&amp;P"/>
      <sheetName val="RISI Asia"/>
      <sheetName val="RISI Events"/>
      <sheetName val="RISI Biennials"/>
      <sheetName val="RISI Online"/>
      <sheetName val="RISI Journals"/>
      <sheetName val="RISI W&amp;T"/>
      <sheetName val="&lt;&lt; RISI"/>
      <sheetName val="RISI P&amp;P &gt;"/>
      <sheetName val="P&amp;P News"/>
      <sheetName val="P&amp;P Forecasting"/>
      <sheetName val="P&amp;P Benchmarking"/>
      <sheetName val="P&amp;P Other"/>
      <sheetName val="&lt; RISI P&amp;P"/>
      <sheetName val="Global Trade &gt;&gt;"/>
      <sheetName val="BreakBulk Events"/>
      <sheetName val="GT Other Events"/>
      <sheetName val="Piers"/>
      <sheetName val="JOC"/>
      <sheetName val="GT Online"/>
      <sheetName val="JOC Exchange"/>
      <sheetName val="Rail MA"/>
      <sheetName val="BreakBulk Magazine"/>
      <sheetName val="Disc. Global Trade"/>
      <sheetName val="&lt;&lt; Global Trade"/>
      <sheetName val="BreakBulk Events &gt;"/>
      <sheetName val="BreakBulk Europe"/>
      <sheetName val="BreakBulk USA"/>
      <sheetName val="BreakBulk Asia"/>
      <sheetName val="BreakBulk Other"/>
      <sheetName val="&lt; BreakBulk Events"/>
      <sheetName val="Central UK &gt;&gt;"/>
      <sheetName val="SearchMedica"/>
      <sheetName val="PRN"/>
      <sheetName val="Standalone"/>
      <sheetName val="Share Payments"/>
      <sheetName val="UK Recovery"/>
      <sheetName val="Unrecovered UK"/>
      <sheetName val="IDS Central UK"/>
      <sheetName val="&lt;&lt; Central UK"/>
      <sheetName val="Central EMEA &gt;&gt;"/>
      <sheetName val="Disc Holding France"/>
      <sheetName val="Unrecovered France"/>
      <sheetName val="France Recovery"/>
      <sheetName val="Axilog"/>
      <sheetName val="Oxney"/>
      <sheetName val="WIP"/>
      <sheetName val="IDS Central France"/>
      <sheetName val="&lt;&lt; Central EMEA"/>
      <sheetName val="MEDICA NZ &gt;&gt;"/>
      <sheetName val="Mims Digital NZ"/>
      <sheetName val="Pacific Dir NZ"/>
      <sheetName val="Medica Online NZ"/>
      <sheetName val="Medica Custom Other NZ"/>
      <sheetName val="NZ Journals"/>
      <sheetName val="&lt;&lt; MEDICA NZ"/>
      <sheetName val="MIMS Dig NZ &gt;"/>
      <sheetName val="Mims Dig NZ"/>
      <sheetName val="MIMS Digital Other NZ"/>
      <sheetName val="&lt; MIMS Dig NZ"/>
      <sheetName val="Pac Dir NZ &gt;"/>
      <sheetName val="MIMS Directories Other NZ"/>
      <sheetName val="Mims NZ"/>
      <sheetName val="&lt; Pac Dir NZ"/>
      <sheetName val="Non Trading EMEA"/>
      <sheetName val="Non Trading Asia"/>
      <sheetName val="Discontinued"/>
      <sheetName val="Outside Perimeter"/>
      <sheetName val="Overhead Detail &gt;&gt;"/>
      <sheetName val="Aviation O.H."/>
      <sheetName val="Germany O.H."/>
      <sheetName val="Global Trade O.H."/>
      <sheetName val="Iasist France O.H."/>
      <sheetName val="Iasist Portugal O.H."/>
      <sheetName val="Iasist Spain O.H."/>
      <sheetName val="Medibridge O.H."/>
      <sheetName val="Medica Asia O.H."/>
      <sheetName val="Medica France O.H."/>
      <sheetName val="Medica HUN O.H."/>
      <sheetName val="MEDICA NZ O.H."/>
      <sheetName val="Medica Portugal O.H."/>
      <sheetName val="Poland O.H."/>
      <sheetName val="RISI O.H."/>
      <sheetName val="Russia O.H."/>
      <sheetName val="Spain O.H."/>
      <sheetName val="TechInsights O.H."/>
      <sheetName val="UK Health O.H."/>
      <sheetName val="Vidal O.H."/>
      <sheetName val="MEDICA AUS O.H."/>
      <sheetName val="Medica EMEA GBP O.H."/>
      <sheetName val="Medica Asia GBP O.H."/>
      <sheetName val="Medica GBP O.H."/>
      <sheetName val="Non Trading EMEA O.H."/>
      <sheetName val="Non Trading Asia O.H."/>
      <sheetName val="Delta Group O.H."/>
      <sheetName val="Med EU O.H."/>
      <sheetName val="&lt;&lt; END MODEL"/>
      <sheetName val="Data Input &gt;&gt;"/>
      <sheetName val="Global Assumptions"/>
      <sheetName val="Reserves Rec Input"/>
      <sheetName val="CF Input"/>
      <sheetName val="BS Input"/>
      <sheetName val="BMS2"/>
      <sheetName val="Settings"/>
      <sheetName val="Version control"/>
      <sheetName val="Printer"/>
      <sheetName val="NavToolbar Settings"/>
      <sheetName val="Enabling Macros..."/>
      <sheetName val="Timelines"/>
      <sheetName val="Error Checks"/>
      <sheetName val="Model Processing&gt;&gt;"/>
      <sheetName val="Import Macro Control"/>
      <sheetName val="Nav1"/>
      <sheetName val="Nav2"/>
      <sheetName val="Reporting GBP Nav"/>
      <sheetName val="Sheet1"/>
      <sheetName val="Product Grouping Summary"/>
      <sheetName val="Blank 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t Wire-Sellers"/>
      <sheetName val="Wiring-Sellers"/>
      <sheetName val="Checks"/>
      <sheetName val="Cover"/>
      <sheetName val="S&amp;U"/>
      <sheetName val="Fees"/>
      <sheetName val="Net Wire"/>
      <sheetName val="Wiring"/>
      <sheetName val="Backup"/>
      <sheetName val="Master Adjustment Calculation"/>
      <sheetName val="Closing Indebtedness"/>
      <sheetName val="Debt Assumed by Audax"/>
      <sheetName val="Transaction Costs"/>
      <sheetName val="Closing Cash on Hand"/>
      <sheetName val="WC Peg"/>
      <sheetName val="Allied Exhibit"/>
      <sheetName val="Trial Balances Exhibit"/>
      <sheetName val="rollforward"/>
      <sheetName val="Indebtedness"/>
      <sheetName val="Seller Wires"/>
      <sheetName val="Seller Expenses"/>
      <sheetName val="Closing BS"/>
      <sheetName val="Escrows"/>
      <sheetName val="Co-Invest"/>
      <sheetName val="Deal Split - AG Grey Goose, LLC"/>
      <sheetName val="Cap Table"/>
      <sheetName val="P-Units"/>
      <sheetName val="Audax AP Entity"/>
      <sheetName val="Audax"/>
      <sheetName val="Madison"/>
      <sheetName val="GSO"/>
      <sheetName val="GSO Backup"/>
      <sheetName val="Taboada"/>
      <sheetName val="Wilmington"/>
      <sheetName val="QofE"/>
      <sheetName val="Third Parties"/>
      <sheetName val="BCG"/>
      <sheetName val="B&amp;T"/>
      <sheetName val="CRI"/>
      <sheetName val="Environ"/>
      <sheetName val="Foley"/>
      <sheetName val="K&amp;E"/>
      <sheetName val="KPMG"/>
      <sheetName val="Mercer"/>
      <sheetName val="Tompkins"/>
      <sheetName val="West Monroe"/>
      <sheetName val="OEM_ACQ"/>
      <sheetName val="Model Set-u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HPC1Q"/>
      <sheetName val="Control"/>
      <sheetName val="PMO"/>
      <sheetName val="LBO"/>
      <sheetName val="S&amp;UPaster"/>
      <sheetName val="MOE"/>
      <sheetName val="CombSum"/>
      <sheetName val="Huber"/>
      <sheetName val="HPC"/>
      <sheetName val="FB Field"/>
      <sheetName val="Val-LBO"/>
      <sheetName val="Val-DCF"/>
      <sheetName val="Syn DCF"/>
      <sheetName val="IRRWksheet"/>
      <sheetName val="MAIN"/>
      <sheetName val="LTM"/>
      <sheetName val="CREDIT STATS"/>
      <sheetName val="DropZone"/>
      <sheetName val="Forecasts_VDF"/>
      <sheetName val="TX H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Input"/>
      <sheetName val="Cover"/>
      <sheetName val="ValSum Flypage"/>
      <sheetName val="ValSum"/>
      <sheetName val="MM Flypage"/>
      <sheetName val="Market Multiple"/>
      <sheetName val="Multiple Analysis"/>
      <sheetName val="Representative Levels"/>
      <sheetName val="Debt Summary"/>
      <sheetName val="Valuation Multiples"/>
      <sheetName val="Rankings"/>
      <sheetName val="Operating IS"/>
      <sheetName val="Balance Sheet Ratios"/>
      <sheetName val="PCS"/>
      <sheetName val="Cash &amp; WC"/>
      <sheetName val="DCF Flypage"/>
      <sheetName val="DCF"/>
      <sheetName val="WACC"/>
      <sheetName val="Trans. Flypage"/>
      <sheetName val="__FDSCACHE__"/>
      <sheetName val="Transaction Multiple"/>
      <sheetName val="Transaction Summary"/>
      <sheetName val="T1"/>
      <sheetName val="All Transactions"/>
      <sheetName val="Support Flypage"/>
      <sheetName val="SCF - IS"/>
      <sheetName val="SCF - BS"/>
      <sheetName val="SCF - CFA"/>
      <sheetName val="Market Changes"/>
      <sheetName val="Comp #1"/>
      <sheetName val="Comp #2"/>
      <sheetName val="Comp #3"/>
      <sheetName val="Comp #4"/>
      <sheetName val="Comp #5"/>
      <sheetName val="Comp #6"/>
      <sheetName val="Comp #7"/>
      <sheetName val="Comp #8"/>
      <sheetName val="Comp #9"/>
      <sheetName val="Comp #10"/>
      <sheetName val="All Comps"/>
      <sheetName val="Pricing"/>
      <sheetName val="Pitch Multiples"/>
      <sheetName val="Market Backup"/>
      <sheetName val="Compustat Dates"/>
      <sheetName val="Macro Variables"/>
      <sheetName val="General Downloads"/>
      <sheetName val="Comp # 1 - ANC Summary"/>
      <sheetName val="Comp # 1 - ANC Input"/>
      <sheetName val="Comp # 2 - ANC Summary"/>
      <sheetName val="Comp # 2 - ANC Input"/>
      <sheetName val="Comp # 3 - ANC Summary"/>
      <sheetName val="Comp # 3 - ANC Input"/>
      <sheetName val="Comp # 4 - ANC Summary"/>
      <sheetName val="Comp # 4 - ANC Input"/>
      <sheetName val="Comp # 5 - ANC Summary"/>
      <sheetName val="Comp # 5 - ANC Input"/>
      <sheetName val="Comp # 6 - ANC Summary"/>
      <sheetName val="Comp # 6 - ANC Input"/>
      <sheetName val="Comp # 7 - ANC Summary"/>
      <sheetName val="Comp # 7 - ANC Input"/>
      <sheetName val="Comp # 8 - ANC Summary"/>
      <sheetName val="Comp # 8 - ANC Input"/>
      <sheetName val="Comp # 9 - ANC Summary"/>
      <sheetName val="Comp # 9 - ANC Input"/>
      <sheetName val="Comp # 10 - ANC Summary"/>
      <sheetName val="Comp # 10 - ANC Input"/>
      <sheetName val="HLHZ Val Pak Template"/>
      <sheetName val="#REF"/>
      <sheetName val="aiq2"/>
      <sheetName val="Valuation Multiples (2)"/>
      <sheetName val="Marine - Baseline"/>
      <sheetName val="Unit Prices"/>
      <sheetName val="HEADLAND FOODS"/>
      <sheetName val="Not Used"/>
      <sheetName val="Human Resources"/>
      <sheetName val="Business Segment Detai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Input"/>
      <sheetName val="General Downloads"/>
    </sheetNames>
    <sheetDataSet>
      <sheetData sheetId="0" refreshError="1"/>
      <sheetData sheetId="1" refreshError="1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istance"/>
    </sheetNames>
    <sheetDataSet>
      <sheetData sheetId="0" refreshError="1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nth to Mnth Balance Sheet"/>
      <sheetName val="Mnth to Mnth P &amp; L"/>
      <sheetName val="Balance Sheet - Summary"/>
      <sheetName val="Rev &amp; EBITDA v Budget -YTD"/>
      <sheetName val="IS MTD Sum by Branch"/>
      <sheetName val="IS - YTD by Branch"/>
      <sheetName val="Detail Balance Sheet - Detail"/>
      <sheetName val="Consolidated IS Detail by Mnth"/>
      <sheetName val="Orlando Equip - 007"/>
      <sheetName val="Orlando Tent - 110"/>
      <sheetName val="West Coast Tents"/>
      <sheetName val="Wilmington - 162"/>
      <sheetName val="Fred Equip -398"/>
      <sheetName val="Fred Tent - 917"/>
      <sheetName val="Durham - 918"/>
      <sheetName val="Corporate"/>
      <sheetName val="Net Working Investment"/>
      <sheetName val="Debt Analysis"/>
      <sheetName val="P&amp;L Trend Analysis"/>
      <sheetName val="SALES"/>
      <sheetName val="EBITDA"/>
      <sheetName val="Customers"/>
      <sheetName val="Acct#25000-26500,20700 &amp; 41750!"/>
      <sheetName val="Suppliers"/>
      <sheetName val="Data sheet_do not use"/>
      <sheetName val="Dec-04 Detail Financial Packag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RP_NVP"/>
      <sheetName val="ORU_ED"/>
      <sheetName val="MEC_CE"/>
      <sheetName val="EFU_CLG"/>
      <sheetName val="NCG_CPL"/>
      <sheetName val="CER_AES"/>
      <sheetName val="BSE_CES"/>
      <sheetName val="PPW_SPW"/>
      <sheetName val="NES_NGG"/>
      <sheetName val="SWX_OKE"/>
      <sheetName val="Example Var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nse"/>
      <sheetName val="BCP_Mod"/>
      <sheetName val="EstComp"/>
      <sheetName val="Summary"/>
      <sheetName val="BCPvMGMT"/>
      <sheetName val="Cover"/>
      <sheetName val="Capex"/>
      <sheetName val="US_OpMod"/>
      <sheetName val="FRF_Op_Mod"/>
      <sheetName val="Summary Results"/>
      <sheetName val="HEADCOUNT"/>
      <sheetName val="io summary"/>
      <sheetName val="Summary_Results"/>
      <sheetName val="PopCache"/>
      <sheetName val="PPW_SPW"/>
      <sheetName val="Consolidated IS Detail by Mnth"/>
      <sheetName val="Clients"/>
      <sheetName val="Emp_Advise"/>
      <sheetName val="SH_2"/>
      <sheetName val="SH_3"/>
      <sheetName val="Tax Eq"/>
      <sheetName val="Intercomm_OpMod35_SimLonChang"/>
      <sheetName val="P&amp;C_Summary"/>
      <sheetName val="Report"/>
      <sheetName val="BRANCH"/>
      <sheetName val="S&amp;U"/>
      <sheetName val="Nov"/>
      <sheetName val="Lookup"/>
      <sheetName val="S &amp; U"/>
      <sheetName val="Contrib."/>
      <sheetName val="csn"/>
      <sheetName val="DSL"/>
      <sheetName val="Acquiror"/>
      <sheetName val="csn standalone"/>
      <sheetName val="csn pf ixc"/>
      <sheetName val="ixc standalone"/>
      <sheetName val="#REF"/>
      <sheetName val="Projections"/>
      <sheetName val="Current Weekly Summary"/>
      <sheetName val="Current Summary By State"/>
      <sheetName val="Summary_Results1"/>
      <sheetName val="io_summary"/>
      <sheetName val="Summary_Results2"/>
      <sheetName val="io_summary1"/>
      <sheetName val="Assistance"/>
      <sheetName val="Example Var report"/>
      <sheetName val="Input financials"/>
      <sheetName val="TOC"/>
      <sheetName val="Supporting Settings"/>
      <sheetName val="Acq. Transaction"/>
      <sheetName val="LBO"/>
      <sheetName val="Summary_Results3"/>
      <sheetName val="io_summary2"/>
      <sheetName val="Consolidated_IS_Detail_by_Mnth"/>
      <sheetName val="Tax_Eq"/>
      <sheetName val="Current_Weekly_Summary"/>
      <sheetName val="Current_Summary_By_State"/>
      <sheetName val="S_&amp;_U"/>
      <sheetName val="Contrib_"/>
      <sheetName val="csn_standalone"/>
      <sheetName val="csn_pf_ixc"/>
      <sheetName val="ixc_standalone"/>
      <sheetName val="Sheet12"/>
      <sheetName val="Operating_Inputs"/>
      <sheetName val="Calculations"/>
      <sheetName val="U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CP_Mod"/>
      <sheetName val="Summary"/>
      <sheetName val="Rev_Sense"/>
      <sheetName val="Sense"/>
      <sheetName val="USD_BUndled"/>
      <sheetName val="New_Bundled"/>
      <sheetName val="NC Bundled"/>
      <sheetName val="US_FINSUM"/>
      <sheetName val="US_Revenue"/>
      <sheetName val="US_OpMod"/>
      <sheetName val="Assumptions"/>
      <sheetName val="Valuation"/>
      <sheetName val="Financial Summaries"/>
      <sheetName val="Revenue"/>
      <sheetName val="Organization"/>
      <sheetName val="Expense"/>
      <sheetName val="Capex_Summary"/>
      <sheetName val="Capex_Bridge"/>
      <sheetName val="CAPX &amp; Deprn"/>
      <sheetName val="OSS"/>
      <sheetName val="Description"/>
      <sheetName val="NC_Bundled"/>
      <sheetName val="Financial_Summaries"/>
      <sheetName val="CAPX_&amp;_Deprn"/>
      <sheetName val="PPW_SPW"/>
      <sheetName val="BRANCH"/>
      <sheetName val="Consolidated IS Detail by Mnth"/>
      <sheetName val="NC_Bundled1"/>
      <sheetName val="Financial_Summaries1"/>
      <sheetName val="CAPX_&amp;_Deprn1"/>
      <sheetName val="NC_Bundled2"/>
      <sheetName val="Financial_Summaries2"/>
      <sheetName val="CAPX_&amp;_Deprn2"/>
      <sheetName val="actual on account from AR table"/>
      <sheetName val="ValueLink"/>
      <sheetName val="OpmodFrance16_Intercomm_Pricing"/>
      <sheetName val="2004_5"/>
      <sheetName val="NC_Bundled3"/>
      <sheetName val="Financial_Summaries3"/>
      <sheetName val="CAPX_&amp;_Deprn3"/>
      <sheetName val="Consolidated_IS_Detail_by_Mnth"/>
      <sheetName val="Newspaper"/>
      <sheetName val="PopCach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  <sheetData sheetId="42" refreshError="1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heet1"/>
    </sheetNames>
    <sheetDataSet>
      <sheetData sheetId="0"/>
      <sheetData sheetId="1" refreshError="1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DIV INC"/>
      <sheetName val="Assumptions Output"/>
      <sheetName val="KKR Inputs"/>
      <sheetName val="Tax"/>
      <sheetName val="IRRs"/>
      <sheetName val="EQ. IRR"/>
      <sheetName val="Mezz IRRs"/>
      <sheetName val="DCF 3"/>
      <sheetName val="Output"/>
      <sheetName val="Pitch Output"/>
      <sheetName val="Fin Sum Output"/>
      <sheetName val="S&amp;P"/>
      <sheetName val="Toggles"/>
      <sheetName val="Data"/>
      <sheetName val="Mezz IRRs 6 monthly interests"/>
      <sheetName val="dPrint"/>
      <sheetName val="DropZone"/>
      <sheetName val="mProcess"/>
      <sheetName val="mlError"/>
      <sheetName val="mGlobals"/>
      <sheetName val="mMain"/>
      <sheetName val="mToggles"/>
      <sheetName val="mcFunctions"/>
      <sheetName val="mMisc"/>
      <sheetName val="mdPrint"/>
      <sheetName val="Hilton Monthly Summary"/>
      <sheetName val="Frost DCF"/>
      <sheetName val="DIV_INC"/>
      <sheetName val="Assumptions_Output"/>
      <sheetName val="KKR_Inputs"/>
      <sheetName val="EQ__IRR"/>
      <sheetName val="Mezz_IRRs"/>
      <sheetName val="DCF_3"/>
      <sheetName val="Pitch_Output"/>
      <sheetName val="Fin_Sum_Output"/>
      <sheetName val="Mezz_IRRs_6_monthly_interests"/>
      <sheetName val="Hilton_Monthly_Summary"/>
      <sheetName val="DCF as of 10 07"/>
      <sheetName val="Cont-Vehicles"/>
      <sheetName val="Cover"/>
      <sheetName val="pcQueryData"/>
      <sheetName val="Contribution Debate"/>
      <sheetName val="Inputs"/>
      <sheetName val="WC analytics (+data pages)"/>
      <sheetName val="LBO model - six continents v2"/>
      <sheetName val="AACLIENT"/>
      <sheetName val="Bloomberg Market Data"/>
      <sheetName val="Sales price recovery"/>
      <sheetName val=" SI &amp; OU"/>
      <sheetName val="LTM"/>
      <sheetName val="99Allocation"/>
      <sheetName val="04-09-09 PEG Stats"/>
      <sheetName val="IN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Balance Sheet"/>
      <sheetName val="AR Analysis"/>
      <sheetName val="AR Aging"/>
      <sheetName val="Inventory"/>
      <sheetName val="P and L"/>
      <sheetName val="GM by Division"/>
      <sheetName val="GRAPH"/>
      <sheetName val="2000 CGS Pie"/>
      <sheetName val="1999 CGS Pie"/>
      <sheetName val="Ratios"/>
      <sheetName val="RatioComp"/>
      <sheetName val="graph info"/>
      <sheetName val="Macros"/>
      <sheetName val="Meeting Package"/>
      <sheetName val="MAIN"/>
      <sheetName val="BCP_Mod"/>
      <sheetName val="Memphis"/>
      <sheetName val="ppd"/>
      <sheetName val="Medical Benefits "/>
      <sheetName val="Settings"/>
      <sheetName val="Sheet1"/>
      <sheetName val="Inputs"/>
      <sheetName val="Power &amp; Fuel(new)"/>
      <sheetName val="Burden"/>
      <sheetName val="Options as of 7-1-05"/>
      <sheetName val="Balance_Sheet"/>
      <sheetName val="AR_Analysis"/>
      <sheetName val="AR_Aging"/>
      <sheetName val="P_and_L"/>
      <sheetName val="GM_by_Division"/>
      <sheetName val="2000_CGS_Pie"/>
      <sheetName val="1999_CGS_Pie"/>
      <sheetName val="graph_info"/>
      <sheetName val="Meeting_Package"/>
      <sheetName val="Medical_Benefits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NC"/>
      <sheetName val="BNC Budget"/>
    </sheetNames>
    <definedNames>
      <definedName name="PrintPreview" refersTo="#REF!"/>
    </definedNames>
    <sheetDataSet>
      <sheetData sheetId="0"/>
      <sheetData sheetId="1" refreshError="1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Info"/>
      <sheetName val="Index"/>
      <sheetName val="Project Platinum"/>
      <sheetName val="QofE"/>
      <sheetName val="DDL"/>
      <sheetName val="NWC"/>
      <sheetName val="Revenue Adjustment FY13"/>
      <sheetName val="Revenue Adjustment FY12"/>
      <sheetName val="Milestone - BS Impact"/>
      <sheetName val="Warranty Reserve"/>
      <sheetName val="CFO Comp"/>
      <sheetName val="Market Research Adjustment"/>
      <sheetName val="1. Income Statement"/>
      <sheetName val="Monthly Income Statement"/>
      <sheetName val="EBITDA Adjustment"/>
      <sheetName val="Monthly Gross Profit Trends"/>
      <sheetName val="Annual Income Statement"/>
      <sheetName val="Top Vendors"/>
      <sheetName val="Quarterly Income Statement"/>
      <sheetName val="IS Variance Draft v Final"/>
      <sheetName val="Monthly Backlog"/>
      <sheetName val="Lease Summary"/>
      <sheetName val="2. Balance Sheet"/>
      <sheetName val="Monthly Balance Sheet"/>
      <sheetName val="Yearly Balance Sheet"/>
      <sheetName val="AR Aging Analysis"/>
      <sheetName val="Sep-13 AR Aging"/>
      <sheetName val="Inventory Turns"/>
      <sheetName val="Other Receivables"/>
      <sheetName val="Inventory"/>
      <sheetName val="Prepaid Expense Detail"/>
      <sheetName val="Accrued Liabilities - Oct13"/>
      <sheetName val="Project Liability"/>
      <sheetName val="Project Terms"/>
      <sheetName val="Sample Project Liability Calc"/>
      <sheetName val="Customer Deposits"/>
      <sheetName val="Profit Sharing Bonus Accrual"/>
      <sheetName val="Commission Accrual"/>
      <sheetName val="FY13 Cap Ex Budget"/>
      <sheetName val="3. Forecast"/>
      <sheetName val="Forecast Income Statement"/>
      <sheetName val="Forecast Balance Sheet"/>
      <sheetName val="Control"/>
      <sheetName val="Assump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3070 DUE FR EES"/>
      <sheetName val="13073 DUE FR LANDLORD"/>
      <sheetName val="13082 DUE LESSEE"/>
      <sheetName val="13084 MISC REC"/>
      <sheetName val="13084 DAN KATZ"/>
      <sheetName val="13085 FREIGHT CLAIMS"/>
      <sheetName val="16620 PPD ADVERTISING"/>
      <sheetName val="16622 PPD SUPPLIES"/>
      <sheetName val="16624 PPD MISC"/>
      <sheetName val="16625 DEF SIT TAXES"/>
      <sheetName val="16626 DEF FIT TAXES"/>
      <sheetName val="16627 PPD INSURANCE"/>
      <sheetName val="18180-83 DEF CHGS"/>
      <sheetName val="18184 GOODWILL"/>
      <sheetName val="22300 Unrdmd GC"/>
      <sheetName val="22350 GIFT CARD"/>
      <sheetName val="22400 UNRDM MC"/>
      <sheetName val="23070 sales tax"/>
      <sheetName val="23100 PER PROP TAX"/>
      <sheetName val="23120 RENT"/>
      <sheetName val="23130 SL RENT"/>
      <sheetName val="23140 GEN LIAB"/>
      <sheetName val="23140 GEN LIAB (2001)"/>
      <sheetName val="23145 LL INSURANCE"/>
      <sheetName val="23150 AUTO"/>
      <sheetName val="23155 UNINS LOSS"/>
      <sheetName val="23160 WORK COMP"/>
      <sheetName val="23170 410K ER"/>
      <sheetName val="23215 PAYROLL"/>
      <sheetName val="23230 DENTAL"/>
      <sheetName val="23240 HEALTH"/>
      <sheetName val="23250 ADVERTISING"/>
      <sheetName val="23260 SUP LIFE"/>
      <sheetName val="23270 MET LIFE"/>
      <sheetName val="23274 401K"/>
      <sheetName val="23280 DEP LIFE"/>
      <sheetName val="23290 DEATH"/>
      <sheetName val="23300 LT DIS"/>
      <sheetName val="23310 Invoices"/>
      <sheetName val="23320 AUDIT AND LEGAL"/>
      <sheetName val="23330 CONSULTING"/>
      <sheetName val="23340 FINANCE CHARGE"/>
      <sheetName val="23530 UTILITIES"/>
      <sheetName val="23540 TRAVEL"/>
      <sheetName val="23550 PHONE"/>
      <sheetName val="23560 CAM"/>
      <sheetName val="23570 REAL ESTATE TAX "/>
      <sheetName val="23770 INSURANCE"/>
      <sheetName val="23810 PA OPT TAX"/>
      <sheetName val="23820 95'RR"/>
      <sheetName val="23850 DEF COMP"/>
      <sheetName val="Sheet1"/>
      <sheetName val="Sheet2"/>
      <sheetName val="13085 FREIGHT"/>
      <sheetName val="22300 Unrdmd gift certificates"/>
      <sheetName val="22400 Unrdmd Store Credit"/>
      <sheetName val="RENT"/>
      <sheetName val="23320 AUDIT &amp; LEGAL"/>
      <sheetName val="16627-28 PPD INSURANCE"/>
      <sheetName val="23500 GIFT CARD"/>
      <sheetName val="13072 Due Vendor"/>
      <sheetName val="13073 Due Landlord"/>
      <sheetName val="13084 Misc Receivables"/>
      <sheetName val="16620 PPD ADVER"/>
      <sheetName val="16622 PPD SUP"/>
      <sheetName val="16627-28 PPD ins"/>
      <sheetName val="18180-83 def charges"/>
      <sheetName val="23215 PR rec"/>
      <sheetName val="23250 advertis"/>
      <sheetName val="23260 acc sup life"/>
      <sheetName val="23270 acc met life"/>
      <sheetName val="23280 acc dep life"/>
      <sheetName val="23290 accd death"/>
      <sheetName val="23320 acc aud &amp; leg"/>
      <sheetName val="23330 acc consul"/>
      <sheetName val="23340 acc fin char"/>
      <sheetName val="23510 Accr Misc. HO"/>
      <sheetName val="23580 Misc-Accr Stores"/>
      <sheetName val="23770 accd exp"/>
      <sheetName val="23810 P O TAX"/>
      <sheetName val="23850 def comp sus"/>
      <sheetName val="51150 accrued acc'd death"/>
      <sheetName val="Checklist"/>
      <sheetName val="sheet 1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 refreshError="1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Input"/>
    </sheetNames>
    <sheetDataSet>
      <sheetData sheetId="0" refreshError="1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"/>
      <sheetName val="Balance Sheet &amp; Structure"/>
      <sheetName val="Margin &amp; Contribution"/>
      <sheetName val="Sensitivity"/>
      <sheetName val="Val. Matrix"/>
      <sheetName val="SBC"/>
      <sheetName val="1601 Detail information"/>
      <sheetName val="Car Lease Details"/>
      <sheetName val="BLCI Income Statement"/>
      <sheetName val="IS&amp;W 96 DCF"/>
      <sheetName val="Mkt Cap"/>
      <sheetName val="ProFor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"/>
    </sheetNames>
    <sheetDataSet>
      <sheetData sheetId="0" refreshError="1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or mix"/>
      <sheetName val="VeinVolumeNC"/>
      <sheetName val="NOTE SETUP LIST"/>
    </sheetNames>
    <sheetDataSet>
      <sheetData sheetId="0"/>
      <sheetData sheetId="1" refreshError="1"/>
      <sheetData sheetId="2" refreshError="1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s-&gt;"/>
      <sheetName val="Financing Terms"/>
      <sheetName val="Output"/>
      <sheetName val="Case Summaries"/>
      <sheetName val="S&amp;U"/>
      <sheetName val="Sensitivities"/>
      <sheetName val="Annual Output"/>
      <sheetName val="Driver-&gt;"/>
      <sheetName val="Model"/>
      <sheetName val="Assumptions"/>
      <sheetName val="Add-On"/>
      <sheetName val="LBO 101-&gt;"/>
      <sheetName val="P-Unit Math"/>
      <sheetName val="LBO 101"/>
      <sheetName val="Sensitivities  - LBO 101"/>
      <sheetName val="Comparison Analysis"/>
      <sheetName val="Revenue Drivers"/>
      <sheetName val="Backup-&gt;"/>
      <sheetName val="Sheet1"/>
      <sheetName val="PF IS"/>
      <sheetName val="Monthly Reported"/>
      <sheetName val="Monthly Revenue"/>
      <sheetName val="EBITDA"/>
      <sheetName val="Noetix IS"/>
      <sheetName val="IS Kalido"/>
      <sheetName val="Kalido Annual"/>
      <sheetName val="Noetix Annual"/>
      <sheetName val="Mgmt Case - No Acq."/>
      <sheetName val="Mgmt Case - Acq."/>
      <sheetName val="Mgmt Case - BS"/>
      <sheetName val="Mgmt Case - CFS"/>
      <sheetName val="2013 Pro Forma"/>
      <sheetName val="2014 Monthly"/>
      <sheetName val="Historical Financials"/>
      <sheetName val="Quartlery Historicals"/>
      <sheetName val="S &amp; U"/>
      <sheetName val="Summary"/>
      <sheetName val="Tax Shield"/>
      <sheetName val="CONSOLIDATION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blanksheet"/>
      <sheetName val="#REF"/>
      <sheetName val="April 14 2003 current costs"/>
      <sheetName val="current costs 05-31-03"/>
      <sheetName val="current costs June 30 2003"/>
      <sheetName val="ALPHA LIST"/>
      <sheetName val=" 2000 Spread"/>
      <sheetName val="2001 Spread"/>
      <sheetName val="2002 Spread"/>
      <sheetName val="Termstbl"/>
      <sheetName val="feb 2003 new resin costs"/>
      <sheetName val="Yesterday"/>
      <sheetName val="Mold 2003 Actual"/>
      <sheetName val="Mold 2002 Actual"/>
      <sheetName val="Customers"/>
      <sheetName val="Facilities"/>
      <sheetName val="Suppliers"/>
      <sheetName val="Management"/>
      <sheetName val="Employees"/>
      <sheetName val="Competitors"/>
      <sheetName val="ratios"/>
      <sheetName val="CashFlow (orig) calc."/>
      <sheetName val="Exhibit VIII"/>
      <sheetName val="2002E Bridge"/>
      <sheetName val="2002 Budget by Month"/>
      <sheetName val="current costs 10-31-02"/>
      <sheetName val="Painting 2002 Actual"/>
      <sheetName val="2002 Raw Material Detail Bud"/>
      <sheetName val="2002 P &amp; L by Month Bud"/>
      <sheetName val="2002 Direct Labor Detail Bud"/>
      <sheetName val="2002 Fact Overhead Detail Bud"/>
      <sheetName val="YTD"/>
      <sheetName val="Paint In Out"/>
      <sheetName val="Blank"/>
      <sheetName val="Actuals"/>
      <sheetName val="Budgets"/>
      <sheetName val="JUNE 2003"/>
      <sheetName val="Costed Bom Sol,Col, Box"/>
      <sheetName val="Budget"/>
      <sheetName val="Remix"/>
      <sheetName val="MTH, ACT VS BUDGET"/>
      <sheetName val="YTD, ACT VS BUDGET"/>
      <sheetName val="Overhead Variance Analysis"/>
      <sheetName val="SlsMktg Variance Analysis"/>
      <sheetName val="Cash Sched"/>
      <sheetName val="Prepaid &amp; Other Sched"/>
      <sheetName val="Fixed Assets Sched"/>
      <sheetName val="Deposits &amp; Other Sched"/>
      <sheetName val="Accrued Expenses"/>
      <sheetName val="Funded Debt Sched"/>
      <sheetName val="Delivery Variance Analysis"/>
      <sheetName val="Cust Service Variance Analysis"/>
      <sheetName val="G&amp;A Variance Analysis"/>
      <sheetName val="Warranty , Deprec, and  Amort"/>
      <sheetName val="Interest Expense"/>
      <sheetName val="Other  Exp, Income, and Non-Rec"/>
      <sheetName val="WARRANTY SPENDING"/>
      <sheetName val="Gross to Net Sales Calc"/>
      <sheetName val="EBITDA"/>
      <sheetName val="OP CASH FLOW"/>
      <sheetName val="SHAREHOLDER VALUE"/>
      <sheetName val="Max Warr Spend"/>
      <sheetName val="Max CAPEX"/>
      <sheetName val="Min Net Worth"/>
      <sheetName val="Fixed Charge Ratio"/>
      <sheetName val="EBITDA HISTORY"/>
      <sheetName val="GPM"/>
      <sheetName val="DPO"/>
      <sheetName val="DSO"/>
      <sheetName val="INV TURNS"/>
      <sheetName val="Paint Cost Per Piece"/>
      <sheetName val="Resin Cost Per Piece"/>
      <sheetName val="Labor Cost Per Piece"/>
      <sheetName val="SCRAPRATE"/>
      <sheetName val="SALES - FA"/>
      <sheetName val="NET SALES-EMP"/>
      <sheetName val="HW NET SALES 03"/>
      <sheetName val="Cum Net Sales"/>
      <sheetName val="ORD-BCKLG-SALES"/>
      <sheetName val="Executive Dashboard"/>
      <sheetName val="Accounts"/>
      <sheetName val="DPPO"/>
      <sheetName val="Sheet2"/>
      <sheetName val="Debt Sched"/>
      <sheetName val="Accts"/>
      <sheetName val="IS"/>
      <sheetName val="WC Turns, DSO, D Pay "/>
      <sheetName val="MAIN"/>
      <sheetName val="Resnv40"/>
      <sheetName val="LTM PANDL"/>
      <sheetName val="tbcomp"/>
      <sheetName val="12 Mo View"/>
      <sheetName val="Graph"/>
      <sheetName val="Dept Staffing"/>
      <sheetName val="2002 and Prior"/>
      <sheetName val="Paint Labor 2003 Actual"/>
      <sheetName val="Mold Labor 2003 Actual"/>
      <sheetName val="Paint Labor 2002 Actual"/>
      <sheetName val="Mold Labor 2002 Actual"/>
      <sheetName val="Dir Mat Budget"/>
      <sheetName val="Bal Sht Budget"/>
      <sheetName val="Resnv80"/>
      <sheetName val="Resnv"/>
      <sheetName val="Backlog &amp; Daily 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T"/>
      <sheetName val="CLIENT"/>
      <sheetName val="RATIOS"/>
      <sheetName val="DCF_INT"/>
      <sheetName val="DCF"/>
      <sheetName val="PC AGGREGATE"/>
      <sheetName val="PC EV CALC"/>
      <sheetName val="PC TEAR SHEETS"/>
      <sheetName val="M&amp;A DETAIL"/>
      <sheetName val="M&amp;A EV CALC"/>
      <sheetName val="ASSET"/>
      <sheetName val="VALUATION"/>
      <sheetName val="DLOC"/>
      <sheetName val="DLOM"/>
      <sheetName val="DEBT"/>
      <sheetName val="TABLES"/>
      <sheetName val="GRAPHS"/>
      <sheetName val="NWC"/>
      <sheetName val="ESOP COMP"/>
      <sheetName val="WACC"/>
      <sheetName val="S&amp;U"/>
      <sheetName val="CAPM"/>
      <sheetName val="INTERNAL DEBT"/>
      <sheetName val="BETA"/>
      <sheetName val="Volitility"/>
      <sheetName val="OPTIONS"/>
      <sheetName val="CIQ PUBLIC COMP INPUT"/>
      <sheetName val="PRESENT VALUE"/>
      <sheetName val="PER SHARE"/>
      <sheetName val="Integra"/>
      <sheetName val="BizMiner"/>
      <sheetName val="Cap IQ"/>
      <sheetName val="MERG"/>
      <sheetName val="SDC"/>
      <sheetName val="PRAT"/>
      <sheetName val="DONE DEALS"/>
      <sheetName val="PC_AGGREGATE"/>
      <sheetName val="PC_EV_CALC"/>
      <sheetName val="PC_TEAR_SHEETS"/>
      <sheetName val="M&amp;A_DETAIL"/>
      <sheetName val="M&amp;A_EV_CALC"/>
      <sheetName val="ESOP_COMP"/>
      <sheetName val="INTERNAL_DEBT"/>
      <sheetName val="CIQ_PUBLIC_COMP_INPUT"/>
      <sheetName val="PRESENT_VALUE"/>
      <sheetName val="PER_SHARE"/>
      <sheetName val="Cap_IQ"/>
      <sheetName val="DONE_DEALS"/>
      <sheetName val="MAIN"/>
      <sheetName val="C90_N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lgDecimals"/>
      <sheetName val="__FDSCACHE__"/>
      <sheetName val="ValMatrixFair"/>
      <sheetName val="ValMatrixMemo"/>
      <sheetName val="Deal"/>
      <sheetName val="Acquiror"/>
      <sheetName val="Target"/>
      <sheetName val="ValuationT"/>
      <sheetName val="ValuationA"/>
      <sheetName val="Warrants"/>
      <sheetName val="sumtable"/>
      <sheetName val="Model Assumptions"/>
      <sheetName val="Deal Summary"/>
      <sheetName val="Sensitivities"/>
      <sheetName val="Cap Tables"/>
      <sheetName val="Global"/>
      <sheetName val="TermCharts"/>
      <sheetName val="ArrivalCharts"/>
      <sheetName val="ValMatrix"/>
      <sheetName val="Corporate"/>
      <sheetName val="Paint"/>
      <sheetName val="Batteries"/>
      <sheetName val="Scales"/>
      <sheetName val="AvExGrn2000"/>
      <sheetName val="AvExGrn2000.1"/>
      <sheetName val="AvExLa2000"/>
      <sheetName val="AvExLa2000.1"/>
      <sheetName val="AvExPdx2000"/>
      <sheetName val="AvExPdx2000.1"/>
      <sheetName val="TargetCan"/>
      <sheetName val="Multimedia"/>
      <sheetName val="Trvl_Prod"/>
      <sheetName val="Trvl_Dist"/>
      <sheetName val="800"/>
      <sheetName val="Tech"/>
      <sheetName val="G&amp;Aexcl"/>
      <sheetName val="Shareholders"/>
      <sheetName val="2000"/>
      <sheetName val="1999"/>
      <sheetName val="1998"/>
      <sheetName val="Summary"/>
      <sheetName val="Instructions"/>
      <sheetName val="wCodeTable"/>
      <sheetName val="TestingMacros"/>
      <sheetName val="mMain"/>
      <sheetName val="mdPrintMgr"/>
      <sheetName val="mGlobal"/>
      <sheetName val="dPrintMgr"/>
      <sheetName val="dGoto"/>
      <sheetName val="dScenarioMgr"/>
      <sheetName val="mDataTables"/>
      <sheetName val="mdecimals"/>
      <sheetName val="mdScenarioMgr"/>
      <sheetName val="mdGoto"/>
      <sheetName val="mSavePS"/>
      <sheetName val="mErrorHandl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comps"/>
      <sheetName val="comps2"/>
      <sheetName val="Footnotes"/>
      <sheetName val="Pricing"/>
      <sheetName val="Module1"/>
      <sheetName val="Revenues"/>
      <sheetName val="ACYS"/>
      <sheetName val="Data Input"/>
      <sheetName val="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s_BO"/>
    </sheetNames>
    <sheetDataSet>
      <sheetData sheetId="0" refreshError="1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1 Trade debtors"/>
      <sheetName val="E2.1 Debtors ageing"/>
      <sheetName val="G1 Other debtors"/>
      <sheetName val="I1 Interco"/>
      <sheetName val="N1 Other creditors"/>
      <sheetName val="N2 Provision for audit fees"/>
      <sheetName val="N3 Provision for commission"/>
      <sheetName val="O1 Tax Lead Schedule"/>
      <sheetName val="T1 Share capital"/>
      <sheetName val="T2 Revenue reserve"/>
      <sheetName val="U Memo"/>
      <sheetName val="U1 P&amp;L"/>
      <sheetName val="U3 Payroll"/>
      <sheetName val="U4 CPF reasonableness test"/>
      <sheetName val="U1 P_L"/>
      <sheetName val="JobDetails"/>
      <sheetName val="Drop List References"/>
      <sheetName val="U1101"/>
      <sheetName val="Wholesale V"/>
      <sheetName val="K2 Depreciation test"/>
      <sheetName val="Renovation"/>
      <sheetName val="AR JAN'02"/>
      <sheetName val="Comp equip"/>
      <sheetName val="FFE"/>
      <sheetName val="U1.6"/>
      <sheetName val="1030002 A"/>
      <sheetName val="1030004 A"/>
      <sheetName val="1030006 A"/>
      <sheetName val="Cust"/>
      <sheetName val="U1.1 - detailed P&amp;L"/>
      <sheetName val="U1 - Lead"/>
      <sheetName val="U7 - AAFES ex fee-reasonable"/>
      <sheetName val="Build"/>
      <sheetName val="MV"/>
      <sheetName val="Freezers"/>
      <sheetName val="I101 - AR"/>
      <sheetName val="I102 - AP"/>
      <sheetName val="E161500,161570"/>
      <sheetName val="Taux"/>
      <sheetName val="TOTALSHOPS"/>
      <sheetName val="sapactivexlhiddensheet"/>
      <sheetName val="IBA&amp;HP"/>
      <sheetName val="N301"/>
      <sheetName val="Main"/>
      <sheetName val="source"/>
      <sheetName val="UB-20"/>
      <sheetName val="S201"/>
      <sheetName val="Required"/>
      <sheetName val="DEPN 2001"/>
      <sheetName val="Deferrred Revenue Apr 04"/>
      <sheetName val="DAILY BANK"/>
      <sheetName val="FF-13"/>
      <sheetName val="FF-3"/>
      <sheetName val="May"/>
      <sheetName val="sal"/>
      <sheetName val="C90_NET"/>
      <sheetName val="Reference"/>
      <sheetName val="BEZUGSGR"/>
      <sheetName val="CL Detail 2002"/>
      <sheetName val="Revenue Backlo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list"/>
      <sheetName val="Prior Period Output"/>
      <sheetName val="Comparison"/>
      <sheetName val="Valuation Metrics"/>
      <sheetName val="Cover"/>
      <sheetName val="Valuation D&amp;A"/>
      <sheetName val="Sch 1 - Summary"/>
      <sheetName val="Sch 2 - EBITDA"/>
      <sheetName val="Sch 3 - Net Debt"/>
      <sheetName val="Sch 4 - DCF"/>
      <sheetName val="Sch 5 - Enterprise Multiples"/>
      <sheetName val="Sch 6 - Ownership"/>
      <sheetName val="Sch 7 - Tax Step Up OPTIONAL"/>
      <sheetName val="Sch 9-Data Check"/>
      <sheetName val="Data&gt;&gt;&gt;"/>
      <sheetName val="Palumbo Tracker"/>
      <sheetName val="Financial Projections"/>
      <sheetName val="2013 Model Q4 Sale Val"/>
      <sheetName val="Proceeds Summary"/>
      <sheetName val="Cap Table"/>
      <sheetName val="CapTable1"/>
      <sheetName val="Budget"/>
      <sheetName val="BS"/>
      <sheetName val="Monthly Data PF"/>
      <sheetName val="GP Tracker - MFB"/>
      <sheetName val="Amort"/>
      <sheetName val="Mezz Covenants-Amend #3 2012"/>
      <sheetName val="EBITDA &amp; Net Income Adj Sched."/>
      <sheetName val="Sch 8 - Audax Debt OPTIONAL"/>
      <sheetName val="USAI"/>
      <sheetName val="Sources and Uses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ging"/>
      <sheetName val="XREF"/>
      <sheetName val="PDD-Movimentação"/>
      <sheetName val="Lead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AR"/>
      <sheetName val="Mapa DOAR"/>
      <sheetName val="DFC"/>
      <sheetName val="Mapa Fluxo"/>
      <sheetName val="Mov. Imobilizado"/>
      <sheetName val="Empr. -CP"/>
      <sheetName val="Empr-LP"/>
      <sheetName val="D Total"/>
      <sheetName val="D 01"/>
      <sheetName val="D 02"/>
      <sheetName val="D 03"/>
      <sheetName val="D 04"/>
      <sheetName val="D 05"/>
      <sheetName val="D 06"/>
      <sheetName val="D 07"/>
      <sheetName val="D 08"/>
      <sheetName val="D 09"/>
      <sheetName val="D 10"/>
      <sheetName val="D 11"/>
      <sheetName val="D 12"/>
      <sheetName val="F 01"/>
      <sheetName val="F 02"/>
      <sheetName val="F 03"/>
      <sheetName val="F 04"/>
      <sheetName val="F 05"/>
      <sheetName val="F 06"/>
      <sheetName val="F 07"/>
      <sheetName val="F 08"/>
      <sheetName val="F 09"/>
      <sheetName val="F 10"/>
      <sheetName val="F 11"/>
      <sheetName val="F 12"/>
      <sheetName val="Debentur.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or mix"/>
      <sheetName val="Cover"/>
      <sheetName val="bs"/>
      <sheetName val="pl"/>
      <sheetName val="cf"/>
      <sheetName val="irr"/>
      <sheetName val="BrdSum"/>
      <sheetName val="ar"/>
      <sheetName val="hr (v)"/>
      <sheetName val="facility"/>
      <sheetName val="payor"/>
      <sheetName val="rev"/>
      <sheetName val="VeinVolumeNC"/>
      <sheetName val="Scenario Manage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SLBO"/>
      <sheetName val="Capex"/>
      <sheetName val="NSLBO.LBI"/>
      <sheetName val="SCHEDULE 9A(1 of 3)"/>
    </sheetNames>
    <definedNames>
      <definedName name="Year" refersTo="='NSLBO'!$C$24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 Narrow"/>
        <a:ea typeface="Arial Narrow"/>
        <a:cs typeface="Arial Narrow"/>
      </a:majorFont>
      <a:minorFont>
        <a:latin typeface="Arial Narrow"/>
        <a:ea typeface="Arial Narrow"/>
        <a:cs typeface="Arial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499984740745262"/>
  </sheetPr>
  <dimension ref="A1:G100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2" sqref="L32"/>
    </sheetView>
  </sheetViews>
  <sheetFormatPr defaultColWidth="14.3984375" defaultRowHeight="15" customHeight="1" x14ac:dyDescent="0.25"/>
  <cols>
    <col min="1" max="1" width="7.796875" customWidth="1"/>
    <col min="2" max="2" width="8.796875" customWidth="1"/>
    <col min="3" max="3" width="19.19921875" customWidth="1"/>
    <col min="4" max="26" width="8.796875" customWidth="1"/>
  </cols>
  <sheetData>
    <row r="1" spans="1:5" ht="11.25" customHeight="1" x14ac:dyDescent="0.25">
      <c r="A1" s="1" t="s">
        <v>45</v>
      </c>
      <c r="B1" s="2" t="s">
        <v>52</v>
      </c>
      <c r="C1" s="1"/>
      <c r="E1" s="2">
        <f>MAX(B:B)</f>
        <v>53</v>
      </c>
    </row>
    <row r="2" spans="1:5" ht="11.25" customHeight="1" x14ac:dyDescent="0.25">
      <c r="A2" s="2">
        <v>1</v>
      </c>
      <c r="B2" s="2">
        <v>2</v>
      </c>
      <c r="C2" s="2"/>
    </row>
    <row r="3" spans="1:5" ht="11.25" customHeight="1" x14ac:dyDescent="0.25">
      <c r="A3" s="2">
        <f>A2+1</f>
        <v>2</v>
      </c>
      <c r="B3" s="2">
        <f t="shared" ref="B3:B66" si="0">IF(A3="","",B2+1)</f>
        <v>3</v>
      </c>
      <c r="C3" s="2"/>
    </row>
    <row r="4" spans="1:5" ht="11.25" customHeight="1" x14ac:dyDescent="0.25">
      <c r="A4" s="2">
        <f t="shared" ref="A4:A53" si="1">A3+1</f>
        <v>3</v>
      </c>
      <c r="B4" s="2">
        <f t="shared" si="0"/>
        <v>4</v>
      </c>
      <c r="C4" s="2"/>
    </row>
    <row r="5" spans="1:5" ht="11.25" customHeight="1" x14ac:dyDescent="0.25">
      <c r="A5" s="2">
        <f t="shared" si="1"/>
        <v>4</v>
      </c>
      <c r="B5" s="2">
        <f t="shared" si="0"/>
        <v>5</v>
      </c>
      <c r="C5" s="2"/>
    </row>
    <row r="6" spans="1:5" ht="11.25" customHeight="1" x14ac:dyDescent="0.25">
      <c r="A6" s="2">
        <f t="shared" si="1"/>
        <v>5</v>
      </c>
      <c r="B6" s="2">
        <f t="shared" si="0"/>
        <v>6</v>
      </c>
      <c r="C6" s="2"/>
    </row>
    <row r="7" spans="1:5" ht="11.25" customHeight="1" x14ac:dyDescent="0.25">
      <c r="A7" s="2">
        <f t="shared" si="1"/>
        <v>6</v>
      </c>
      <c r="B7" s="2">
        <f t="shared" si="0"/>
        <v>7</v>
      </c>
      <c r="C7" s="2"/>
    </row>
    <row r="8" spans="1:5" ht="11.25" customHeight="1" x14ac:dyDescent="0.25">
      <c r="A8" s="2">
        <f t="shared" si="1"/>
        <v>7</v>
      </c>
      <c r="B8" s="2">
        <f t="shared" si="0"/>
        <v>8</v>
      </c>
      <c r="C8" s="2"/>
    </row>
    <row r="9" spans="1:5" ht="11.25" customHeight="1" x14ac:dyDescent="0.25">
      <c r="A9" s="2">
        <f t="shared" si="1"/>
        <v>8</v>
      </c>
      <c r="B9" s="2">
        <f t="shared" si="0"/>
        <v>9</v>
      </c>
      <c r="C9" s="2"/>
    </row>
    <row r="10" spans="1:5" ht="11.25" customHeight="1" x14ac:dyDescent="0.25">
      <c r="A10" s="2">
        <f t="shared" si="1"/>
        <v>9</v>
      </c>
      <c r="B10" s="2">
        <f t="shared" si="0"/>
        <v>10</v>
      </c>
      <c r="C10" s="2"/>
    </row>
    <row r="11" spans="1:5" ht="11.25" customHeight="1" x14ac:dyDescent="0.25">
      <c r="A11" s="2">
        <f t="shared" si="1"/>
        <v>10</v>
      </c>
      <c r="B11" s="2">
        <f t="shared" si="0"/>
        <v>11</v>
      </c>
      <c r="C11" s="2"/>
    </row>
    <row r="12" spans="1:5" ht="11.25" customHeight="1" x14ac:dyDescent="0.25">
      <c r="A12" s="2">
        <f t="shared" si="1"/>
        <v>11</v>
      </c>
      <c r="B12" s="2">
        <f t="shared" si="0"/>
        <v>12</v>
      </c>
      <c r="C12" s="2"/>
    </row>
    <row r="13" spans="1:5" ht="11.25" customHeight="1" x14ac:dyDescent="0.25">
      <c r="A13" s="2">
        <f t="shared" si="1"/>
        <v>12</v>
      </c>
      <c r="B13" s="2">
        <f t="shared" si="0"/>
        <v>13</v>
      </c>
      <c r="C13" s="2"/>
    </row>
    <row r="14" spans="1:5" ht="11.25" customHeight="1" x14ac:dyDescent="0.25">
      <c r="A14" s="2">
        <f t="shared" si="1"/>
        <v>13</v>
      </c>
      <c r="B14" s="2">
        <f t="shared" si="0"/>
        <v>14</v>
      </c>
      <c r="C14" s="2"/>
    </row>
    <row r="15" spans="1:5" ht="11.25" customHeight="1" x14ac:dyDescent="0.25">
      <c r="A15" s="2">
        <f t="shared" si="1"/>
        <v>14</v>
      </c>
      <c r="B15" s="2">
        <f t="shared" si="0"/>
        <v>15</v>
      </c>
      <c r="C15" s="2"/>
    </row>
    <row r="16" spans="1:5" ht="11.25" customHeight="1" x14ac:dyDescent="0.25">
      <c r="A16" s="2">
        <f t="shared" si="1"/>
        <v>15</v>
      </c>
      <c r="B16" s="2">
        <f t="shared" si="0"/>
        <v>16</v>
      </c>
      <c r="C16" s="2"/>
    </row>
    <row r="17" spans="1:3" ht="11.25" customHeight="1" x14ac:dyDescent="0.25">
      <c r="A17" s="2">
        <f t="shared" si="1"/>
        <v>16</v>
      </c>
      <c r="B17" s="2">
        <f t="shared" si="0"/>
        <v>17</v>
      </c>
      <c r="C17" s="2"/>
    </row>
    <row r="18" spans="1:3" ht="11.25" customHeight="1" x14ac:dyDescent="0.25">
      <c r="A18" s="2">
        <f t="shared" si="1"/>
        <v>17</v>
      </c>
      <c r="B18" s="2">
        <f t="shared" si="0"/>
        <v>18</v>
      </c>
      <c r="C18" s="2"/>
    </row>
    <row r="19" spans="1:3" ht="11.25" customHeight="1" x14ac:dyDescent="0.25">
      <c r="A19" s="2">
        <f t="shared" si="1"/>
        <v>18</v>
      </c>
      <c r="B19" s="2">
        <f t="shared" si="0"/>
        <v>19</v>
      </c>
      <c r="C19" s="2"/>
    </row>
    <row r="20" spans="1:3" ht="11.25" customHeight="1" x14ac:dyDescent="0.25">
      <c r="A20" s="2">
        <f t="shared" si="1"/>
        <v>19</v>
      </c>
      <c r="B20" s="2">
        <f t="shared" si="0"/>
        <v>20</v>
      </c>
      <c r="C20" s="2"/>
    </row>
    <row r="21" spans="1:3" ht="11.25" customHeight="1" x14ac:dyDescent="0.25">
      <c r="A21" s="2">
        <f t="shared" si="1"/>
        <v>20</v>
      </c>
      <c r="B21" s="2">
        <f t="shared" si="0"/>
        <v>21</v>
      </c>
      <c r="C21" s="2"/>
    </row>
    <row r="22" spans="1:3" ht="11.25" customHeight="1" x14ac:dyDescent="0.25">
      <c r="A22" s="2">
        <f t="shared" si="1"/>
        <v>21</v>
      </c>
      <c r="B22" s="2">
        <f t="shared" si="0"/>
        <v>22</v>
      </c>
      <c r="C22" s="2"/>
    </row>
    <row r="23" spans="1:3" ht="11.25" customHeight="1" x14ac:dyDescent="0.25">
      <c r="A23" s="2">
        <f t="shared" si="1"/>
        <v>22</v>
      </c>
      <c r="B23" s="2">
        <f t="shared" si="0"/>
        <v>23</v>
      </c>
      <c r="C23" s="2"/>
    </row>
    <row r="24" spans="1:3" ht="11.25" customHeight="1" x14ac:dyDescent="0.25">
      <c r="A24" s="2">
        <f t="shared" si="1"/>
        <v>23</v>
      </c>
      <c r="B24" s="2">
        <f t="shared" si="0"/>
        <v>24</v>
      </c>
      <c r="C24" s="2"/>
    </row>
    <row r="25" spans="1:3" ht="11.25" customHeight="1" x14ac:dyDescent="0.25">
      <c r="A25" s="2">
        <f t="shared" si="1"/>
        <v>24</v>
      </c>
      <c r="B25" s="2">
        <f t="shared" si="0"/>
        <v>25</v>
      </c>
      <c r="C25" s="2"/>
    </row>
    <row r="26" spans="1:3" ht="11.25" customHeight="1" x14ac:dyDescent="0.25">
      <c r="A26" s="2">
        <f t="shared" si="1"/>
        <v>25</v>
      </c>
      <c r="B26" s="2">
        <f t="shared" si="0"/>
        <v>26</v>
      </c>
      <c r="C26" s="2"/>
    </row>
    <row r="27" spans="1:3" ht="11.25" customHeight="1" x14ac:dyDescent="0.25">
      <c r="A27" s="2">
        <f t="shared" si="1"/>
        <v>26</v>
      </c>
      <c r="B27" s="2">
        <f t="shared" si="0"/>
        <v>27</v>
      </c>
      <c r="C27" s="2"/>
    </row>
    <row r="28" spans="1:3" ht="11.25" customHeight="1" x14ac:dyDescent="0.25">
      <c r="A28" s="2">
        <f t="shared" si="1"/>
        <v>27</v>
      </c>
      <c r="B28" s="2">
        <f t="shared" si="0"/>
        <v>28</v>
      </c>
      <c r="C28" s="2"/>
    </row>
    <row r="29" spans="1:3" ht="11.25" customHeight="1" x14ac:dyDescent="0.25">
      <c r="A29" s="2">
        <f t="shared" si="1"/>
        <v>28</v>
      </c>
      <c r="B29" s="2">
        <f t="shared" si="0"/>
        <v>29</v>
      </c>
      <c r="C29" s="2"/>
    </row>
    <row r="30" spans="1:3" ht="11.25" customHeight="1" x14ac:dyDescent="0.25">
      <c r="A30" s="2">
        <f t="shared" si="1"/>
        <v>29</v>
      </c>
      <c r="B30" s="2">
        <f t="shared" si="0"/>
        <v>30</v>
      </c>
      <c r="C30" s="2"/>
    </row>
    <row r="31" spans="1:3" ht="11.25" customHeight="1" x14ac:dyDescent="0.25">
      <c r="A31" s="2">
        <f t="shared" si="1"/>
        <v>30</v>
      </c>
      <c r="B31" s="2">
        <f t="shared" si="0"/>
        <v>31</v>
      </c>
      <c r="C31" s="2"/>
    </row>
    <row r="32" spans="1:3" ht="11.25" customHeight="1" x14ac:dyDescent="0.25">
      <c r="A32" s="2">
        <f t="shared" si="1"/>
        <v>31</v>
      </c>
      <c r="B32" s="2">
        <f t="shared" si="0"/>
        <v>32</v>
      </c>
      <c r="C32" s="2"/>
    </row>
    <row r="33" spans="1:3" ht="11.25" customHeight="1" x14ac:dyDescent="0.25">
      <c r="A33" s="2">
        <f t="shared" si="1"/>
        <v>32</v>
      </c>
      <c r="B33" s="2">
        <f t="shared" si="0"/>
        <v>33</v>
      </c>
      <c r="C33" s="2"/>
    </row>
    <row r="34" spans="1:3" ht="11.25" customHeight="1" x14ac:dyDescent="0.25">
      <c r="A34" s="2">
        <f t="shared" si="1"/>
        <v>33</v>
      </c>
      <c r="B34" s="2">
        <f t="shared" si="0"/>
        <v>34</v>
      </c>
      <c r="C34" s="2"/>
    </row>
    <row r="35" spans="1:3" ht="11.25" customHeight="1" x14ac:dyDescent="0.25">
      <c r="A35" s="2">
        <f t="shared" si="1"/>
        <v>34</v>
      </c>
      <c r="B35" s="2">
        <f t="shared" si="0"/>
        <v>35</v>
      </c>
      <c r="C35" s="2"/>
    </row>
    <row r="36" spans="1:3" ht="11.25" customHeight="1" x14ac:dyDescent="0.25">
      <c r="A36" s="2">
        <f t="shared" si="1"/>
        <v>35</v>
      </c>
      <c r="B36" s="2">
        <f t="shared" si="0"/>
        <v>36</v>
      </c>
      <c r="C36" s="2"/>
    </row>
    <row r="37" spans="1:3" ht="11.25" customHeight="1" x14ac:dyDescent="0.25">
      <c r="A37" s="2">
        <f t="shared" si="1"/>
        <v>36</v>
      </c>
      <c r="B37" s="2">
        <f t="shared" si="0"/>
        <v>37</v>
      </c>
      <c r="C37" s="2"/>
    </row>
    <row r="38" spans="1:3" ht="11.25" customHeight="1" x14ac:dyDescent="0.25">
      <c r="A38" s="2">
        <f t="shared" si="1"/>
        <v>37</v>
      </c>
      <c r="B38" s="2">
        <f t="shared" si="0"/>
        <v>38</v>
      </c>
      <c r="C38" s="2"/>
    </row>
    <row r="39" spans="1:3" ht="11.25" customHeight="1" x14ac:dyDescent="0.25">
      <c r="A39" s="2">
        <f t="shared" si="1"/>
        <v>38</v>
      </c>
      <c r="B39" s="2">
        <f t="shared" si="0"/>
        <v>39</v>
      </c>
      <c r="C39" s="2"/>
    </row>
    <row r="40" spans="1:3" ht="11.25" customHeight="1" x14ac:dyDescent="0.25">
      <c r="A40" s="2">
        <f t="shared" si="1"/>
        <v>39</v>
      </c>
      <c r="B40" s="2">
        <f t="shared" si="0"/>
        <v>40</v>
      </c>
      <c r="C40" s="2"/>
    </row>
    <row r="41" spans="1:3" ht="11.25" customHeight="1" x14ac:dyDescent="0.25">
      <c r="A41" s="2">
        <f t="shared" si="1"/>
        <v>40</v>
      </c>
      <c r="B41" s="2">
        <f t="shared" si="0"/>
        <v>41</v>
      </c>
      <c r="C41" s="2"/>
    </row>
    <row r="42" spans="1:3" ht="11.25" customHeight="1" x14ac:dyDescent="0.25">
      <c r="A42" s="2">
        <f t="shared" si="1"/>
        <v>41</v>
      </c>
      <c r="B42" s="2">
        <f t="shared" si="0"/>
        <v>42</v>
      </c>
      <c r="C42" s="2"/>
    </row>
    <row r="43" spans="1:3" ht="11.25" customHeight="1" x14ac:dyDescent="0.25">
      <c r="A43" s="2">
        <f t="shared" si="1"/>
        <v>42</v>
      </c>
      <c r="B43" s="2">
        <f t="shared" si="0"/>
        <v>43</v>
      </c>
      <c r="C43" s="2"/>
    </row>
    <row r="44" spans="1:3" ht="11.25" customHeight="1" x14ac:dyDescent="0.25">
      <c r="A44" s="2">
        <f t="shared" si="1"/>
        <v>43</v>
      </c>
      <c r="B44" s="2">
        <f t="shared" si="0"/>
        <v>44</v>
      </c>
      <c r="C44" s="2"/>
    </row>
    <row r="45" spans="1:3" ht="11.25" customHeight="1" x14ac:dyDescent="0.25">
      <c r="A45" s="2">
        <f t="shared" si="1"/>
        <v>44</v>
      </c>
      <c r="B45" s="2">
        <f t="shared" si="0"/>
        <v>45</v>
      </c>
      <c r="C45" s="2"/>
    </row>
    <row r="46" spans="1:3" ht="11.25" customHeight="1" x14ac:dyDescent="0.25">
      <c r="A46" s="2">
        <f t="shared" si="1"/>
        <v>45</v>
      </c>
      <c r="B46" s="2">
        <f t="shared" si="0"/>
        <v>46</v>
      </c>
      <c r="C46" s="2"/>
    </row>
    <row r="47" spans="1:3" ht="11.25" customHeight="1" x14ac:dyDescent="0.25">
      <c r="A47" s="2">
        <f t="shared" si="1"/>
        <v>46</v>
      </c>
      <c r="B47" s="2">
        <f t="shared" si="0"/>
        <v>47</v>
      </c>
      <c r="C47" s="2"/>
    </row>
    <row r="48" spans="1:3" ht="11.25" customHeight="1" x14ac:dyDescent="0.25">
      <c r="A48" s="2">
        <f t="shared" si="1"/>
        <v>47</v>
      </c>
      <c r="B48" s="2">
        <f t="shared" si="0"/>
        <v>48</v>
      </c>
      <c r="C48" s="2"/>
    </row>
    <row r="49" spans="1:3" ht="11.25" customHeight="1" x14ac:dyDescent="0.25">
      <c r="A49" s="2">
        <f t="shared" si="1"/>
        <v>48</v>
      </c>
      <c r="B49" s="2">
        <f t="shared" si="0"/>
        <v>49</v>
      </c>
      <c r="C49" s="2"/>
    </row>
    <row r="50" spans="1:3" ht="11.25" customHeight="1" x14ac:dyDescent="0.25">
      <c r="A50" s="2">
        <f t="shared" si="1"/>
        <v>49</v>
      </c>
      <c r="B50" s="2">
        <f t="shared" si="0"/>
        <v>50</v>
      </c>
      <c r="C50" s="2"/>
    </row>
    <row r="51" spans="1:3" ht="11.25" customHeight="1" x14ac:dyDescent="0.25">
      <c r="A51" s="2">
        <f t="shared" si="1"/>
        <v>50</v>
      </c>
      <c r="B51" s="2">
        <f t="shared" si="0"/>
        <v>51</v>
      </c>
      <c r="C51" s="2"/>
    </row>
    <row r="52" spans="1:3" ht="11.25" customHeight="1" x14ac:dyDescent="0.25">
      <c r="A52" s="2">
        <f t="shared" si="1"/>
        <v>51</v>
      </c>
      <c r="B52" s="2">
        <f t="shared" si="0"/>
        <v>52</v>
      </c>
      <c r="C52" s="2"/>
    </row>
    <row r="53" spans="1:3" ht="11.25" customHeight="1" x14ac:dyDescent="0.25">
      <c r="A53" s="2">
        <f t="shared" si="1"/>
        <v>52</v>
      </c>
      <c r="B53" s="2">
        <f t="shared" si="0"/>
        <v>53</v>
      </c>
      <c r="C53" s="2"/>
    </row>
    <row r="54" spans="1:3" ht="11.25" customHeight="1" x14ac:dyDescent="0.25">
      <c r="B54" s="2" t="str">
        <f t="shared" si="0"/>
        <v/>
      </c>
      <c r="C54" s="2"/>
    </row>
    <row r="55" spans="1:3" ht="11.25" customHeight="1" x14ac:dyDescent="0.25">
      <c r="B55" s="2" t="str">
        <f t="shared" si="0"/>
        <v/>
      </c>
      <c r="C55" s="2"/>
    </row>
    <row r="56" spans="1:3" ht="11.25" customHeight="1" x14ac:dyDescent="0.25">
      <c r="B56" s="2" t="str">
        <f t="shared" si="0"/>
        <v/>
      </c>
      <c r="C56" s="2"/>
    </row>
    <row r="57" spans="1:3" ht="11.25" customHeight="1" x14ac:dyDescent="0.25">
      <c r="B57" s="2" t="str">
        <f t="shared" si="0"/>
        <v/>
      </c>
      <c r="C57" s="2"/>
    </row>
    <row r="58" spans="1:3" ht="11.25" customHeight="1" x14ac:dyDescent="0.25">
      <c r="B58" s="2" t="str">
        <f t="shared" si="0"/>
        <v/>
      </c>
      <c r="C58" s="2"/>
    </row>
    <row r="59" spans="1:3" ht="11.25" customHeight="1" x14ac:dyDescent="0.25">
      <c r="B59" s="2" t="str">
        <f t="shared" si="0"/>
        <v/>
      </c>
      <c r="C59" s="2"/>
    </row>
    <row r="60" spans="1:3" ht="11.25" customHeight="1" x14ac:dyDescent="0.25">
      <c r="B60" s="2" t="str">
        <f t="shared" si="0"/>
        <v/>
      </c>
      <c r="C60" s="2"/>
    </row>
    <row r="61" spans="1:3" ht="11.25" customHeight="1" x14ac:dyDescent="0.25">
      <c r="B61" s="2" t="str">
        <f t="shared" si="0"/>
        <v/>
      </c>
      <c r="C61" s="2"/>
    </row>
    <row r="62" spans="1:3" ht="11.25" customHeight="1" x14ac:dyDescent="0.25">
      <c r="B62" s="2" t="str">
        <f t="shared" si="0"/>
        <v/>
      </c>
      <c r="C62" s="2"/>
    </row>
    <row r="63" spans="1:3" ht="11.25" customHeight="1" x14ac:dyDescent="0.25">
      <c r="B63" s="2" t="str">
        <f t="shared" si="0"/>
        <v/>
      </c>
      <c r="C63" s="2"/>
    </row>
    <row r="64" spans="1:3" ht="11.25" customHeight="1" x14ac:dyDescent="0.25">
      <c r="B64" s="2" t="str">
        <f t="shared" si="0"/>
        <v/>
      </c>
      <c r="C64" s="2"/>
    </row>
    <row r="65" spans="2:7" ht="11.25" customHeight="1" x14ac:dyDescent="0.25">
      <c r="B65" s="2" t="str">
        <f t="shared" si="0"/>
        <v/>
      </c>
      <c r="C65" s="2"/>
    </row>
    <row r="66" spans="2:7" ht="11.25" customHeight="1" x14ac:dyDescent="0.25">
      <c r="B66" s="2" t="str">
        <f t="shared" si="0"/>
        <v/>
      </c>
      <c r="C66" s="2"/>
    </row>
    <row r="67" spans="2:7" ht="11.25" customHeight="1" x14ac:dyDescent="0.25">
      <c r="B67" s="2" t="str">
        <f t="shared" ref="B67:B101" si="2">IF(A67="","",B66+1)</f>
        <v/>
      </c>
      <c r="C67" s="2"/>
    </row>
    <row r="68" spans="2:7" ht="11.25" customHeight="1" x14ac:dyDescent="0.25">
      <c r="B68" s="2" t="str">
        <f t="shared" si="2"/>
        <v/>
      </c>
      <c r="C68" s="2"/>
    </row>
    <row r="69" spans="2:7" ht="11.25" customHeight="1" x14ac:dyDescent="0.25">
      <c r="B69" s="2" t="str">
        <f t="shared" si="2"/>
        <v/>
      </c>
      <c r="C69" s="2"/>
    </row>
    <row r="70" spans="2:7" ht="11.25" customHeight="1" x14ac:dyDescent="0.25">
      <c r="B70" s="2" t="str">
        <f t="shared" si="2"/>
        <v/>
      </c>
      <c r="G70" s="3"/>
    </row>
    <row r="71" spans="2:7" ht="11.25" customHeight="1" x14ac:dyDescent="0.25">
      <c r="B71" s="2" t="str">
        <f t="shared" si="2"/>
        <v/>
      </c>
      <c r="G71" s="3"/>
    </row>
    <row r="72" spans="2:7" ht="11.25" customHeight="1" x14ac:dyDescent="0.25">
      <c r="B72" s="2" t="str">
        <f t="shared" si="2"/>
        <v/>
      </c>
      <c r="G72" s="3"/>
    </row>
    <row r="73" spans="2:7" ht="11.25" customHeight="1" x14ac:dyDescent="0.25">
      <c r="B73" s="2" t="str">
        <f t="shared" si="2"/>
        <v/>
      </c>
      <c r="G73" s="3"/>
    </row>
    <row r="74" spans="2:7" ht="11.25" customHeight="1" x14ac:dyDescent="0.25">
      <c r="B74" s="2" t="str">
        <f t="shared" si="2"/>
        <v/>
      </c>
      <c r="G74" s="3"/>
    </row>
    <row r="75" spans="2:7" ht="11.25" customHeight="1" x14ac:dyDescent="0.25">
      <c r="B75" s="2" t="str">
        <f t="shared" si="2"/>
        <v/>
      </c>
      <c r="G75" s="3"/>
    </row>
    <row r="76" spans="2:7" ht="11.25" customHeight="1" x14ac:dyDescent="0.25">
      <c r="B76" s="2" t="str">
        <f t="shared" si="2"/>
        <v/>
      </c>
      <c r="G76" s="3"/>
    </row>
    <row r="77" spans="2:7" ht="11.25" customHeight="1" x14ac:dyDescent="0.25">
      <c r="B77" s="2" t="str">
        <f t="shared" si="2"/>
        <v/>
      </c>
      <c r="G77" s="3"/>
    </row>
    <row r="78" spans="2:7" ht="11.25" customHeight="1" x14ac:dyDescent="0.25">
      <c r="B78" s="2" t="str">
        <f t="shared" si="2"/>
        <v/>
      </c>
      <c r="G78" s="3"/>
    </row>
    <row r="79" spans="2:7" ht="11.25" customHeight="1" x14ac:dyDescent="0.25">
      <c r="B79" s="2" t="str">
        <f t="shared" si="2"/>
        <v/>
      </c>
      <c r="G79" s="3"/>
    </row>
    <row r="80" spans="2:7" ht="11.25" customHeight="1" x14ac:dyDescent="0.25">
      <c r="B80" s="2" t="str">
        <f t="shared" si="2"/>
        <v/>
      </c>
      <c r="G80" s="3"/>
    </row>
    <row r="81" spans="2:7" ht="11.25" customHeight="1" x14ac:dyDescent="0.25">
      <c r="B81" s="2" t="str">
        <f t="shared" si="2"/>
        <v/>
      </c>
      <c r="G81" s="3"/>
    </row>
    <row r="82" spans="2:7" ht="11.25" customHeight="1" x14ac:dyDescent="0.25">
      <c r="B82" s="2" t="str">
        <f t="shared" si="2"/>
        <v/>
      </c>
    </row>
    <row r="83" spans="2:7" ht="11.25" customHeight="1" x14ac:dyDescent="0.25">
      <c r="B83" s="2" t="str">
        <f t="shared" si="2"/>
        <v/>
      </c>
    </row>
    <row r="84" spans="2:7" ht="11.25" customHeight="1" x14ac:dyDescent="0.25">
      <c r="B84" s="2" t="str">
        <f t="shared" si="2"/>
        <v/>
      </c>
    </row>
    <row r="85" spans="2:7" ht="11.25" customHeight="1" x14ac:dyDescent="0.25">
      <c r="B85" s="2" t="str">
        <f t="shared" si="2"/>
        <v/>
      </c>
    </row>
    <row r="86" spans="2:7" ht="11.25" customHeight="1" x14ac:dyDescent="0.25">
      <c r="B86" s="2" t="str">
        <f t="shared" si="2"/>
        <v/>
      </c>
    </row>
    <row r="87" spans="2:7" ht="11.25" customHeight="1" x14ac:dyDescent="0.25">
      <c r="B87" s="2" t="str">
        <f t="shared" si="2"/>
        <v/>
      </c>
    </row>
    <row r="88" spans="2:7" ht="11.25" customHeight="1" x14ac:dyDescent="0.25">
      <c r="B88" s="2" t="str">
        <f t="shared" si="2"/>
        <v/>
      </c>
    </row>
    <row r="89" spans="2:7" ht="11.25" customHeight="1" x14ac:dyDescent="0.25">
      <c r="B89" s="2" t="str">
        <f t="shared" si="2"/>
        <v/>
      </c>
    </row>
    <row r="90" spans="2:7" ht="11.25" customHeight="1" x14ac:dyDescent="0.25">
      <c r="B90" s="2" t="str">
        <f t="shared" si="2"/>
        <v/>
      </c>
    </row>
    <row r="91" spans="2:7" ht="11.25" customHeight="1" x14ac:dyDescent="0.25">
      <c r="B91" s="2" t="str">
        <f t="shared" si="2"/>
        <v/>
      </c>
    </row>
    <row r="92" spans="2:7" ht="11.25" customHeight="1" x14ac:dyDescent="0.25">
      <c r="B92" s="2" t="str">
        <f t="shared" si="2"/>
        <v/>
      </c>
    </row>
    <row r="93" spans="2:7" ht="11.25" customHeight="1" x14ac:dyDescent="0.25">
      <c r="B93" s="2" t="str">
        <f t="shared" si="2"/>
        <v/>
      </c>
    </row>
    <row r="94" spans="2:7" ht="11.25" customHeight="1" x14ac:dyDescent="0.25">
      <c r="B94" s="2" t="str">
        <f t="shared" si="2"/>
        <v/>
      </c>
    </row>
    <row r="95" spans="2:7" ht="11.25" customHeight="1" x14ac:dyDescent="0.25">
      <c r="B95" s="2" t="str">
        <f t="shared" si="2"/>
        <v/>
      </c>
    </row>
    <row r="96" spans="2:7" ht="11.25" customHeight="1" x14ac:dyDescent="0.25">
      <c r="B96" s="2" t="str">
        <f t="shared" si="2"/>
        <v/>
      </c>
    </row>
    <row r="97" spans="1:2" ht="11.25" customHeight="1" x14ac:dyDescent="0.25">
      <c r="A97" s="3"/>
      <c r="B97" s="2" t="str">
        <f t="shared" si="2"/>
        <v/>
      </c>
    </row>
    <row r="98" spans="1:2" ht="11.25" customHeight="1" x14ac:dyDescent="0.25">
      <c r="B98" s="2" t="str">
        <f t="shared" si="2"/>
        <v/>
      </c>
    </row>
    <row r="99" spans="1:2" ht="11.25" customHeight="1" x14ac:dyDescent="0.25">
      <c r="B99" s="2" t="str">
        <f t="shared" si="2"/>
        <v/>
      </c>
    </row>
    <row r="100" spans="1:2" ht="11.25" customHeight="1" x14ac:dyDescent="0.25">
      <c r="B100" s="2" t="str">
        <f t="shared" si="2"/>
        <v/>
      </c>
    </row>
    <row r="101" spans="1:2" ht="11.25" customHeight="1" x14ac:dyDescent="0.25">
      <c r="B101" s="2" t="str">
        <f t="shared" si="2"/>
        <v/>
      </c>
    </row>
    <row r="102" spans="1:2" ht="11.25" customHeight="1" x14ac:dyDescent="0.25"/>
    <row r="103" spans="1:2" ht="11.25" customHeight="1" x14ac:dyDescent="0.25"/>
    <row r="104" spans="1:2" ht="11.25" customHeight="1" x14ac:dyDescent="0.25"/>
    <row r="105" spans="1:2" ht="11.25" customHeight="1" x14ac:dyDescent="0.25"/>
    <row r="106" spans="1:2" ht="11.25" customHeight="1" x14ac:dyDescent="0.25"/>
    <row r="107" spans="1:2" ht="11.25" customHeight="1" x14ac:dyDescent="0.25"/>
    <row r="108" spans="1:2" ht="11.25" customHeight="1" x14ac:dyDescent="0.25"/>
    <row r="109" spans="1:2" ht="11.25" customHeight="1" x14ac:dyDescent="0.25"/>
    <row r="110" spans="1:2" ht="11.25" customHeight="1" x14ac:dyDescent="0.25"/>
    <row r="111" spans="1:2" ht="11.25" customHeight="1" x14ac:dyDescent="0.25"/>
    <row r="112" spans="1:2" ht="11.25" customHeight="1" x14ac:dyDescent="0.25"/>
    <row r="113" ht="11.25" customHeight="1" x14ac:dyDescent="0.25"/>
    <row r="114" ht="11.25" customHeight="1" x14ac:dyDescent="0.25"/>
    <row r="115" ht="11.25" customHeight="1" x14ac:dyDescent="0.25"/>
    <row r="116" ht="11.25" customHeight="1" x14ac:dyDescent="0.25"/>
    <row r="117" ht="11.25" customHeight="1" x14ac:dyDescent="0.25"/>
    <row r="118" ht="11.25" customHeight="1" x14ac:dyDescent="0.25"/>
    <row r="119" ht="11.25" customHeight="1" x14ac:dyDescent="0.25"/>
    <row r="120" ht="11.25" customHeight="1" x14ac:dyDescent="0.25"/>
    <row r="121" ht="11.25" customHeight="1" x14ac:dyDescent="0.25"/>
    <row r="122" ht="11.25" customHeight="1" x14ac:dyDescent="0.25"/>
    <row r="123" ht="11.25" customHeight="1" x14ac:dyDescent="0.25"/>
    <row r="124" ht="11.25" customHeight="1" x14ac:dyDescent="0.25"/>
    <row r="125" ht="11.25" customHeight="1" x14ac:dyDescent="0.25"/>
    <row r="126" ht="11.25" customHeight="1" x14ac:dyDescent="0.25"/>
    <row r="127" ht="11.25" customHeight="1" x14ac:dyDescent="0.25"/>
    <row r="128" ht="11.25" customHeight="1" x14ac:dyDescent="0.25"/>
    <row r="129" ht="11.25" customHeight="1" x14ac:dyDescent="0.25"/>
    <row r="130" ht="11.25" customHeight="1" x14ac:dyDescent="0.25"/>
    <row r="131" ht="11.25" customHeight="1" x14ac:dyDescent="0.25"/>
    <row r="132" ht="11.25" customHeight="1" x14ac:dyDescent="0.25"/>
    <row r="133" ht="11.25" customHeight="1" x14ac:dyDescent="0.25"/>
    <row r="134" ht="11.25" customHeight="1" x14ac:dyDescent="0.25"/>
    <row r="135" ht="11.25" customHeight="1" x14ac:dyDescent="0.25"/>
    <row r="136" ht="11.25" customHeight="1" x14ac:dyDescent="0.25"/>
    <row r="137" ht="11.25" customHeight="1" x14ac:dyDescent="0.25"/>
    <row r="138" ht="11.25" customHeight="1" x14ac:dyDescent="0.25"/>
    <row r="139" ht="11.25" customHeight="1" x14ac:dyDescent="0.25"/>
    <row r="140" ht="11.25" customHeight="1" x14ac:dyDescent="0.25"/>
    <row r="141" ht="11.25" customHeight="1" x14ac:dyDescent="0.25"/>
    <row r="142" ht="11.25" customHeight="1" x14ac:dyDescent="0.25"/>
    <row r="143" ht="11.25" customHeight="1" x14ac:dyDescent="0.25"/>
    <row r="144" ht="11.25" customHeight="1" x14ac:dyDescent="0.25"/>
    <row r="145" ht="11.25" customHeight="1" x14ac:dyDescent="0.25"/>
    <row r="146" ht="11.25" customHeight="1" x14ac:dyDescent="0.25"/>
    <row r="147" ht="11.25" customHeight="1" x14ac:dyDescent="0.25"/>
    <row r="148" ht="11.25" customHeight="1" x14ac:dyDescent="0.25"/>
    <row r="149" ht="11.25" customHeight="1" x14ac:dyDescent="0.25"/>
    <row r="150" ht="11.25" customHeight="1" x14ac:dyDescent="0.25"/>
    <row r="151" ht="11.25" customHeight="1" x14ac:dyDescent="0.25"/>
    <row r="152" ht="11.25" customHeight="1" x14ac:dyDescent="0.25"/>
    <row r="153" ht="11.25" customHeight="1" x14ac:dyDescent="0.25"/>
    <row r="154" ht="11.25" customHeight="1" x14ac:dyDescent="0.25"/>
    <row r="155" ht="11.25" customHeight="1" x14ac:dyDescent="0.25"/>
    <row r="156" ht="11.25" customHeight="1" x14ac:dyDescent="0.25"/>
    <row r="157" ht="11.25" customHeight="1" x14ac:dyDescent="0.25"/>
    <row r="158" ht="11.25" customHeight="1" x14ac:dyDescent="0.25"/>
    <row r="159" ht="11.25" customHeight="1" x14ac:dyDescent="0.25"/>
    <row r="160" ht="11.25" customHeight="1" x14ac:dyDescent="0.25"/>
    <row r="161" ht="11.25" customHeight="1" x14ac:dyDescent="0.25"/>
    <row r="162" ht="11.25" customHeight="1" x14ac:dyDescent="0.25"/>
    <row r="163" ht="11.25" customHeight="1" x14ac:dyDescent="0.25"/>
    <row r="164" ht="11.25" customHeight="1" x14ac:dyDescent="0.25"/>
    <row r="165" ht="11.25" customHeight="1" x14ac:dyDescent="0.25"/>
    <row r="166" ht="11.25" customHeight="1" x14ac:dyDescent="0.25"/>
    <row r="167" ht="11.25" customHeight="1" x14ac:dyDescent="0.25"/>
    <row r="168" ht="11.25" customHeight="1" x14ac:dyDescent="0.25"/>
    <row r="169" ht="11.25" customHeight="1" x14ac:dyDescent="0.25"/>
    <row r="170" ht="11.25" customHeight="1" x14ac:dyDescent="0.25"/>
    <row r="171" ht="11.25" customHeight="1" x14ac:dyDescent="0.25"/>
    <row r="172" ht="11.25" customHeight="1" x14ac:dyDescent="0.25"/>
    <row r="173" ht="11.25" customHeight="1" x14ac:dyDescent="0.25"/>
    <row r="174" ht="11.25" customHeight="1" x14ac:dyDescent="0.25"/>
    <row r="175" ht="11.25" customHeight="1" x14ac:dyDescent="0.25"/>
    <row r="176" ht="11.25" customHeight="1" x14ac:dyDescent="0.25"/>
    <row r="177" ht="11.25" customHeight="1" x14ac:dyDescent="0.25"/>
    <row r="178" ht="11.25" customHeight="1" x14ac:dyDescent="0.25"/>
    <row r="179" ht="11.25" customHeight="1" x14ac:dyDescent="0.25"/>
    <row r="180" ht="11.25" customHeight="1" x14ac:dyDescent="0.25"/>
    <row r="181" ht="11.25" customHeight="1" x14ac:dyDescent="0.25"/>
    <row r="182" ht="11.25" customHeight="1" x14ac:dyDescent="0.25"/>
    <row r="183" ht="11.25" customHeight="1" x14ac:dyDescent="0.25"/>
    <row r="184" ht="11.25" customHeight="1" x14ac:dyDescent="0.25"/>
    <row r="185" ht="11.25" customHeight="1" x14ac:dyDescent="0.25"/>
    <row r="186" ht="11.25" customHeight="1" x14ac:dyDescent="0.25"/>
    <row r="187" ht="11.25" customHeight="1" x14ac:dyDescent="0.25"/>
    <row r="188" ht="11.25" customHeight="1" x14ac:dyDescent="0.25"/>
    <row r="189" ht="11.25" customHeight="1" x14ac:dyDescent="0.25"/>
    <row r="190" ht="11.25" customHeight="1" x14ac:dyDescent="0.25"/>
    <row r="191" ht="11.25" customHeight="1" x14ac:dyDescent="0.25"/>
    <row r="192" ht="11.25" customHeight="1" x14ac:dyDescent="0.25"/>
    <row r="193" ht="11.25" customHeight="1" x14ac:dyDescent="0.25"/>
    <row r="194" ht="11.25" customHeight="1" x14ac:dyDescent="0.25"/>
    <row r="195" ht="11.25" customHeight="1" x14ac:dyDescent="0.25"/>
    <row r="196" ht="11.25" customHeight="1" x14ac:dyDescent="0.25"/>
    <row r="197" ht="11.25" customHeight="1" x14ac:dyDescent="0.25"/>
    <row r="198" ht="11.25" customHeight="1" x14ac:dyDescent="0.25"/>
    <row r="199" ht="11.25" customHeight="1" x14ac:dyDescent="0.25"/>
    <row r="200" ht="11.25" customHeight="1" x14ac:dyDescent="0.25"/>
    <row r="201" ht="11.25" customHeight="1" x14ac:dyDescent="0.25"/>
    <row r="202" ht="11.25" customHeight="1" x14ac:dyDescent="0.25"/>
    <row r="203" ht="11.25" customHeight="1" x14ac:dyDescent="0.25"/>
    <row r="204" ht="11.25" customHeight="1" x14ac:dyDescent="0.25"/>
    <row r="205" ht="11.25" customHeight="1" x14ac:dyDescent="0.25"/>
    <row r="206" ht="11.25" customHeight="1" x14ac:dyDescent="0.25"/>
    <row r="207" ht="11.25" customHeight="1" x14ac:dyDescent="0.25"/>
    <row r="208" ht="11.25" customHeight="1" x14ac:dyDescent="0.25"/>
    <row r="209" ht="11.25" customHeight="1" x14ac:dyDescent="0.25"/>
    <row r="210" ht="11.25" customHeight="1" x14ac:dyDescent="0.25"/>
    <row r="211" ht="11.25" customHeight="1" x14ac:dyDescent="0.25"/>
    <row r="212" ht="11.25" customHeight="1" x14ac:dyDescent="0.25"/>
    <row r="213" ht="11.25" customHeight="1" x14ac:dyDescent="0.25"/>
    <row r="214" ht="11.25" customHeight="1" x14ac:dyDescent="0.25"/>
    <row r="215" ht="11.25" customHeight="1" x14ac:dyDescent="0.25"/>
    <row r="216" ht="11.25" customHeight="1" x14ac:dyDescent="0.25"/>
    <row r="217" ht="11.25" customHeight="1" x14ac:dyDescent="0.25"/>
    <row r="218" ht="11.25" customHeight="1" x14ac:dyDescent="0.25"/>
    <row r="219" ht="11.25" customHeight="1" x14ac:dyDescent="0.25"/>
    <row r="220" ht="11.25" customHeight="1" x14ac:dyDescent="0.25"/>
    <row r="221" ht="11.25" customHeight="1" x14ac:dyDescent="0.25"/>
    <row r="222" ht="11.25" customHeight="1" x14ac:dyDescent="0.25"/>
    <row r="223" ht="11.25" customHeight="1" x14ac:dyDescent="0.25"/>
    <row r="224" ht="11.25" customHeight="1" x14ac:dyDescent="0.25"/>
    <row r="225" ht="11.25" customHeight="1" x14ac:dyDescent="0.25"/>
    <row r="226" ht="11.25" customHeight="1" x14ac:dyDescent="0.25"/>
    <row r="227" ht="11.25" customHeight="1" x14ac:dyDescent="0.25"/>
    <row r="228" ht="11.25" customHeight="1" x14ac:dyDescent="0.25"/>
    <row r="229" ht="11.25" customHeight="1" x14ac:dyDescent="0.25"/>
    <row r="230" ht="11.25" customHeight="1" x14ac:dyDescent="0.25"/>
    <row r="231" ht="11.25" customHeight="1" x14ac:dyDescent="0.25"/>
    <row r="232" ht="11.25" customHeight="1" x14ac:dyDescent="0.25"/>
    <row r="233" ht="11.25" customHeight="1" x14ac:dyDescent="0.25"/>
    <row r="234" ht="11.25" customHeight="1" x14ac:dyDescent="0.25"/>
    <row r="235" ht="11.25" customHeight="1" x14ac:dyDescent="0.25"/>
    <row r="236" ht="11.25" customHeight="1" x14ac:dyDescent="0.25"/>
    <row r="237" ht="11.25" customHeight="1" x14ac:dyDescent="0.25"/>
    <row r="238" ht="11.25" customHeight="1" x14ac:dyDescent="0.25"/>
    <row r="239" ht="11.25" customHeight="1" x14ac:dyDescent="0.25"/>
    <row r="240" ht="11.25" customHeight="1" x14ac:dyDescent="0.25"/>
    <row r="241" ht="11.25" customHeight="1" x14ac:dyDescent="0.25"/>
    <row r="242" ht="11.25" customHeight="1" x14ac:dyDescent="0.25"/>
    <row r="243" ht="11.25" customHeight="1" x14ac:dyDescent="0.25"/>
    <row r="244" ht="11.25" customHeight="1" x14ac:dyDescent="0.25"/>
    <row r="245" ht="11.25" customHeight="1" x14ac:dyDescent="0.25"/>
    <row r="246" ht="11.25" customHeight="1" x14ac:dyDescent="0.25"/>
    <row r="247" ht="11.25" customHeight="1" x14ac:dyDescent="0.25"/>
    <row r="248" ht="11.25" customHeight="1" x14ac:dyDescent="0.25"/>
    <row r="249" ht="11.25" customHeight="1" x14ac:dyDescent="0.25"/>
    <row r="250" ht="11.25" customHeight="1" x14ac:dyDescent="0.25"/>
    <row r="251" ht="11.25" customHeight="1" x14ac:dyDescent="0.25"/>
    <row r="252" ht="11.25" customHeight="1" x14ac:dyDescent="0.25"/>
    <row r="253" ht="11.25" customHeight="1" x14ac:dyDescent="0.25"/>
    <row r="254" ht="11.25" customHeight="1" x14ac:dyDescent="0.25"/>
    <row r="255" ht="11.25" customHeight="1" x14ac:dyDescent="0.25"/>
    <row r="256" ht="11.25" customHeight="1" x14ac:dyDescent="0.25"/>
    <row r="257" ht="11.25" customHeight="1" x14ac:dyDescent="0.25"/>
    <row r="258" ht="11.25" customHeight="1" x14ac:dyDescent="0.25"/>
    <row r="259" ht="11.25" customHeight="1" x14ac:dyDescent="0.25"/>
    <row r="260" ht="11.25" customHeight="1" x14ac:dyDescent="0.25"/>
    <row r="261" ht="11.25" customHeight="1" x14ac:dyDescent="0.25"/>
    <row r="262" ht="11.25" customHeight="1" x14ac:dyDescent="0.25"/>
    <row r="263" ht="11.25" customHeight="1" x14ac:dyDescent="0.25"/>
    <row r="264" ht="11.25" customHeight="1" x14ac:dyDescent="0.25"/>
    <row r="265" ht="11.25" customHeight="1" x14ac:dyDescent="0.25"/>
    <row r="266" ht="11.25" customHeight="1" x14ac:dyDescent="0.25"/>
    <row r="267" ht="11.25" customHeight="1" x14ac:dyDescent="0.25"/>
    <row r="268" ht="11.25" customHeight="1" x14ac:dyDescent="0.25"/>
    <row r="269" ht="11.25" customHeight="1" x14ac:dyDescent="0.25"/>
    <row r="270" ht="11.25" customHeight="1" x14ac:dyDescent="0.25"/>
    <row r="271" ht="11.25" customHeight="1" x14ac:dyDescent="0.25"/>
    <row r="272" ht="11.25" customHeight="1" x14ac:dyDescent="0.25"/>
    <row r="273" ht="11.25" customHeight="1" x14ac:dyDescent="0.25"/>
    <row r="274" ht="11.25" customHeight="1" x14ac:dyDescent="0.25"/>
    <row r="275" ht="11.25" customHeight="1" x14ac:dyDescent="0.25"/>
    <row r="276" ht="11.25" customHeight="1" x14ac:dyDescent="0.25"/>
    <row r="277" ht="11.25" customHeight="1" x14ac:dyDescent="0.25"/>
    <row r="278" ht="11.25" customHeight="1" x14ac:dyDescent="0.25"/>
    <row r="279" ht="11.25" customHeight="1" x14ac:dyDescent="0.25"/>
    <row r="280" ht="11.25" customHeight="1" x14ac:dyDescent="0.25"/>
    <row r="281" ht="11.25" customHeight="1" x14ac:dyDescent="0.25"/>
    <row r="282" ht="11.25" customHeight="1" x14ac:dyDescent="0.25"/>
    <row r="283" ht="11.25" customHeight="1" x14ac:dyDescent="0.25"/>
    <row r="284" ht="11.25" customHeight="1" x14ac:dyDescent="0.25"/>
    <row r="285" ht="11.25" customHeight="1" x14ac:dyDescent="0.25"/>
    <row r="286" ht="11.25" customHeight="1" x14ac:dyDescent="0.25"/>
    <row r="287" ht="11.25" customHeight="1" x14ac:dyDescent="0.25"/>
    <row r="288" ht="11.25" customHeight="1" x14ac:dyDescent="0.25"/>
    <row r="289" ht="11.25" customHeight="1" x14ac:dyDescent="0.25"/>
    <row r="290" ht="11.25" customHeight="1" x14ac:dyDescent="0.25"/>
    <row r="291" ht="11.25" customHeight="1" x14ac:dyDescent="0.25"/>
    <row r="292" ht="11.25" customHeight="1" x14ac:dyDescent="0.25"/>
    <row r="293" ht="11.25" customHeight="1" x14ac:dyDescent="0.25"/>
    <row r="294" ht="11.25" customHeight="1" x14ac:dyDescent="0.25"/>
    <row r="295" ht="11.25" customHeight="1" x14ac:dyDescent="0.25"/>
    <row r="296" ht="11.25" customHeight="1" x14ac:dyDescent="0.25"/>
    <row r="297" ht="11.25" customHeight="1" x14ac:dyDescent="0.25"/>
    <row r="298" ht="11.25" customHeight="1" x14ac:dyDescent="0.25"/>
    <row r="299" ht="11.25" customHeight="1" x14ac:dyDescent="0.25"/>
    <row r="300" ht="11.25" customHeight="1" x14ac:dyDescent="0.25"/>
    <row r="301" ht="11.25" customHeight="1" x14ac:dyDescent="0.25"/>
    <row r="302" ht="11.25" customHeight="1" x14ac:dyDescent="0.25"/>
    <row r="303" ht="11.25" customHeight="1" x14ac:dyDescent="0.25"/>
    <row r="304" ht="11.25" customHeight="1" x14ac:dyDescent="0.25"/>
    <row r="305" ht="11.25" customHeight="1" x14ac:dyDescent="0.25"/>
    <row r="306" ht="11.25" customHeight="1" x14ac:dyDescent="0.25"/>
    <row r="307" ht="11.25" customHeight="1" x14ac:dyDescent="0.25"/>
    <row r="308" ht="11.25" customHeight="1" x14ac:dyDescent="0.25"/>
    <row r="309" ht="11.25" customHeight="1" x14ac:dyDescent="0.25"/>
    <row r="310" ht="11.25" customHeight="1" x14ac:dyDescent="0.25"/>
    <row r="311" ht="11.25" customHeight="1" x14ac:dyDescent="0.25"/>
    <row r="312" ht="11.25" customHeight="1" x14ac:dyDescent="0.25"/>
    <row r="313" ht="11.25" customHeight="1" x14ac:dyDescent="0.25"/>
    <row r="314" ht="11.25" customHeight="1" x14ac:dyDescent="0.25"/>
    <row r="315" ht="11.25" customHeight="1" x14ac:dyDescent="0.25"/>
    <row r="316" ht="11.25" customHeight="1" x14ac:dyDescent="0.25"/>
    <row r="317" ht="11.25" customHeight="1" x14ac:dyDescent="0.25"/>
    <row r="318" ht="11.25" customHeight="1" x14ac:dyDescent="0.25"/>
    <row r="319" ht="11.25" customHeight="1" x14ac:dyDescent="0.25"/>
    <row r="320" ht="11.25" customHeight="1" x14ac:dyDescent="0.25"/>
    <row r="321" ht="11.25" customHeight="1" x14ac:dyDescent="0.25"/>
    <row r="322" ht="11.25" customHeight="1" x14ac:dyDescent="0.25"/>
    <row r="323" ht="11.25" customHeight="1" x14ac:dyDescent="0.25"/>
    <row r="324" ht="11.25" customHeight="1" x14ac:dyDescent="0.25"/>
    <row r="325" ht="11.25" customHeight="1" x14ac:dyDescent="0.25"/>
    <row r="326" ht="11.25" customHeight="1" x14ac:dyDescent="0.25"/>
    <row r="327" ht="11.25" customHeight="1" x14ac:dyDescent="0.25"/>
    <row r="328" ht="11.25" customHeight="1" x14ac:dyDescent="0.25"/>
    <row r="329" ht="11.25" customHeight="1" x14ac:dyDescent="0.25"/>
    <row r="330" ht="11.25" customHeight="1" x14ac:dyDescent="0.25"/>
    <row r="331" ht="11.25" customHeight="1" x14ac:dyDescent="0.25"/>
    <row r="332" ht="11.25" customHeight="1" x14ac:dyDescent="0.25"/>
    <row r="333" ht="11.25" customHeight="1" x14ac:dyDescent="0.25"/>
    <row r="334" ht="11.25" customHeight="1" x14ac:dyDescent="0.25"/>
    <row r="335" ht="11.25" customHeight="1" x14ac:dyDescent="0.25"/>
    <row r="336" ht="11.25" customHeight="1" x14ac:dyDescent="0.25"/>
    <row r="337" ht="11.25" customHeight="1" x14ac:dyDescent="0.25"/>
    <row r="338" ht="11.25" customHeight="1" x14ac:dyDescent="0.25"/>
    <row r="339" ht="11.25" customHeight="1" x14ac:dyDescent="0.25"/>
    <row r="340" ht="11.25" customHeight="1" x14ac:dyDescent="0.25"/>
    <row r="341" ht="11.25" customHeight="1" x14ac:dyDescent="0.25"/>
    <row r="342" ht="11.25" customHeight="1" x14ac:dyDescent="0.25"/>
    <row r="343" ht="11.25" customHeight="1" x14ac:dyDescent="0.25"/>
    <row r="344" ht="11.25" customHeight="1" x14ac:dyDescent="0.25"/>
    <row r="345" ht="11.25" customHeight="1" x14ac:dyDescent="0.25"/>
    <row r="346" ht="11.25" customHeight="1" x14ac:dyDescent="0.25"/>
    <row r="347" ht="11.25" customHeight="1" x14ac:dyDescent="0.25"/>
    <row r="348" ht="11.25" customHeight="1" x14ac:dyDescent="0.25"/>
    <row r="349" ht="11.25" customHeight="1" x14ac:dyDescent="0.25"/>
    <row r="350" ht="11.25" customHeight="1" x14ac:dyDescent="0.25"/>
    <row r="351" ht="11.25" customHeight="1" x14ac:dyDescent="0.25"/>
    <row r="352" ht="11.25" customHeight="1" x14ac:dyDescent="0.25"/>
    <row r="353" ht="11.25" customHeight="1" x14ac:dyDescent="0.25"/>
    <row r="354" ht="11.25" customHeight="1" x14ac:dyDescent="0.25"/>
    <row r="355" ht="11.25" customHeight="1" x14ac:dyDescent="0.25"/>
    <row r="356" ht="11.25" customHeight="1" x14ac:dyDescent="0.25"/>
    <row r="357" ht="11.25" customHeight="1" x14ac:dyDescent="0.25"/>
    <row r="358" ht="11.25" customHeight="1" x14ac:dyDescent="0.25"/>
    <row r="359" ht="11.25" customHeight="1" x14ac:dyDescent="0.25"/>
    <row r="360" ht="11.25" customHeight="1" x14ac:dyDescent="0.25"/>
    <row r="361" ht="11.25" customHeight="1" x14ac:dyDescent="0.25"/>
    <row r="362" ht="11.25" customHeight="1" x14ac:dyDescent="0.25"/>
    <row r="363" ht="11.25" customHeight="1" x14ac:dyDescent="0.25"/>
    <row r="364" ht="11.25" customHeight="1" x14ac:dyDescent="0.25"/>
    <row r="365" ht="11.25" customHeight="1" x14ac:dyDescent="0.25"/>
    <row r="366" ht="11.25" customHeight="1" x14ac:dyDescent="0.25"/>
    <row r="367" ht="11.25" customHeight="1" x14ac:dyDescent="0.25"/>
    <row r="368" ht="11.25" customHeight="1" x14ac:dyDescent="0.25"/>
    <row r="369" ht="11.25" customHeight="1" x14ac:dyDescent="0.25"/>
    <row r="370" ht="11.25" customHeight="1" x14ac:dyDescent="0.25"/>
    <row r="371" ht="11.25" customHeight="1" x14ac:dyDescent="0.25"/>
    <row r="372" ht="11.25" customHeight="1" x14ac:dyDescent="0.25"/>
    <row r="373" ht="11.25" customHeight="1" x14ac:dyDescent="0.25"/>
    <row r="374" ht="11.25" customHeight="1" x14ac:dyDescent="0.25"/>
    <row r="375" ht="11.25" customHeight="1" x14ac:dyDescent="0.25"/>
    <row r="376" ht="11.25" customHeight="1" x14ac:dyDescent="0.25"/>
    <row r="377" ht="11.25" customHeight="1" x14ac:dyDescent="0.25"/>
    <row r="378" ht="11.25" customHeight="1" x14ac:dyDescent="0.25"/>
    <row r="379" ht="11.25" customHeight="1" x14ac:dyDescent="0.25"/>
    <row r="380" ht="11.25" customHeight="1" x14ac:dyDescent="0.25"/>
    <row r="381" ht="11.25" customHeight="1" x14ac:dyDescent="0.25"/>
    <row r="382" ht="11.25" customHeight="1" x14ac:dyDescent="0.25"/>
    <row r="383" ht="11.25" customHeight="1" x14ac:dyDescent="0.25"/>
    <row r="384" ht="11.25" customHeight="1" x14ac:dyDescent="0.25"/>
    <row r="385" ht="11.25" customHeight="1" x14ac:dyDescent="0.25"/>
    <row r="386" ht="11.25" customHeight="1" x14ac:dyDescent="0.25"/>
    <row r="387" ht="11.25" customHeight="1" x14ac:dyDescent="0.25"/>
    <row r="388" ht="11.25" customHeight="1" x14ac:dyDescent="0.25"/>
    <row r="389" ht="11.25" customHeight="1" x14ac:dyDescent="0.25"/>
    <row r="390" ht="11.25" customHeight="1" x14ac:dyDescent="0.25"/>
    <row r="391" ht="11.25" customHeight="1" x14ac:dyDescent="0.25"/>
    <row r="392" ht="11.25" customHeight="1" x14ac:dyDescent="0.25"/>
    <row r="393" ht="11.25" customHeight="1" x14ac:dyDescent="0.25"/>
    <row r="394" ht="11.25" customHeight="1" x14ac:dyDescent="0.25"/>
    <row r="395" ht="11.25" customHeight="1" x14ac:dyDescent="0.25"/>
    <row r="396" ht="11.25" customHeight="1" x14ac:dyDescent="0.25"/>
    <row r="397" ht="11.25" customHeight="1" x14ac:dyDescent="0.25"/>
    <row r="398" ht="11.25" customHeight="1" x14ac:dyDescent="0.25"/>
    <row r="399" ht="11.25" customHeight="1" x14ac:dyDescent="0.25"/>
    <row r="400" ht="11.25" customHeight="1" x14ac:dyDescent="0.25"/>
    <row r="401" ht="11.25" customHeight="1" x14ac:dyDescent="0.25"/>
    <row r="402" ht="11.25" customHeight="1" x14ac:dyDescent="0.25"/>
    <row r="403" ht="11.25" customHeight="1" x14ac:dyDescent="0.25"/>
    <row r="404" ht="11.25" customHeight="1" x14ac:dyDescent="0.25"/>
    <row r="405" ht="11.25" customHeight="1" x14ac:dyDescent="0.25"/>
    <row r="406" ht="11.25" customHeight="1" x14ac:dyDescent="0.25"/>
    <row r="407" ht="11.25" customHeight="1" x14ac:dyDescent="0.25"/>
    <row r="408" ht="11.25" customHeight="1" x14ac:dyDescent="0.25"/>
    <row r="409" ht="11.25" customHeight="1" x14ac:dyDescent="0.25"/>
    <row r="410" ht="11.25" customHeight="1" x14ac:dyDescent="0.25"/>
    <row r="411" ht="11.25" customHeight="1" x14ac:dyDescent="0.25"/>
    <row r="412" ht="11.25" customHeight="1" x14ac:dyDescent="0.25"/>
    <row r="413" ht="11.25" customHeight="1" x14ac:dyDescent="0.25"/>
    <row r="414" ht="11.25" customHeight="1" x14ac:dyDescent="0.25"/>
    <row r="415" ht="11.25" customHeight="1" x14ac:dyDescent="0.25"/>
    <row r="416" ht="11.25" customHeight="1" x14ac:dyDescent="0.25"/>
    <row r="417" ht="11.25" customHeight="1" x14ac:dyDescent="0.25"/>
    <row r="418" ht="11.25" customHeight="1" x14ac:dyDescent="0.25"/>
    <row r="419" ht="11.25" customHeight="1" x14ac:dyDescent="0.25"/>
    <row r="420" ht="11.25" customHeight="1" x14ac:dyDescent="0.25"/>
    <row r="421" ht="11.25" customHeight="1" x14ac:dyDescent="0.25"/>
    <row r="422" ht="11.25" customHeight="1" x14ac:dyDescent="0.25"/>
    <row r="423" ht="11.25" customHeight="1" x14ac:dyDescent="0.25"/>
    <row r="424" ht="11.25" customHeight="1" x14ac:dyDescent="0.25"/>
    <row r="425" ht="11.25" customHeight="1" x14ac:dyDescent="0.25"/>
    <row r="426" ht="11.25" customHeight="1" x14ac:dyDescent="0.25"/>
    <row r="427" ht="11.25" customHeight="1" x14ac:dyDescent="0.25"/>
    <row r="428" ht="11.25" customHeight="1" x14ac:dyDescent="0.25"/>
    <row r="429" ht="11.25" customHeight="1" x14ac:dyDescent="0.25"/>
    <row r="430" ht="11.25" customHeight="1" x14ac:dyDescent="0.25"/>
    <row r="431" ht="11.25" customHeight="1" x14ac:dyDescent="0.25"/>
    <row r="432" ht="11.25" customHeight="1" x14ac:dyDescent="0.25"/>
    <row r="433" ht="11.25" customHeight="1" x14ac:dyDescent="0.25"/>
    <row r="434" ht="11.25" customHeight="1" x14ac:dyDescent="0.25"/>
    <row r="435" ht="11.25" customHeight="1" x14ac:dyDescent="0.25"/>
    <row r="436" ht="11.25" customHeight="1" x14ac:dyDescent="0.25"/>
    <row r="437" ht="11.25" customHeight="1" x14ac:dyDescent="0.25"/>
    <row r="438" ht="11.25" customHeight="1" x14ac:dyDescent="0.25"/>
    <row r="439" ht="11.25" customHeight="1" x14ac:dyDescent="0.25"/>
    <row r="440" ht="11.25" customHeight="1" x14ac:dyDescent="0.25"/>
    <row r="441" ht="11.25" customHeight="1" x14ac:dyDescent="0.25"/>
    <row r="442" ht="11.25" customHeight="1" x14ac:dyDescent="0.25"/>
    <row r="443" ht="11.25" customHeight="1" x14ac:dyDescent="0.25"/>
    <row r="444" ht="11.25" customHeight="1" x14ac:dyDescent="0.25"/>
    <row r="445" ht="11.25" customHeight="1" x14ac:dyDescent="0.25"/>
    <row r="446" ht="11.25" customHeight="1" x14ac:dyDescent="0.25"/>
    <row r="447" ht="11.25" customHeight="1" x14ac:dyDescent="0.25"/>
    <row r="448" ht="11.25" customHeight="1" x14ac:dyDescent="0.25"/>
    <row r="449" ht="11.25" customHeight="1" x14ac:dyDescent="0.25"/>
    <row r="450" ht="11.25" customHeight="1" x14ac:dyDescent="0.25"/>
    <row r="451" ht="11.25" customHeight="1" x14ac:dyDescent="0.25"/>
    <row r="452" ht="11.25" customHeight="1" x14ac:dyDescent="0.25"/>
    <row r="453" ht="11.25" customHeight="1" x14ac:dyDescent="0.25"/>
    <row r="454" ht="11.25" customHeight="1" x14ac:dyDescent="0.25"/>
    <row r="455" ht="11.25" customHeight="1" x14ac:dyDescent="0.25"/>
    <row r="456" ht="11.25" customHeight="1" x14ac:dyDescent="0.25"/>
    <row r="457" ht="11.25" customHeight="1" x14ac:dyDescent="0.25"/>
    <row r="458" ht="11.25" customHeight="1" x14ac:dyDescent="0.25"/>
    <row r="459" ht="11.25" customHeight="1" x14ac:dyDescent="0.25"/>
    <row r="460" ht="11.25" customHeight="1" x14ac:dyDescent="0.25"/>
    <row r="461" ht="11.25" customHeight="1" x14ac:dyDescent="0.25"/>
    <row r="462" ht="11.25" customHeight="1" x14ac:dyDescent="0.25"/>
    <row r="463" ht="11.25" customHeight="1" x14ac:dyDescent="0.25"/>
    <row r="464" ht="11.25" customHeight="1" x14ac:dyDescent="0.25"/>
    <row r="465" ht="11.25" customHeight="1" x14ac:dyDescent="0.25"/>
    <row r="466" ht="11.25" customHeight="1" x14ac:dyDescent="0.25"/>
    <row r="467" ht="11.25" customHeight="1" x14ac:dyDescent="0.25"/>
    <row r="468" ht="11.25" customHeight="1" x14ac:dyDescent="0.25"/>
    <row r="469" ht="11.25" customHeight="1" x14ac:dyDescent="0.25"/>
    <row r="470" ht="11.25" customHeight="1" x14ac:dyDescent="0.25"/>
    <row r="471" ht="11.25" customHeight="1" x14ac:dyDescent="0.25"/>
    <row r="472" ht="11.25" customHeight="1" x14ac:dyDescent="0.25"/>
    <row r="473" ht="11.25" customHeight="1" x14ac:dyDescent="0.25"/>
    <row r="474" ht="11.25" customHeight="1" x14ac:dyDescent="0.25"/>
    <row r="475" ht="11.25" customHeight="1" x14ac:dyDescent="0.25"/>
    <row r="476" ht="11.25" customHeight="1" x14ac:dyDescent="0.25"/>
    <row r="477" ht="11.25" customHeight="1" x14ac:dyDescent="0.25"/>
    <row r="478" ht="11.25" customHeight="1" x14ac:dyDescent="0.25"/>
    <row r="479" ht="11.25" customHeight="1" x14ac:dyDescent="0.25"/>
    <row r="480" ht="11.25" customHeight="1" x14ac:dyDescent="0.25"/>
    <row r="481" ht="11.25" customHeight="1" x14ac:dyDescent="0.25"/>
    <row r="482" ht="11.25" customHeight="1" x14ac:dyDescent="0.25"/>
    <row r="483" ht="11.25" customHeight="1" x14ac:dyDescent="0.25"/>
    <row r="484" ht="11.25" customHeight="1" x14ac:dyDescent="0.25"/>
    <row r="485" ht="11.25" customHeight="1" x14ac:dyDescent="0.25"/>
    <row r="486" ht="11.25" customHeight="1" x14ac:dyDescent="0.25"/>
    <row r="487" ht="11.25" customHeight="1" x14ac:dyDescent="0.25"/>
    <row r="488" ht="11.25" customHeight="1" x14ac:dyDescent="0.25"/>
    <row r="489" ht="11.25" customHeight="1" x14ac:dyDescent="0.25"/>
    <row r="490" ht="11.25" customHeight="1" x14ac:dyDescent="0.25"/>
    <row r="491" ht="11.25" customHeight="1" x14ac:dyDescent="0.25"/>
    <row r="492" ht="11.25" customHeight="1" x14ac:dyDescent="0.25"/>
    <row r="493" ht="11.25" customHeight="1" x14ac:dyDescent="0.25"/>
    <row r="494" ht="11.25" customHeight="1" x14ac:dyDescent="0.25"/>
    <row r="495" ht="11.25" customHeight="1" x14ac:dyDescent="0.25"/>
    <row r="496" ht="11.25" customHeight="1" x14ac:dyDescent="0.25"/>
    <row r="497" ht="11.25" customHeight="1" x14ac:dyDescent="0.25"/>
    <row r="498" ht="11.25" customHeight="1" x14ac:dyDescent="0.25"/>
    <row r="499" ht="11.25" customHeight="1" x14ac:dyDescent="0.25"/>
    <row r="500" ht="11.25" customHeight="1" x14ac:dyDescent="0.25"/>
    <row r="501" ht="11.25" customHeight="1" x14ac:dyDescent="0.25"/>
    <row r="502" ht="11.25" customHeight="1" x14ac:dyDescent="0.25"/>
    <row r="503" ht="11.25" customHeight="1" x14ac:dyDescent="0.25"/>
    <row r="504" ht="11.25" customHeight="1" x14ac:dyDescent="0.25"/>
    <row r="505" ht="11.25" customHeight="1" x14ac:dyDescent="0.25"/>
    <row r="506" ht="11.25" customHeight="1" x14ac:dyDescent="0.25"/>
    <row r="507" ht="11.25" customHeight="1" x14ac:dyDescent="0.25"/>
    <row r="508" ht="11.25" customHeight="1" x14ac:dyDescent="0.25"/>
    <row r="509" ht="11.25" customHeight="1" x14ac:dyDescent="0.25"/>
    <row r="510" ht="11.25" customHeight="1" x14ac:dyDescent="0.25"/>
    <row r="511" ht="11.25" customHeight="1" x14ac:dyDescent="0.25"/>
    <row r="512" ht="11.25" customHeight="1" x14ac:dyDescent="0.25"/>
    <row r="513" ht="11.25" customHeight="1" x14ac:dyDescent="0.25"/>
    <row r="514" ht="11.25" customHeight="1" x14ac:dyDescent="0.25"/>
    <row r="515" ht="11.25" customHeight="1" x14ac:dyDescent="0.25"/>
    <row r="516" ht="11.25" customHeight="1" x14ac:dyDescent="0.25"/>
    <row r="517" ht="11.25" customHeight="1" x14ac:dyDescent="0.25"/>
    <row r="518" ht="11.25" customHeight="1" x14ac:dyDescent="0.25"/>
    <row r="519" ht="11.25" customHeight="1" x14ac:dyDescent="0.25"/>
    <row r="520" ht="11.25" customHeight="1" x14ac:dyDescent="0.25"/>
    <row r="521" ht="11.25" customHeight="1" x14ac:dyDescent="0.25"/>
    <row r="522" ht="11.25" customHeight="1" x14ac:dyDescent="0.25"/>
    <row r="523" ht="11.25" customHeight="1" x14ac:dyDescent="0.25"/>
    <row r="524" ht="11.25" customHeight="1" x14ac:dyDescent="0.25"/>
    <row r="525" ht="11.25" customHeight="1" x14ac:dyDescent="0.25"/>
    <row r="526" ht="11.25" customHeight="1" x14ac:dyDescent="0.25"/>
    <row r="527" ht="11.25" customHeight="1" x14ac:dyDescent="0.25"/>
    <row r="528" ht="11.25" customHeight="1" x14ac:dyDescent="0.25"/>
    <row r="529" ht="11.25" customHeight="1" x14ac:dyDescent="0.25"/>
    <row r="530" ht="11.25" customHeight="1" x14ac:dyDescent="0.25"/>
    <row r="531" ht="11.25" customHeight="1" x14ac:dyDescent="0.25"/>
    <row r="532" ht="11.25" customHeight="1" x14ac:dyDescent="0.25"/>
    <row r="533" ht="11.25" customHeight="1" x14ac:dyDescent="0.25"/>
    <row r="534" ht="11.25" customHeight="1" x14ac:dyDescent="0.25"/>
    <row r="535" ht="11.25" customHeight="1" x14ac:dyDescent="0.25"/>
    <row r="536" ht="11.25" customHeight="1" x14ac:dyDescent="0.25"/>
    <row r="537" ht="11.25" customHeight="1" x14ac:dyDescent="0.25"/>
    <row r="538" ht="11.25" customHeight="1" x14ac:dyDescent="0.25"/>
    <row r="539" ht="11.25" customHeight="1" x14ac:dyDescent="0.25"/>
    <row r="540" ht="11.25" customHeight="1" x14ac:dyDescent="0.25"/>
    <row r="541" ht="11.25" customHeight="1" x14ac:dyDescent="0.25"/>
    <row r="542" ht="11.25" customHeight="1" x14ac:dyDescent="0.25"/>
    <row r="543" ht="11.25" customHeight="1" x14ac:dyDescent="0.25"/>
    <row r="544" ht="11.25" customHeight="1" x14ac:dyDescent="0.25"/>
    <row r="545" ht="11.25" customHeight="1" x14ac:dyDescent="0.25"/>
    <row r="546" ht="11.25" customHeight="1" x14ac:dyDescent="0.25"/>
    <row r="547" ht="11.25" customHeight="1" x14ac:dyDescent="0.25"/>
    <row r="548" ht="11.25" customHeight="1" x14ac:dyDescent="0.25"/>
    <row r="549" ht="11.25" customHeight="1" x14ac:dyDescent="0.25"/>
    <row r="550" ht="11.25" customHeight="1" x14ac:dyDescent="0.25"/>
    <row r="551" ht="11.25" customHeight="1" x14ac:dyDescent="0.25"/>
    <row r="552" ht="11.25" customHeight="1" x14ac:dyDescent="0.25"/>
    <row r="553" ht="11.25" customHeight="1" x14ac:dyDescent="0.25"/>
    <row r="554" ht="11.25" customHeight="1" x14ac:dyDescent="0.25"/>
    <row r="555" ht="11.25" customHeight="1" x14ac:dyDescent="0.25"/>
    <row r="556" ht="11.25" customHeight="1" x14ac:dyDescent="0.25"/>
    <row r="557" ht="11.25" customHeight="1" x14ac:dyDescent="0.25"/>
    <row r="558" ht="11.25" customHeight="1" x14ac:dyDescent="0.25"/>
    <row r="559" ht="11.25" customHeight="1" x14ac:dyDescent="0.25"/>
    <row r="560" ht="11.25" customHeight="1" x14ac:dyDescent="0.25"/>
    <row r="561" ht="11.25" customHeight="1" x14ac:dyDescent="0.25"/>
    <row r="562" ht="11.25" customHeight="1" x14ac:dyDescent="0.25"/>
    <row r="563" ht="11.25" customHeight="1" x14ac:dyDescent="0.25"/>
    <row r="564" ht="11.25" customHeight="1" x14ac:dyDescent="0.25"/>
    <row r="565" ht="11.25" customHeight="1" x14ac:dyDescent="0.25"/>
    <row r="566" ht="11.25" customHeight="1" x14ac:dyDescent="0.25"/>
    <row r="567" ht="11.25" customHeight="1" x14ac:dyDescent="0.25"/>
    <row r="568" ht="11.25" customHeight="1" x14ac:dyDescent="0.25"/>
    <row r="569" ht="11.25" customHeight="1" x14ac:dyDescent="0.25"/>
    <row r="570" ht="11.25" customHeight="1" x14ac:dyDescent="0.25"/>
    <row r="571" ht="11.25" customHeight="1" x14ac:dyDescent="0.25"/>
    <row r="572" ht="11.25" customHeight="1" x14ac:dyDescent="0.25"/>
    <row r="573" ht="11.25" customHeight="1" x14ac:dyDescent="0.25"/>
    <row r="574" ht="11.25" customHeight="1" x14ac:dyDescent="0.25"/>
    <row r="575" ht="11.25" customHeight="1" x14ac:dyDescent="0.25"/>
    <row r="576" ht="11.25" customHeight="1" x14ac:dyDescent="0.25"/>
    <row r="577" ht="11.25" customHeight="1" x14ac:dyDescent="0.25"/>
    <row r="578" ht="11.25" customHeight="1" x14ac:dyDescent="0.25"/>
    <row r="579" ht="11.25" customHeight="1" x14ac:dyDescent="0.25"/>
    <row r="580" ht="11.25" customHeight="1" x14ac:dyDescent="0.25"/>
    <row r="581" ht="11.25" customHeight="1" x14ac:dyDescent="0.25"/>
    <row r="582" ht="11.25" customHeight="1" x14ac:dyDescent="0.25"/>
    <row r="583" ht="11.25" customHeight="1" x14ac:dyDescent="0.25"/>
    <row r="584" ht="11.25" customHeight="1" x14ac:dyDescent="0.25"/>
    <row r="585" ht="11.25" customHeight="1" x14ac:dyDescent="0.25"/>
    <row r="586" ht="11.25" customHeight="1" x14ac:dyDescent="0.25"/>
    <row r="587" ht="11.25" customHeight="1" x14ac:dyDescent="0.25"/>
    <row r="588" ht="11.25" customHeight="1" x14ac:dyDescent="0.25"/>
    <row r="589" ht="11.25" customHeight="1" x14ac:dyDescent="0.25"/>
    <row r="590" ht="11.25" customHeight="1" x14ac:dyDescent="0.25"/>
    <row r="591" ht="11.25" customHeight="1" x14ac:dyDescent="0.25"/>
    <row r="592" ht="11.25" customHeight="1" x14ac:dyDescent="0.25"/>
    <row r="593" ht="11.25" customHeight="1" x14ac:dyDescent="0.25"/>
    <row r="594" ht="11.25" customHeight="1" x14ac:dyDescent="0.25"/>
    <row r="595" ht="11.25" customHeight="1" x14ac:dyDescent="0.25"/>
    <row r="596" ht="11.25" customHeight="1" x14ac:dyDescent="0.25"/>
    <row r="597" ht="11.25" customHeight="1" x14ac:dyDescent="0.25"/>
    <row r="598" ht="11.25" customHeight="1" x14ac:dyDescent="0.25"/>
    <row r="599" ht="11.25" customHeight="1" x14ac:dyDescent="0.25"/>
    <row r="600" ht="11.25" customHeight="1" x14ac:dyDescent="0.25"/>
    <row r="601" ht="11.25" customHeight="1" x14ac:dyDescent="0.25"/>
    <row r="602" ht="11.25" customHeight="1" x14ac:dyDescent="0.25"/>
    <row r="603" ht="11.25" customHeight="1" x14ac:dyDescent="0.25"/>
    <row r="604" ht="11.25" customHeight="1" x14ac:dyDescent="0.25"/>
    <row r="605" ht="11.25" customHeight="1" x14ac:dyDescent="0.25"/>
    <row r="606" ht="11.25" customHeight="1" x14ac:dyDescent="0.25"/>
    <row r="607" ht="11.25" customHeight="1" x14ac:dyDescent="0.25"/>
    <row r="608" ht="11.25" customHeight="1" x14ac:dyDescent="0.25"/>
    <row r="609" ht="11.25" customHeight="1" x14ac:dyDescent="0.25"/>
    <row r="610" ht="11.25" customHeight="1" x14ac:dyDescent="0.25"/>
    <row r="611" ht="11.25" customHeight="1" x14ac:dyDescent="0.25"/>
    <row r="612" ht="11.25" customHeight="1" x14ac:dyDescent="0.25"/>
    <row r="613" ht="11.25" customHeight="1" x14ac:dyDescent="0.25"/>
    <row r="614" ht="11.25" customHeight="1" x14ac:dyDescent="0.25"/>
    <row r="615" ht="11.25" customHeight="1" x14ac:dyDescent="0.25"/>
    <row r="616" ht="11.25" customHeight="1" x14ac:dyDescent="0.25"/>
    <row r="617" ht="11.25" customHeight="1" x14ac:dyDescent="0.25"/>
    <row r="618" ht="11.25" customHeight="1" x14ac:dyDescent="0.25"/>
    <row r="619" ht="11.25" customHeight="1" x14ac:dyDescent="0.25"/>
    <row r="620" ht="11.25" customHeight="1" x14ac:dyDescent="0.25"/>
    <row r="621" ht="11.25" customHeight="1" x14ac:dyDescent="0.25"/>
    <row r="622" ht="11.25" customHeight="1" x14ac:dyDescent="0.25"/>
    <row r="623" ht="11.25" customHeight="1" x14ac:dyDescent="0.25"/>
    <row r="624" ht="11.25" customHeight="1" x14ac:dyDescent="0.25"/>
    <row r="625" ht="11.25" customHeight="1" x14ac:dyDescent="0.25"/>
    <row r="626" ht="11.25" customHeight="1" x14ac:dyDescent="0.25"/>
    <row r="627" ht="11.25" customHeight="1" x14ac:dyDescent="0.25"/>
    <row r="628" ht="11.25" customHeight="1" x14ac:dyDescent="0.25"/>
    <row r="629" ht="11.25" customHeight="1" x14ac:dyDescent="0.25"/>
    <row r="630" ht="11.25" customHeight="1" x14ac:dyDescent="0.25"/>
    <row r="631" ht="11.25" customHeight="1" x14ac:dyDescent="0.25"/>
    <row r="632" ht="11.25" customHeight="1" x14ac:dyDescent="0.25"/>
    <row r="633" ht="11.25" customHeight="1" x14ac:dyDescent="0.25"/>
    <row r="634" ht="11.25" customHeight="1" x14ac:dyDescent="0.25"/>
    <row r="635" ht="11.25" customHeight="1" x14ac:dyDescent="0.25"/>
    <row r="636" ht="11.25" customHeight="1" x14ac:dyDescent="0.25"/>
    <row r="637" ht="11.25" customHeight="1" x14ac:dyDescent="0.25"/>
    <row r="638" ht="11.25" customHeight="1" x14ac:dyDescent="0.25"/>
    <row r="639" ht="11.25" customHeight="1" x14ac:dyDescent="0.25"/>
    <row r="640" ht="11.25" customHeight="1" x14ac:dyDescent="0.25"/>
    <row r="641" ht="11.25" customHeight="1" x14ac:dyDescent="0.25"/>
    <row r="642" ht="11.25" customHeight="1" x14ac:dyDescent="0.25"/>
    <row r="643" ht="11.25" customHeight="1" x14ac:dyDescent="0.25"/>
    <row r="644" ht="11.25" customHeight="1" x14ac:dyDescent="0.25"/>
    <row r="645" ht="11.25" customHeight="1" x14ac:dyDescent="0.25"/>
    <row r="646" ht="11.25" customHeight="1" x14ac:dyDescent="0.25"/>
    <row r="647" ht="11.25" customHeight="1" x14ac:dyDescent="0.25"/>
    <row r="648" ht="11.25" customHeight="1" x14ac:dyDescent="0.25"/>
    <row r="649" ht="11.25" customHeight="1" x14ac:dyDescent="0.25"/>
    <row r="650" ht="11.25" customHeight="1" x14ac:dyDescent="0.25"/>
    <row r="651" ht="11.25" customHeight="1" x14ac:dyDescent="0.25"/>
    <row r="652" ht="11.25" customHeight="1" x14ac:dyDescent="0.25"/>
    <row r="653" ht="11.25" customHeight="1" x14ac:dyDescent="0.25"/>
    <row r="654" ht="11.25" customHeight="1" x14ac:dyDescent="0.25"/>
    <row r="655" ht="11.25" customHeight="1" x14ac:dyDescent="0.25"/>
    <row r="656" ht="11.25" customHeight="1" x14ac:dyDescent="0.25"/>
    <row r="657" ht="11.25" customHeight="1" x14ac:dyDescent="0.25"/>
    <row r="658" ht="11.25" customHeight="1" x14ac:dyDescent="0.25"/>
    <row r="659" ht="11.25" customHeight="1" x14ac:dyDescent="0.25"/>
    <row r="660" ht="11.25" customHeight="1" x14ac:dyDescent="0.25"/>
    <row r="661" ht="11.25" customHeight="1" x14ac:dyDescent="0.25"/>
    <row r="662" ht="11.25" customHeight="1" x14ac:dyDescent="0.25"/>
    <row r="663" ht="11.25" customHeight="1" x14ac:dyDescent="0.25"/>
    <row r="664" ht="11.25" customHeight="1" x14ac:dyDescent="0.25"/>
    <row r="665" ht="11.25" customHeight="1" x14ac:dyDescent="0.25"/>
    <row r="666" ht="11.25" customHeight="1" x14ac:dyDescent="0.25"/>
    <row r="667" ht="11.25" customHeight="1" x14ac:dyDescent="0.25"/>
    <row r="668" ht="11.25" customHeight="1" x14ac:dyDescent="0.25"/>
    <row r="669" ht="11.25" customHeight="1" x14ac:dyDescent="0.25"/>
    <row r="670" ht="11.25" customHeight="1" x14ac:dyDescent="0.25"/>
    <row r="671" ht="11.25" customHeight="1" x14ac:dyDescent="0.25"/>
    <row r="672" ht="11.25" customHeight="1" x14ac:dyDescent="0.25"/>
    <row r="673" ht="11.25" customHeight="1" x14ac:dyDescent="0.25"/>
    <row r="674" ht="11.25" customHeight="1" x14ac:dyDescent="0.25"/>
    <row r="675" ht="11.25" customHeight="1" x14ac:dyDescent="0.25"/>
    <row r="676" ht="11.25" customHeight="1" x14ac:dyDescent="0.25"/>
    <row r="677" ht="11.25" customHeight="1" x14ac:dyDescent="0.25"/>
    <row r="678" ht="11.25" customHeight="1" x14ac:dyDescent="0.25"/>
    <row r="679" ht="11.25" customHeight="1" x14ac:dyDescent="0.25"/>
    <row r="680" ht="11.25" customHeight="1" x14ac:dyDescent="0.25"/>
    <row r="681" ht="11.25" customHeight="1" x14ac:dyDescent="0.25"/>
    <row r="682" ht="11.25" customHeight="1" x14ac:dyDescent="0.25"/>
    <row r="683" ht="11.25" customHeight="1" x14ac:dyDescent="0.25"/>
    <row r="684" ht="11.25" customHeight="1" x14ac:dyDescent="0.25"/>
    <row r="685" ht="11.25" customHeight="1" x14ac:dyDescent="0.25"/>
    <row r="686" ht="11.25" customHeight="1" x14ac:dyDescent="0.25"/>
    <row r="687" ht="11.25" customHeight="1" x14ac:dyDescent="0.25"/>
    <row r="688" ht="11.25" customHeight="1" x14ac:dyDescent="0.25"/>
    <row r="689" ht="11.25" customHeight="1" x14ac:dyDescent="0.25"/>
    <row r="690" ht="11.25" customHeight="1" x14ac:dyDescent="0.25"/>
    <row r="691" ht="11.25" customHeight="1" x14ac:dyDescent="0.25"/>
    <row r="692" ht="11.25" customHeight="1" x14ac:dyDescent="0.25"/>
    <row r="693" ht="11.25" customHeight="1" x14ac:dyDescent="0.25"/>
    <row r="694" ht="11.25" customHeight="1" x14ac:dyDescent="0.25"/>
    <row r="695" ht="11.25" customHeight="1" x14ac:dyDescent="0.25"/>
    <row r="696" ht="11.25" customHeight="1" x14ac:dyDescent="0.25"/>
    <row r="697" ht="11.25" customHeight="1" x14ac:dyDescent="0.25"/>
    <row r="698" ht="11.25" customHeight="1" x14ac:dyDescent="0.25"/>
    <row r="699" ht="11.25" customHeight="1" x14ac:dyDescent="0.25"/>
    <row r="700" ht="11.25" customHeight="1" x14ac:dyDescent="0.25"/>
    <row r="701" ht="11.25" customHeight="1" x14ac:dyDescent="0.25"/>
    <row r="702" ht="11.25" customHeight="1" x14ac:dyDescent="0.25"/>
    <row r="703" ht="11.25" customHeight="1" x14ac:dyDescent="0.25"/>
    <row r="704" ht="11.25" customHeight="1" x14ac:dyDescent="0.25"/>
    <row r="705" ht="11.25" customHeight="1" x14ac:dyDescent="0.25"/>
    <row r="706" ht="11.25" customHeight="1" x14ac:dyDescent="0.25"/>
    <row r="707" ht="11.25" customHeight="1" x14ac:dyDescent="0.25"/>
    <row r="708" ht="11.25" customHeight="1" x14ac:dyDescent="0.25"/>
    <row r="709" ht="11.25" customHeight="1" x14ac:dyDescent="0.25"/>
    <row r="710" ht="11.25" customHeight="1" x14ac:dyDescent="0.25"/>
    <row r="711" ht="11.25" customHeight="1" x14ac:dyDescent="0.25"/>
    <row r="712" ht="11.25" customHeight="1" x14ac:dyDescent="0.25"/>
    <row r="713" ht="11.25" customHeight="1" x14ac:dyDescent="0.25"/>
    <row r="714" ht="11.25" customHeight="1" x14ac:dyDescent="0.25"/>
    <row r="715" ht="11.25" customHeight="1" x14ac:dyDescent="0.25"/>
    <row r="716" ht="11.25" customHeight="1" x14ac:dyDescent="0.25"/>
    <row r="717" ht="11.25" customHeight="1" x14ac:dyDescent="0.25"/>
    <row r="718" ht="11.25" customHeight="1" x14ac:dyDescent="0.25"/>
    <row r="719" ht="11.25" customHeight="1" x14ac:dyDescent="0.25"/>
    <row r="720" ht="11.25" customHeight="1" x14ac:dyDescent="0.25"/>
    <row r="721" ht="11.25" customHeight="1" x14ac:dyDescent="0.25"/>
    <row r="722" ht="11.25" customHeight="1" x14ac:dyDescent="0.25"/>
    <row r="723" ht="11.25" customHeight="1" x14ac:dyDescent="0.25"/>
    <row r="724" ht="11.25" customHeight="1" x14ac:dyDescent="0.25"/>
    <row r="725" ht="11.25" customHeight="1" x14ac:dyDescent="0.25"/>
    <row r="726" ht="11.25" customHeight="1" x14ac:dyDescent="0.25"/>
    <row r="727" ht="11.25" customHeight="1" x14ac:dyDescent="0.25"/>
    <row r="728" ht="11.25" customHeight="1" x14ac:dyDescent="0.25"/>
    <row r="729" ht="11.25" customHeight="1" x14ac:dyDescent="0.25"/>
    <row r="730" ht="11.25" customHeight="1" x14ac:dyDescent="0.25"/>
    <row r="731" ht="11.25" customHeight="1" x14ac:dyDescent="0.25"/>
    <row r="732" ht="11.25" customHeight="1" x14ac:dyDescent="0.25"/>
    <row r="733" ht="11.25" customHeight="1" x14ac:dyDescent="0.25"/>
    <row r="734" ht="11.25" customHeight="1" x14ac:dyDescent="0.25"/>
    <row r="735" ht="11.25" customHeight="1" x14ac:dyDescent="0.25"/>
    <row r="736" ht="11.25" customHeight="1" x14ac:dyDescent="0.25"/>
    <row r="737" ht="11.25" customHeight="1" x14ac:dyDescent="0.25"/>
    <row r="738" ht="11.25" customHeight="1" x14ac:dyDescent="0.25"/>
    <row r="739" ht="11.25" customHeight="1" x14ac:dyDescent="0.25"/>
    <row r="740" ht="11.25" customHeight="1" x14ac:dyDescent="0.25"/>
    <row r="741" ht="11.25" customHeight="1" x14ac:dyDescent="0.25"/>
    <row r="742" ht="11.25" customHeight="1" x14ac:dyDescent="0.25"/>
    <row r="743" ht="11.25" customHeight="1" x14ac:dyDescent="0.25"/>
    <row r="744" ht="11.25" customHeight="1" x14ac:dyDescent="0.25"/>
    <row r="745" ht="11.25" customHeight="1" x14ac:dyDescent="0.25"/>
    <row r="746" ht="11.25" customHeight="1" x14ac:dyDescent="0.25"/>
    <row r="747" ht="11.25" customHeight="1" x14ac:dyDescent="0.25"/>
    <row r="748" ht="11.25" customHeight="1" x14ac:dyDescent="0.25"/>
    <row r="749" ht="11.25" customHeight="1" x14ac:dyDescent="0.25"/>
    <row r="750" ht="11.25" customHeight="1" x14ac:dyDescent="0.25"/>
    <row r="751" ht="11.25" customHeight="1" x14ac:dyDescent="0.25"/>
    <row r="752" ht="11.25" customHeight="1" x14ac:dyDescent="0.25"/>
    <row r="753" ht="11.25" customHeight="1" x14ac:dyDescent="0.25"/>
    <row r="754" ht="11.25" customHeight="1" x14ac:dyDescent="0.25"/>
    <row r="755" ht="11.25" customHeight="1" x14ac:dyDescent="0.25"/>
    <row r="756" ht="11.25" customHeight="1" x14ac:dyDescent="0.25"/>
    <row r="757" ht="11.25" customHeight="1" x14ac:dyDescent="0.25"/>
    <row r="758" ht="11.25" customHeight="1" x14ac:dyDescent="0.25"/>
    <row r="759" ht="11.25" customHeight="1" x14ac:dyDescent="0.25"/>
    <row r="760" ht="11.25" customHeight="1" x14ac:dyDescent="0.25"/>
    <row r="761" ht="11.25" customHeight="1" x14ac:dyDescent="0.25"/>
    <row r="762" ht="11.25" customHeight="1" x14ac:dyDescent="0.25"/>
    <row r="763" ht="11.25" customHeight="1" x14ac:dyDescent="0.25"/>
    <row r="764" ht="11.25" customHeight="1" x14ac:dyDescent="0.25"/>
    <row r="765" ht="11.25" customHeight="1" x14ac:dyDescent="0.25"/>
    <row r="766" ht="11.25" customHeight="1" x14ac:dyDescent="0.25"/>
    <row r="767" ht="11.25" customHeight="1" x14ac:dyDescent="0.25"/>
    <row r="768" ht="11.25" customHeight="1" x14ac:dyDescent="0.25"/>
    <row r="769" ht="11.25" customHeight="1" x14ac:dyDescent="0.25"/>
    <row r="770" ht="11.25" customHeight="1" x14ac:dyDescent="0.25"/>
    <row r="771" ht="11.25" customHeight="1" x14ac:dyDescent="0.25"/>
    <row r="772" ht="11.25" customHeight="1" x14ac:dyDescent="0.25"/>
    <row r="773" ht="11.25" customHeight="1" x14ac:dyDescent="0.25"/>
    <row r="774" ht="11.25" customHeight="1" x14ac:dyDescent="0.25"/>
    <row r="775" ht="11.25" customHeight="1" x14ac:dyDescent="0.25"/>
    <row r="776" ht="11.25" customHeight="1" x14ac:dyDescent="0.25"/>
    <row r="777" ht="11.25" customHeight="1" x14ac:dyDescent="0.25"/>
    <row r="778" ht="11.25" customHeight="1" x14ac:dyDescent="0.25"/>
    <row r="779" ht="11.25" customHeight="1" x14ac:dyDescent="0.25"/>
    <row r="780" ht="11.25" customHeight="1" x14ac:dyDescent="0.25"/>
    <row r="781" ht="11.25" customHeight="1" x14ac:dyDescent="0.25"/>
    <row r="782" ht="11.25" customHeight="1" x14ac:dyDescent="0.25"/>
    <row r="783" ht="11.25" customHeight="1" x14ac:dyDescent="0.25"/>
    <row r="784" ht="11.25" customHeight="1" x14ac:dyDescent="0.25"/>
    <row r="785" ht="11.25" customHeight="1" x14ac:dyDescent="0.25"/>
    <row r="786" ht="11.25" customHeight="1" x14ac:dyDescent="0.25"/>
    <row r="787" ht="11.25" customHeight="1" x14ac:dyDescent="0.25"/>
    <row r="788" ht="11.25" customHeight="1" x14ac:dyDescent="0.25"/>
    <row r="789" ht="11.25" customHeight="1" x14ac:dyDescent="0.25"/>
    <row r="790" ht="11.25" customHeight="1" x14ac:dyDescent="0.25"/>
    <row r="791" ht="11.25" customHeight="1" x14ac:dyDescent="0.25"/>
    <row r="792" ht="11.25" customHeight="1" x14ac:dyDescent="0.25"/>
    <row r="793" ht="11.25" customHeight="1" x14ac:dyDescent="0.25"/>
    <row r="794" ht="11.25" customHeight="1" x14ac:dyDescent="0.25"/>
    <row r="795" ht="11.25" customHeight="1" x14ac:dyDescent="0.25"/>
    <row r="796" ht="11.25" customHeight="1" x14ac:dyDescent="0.25"/>
    <row r="797" ht="11.25" customHeight="1" x14ac:dyDescent="0.25"/>
    <row r="798" ht="11.25" customHeight="1" x14ac:dyDescent="0.25"/>
    <row r="799" ht="11.25" customHeight="1" x14ac:dyDescent="0.25"/>
    <row r="800" ht="11.25" customHeight="1" x14ac:dyDescent="0.25"/>
    <row r="801" ht="11.25" customHeight="1" x14ac:dyDescent="0.25"/>
    <row r="802" ht="11.25" customHeight="1" x14ac:dyDescent="0.25"/>
    <row r="803" ht="11.25" customHeight="1" x14ac:dyDescent="0.25"/>
    <row r="804" ht="11.25" customHeight="1" x14ac:dyDescent="0.25"/>
    <row r="805" ht="11.25" customHeight="1" x14ac:dyDescent="0.25"/>
    <row r="806" ht="11.25" customHeight="1" x14ac:dyDescent="0.25"/>
    <row r="807" ht="11.25" customHeight="1" x14ac:dyDescent="0.25"/>
    <row r="808" ht="11.25" customHeight="1" x14ac:dyDescent="0.25"/>
    <row r="809" ht="11.25" customHeight="1" x14ac:dyDescent="0.25"/>
    <row r="810" ht="11.25" customHeight="1" x14ac:dyDescent="0.25"/>
    <row r="811" ht="11.25" customHeight="1" x14ac:dyDescent="0.25"/>
    <row r="812" ht="11.25" customHeight="1" x14ac:dyDescent="0.25"/>
    <row r="813" ht="11.25" customHeight="1" x14ac:dyDescent="0.25"/>
    <row r="814" ht="11.25" customHeight="1" x14ac:dyDescent="0.25"/>
    <row r="815" ht="11.25" customHeight="1" x14ac:dyDescent="0.25"/>
    <row r="816" ht="11.25" customHeight="1" x14ac:dyDescent="0.25"/>
    <row r="817" ht="11.25" customHeight="1" x14ac:dyDescent="0.25"/>
    <row r="818" ht="11.25" customHeight="1" x14ac:dyDescent="0.25"/>
    <row r="819" ht="11.25" customHeight="1" x14ac:dyDescent="0.25"/>
    <row r="820" ht="11.25" customHeight="1" x14ac:dyDescent="0.25"/>
    <row r="821" ht="11.25" customHeight="1" x14ac:dyDescent="0.25"/>
    <row r="822" ht="11.25" customHeight="1" x14ac:dyDescent="0.25"/>
    <row r="823" ht="11.25" customHeight="1" x14ac:dyDescent="0.25"/>
    <row r="824" ht="11.25" customHeight="1" x14ac:dyDescent="0.25"/>
    <row r="825" ht="11.25" customHeight="1" x14ac:dyDescent="0.25"/>
    <row r="826" ht="11.25" customHeight="1" x14ac:dyDescent="0.25"/>
    <row r="827" ht="11.25" customHeight="1" x14ac:dyDescent="0.25"/>
    <row r="828" ht="11.25" customHeight="1" x14ac:dyDescent="0.25"/>
    <row r="829" ht="11.25" customHeight="1" x14ac:dyDescent="0.25"/>
    <row r="830" ht="11.25" customHeight="1" x14ac:dyDescent="0.25"/>
    <row r="831" ht="11.25" customHeight="1" x14ac:dyDescent="0.25"/>
    <row r="832" ht="11.25" customHeight="1" x14ac:dyDescent="0.25"/>
    <row r="833" ht="11.25" customHeight="1" x14ac:dyDescent="0.25"/>
    <row r="834" ht="11.25" customHeight="1" x14ac:dyDescent="0.25"/>
    <row r="835" ht="11.25" customHeight="1" x14ac:dyDescent="0.25"/>
    <row r="836" ht="11.25" customHeight="1" x14ac:dyDescent="0.25"/>
    <row r="837" ht="11.25" customHeight="1" x14ac:dyDescent="0.25"/>
    <row r="838" ht="11.25" customHeight="1" x14ac:dyDescent="0.25"/>
    <row r="839" ht="11.25" customHeight="1" x14ac:dyDescent="0.25"/>
    <row r="840" ht="11.25" customHeight="1" x14ac:dyDescent="0.25"/>
    <row r="841" ht="11.25" customHeight="1" x14ac:dyDescent="0.25"/>
    <row r="842" ht="11.25" customHeight="1" x14ac:dyDescent="0.25"/>
    <row r="843" ht="11.25" customHeight="1" x14ac:dyDescent="0.25"/>
    <row r="844" ht="11.25" customHeight="1" x14ac:dyDescent="0.25"/>
    <row r="845" ht="11.25" customHeight="1" x14ac:dyDescent="0.25"/>
    <row r="846" ht="11.25" customHeight="1" x14ac:dyDescent="0.25"/>
    <row r="847" ht="11.25" customHeight="1" x14ac:dyDescent="0.25"/>
    <row r="848" ht="11.25" customHeight="1" x14ac:dyDescent="0.25"/>
    <row r="849" ht="11.25" customHeight="1" x14ac:dyDescent="0.25"/>
    <row r="850" ht="11.25" customHeight="1" x14ac:dyDescent="0.25"/>
    <row r="851" ht="11.25" customHeight="1" x14ac:dyDescent="0.25"/>
    <row r="852" ht="11.25" customHeight="1" x14ac:dyDescent="0.25"/>
    <row r="853" ht="11.25" customHeight="1" x14ac:dyDescent="0.25"/>
    <row r="854" ht="11.25" customHeight="1" x14ac:dyDescent="0.25"/>
    <row r="855" ht="11.25" customHeight="1" x14ac:dyDescent="0.25"/>
    <row r="856" ht="11.25" customHeight="1" x14ac:dyDescent="0.25"/>
    <row r="857" ht="11.25" customHeight="1" x14ac:dyDescent="0.25"/>
    <row r="858" ht="11.25" customHeight="1" x14ac:dyDescent="0.25"/>
    <row r="859" ht="11.25" customHeight="1" x14ac:dyDescent="0.25"/>
    <row r="860" ht="11.25" customHeight="1" x14ac:dyDescent="0.25"/>
    <row r="861" ht="11.25" customHeight="1" x14ac:dyDescent="0.25"/>
    <row r="862" ht="11.25" customHeight="1" x14ac:dyDescent="0.25"/>
    <row r="863" ht="11.25" customHeight="1" x14ac:dyDescent="0.25"/>
    <row r="864" ht="11.25" customHeight="1" x14ac:dyDescent="0.25"/>
    <row r="865" ht="11.25" customHeight="1" x14ac:dyDescent="0.25"/>
    <row r="866" ht="11.25" customHeight="1" x14ac:dyDescent="0.25"/>
    <row r="867" ht="11.25" customHeight="1" x14ac:dyDescent="0.25"/>
    <row r="868" ht="11.25" customHeight="1" x14ac:dyDescent="0.25"/>
    <row r="869" ht="11.25" customHeight="1" x14ac:dyDescent="0.25"/>
    <row r="870" ht="11.25" customHeight="1" x14ac:dyDescent="0.25"/>
    <row r="871" ht="11.25" customHeight="1" x14ac:dyDescent="0.25"/>
    <row r="872" ht="11.25" customHeight="1" x14ac:dyDescent="0.25"/>
    <row r="873" ht="11.25" customHeight="1" x14ac:dyDescent="0.25"/>
    <row r="874" ht="11.25" customHeight="1" x14ac:dyDescent="0.25"/>
    <row r="875" ht="11.25" customHeight="1" x14ac:dyDescent="0.25"/>
    <row r="876" ht="11.25" customHeight="1" x14ac:dyDescent="0.25"/>
    <row r="877" ht="11.25" customHeight="1" x14ac:dyDescent="0.25"/>
    <row r="878" ht="11.25" customHeight="1" x14ac:dyDescent="0.25"/>
    <row r="879" ht="11.25" customHeight="1" x14ac:dyDescent="0.25"/>
    <row r="880" ht="11.25" customHeight="1" x14ac:dyDescent="0.25"/>
    <row r="881" ht="11.25" customHeight="1" x14ac:dyDescent="0.25"/>
    <row r="882" ht="11.25" customHeight="1" x14ac:dyDescent="0.25"/>
    <row r="883" ht="11.25" customHeight="1" x14ac:dyDescent="0.25"/>
    <row r="884" ht="11.25" customHeight="1" x14ac:dyDescent="0.25"/>
    <row r="885" ht="11.25" customHeight="1" x14ac:dyDescent="0.25"/>
    <row r="886" ht="11.25" customHeight="1" x14ac:dyDescent="0.25"/>
    <row r="887" ht="11.25" customHeight="1" x14ac:dyDescent="0.25"/>
    <row r="888" ht="11.25" customHeight="1" x14ac:dyDescent="0.25"/>
    <row r="889" ht="11.25" customHeight="1" x14ac:dyDescent="0.25"/>
    <row r="890" ht="11.25" customHeight="1" x14ac:dyDescent="0.25"/>
    <row r="891" ht="11.25" customHeight="1" x14ac:dyDescent="0.25"/>
    <row r="892" ht="11.25" customHeight="1" x14ac:dyDescent="0.25"/>
    <row r="893" ht="11.25" customHeight="1" x14ac:dyDescent="0.25"/>
    <row r="894" ht="11.25" customHeight="1" x14ac:dyDescent="0.25"/>
    <row r="895" ht="11.25" customHeight="1" x14ac:dyDescent="0.25"/>
    <row r="896" ht="11.25" customHeight="1" x14ac:dyDescent="0.25"/>
    <row r="897" ht="11.25" customHeight="1" x14ac:dyDescent="0.25"/>
    <row r="898" ht="11.25" customHeight="1" x14ac:dyDescent="0.25"/>
    <row r="899" ht="11.25" customHeight="1" x14ac:dyDescent="0.25"/>
    <row r="900" ht="11.25" customHeight="1" x14ac:dyDescent="0.25"/>
    <row r="901" ht="11.25" customHeight="1" x14ac:dyDescent="0.25"/>
    <row r="902" ht="11.25" customHeight="1" x14ac:dyDescent="0.25"/>
    <row r="903" ht="11.25" customHeight="1" x14ac:dyDescent="0.25"/>
    <row r="904" ht="11.25" customHeight="1" x14ac:dyDescent="0.25"/>
    <row r="905" ht="11.25" customHeight="1" x14ac:dyDescent="0.25"/>
    <row r="906" ht="11.25" customHeight="1" x14ac:dyDescent="0.25"/>
    <row r="907" ht="11.25" customHeight="1" x14ac:dyDescent="0.25"/>
    <row r="908" ht="11.25" customHeight="1" x14ac:dyDescent="0.25"/>
    <row r="909" ht="11.25" customHeight="1" x14ac:dyDescent="0.25"/>
    <row r="910" ht="11.25" customHeight="1" x14ac:dyDescent="0.25"/>
    <row r="911" ht="11.25" customHeight="1" x14ac:dyDescent="0.25"/>
    <row r="912" ht="11.25" customHeight="1" x14ac:dyDescent="0.25"/>
    <row r="913" ht="11.25" customHeight="1" x14ac:dyDescent="0.25"/>
    <row r="914" ht="11.25" customHeight="1" x14ac:dyDescent="0.25"/>
    <row r="915" ht="11.25" customHeight="1" x14ac:dyDescent="0.25"/>
    <row r="916" ht="11.25" customHeight="1" x14ac:dyDescent="0.25"/>
    <row r="917" ht="11.25" customHeight="1" x14ac:dyDescent="0.25"/>
    <row r="918" ht="11.25" customHeight="1" x14ac:dyDescent="0.25"/>
    <row r="919" ht="11.25" customHeight="1" x14ac:dyDescent="0.25"/>
    <row r="920" ht="11.25" customHeight="1" x14ac:dyDescent="0.25"/>
    <row r="921" ht="11.25" customHeight="1" x14ac:dyDescent="0.25"/>
    <row r="922" ht="11.25" customHeight="1" x14ac:dyDescent="0.25"/>
    <row r="923" ht="11.25" customHeight="1" x14ac:dyDescent="0.25"/>
    <row r="924" ht="11.25" customHeight="1" x14ac:dyDescent="0.25"/>
    <row r="925" ht="11.25" customHeight="1" x14ac:dyDescent="0.25"/>
    <row r="926" ht="11.25" customHeight="1" x14ac:dyDescent="0.25"/>
    <row r="927" ht="11.25" customHeight="1" x14ac:dyDescent="0.25"/>
    <row r="928" ht="11.25" customHeight="1" x14ac:dyDescent="0.25"/>
    <row r="929" ht="11.25" customHeight="1" x14ac:dyDescent="0.25"/>
    <row r="930" ht="11.25" customHeight="1" x14ac:dyDescent="0.25"/>
    <row r="931" ht="11.25" customHeight="1" x14ac:dyDescent="0.25"/>
    <row r="932" ht="11.25" customHeight="1" x14ac:dyDescent="0.25"/>
    <row r="933" ht="11.25" customHeight="1" x14ac:dyDescent="0.25"/>
    <row r="934" ht="11.25" customHeight="1" x14ac:dyDescent="0.25"/>
    <row r="935" ht="11.25" customHeight="1" x14ac:dyDescent="0.25"/>
    <row r="936" ht="11.25" customHeight="1" x14ac:dyDescent="0.25"/>
    <row r="937" ht="11.25" customHeight="1" x14ac:dyDescent="0.25"/>
    <row r="938" ht="11.25" customHeight="1" x14ac:dyDescent="0.25"/>
    <row r="939" ht="11.25" customHeight="1" x14ac:dyDescent="0.25"/>
    <row r="940" ht="11.25" customHeight="1" x14ac:dyDescent="0.25"/>
    <row r="941" ht="11.25" customHeight="1" x14ac:dyDescent="0.25"/>
    <row r="942" ht="11.25" customHeight="1" x14ac:dyDescent="0.25"/>
    <row r="943" ht="11.25" customHeight="1" x14ac:dyDescent="0.25"/>
    <row r="944" ht="11.25" customHeight="1" x14ac:dyDescent="0.25"/>
    <row r="945" ht="11.25" customHeight="1" x14ac:dyDescent="0.25"/>
    <row r="946" ht="11.25" customHeight="1" x14ac:dyDescent="0.25"/>
    <row r="947" ht="11.25" customHeight="1" x14ac:dyDescent="0.25"/>
    <row r="948" ht="11.25" customHeight="1" x14ac:dyDescent="0.25"/>
    <row r="949" ht="11.25" customHeight="1" x14ac:dyDescent="0.25"/>
    <row r="950" ht="11.25" customHeight="1" x14ac:dyDescent="0.25"/>
    <row r="951" ht="11.25" customHeight="1" x14ac:dyDescent="0.25"/>
    <row r="952" ht="11.25" customHeight="1" x14ac:dyDescent="0.25"/>
    <row r="953" ht="11.25" customHeight="1" x14ac:dyDescent="0.25"/>
    <row r="954" ht="11.25" customHeight="1" x14ac:dyDescent="0.25"/>
    <row r="955" ht="11.25" customHeight="1" x14ac:dyDescent="0.25"/>
    <row r="956" ht="11.25" customHeight="1" x14ac:dyDescent="0.25"/>
    <row r="957" ht="11.25" customHeight="1" x14ac:dyDescent="0.25"/>
    <row r="958" ht="11.25" customHeight="1" x14ac:dyDescent="0.25"/>
    <row r="959" ht="11.25" customHeight="1" x14ac:dyDescent="0.25"/>
    <row r="960" ht="11.25" customHeight="1" x14ac:dyDescent="0.25"/>
    <row r="961" ht="11.25" customHeight="1" x14ac:dyDescent="0.25"/>
    <row r="962" ht="11.25" customHeight="1" x14ac:dyDescent="0.25"/>
    <row r="963" ht="11.25" customHeight="1" x14ac:dyDescent="0.25"/>
    <row r="964" ht="11.25" customHeight="1" x14ac:dyDescent="0.25"/>
    <row r="965" ht="11.25" customHeight="1" x14ac:dyDescent="0.25"/>
    <row r="966" ht="11.25" customHeight="1" x14ac:dyDescent="0.25"/>
    <row r="967" ht="11.25" customHeight="1" x14ac:dyDescent="0.25"/>
    <row r="968" ht="11.25" customHeight="1" x14ac:dyDescent="0.25"/>
    <row r="969" ht="11.25" customHeight="1" x14ac:dyDescent="0.25"/>
    <row r="970" ht="11.25" customHeight="1" x14ac:dyDescent="0.25"/>
    <row r="971" ht="11.25" customHeight="1" x14ac:dyDescent="0.25"/>
    <row r="972" ht="11.25" customHeight="1" x14ac:dyDescent="0.25"/>
    <row r="973" ht="11.25" customHeight="1" x14ac:dyDescent="0.25"/>
    <row r="974" ht="11.25" customHeight="1" x14ac:dyDescent="0.25"/>
    <row r="975" ht="11.25" customHeight="1" x14ac:dyDescent="0.25"/>
    <row r="976" ht="11.25" customHeight="1" x14ac:dyDescent="0.25"/>
    <row r="977" ht="11.25" customHeight="1" x14ac:dyDescent="0.25"/>
    <row r="978" ht="11.25" customHeight="1" x14ac:dyDescent="0.25"/>
    <row r="979" ht="11.25" customHeight="1" x14ac:dyDescent="0.25"/>
    <row r="980" ht="11.25" customHeight="1" x14ac:dyDescent="0.25"/>
    <row r="981" ht="11.25" customHeight="1" x14ac:dyDescent="0.25"/>
    <row r="982" ht="11.25" customHeight="1" x14ac:dyDescent="0.25"/>
    <row r="983" ht="11.25" customHeight="1" x14ac:dyDescent="0.25"/>
    <row r="984" ht="11.25" customHeight="1" x14ac:dyDescent="0.25"/>
    <row r="985" ht="11.25" customHeight="1" x14ac:dyDescent="0.25"/>
    <row r="986" ht="11.25" customHeight="1" x14ac:dyDescent="0.25"/>
    <row r="987" ht="11.25" customHeight="1" x14ac:dyDescent="0.25"/>
    <row r="988" ht="11.25" customHeight="1" x14ac:dyDescent="0.25"/>
    <row r="989" ht="11.25" customHeight="1" x14ac:dyDescent="0.25"/>
    <row r="990" ht="11.25" customHeight="1" x14ac:dyDescent="0.25"/>
    <row r="991" ht="11.25" customHeight="1" x14ac:dyDescent="0.25"/>
    <row r="992" ht="11.25" customHeight="1" x14ac:dyDescent="0.25"/>
    <row r="993" ht="11.25" customHeight="1" x14ac:dyDescent="0.25"/>
    <row r="994" ht="11.25" customHeight="1" x14ac:dyDescent="0.25"/>
    <row r="995" ht="11.25" customHeight="1" x14ac:dyDescent="0.25"/>
    <row r="996" ht="11.25" customHeight="1" x14ac:dyDescent="0.25"/>
    <row r="997" ht="11.25" customHeight="1" x14ac:dyDescent="0.25"/>
    <row r="998" ht="11.25" customHeight="1" x14ac:dyDescent="0.25"/>
    <row r="999" ht="11.25" customHeight="1" x14ac:dyDescent="0.25"/>
    <row r="1000" ht="11.25" customHeight="1" x14ac:dyDescent="0.25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D5FF-5F35-46D3-A9FB-A2A4D2A67E69}">
  <sheetPr codeName="Sheet17">
    <tabColor rgb="FF284E3F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F30" sqref="F30"/>
      <selection pane="topRight" activeCell="F30" sqref="F30"/>
      <selection pane="bottomLeft" activeCell="F30" sqref="F30"/>
      <selection pane="bottomRight" activeCell="F30" sqref="F30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customHeight="1" x14ac:dyDescent="0.25">
      <c r="C1" s="8">
        <v>3</v>
      </c>
      <c r="D1" s="8">
        <f>+C1+1</f>
        <v>4</v>
      </c>
      <c r="E1" s="8">
        <f t="shared" ref="E1:N1" si="0">+D1+1</f>
        <v>5</v>
      </c>
      <c r="F1" s="8">
        <f t="shared" si="0"/>
        <v>6</v>
      </c>
      <c r="G1" s="8">
        <f t="shared" si="0"/>
        <v>7</v>
      </c>
      <c r="H1" s="8">
        <f t="shared" si="0"/>
        <v>8</v>
      </c>
      <c r="I1" s="8">
        <f t="shared" si="0"/>
        <v>9</v>
      </c>
      <c r="J1" s="8">
        <f t="shared" si="0"/>
        <v>10</v>
      </c>
      <c r="K1" s="8">
        <f t="shared" si="0"/>
        <v>11</v>
      </c>
      <c r="L1" s="8">
        <f t="shared" si="0"/>
        <v>12</v>
      </c>
      <c r="M1" s="8">
        <f t="shared" si="0"/>
        <v>13</v>
      </c>
      <c r="N1" s="8">
        <f t="shared" si="0"/>
        <v>14</v>
      </c>
    </row>
    <row r="2" spans="1:19" s="125" customFormat="1" ht="13.5" thickBot="1" x14ac:dyDescent="0.3">
      <c r="A2" s="125">
        <v>1</v>
      </c>
      <c r="B2" s="165"/>
      <c r="C2" s="166">
        <v>1</v>
      </c>
      <c r="D2" s="166">
        <f>C2+1</f>
        <v>2</v>
      </c>
      <c r="E2" s="166">
        <f t="shared" ref="E2:R2" si="1">D2+1</f>
        <v>3</v>
      </c>
      <c r="F2" s="166">
        <f t="shared" si="1"/>
        <v>4</v>
      </c>
      <c r="G2" s="166">
        <f t="shared" si="1"/>
        <v>5</v>
      </c>
      <c r="H2" s="166">
        <f t="shared" si="1"/>
        <v>6</v>
      </c>
      <c r="I2" s="166">
        <f t="shared" si="1"/>
        <v>7</v>
      </c>
      <c r="J2" s="166">
        <f t="shared" si="1"/>
        <v>8</v>
      </c>
      <c r="K2" s="166">
        <f t="shared" si="1"/>
        <v>9</v>
      </c>
      <c r="L2" s="166">
        <f t="shared" si="1"/>
        <v>10</v>
      </c>
      <c r="M2" s="166">
        <f t="shared" si="1"/>
        <v>11</v>
      </c>
      <c r="N2" s="166">
        <f t="shared" si="1"/>
        <v>12</v>
      </c>
      <c r="O2" s="166">
        <f t="shared" si="1"/>
        <v>13</v>
      </c>
      <c r="P2" s="166">
        <f t="shared" si="1"/>
        <v>14</v>
      </c>
      <c r="Q2" s="166">
        <f t="shared" si="1"/>
        <v>15</v>
      </c>
      <c r="R2" s="166">
        <f t="shared" si="1"/>
        <v>16</v>
      </c>
      <c r="S2" s="166"/>
    </row>
    <row r="3" spans="1:19" ht="12.75" x14ac:dyDescent="0.25">
      <c r="B3" s="9" t="str" cm="1">
        <f t="array" aca="1" ref="B3" ca="1">MID(CELL("filename",A2),FIND("]",CELL("filename",A2))+1,256)</f>
        <v>C</v>
      </c>
      <c r="C3" s="126" t="str">
        <f>"Mo "&amp;C2</f>
        <v>Mo 1</v>
      </c>
      <c r="D3" s="10" t="str">
        <f t="shared" ref="D3:N3" si="2">"Mo "&amp;D2</f>
        <v>Mo 2</v>
      </c>
      <c r="E3" s="10" t="str">
        <f t="shared" si="2"/>
        <v>Mo 3</v>
      </c>
      <c r="F3" s="167" t="str">
        <f t="shared" si="2"/>
        <v>Mo 4</v>
      </c>
      <c r="G3" s="10" t="str">
        <f t="shared" si="2"/>
        <v>Mo 5</v>
      </c>
      <c r="H3" s="144" t="str">
        <f t="shared" si="2"/>
        <v>Mo 6</v>
      </c>
      <c r="I3" s="167" t="str">
        <f t="shared" si="2"/>
        <v>Mo 7</v>
      </c>
      <c r="J3" s="10" t="str">
        <f t="shared" si="2"/>
        <v>Mo 8</v>
      </c>
      <c r="K3" s="10" t="str">
        <f t="shared" si="2"/>
        <v>Mo 9</v>
      </c>
      <c r="L3" s="167" t="str">
        <f t="shared" si="2"/>
        <v>Mo 10</v>
      </c>
      <c r="M3" s="10" t="str">
        <f t="shared" si="2"/>
        <v>Mo 11</v>
      </c>
      <c r="N3" s="168" t="str">
        <f t="shared" si="2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4" t="str">
        <f t="shared" ref="C5:N48" si="3">SUBSTITUTE(ADDRESS(1,C$1,4),"1","")</f>
        <v>C</v>
      </c>
      <c r="D5" s="15" t="str">
        <f t="shared" si="3"/>
        <v>D</v>
      </c>
      <c r="E5" s="15" t="str">
        <f t="shared" si="3"/>
        <v>E</v>
      </c>
      <c r="F5" s="171" t="str">
        <f t="shared" si="3"/>
        <v>F</v>
      </c>
      <c r="G5" s="15" t="str">
        <f t="shared" si="3"/>
        <v>G</v>
      </c>
      <c r="H5" s="146" t="str">
        <f t="shared" si="3"/>
        <v>H</v>
      </c>
      <c r="I5" s="171" t="str">
        <f t="shared" si="3"/>
        <v>I</v>
      </c>
      <c r="J5" s="15" t="str">
        <f t="shared" si="3"/>
        <v>J</v>
      </c>
      <c r="K5" s="15" t="str">
        <f t="shared" si="3"/>
        <v>K</v>
      </c>
      <c r="L5" s="171" t="str">
        <f t="shared" si="3"/>
        <v>L</v>
      </c>
      <c r="M5" s="15" t="str">
        <f t="shared" si="3"/>
        <v>M</v>
      </c>
      <c r="N5" s="172" t="str">
        <f t="shared" si="3"/>
        <v>N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SUM(C5:O5)</f>
        <v>0</v>
      </c>
    </row>
    <row r="6" spans="1:19" ht="12.75" x14ac:dyDescent="0.25">
      <c r="B6" s="17"/>
      <c r="C6" s="129" t="str">
        <f t="shared" si="3"/>
        <v>C</v>
      </c>
      <c r="D6" s="18" t="str">
        <f>D5</f>
        <v>D</v>
      </c>
      <c r="E6" s="18" t="str">
        <f t="shared" ref="E6:E48" si="4">E5</f>
        <v>E</v>
      </c>
      <c r="F6" s="173" t="str">
        <f t="shared" ref="F6:F48" si="5">F5</f>
        <v>F</v>
      </c>
      <c r="G6" s="18" t="str">
        <f t="shared" ref="G6:G48" si="6">G5</f>
        <v>G</v>
      </c>
      <c r="H6" s="147" t="str">
        <f t="shared" ref="H6:H48" si="7">H5</f>
        <v>H</v>
      </c>
      <c r="I6" s="173" t="str">
        <f t="shared" ref="I6:I48" si="8">I5</f>
        <v>I</v>
      </c>
      <c r="J6" s="18" t="str">
        <f t="shared" ref="J6:J48" si="9">J5</f>
        <v>J</v>
      </c>
      <c r="K6" s="18" t="str">
        <f t="shared" ref="K6:K48" si="10">K5</f>
        <v>K</v>
      </c>
      <c r="L6" s="173" t="str">
        <f t="shared" ref="L6:L48" si="11">L5</f>
        <v>L</v>
      </c>
      <c r="M6" s="18" t="str">
        <f t="shared" ref="M6:M48" si="12">M5</f>
        <v>M</v>
      </c>
      <c r="N6" s="174" t="str">
        <f t="shared" ref="N6:N48" si="13">N5</f>
        <v>N</v>
      </c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 t="str">
        <f t="shared" si="3"/>
        <v>C</v>
      </c>
      <c r="D7" s="21" t="str">
        <f t="shared" ref="D7:D48" si="14">D6</f>
        <v>D</v>
      </c>
      <c r="E7" s="21" t="str">
        <f t="shared" si="4"/>
        <v>E</v>
      </c>
      <c r="F7" s="175" t="str">
        <f t="shared" si="5"/>
        <v>F</v>
      </c>
      <c r="G7" s="21" t="str">
        <f t="shared" si="6"/>
        <v>G</v>
      </c>
      <c r="H7" s="148" t="str">
        <f t="shared" si="7"/>
        <v>H</v>
      </c>
      <c r="I7" s="175" t="str">
        <f t="shared" si="8"/>
        <v>I</v>
      </c>
      <c r="J7" s="21" t="str">
        <f t="shared" si="9"/>
        <v>J</v>
      </c>
      <c r="K7" s="21" t="str">
        <f t="shared" si="10"/>
        <v>K</v>
      </c>
      <c r="L7" s="175" t="str">
        <f t="shared" si="11"/>
        <v>L</v>
      </c>
      <c r="M7" s="21" t="str">
        <f t="shared" si="12"/>
        <v>M</v>
      </c>
      <c r="N7" s="176" t="str">
        <f t="shared" si="13"/>
        <v>N</v>
      </c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 t="str">
        <f t="shared" si="3"/>
        <v>C</v>
      </c>
      <c r="D8" s="24" t="str">
        <f t="shared" si="14"/>
        <v>D</v>
      </c>
      <c r="E8" s="24" t="str">
        <f t="shared" si="4"/>
        <v>E</v>
      </c>
      <c r="F8" s="177" t="str">
        <f t="shared" si="5"/>
        <v>F</v>
      </c>
      <c r="G8" s="24" t="str">
        <f t="shared" si="6"/>
        <v>G</v>
      </c>
      <c r="H8" s="149" t="str">
        <f t="shared" si="7"/>
        <v>H</v>
      </c>
      <c r="I8" s="177" t="str">
        <f t="shared" si="8"/>
        <v>I</v>
      </c>
      <c r="J8" s="24" t="str">
        <f t="shared" si="9"/>
        <v>J</v>
      </c>
      <c r="K8" s="24" t="str">
        <f t="shared" si="10"/>
        <v>K</v>
      </c>
      <c r="L8" s="177" t="str">
        <f t="shared" si="11"/>
        <v>L</v>
      </c>
      <c r="M8" s="24" t="str">
        <f t="shared" si="12"/>
        <v>M</v>
      </c>
      <c r="N8" s="178" t="str">
        <f t="shared" si="13"/>
        <v>N</v>
      </c>
      <c r="O8" s="24">
        <f t="shared" ref="O8:O10" si="15">SUM(C8:E8)</f>
        <v>0</v>
      </c>
      <c r="P8" s="24">
        <f t="shared" ref="P8:P10" si="16">SUM(F8:H8)</f>
        <v>0</v>
      </c>
      <c r="Q8" s="24">
        <f t="shared" ref="Q8:Q10" si="17">SUM(I8:K8)</f>
        <v>0</v>
      </c>
      <c r="R8" s="24">
        <f t="shared" ref="R8:R10" si="18">SUM(L8:N8)</f>
        <v>0</v>
      </c>
      <c r="S8" s="25">
        <f>SUM(C8:N8)</f>
        <v>0</v>
      </c>
    </row>
    <row r="9" spans="1:19" ht="12.75" x14ac:dyDescent="0.25">
      <c r="B9" s="23" t="s">
        <v>7</v>
      </c>
      <c r="C9" s="131" t="str">
        <f t="shared" si="3"/>
        <v>C</v>
      </c>
      <c r="D9" s="24" t="str">
        <f t="shared" si="14"/>
        <v>D</v>
      </c>
      <c r="E9" s="24" t="str">
        <f t="shared" si="4"/>
        <v>E</v>
      </c>
      <c r="F9" s="177" t="str">
        <f t="shared" si="5"/>
        <v>F</v>
      </c>
      <c r="G9" s="24" t="str">
        <f t="shared" si="6"/>
        <v>G</v>
      </c>
      <c r="H9" s="149" t="str">
        <f t="shared" si="7"/>
        <v>H</v>
      </c>
      <c r="I9" s="177" t="str">
        <f t="shared" si="8"/>
        <v>I</v>
      </c>
      <c r="J9" s="24" t="str">
        <f t="shared" si="9"/>
        <v>J</v>
      </c>
      <c r="K9" s="24" t="str">
        <f t="shared" si="10"/>
        <v>K</v>
      </c>
      <c r="L9" s="177" t="str">
        <f t="shared" si="11"/>
        <v>L</v>
      </c>
      <c r="M9" s="24" t="str">
        <f t="shared" si="12"/>
        <v>M</v>
      </c>
      <c r="N9" s="178" t="str">
        <f t="shared" si="13"/>
        <v>N</v>
      </c>
      <c r="O9" s="24">
        <f t="shared" si="15"/>
        <v>0</v>
      </c>
      <c r="P9" s="24">
        <f t="shared" si="16"/>
        <v>0</v>
      </c>
      <c r="Q9" s="24">
        <f t="shared" si="17"/>
        <v>0</v>
      </c>
      <c r="R9" s="24">
        <f t="shared" si="18"/>
        <v>0</v>
      </c>
      <c r="S9" s="25">
        <f t="shared" ref="S9:S10" si="19">SUM(C9:N9)</f>
        <v>0</v>
      </c>
    </row>
    <row r="10" spans="1:19" ht="12.75" x14ac:dyDescent="0.25">
      <c r="B10" s="26" t="s">
        <v>8</v>
      </c>
      <c r="C10" s="132" t="str">
        <f t="shared" si="3"/>
        <v>C</v>
      </c>
      <c r="D10" s="27" t="str">
        <f t="shared" si="14"/>
        <v>D</v>
      </c>
      <c r="E10" s="27" t="str">
        <f t="shared" si="4"/>
        <v>E</v>
      </c>
      <c r="F10" s="179" t="str">
        <f t="shared" si="5"/>
        <v>F</v>
      </c>
      <c r="G10" s="27" t="str">
        <f t="shared" si="6"/>
        <v>G</v>
      </c>
      <c r="H10" s="150" t="str">
        <f t="shared" si="7"/>
        <v>H</v>
      </c>
      <c r="I10" s="179" t="str">
        <f t="shared" si="8"/>
        <v>I</v>
      </c>
      <c r="J10" s="27" t="str">
        <f t="shared" si="9"/>
        <v>J</v>
      </c>
      <c r="K10" s="27" t="str">
        <f t="shared" si="10"/>
        <v>K</v>
      </c>
      <c r="L10" s="179" t="str">
        <f t="shared" si="11"/>
        <v>L</v>
      </c>
      <c r="M10" s="27" t="str">
        <f t="shared" si="12"/>
        <v>M</v>
      </c>
      <c r="N10" s="180" t="str">
        <f t="shared" si="13"/>
        <v>N</v>
      </c>
      <c r="O10" s="27">
        <f t="shared" si="15"/>
        <v>0</v>
      </c>
      <c r="P10" s="27">
        <f t="shared" si="16"/>
        <v>0</v>
      </c>
      <c r="Q10" s="27">
        <f t="shared" si="17"/>
        <v>0</v>
      </c>
      <c r="R10" s="27">
        <f t="shared" si="18"/>
        <v>0</v>
      </c>
      <c r="S10" s="28">
        <f t="shared" si="19"/>
        <v>0</v>
      </c>
    </row>
    <row r="11" spans="1:19" ht="12.75" x14ac:dyDescent="0.25">
      <c r="B11" s="29" t="s">
        <v>9</v>
      </c>
      <c r="C11" s="133" t="str">
        <f t="shared" si="3"/>
        <v>C</v>
      </c>
      <c r="D11" s="30" t="str">
        <f t="shared" si="14"/>
        <v>D</v>
      </c>
      <c r="E11" s="30" t="str">
        <f t="shared" si="4"/>
        <v>E</v>
      </c>
      <c r="F11" s="181" t="str">
        <f t="shared" si="5"/>
        <v>F</v>
      </c>
      <c r="G11" s="30" t="str">
        <f t="shared" si="6"/>
        <v>G</v>
      </c>
      <c r="H11" s="151" t="str">
        <f t="shared" si="7"/>
        <v>H</v>
      </c>
      <c r="I11" s="181" t="str">
        <f t="shared" si="8"/>
        <v>I</v>
      </c>
      <c r="J11" s="30" t="str">
        <f t="shared" si="9"/>
        <v>J</v>
      </c>
      <c r="K11" s="30" t="str">
        <f t="shared" si="10"/>
        <v>K</v>
      </c>
      <c r="L11" s="181" t="str">
        <f t="shared" si="11"/>
        <v>L</v>
      </c>
      <c r="M11" s="30" t="str">
        <f t="shared" si="12"/>
        <v>M</v>
      </c>
      <c r="N11" s="182" t="str">
        <f t="shared" si="13"/>
        <v>N</v>
      </c>
      <c r="O11" s="30">
        <f t="shared" ref="O11:S11" si="20">SUM(O8:O9)</f>
        <v>0</v>
      </c>
      <c r="P11" s="30">
        <f t="shared" si="20"/>
        <v>0</v>
      </c>
      <c r="Q11" s="30">
        <f t="shared" si="20"/>
        <v>0</v>
      </c>
      <c r="R11" s="30">
        <f t="shared" si="20"/>
        <v>0</v>
      </c>
      <c r="S11" s="31">
        <f t="shared" si="20"/>
        <v>0</v>
      </c>
    </row>
    <row r="12" spans="1:19" ht="12.75" x14ac:dyDescent="0.25">
      <c r="B12" s="20"/>
      <c r="C12" s="134" t="str">
        <f t="shared" si="3"/>
        <v>C</v>
      </c>
      <c r="D12" s="32" t="str">
        <f t="shared" si="14"/>
        <v>D</v>
      </c>
      <c r="E12" s="32" t="str">
        <f t="shared" si="4"/>
        <v>E</v>
      </c>
      <c r="F12" s="183" t="str">
        <f t="shared" si="5"/>
        <v>F</v>
      </c>
      <c r="G12" s="32" t="str">
        <f t="shared" si="6"/>
        <v>G</v>
      </c>
      <c r="H12" s="152" t="str">
        <f t="shared" si="7"/>
        <v>H</v>
      </c>
      <c r="I12" s="183" t="str">
        <f t="shared" si="8"/>
        <v>I</v>
      </c>
      <c r="J12" s="32" t="str">
        <f t="shared" si="9"/>
        <v>J</v>
      </c>
      <c r="K12" s="32" t="str">
        <f t="shared" si="10"/>
        <v>K</v>
      </c>
      <c r="L12" s="183" t="str">
        <f t="shared" si="11"/>
        <v>L</v>
      </c>
      <c r="M12" s="32" t="str">
        <f t="shared" si="12"/>
        <v>M</v>
      </c>
      <c r="N12" s="184" t="str">
        <f t="shared" si="13"/>
        <v>N</v>
      </c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 t="str">
        <f t="shared" si="3"/>
        <v>C</v>
      </c>
      <c r="D13" s="34" t="str">
        <f t="shared" si="14"/>
        <v>D</v>
      </c>
      <c r="E13" s="34" t="str">
        <f t="shared" si="4"/>
        <v>E</v>
      </c>
      <c r="F13" s="185" t="str">
        <f t="shared" si="5"/>
        <v>F</v>
      </c>
      <c r="G13" s="34" t="str">
        <f t="shared" si="6"/>
        <v>G</v>
      </c>
      <c r="H13" s="153" t="str">
        <f t="shared" si="7"/>
        <v>H</v>
      </c>
      <c r="I13" s="185" t="str">
        <f t="shared" si="8"/>
        <v>I</v>
      </c>
      <c r="J13" s="34" t="str">
        <f t="shared" si="9"/>
        <v>J</v>
      </c>
      <c r="K13" s="34" t="str">
        <f t="shared" si="10"/>
        <v>K</v>
      </c>
      <c r="L13" s="185" t="str">
        <f t="shared" si="11"/>
        <v>L</v>
      </c>
      <c r="M13" s="34" t="str">
        <f t="shared" si="12"/>
        <v>M</v>
      </c>
      <c r="N13" s="186" t="str">
        <f t="shared" si="13"/>
        <v>N</v>
      </c>
      <c r="O13" s="34">
        <f t="shared" ref="O13:R13" si="21">O5-SUM(O8:O10)</f>
        <v>0</v>
      </c>
      <c r="P13" s="34">
        <f t="shared" si="21"/>
        <v>0</v>
      </c>
      <c r="Q13" s="34">
        <f t="shared" si="21"/>
        <v>0</v>
      </c>
      <c r="R13" s="34">
        <f t="shared" si="21"/>
        <v>0</v>
      </c>
      <c r="S13" s="35">
        <f>S5-SUM(S8:S10)</f>
        <v>0</v>
      </c>
    </row>
    <row r="14" spans="1:19" s="39" customFormat="1" ht="12.75" x14ac:dyDescent="0.25">
      <c r="B14" s="36" t="s">
        <v>10</v>
      </c>
      <c r="C14" s="136" t="str">
        <f t="shared" si="3"/>
        <v>C</v>
      </c>
      <c r="D14" s="37" t="str">
        <f t="shared" si="14"/>
        <v>D</v>
      </c>
      <c r="E14" s="37" t="str">
        <f t="shared" si="4"/>
        <v>E</v>
      </c>
      <c r="F14" s="187" t="str">
        <f t="shared" si="5"/>
        <v>F</v>
      </c>
      <c r="G14" s="37" t="str">
        <f t="shared" si="6"/>
        <v>G</v>
      </c>
      <c r="H14" s="154" t="str">
        <f t="shared" si="7"/>
        <v>H</v>
      </c>
      <c r="I14" s="187" t="str">
        <f t="shared" si="8"/>
        <v>I</v>
      </c>
      <c r="J14" s="37" t="str">
        <f t="shared" si="9"/>
        <v>J</v>
      </c>
      <c r="K14" s="37" t="str">
        <f t="shared" si="10"/>
        <v>K</v>
      </c>
      <c r="L14" s="187" t="str">
        <f t="shared" si="11"/>
        <v>L</v>
      </c>
      <c r="M14" s="37" t="str">
        <f t="shared" si="12"/>
        <v>M</v>
      </c>
      <c r="N14" s="188" t="str">
        <f t="shared" si="13"/>
        <v>N</v>
      </c>
      <c r="O14" s="37" t="str">
        <f t="shared" ref="O14:R14" si="22">IFERROR(O13/O5,"N/A")</f>
        <v>N/A</v>
      </c>
      <c r="P14" s="37" t="str">
        <f t="shared" si="22"/>
        <v>N/A</v>
      </c>
      <c r="Q14" s="37" t="str">
        <f t="shared" si="22"/>
        <v>N/A</v>
      </c>
      <c r="R14" s="37" t="str">
        <f t="shared" si="22"/>
        <v>N/A</v>
      </c>
      <c r="S14" s="38" t="str">
        <f>IFERROR(S13/S5,"N/A")</f>
        <v>N/A</v>
      </c>
    </row>
    <row r="15" spans="1:19" ht="12.75" x14ac:dyDescent="0.25">
      <c r="B15" s="40" t="s">
        <v>11</v>
      </c>
      <c r="C15" s="130" t="str">
        <f t="shared" si="3"/>
        <v>C</v>
      </c>
      <c r="D15" s="21" t="str">
        <f t="shared" si="14"/>
        <v>D</v>
      </c>
      <c r="E15" s="21" t="str">
        <f t="shared" si="4"/>
        <v>E</v>
      </c>
      <c r="F15" s="175" t="str">
        <f t="shared" si="5"/>
        <v>F</v>
      </c>
      <c r="G15" s="21" t="str">
        <f t="shared" si="6"/>
        <v>G</v>
      </c>
      <c r="H15" s="148" t="str">
        <f t="shared" si="7"/>
        <v>H</v>
      </c>
      <c r="I15" s="175" t="str">
        <f t="shared" si="8"/>
        <v>I</v>
      </c>
      <c r="J15" s="21" t="str">
        <f t="shared" si="9"/>
        <v>J</v>
      </c>
      <c r="K15" s="21" t="str">
        <f t="shared" si="10"/>
        <v>K</v>
      </c>
      <c r="L15" s="175" t="str">
        <f t="shared" si="11"/>
        <v>L</v>
      </c>
      <c r="M15" s="21" t="str">
        <f t="shared" si="12"/>
        <v>M</v>
      </c>
      <c r="N15" s="176" t="str">
        <f t="shared" si="13"/>
        <v>N</v>
      </c>
      <c r="O15" s="21"/>
      <c r="P15" s="21"/>
      <c r="Q15" s="21"/>
      <c r="R15" s="21"/>
      <c r="S15" s="22"/>
    </row>
    <row r="16" spans="1:19" ht="12.75" x14ac:dyDescent="0.25">
      <c r="B16" s="17"/>
      <c r="C16" s="130" t="str">
        <f t="shared" si="3"/>
        <v>C</v>
      </c>
      <c r="D16" s="21" t="str">
        <f t="shared" si="14"/>
        <v>D</v>
      </c>
      <c r="E16" s="21" t="str">
        <f t="shared" si="4"/>
        <v>E</v>
      </c>
      <c r="F16" s="175" t="str">
        <f t="shared" si="5"/>
        <v>F</v>
      </c>
      <c r="G16" s="21" t="str">
        <f t="shared" si="6"/>
        <v>G</v>
      </c>
      <c r="H16" s="148" t="str">
        <f t="shared" si="7"/>
        <v>H</v>
      </c>
      <c r="I16" s="175" t="str">
        <f t="shared" si="8"/>
        <v>I</v>
      </c>
      <c r="J16" s="21" t="str">
        <f t="shared" si="9"/>
        <v>J</v>
      </c>
      <c r="K16" s="21" t="str">
        <f t="shared" si="10"/>
        <v>K</v>
      </c>
      <c r="L16" s="175" t="str">
        <f t="shared" si="11"/>
        <v>L</v>
      </c>
      <c r="M16" s="21" t="str">
        <f t="shared" si="12"/>
        <v>M</v>
      </c>
      <c r="N16" s="176" t="str">
        <f t="shared" si="13"/>
        <v>N</v>
      </c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 t="str">
        <f t="shared" si="3"/>
        <v>C</v>
      </c>
      <c r="D17" s="21" t="str">
        <f t="shared" si="14"/>
        <v>D</v>
      </c>
      <c r="E17" s="21" t="str">
        <f t="shared" si="4"/>
        <v>E</v>
      </c>
      <c r="F17" s="175" t="str">
        <f t="shared" si="5"/>
        <v>F</v>
      </c>
      <c r="G17" s="21" t="str">
        <f t="shared" si="6"/>
        <v>G</v>
      </c>
      <c r="H17" s="148" t="str">
        <f t="shared" si="7"/>
        <v>H</v>
      </c>
      <c r="I17" s="175" t="str">
        <f t="shared" si="8"/>
        <v>I</v>
      </c>
      <c r="J17" s="21" t="str">
        <f t="shared" si="9"/>
        <v>J</v>
      </c>
      <c r="K17" s="21" t="str">
        <f t="shared" si="10"/>
        <v>K</v>
      </c>
      <c r="L17" s="175" t="str">
        <f t="shared" si="11"/>
        <v>L</v>
      </c>
      <c r="M17" s="21" t="str">
        <f t="shared" si="12"/>
        <v>M</v>
      </c>
      <c r="N17" s="176" t="str">
        <f t="shared" si="13"/>
        <v>N</v>
      </c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 t="str">
        <f t="shared" si="3"/>
        <v>C</v>
      </c>
      <c r="D18" s="24" t="str">
        <f t="shared" si="14"/>
        <v>D</v>
      </c>
      <c r="E18" s="24" t="str">
        <f t="shared" si="4"/>
        <v>E</v>
      </c>
      <c r="F18" s="177" t="str">
        <f t="shared" si="5"/>
        <v>F</v>
      </c>
      <c r="G18" s="24" t="str">
        <f t="shared" si="6"/>
        <v>G</v>
      </c>
      <c r="H18" s="149" t="str">
        <f t="shared" si="7"/>
        <v>H</v>
      </c>
      <c r="I18" s="177" t="str">
        <f t="shared" si="8"/>
        <v>I</v>
      </c>
      <c r="J18" s="24" t="str">
        <f t="shared" si="9"/>
        <v>J</v>
      </c>
      <c r="K18" s="24" t="str">
        <f t="shared" si="10"/>
        <v>K</v>
      </c>
      <c r="L18" s="177" t="str">
        <f t="shared" si="11"/>
        <v>L</v>
      </c>
      <c r="M18" s="24" t="str">
        <f t="shared" si="12"/>
        <v>M</v>
      </c>
      <c r="N18" s="178" t="str">
        <f t="shared" si="13"/>
        <v>N</v>
      </c>
      <c r="O18" s="24">
        <f t="shared" ref="O18:O24" si="23">SUM(C18:E18)</f>
        <v>0</v>
      </c>
      <c r="P18" s="24">
        <f t="shared" ref="P18:P24" si="24">SUM(F18:H18)</f>
        <v>0</v>
      </c>
      <c r="Q18" s="24">
        <f t="shared" ref="Q18:Q24" si="25">SUM(I18:K18)</f>
        <v>0</v>
      </c>
      <c r="R18" s="24">
        <f t="shared" ref="R18:R24" si="26">SUM(L18:N18)</f>
        <v>0</v>
      </c>
      <c r="S18" s="25">
        <f t="shared" ref="S18:S24" si="27">SUM(C18:N18)</f>
        <v>0</v>
      </c>
    </row>
    <row r="19" spans="2:19" ht="12.75" x14ac:dyDescent="0.25">
      <c r="B19" s="23" t="s">
        <v>14</v>
      </c>
      <c r="C19" s="131" t="str">
        <f t="shared" si="3"/>
        <v>C</v>
      </c>
      <c r="D19" s="24" t="str">
        <f t="shared" si="14"/>
        <v>D</v>
      </c>
      <c r="E19" s="24" t="str">
        <f t="shared" si="4"/>
        <v>E</v>
      </c>
      <c r="F19" s="177" t="str">
        <f t="shared" si="5"/>
        <v>F</v>
      </c>
      <c r="G19" s="24" t="str">
        <f t="shared" si="6"/>
        <v>G</v>
      </c>
      <c r="H19" s="149" t="str">
        <f t="shared" si="7"/>
        <v>H</v>
      </c>
      <c r="I19" s="177" t="str">
        <f t="shared" si="8"/>
        <v>I</v>
      </c>
      <c r="J19" s="24" t="str">
        <f t="shared" si="9"/>
        <v>J</v>
      </c>
      <c r="K19" s="24" t="str">
        <f t="shared" si="10"/>
        <v>K</v>
      </c>
      <c r="L19" s="177" t="str">
        <f t="shared" si="11"/>
        <v>L</v>
      </c>
      <c r="M19" s="24" t="str">
        <f t="shared" si="12"/>
        <v>M</v>
      </c>
      <c r="N19" s="178" t="str">
        <f t="shared" si="13"/>
        <v>N</v>
      </c>
      <c r="O19" s="24">
        <f t="shared" si="23"/>
        <v>0</v>
      </c>
      <c r="P19" s="24">
        <f t="shared" si="24"/>
        <v>0</v>
      </c>
      <c r="Q19" s="24">
        <f t="shared" si="25"/>
        <v>0</v>
      </c>
      <c r="R19" s="24">
        <f t="shared" si="26"/>
        <v>0</v>
      </c>
      <c r="S19" s="25">
        <f t="shared" si="27"/>
        <v>0</v>
      </c>
    </row>
    <row r="20" spans="2:19" ht="12.75" x14ac:dyDescent="0.25">
      <c r="B20" s="23" t="s">
        <v>15</v>
      </c>
      <c r="C20" s="131" t="str">
        <f t="shared" si="3"/>
        <v>C</v>
      </c>
      <c r="D20" s="24" t="str">
        <f t="shared" si="14"/>
        <v>D</v>
      </c>
      <c r="E20" s="24" t="str">
        <f t="shared" si="4"/>
        <v>E</v>
      </c>
      <c r="F20" s="177" t="str">
        <f t="shared" si="5"/>
        <v>F</v>
      </c>
      <c r="G20" s="24" t="str">
        <f t="shared" si="6"/>
        <v>G</v>
      </c>
      <c r="H20" s="149" t="str">
        <f t="shared" si="7"/>
        <v>H</v>
      </c>
      <c r="I20" s="177" t="str">
        <f t="shared" si="8"/>
        <v>I</v>
      </c>
      <c r="J20" s="24" t="str">
        <f t="shared" si="9"/>
        <v>J</v>
      </c>
      <c r="K20" s="24" t="str">
        <f t="shared" si="10"/>
        <v>K</v>
      </c>
      <c r="L20" s="177" t="str">
        <f t="shared" si="11"/>
        <v>L</v>
      </c>
      <c r="M20" s="24" t="str">
        <f t="shared" si="12"/>
        <v>M</v>
      </c>
      <c r="N20" s="178" t="str">
        <f t="shared" si="13"/>
        <v>N</v>
      </c>
      <c r="O20" s="24">
        <f t="shared" si="23"/>
        <v>0</v>
      </c>
      <c r="P20" s="24">
        <f t="shared" si="24"/>
        <v>0</v>
      </c>
      <c r="Q20" s="24">
        <f t="shared" si="25"/>
        <v>0</v>
      </c>
      <c r="R20" s="24">
        <f t="shared" si="26"/>
        <v>0</v>
      </c>
      <c r="S20" s="25">
        <f t="shared" si="27"/>
        <v>0</v>
      </c>
    </row>
    <row r="21" spans="2:19" ht="12.75" x14ac:dyDescent="0.25">
      <c r="B21" s="23" t="s">
        <v>16</v>
      </c>
      <c r="C21" s="131" t="str">
        <f t="shared" si="3"/>
        <v>C</v>
      </c>
      <c r="D21" s="24" t="str">
        <f t="shared" si="14"/>
        <v>D</v>
      </c>
      <c r="E21" s="24" t="str">
        <f t="shared" si="4"/>
        <v>E</v>
      </c>
      <c r="F21" s="177" t="str">
        <f t="shared" si="5"/>
        <v>F</v>
      </c>
      <c r="G21" s="24" t="str">
        <f t="shared" si="6"/>
        <v>G</v>
      </c>
      <c r="H21" s="149" t="str">
        <f t="shared" si="7"/>
        <v>H</v>
      </c>
      <c r="I21" s="177" t="str">
        <f t="shared" si="8"/>
        <v>I</v>
      </c>
      <c r="J21" s="24" t="str">
        <f t="shared" si="9"/>
        <v>J</v>
      </c>
      <c r="K21" s="24" t="str">
        <f t="shared" si="10"/>
        <v>K</v>
      </c>
      <c r="L21" s="177" t="str">
        <f t="shared" si="11"/>
        <v>L</v>
      </c>
      <c r="M21" s="24" t="str">
        <f t="shared" si="12"/>
        <v>M</v>
      </c>
      <c r="N21" s="178" t="str">
        <f t="shared" si="13"/>
        <v>N</v>
      </c>
      <c r="O21" s="24">
        <f t="shared" si="23"/>
        <v>0</v>
      </c>
      <c r="P21" s="24">
        <f t="shared" si="24"/>
        <v>0</v>
      </c>
      <c r="Q21" s="24">
        <f t="shared" si="25"/>
        <v>0</v>
      </c>
      <c r="R21" s="24">
        <f t="shared" si="26"/>
        <v>0</v>
      </c>
      <c r="S21" s="25">
        <f t="shared" si="27"/>
        <v>0</v>
      </c>
    </row>
    <row r="22" spans="2:19" ht="12.75" x14ac:dyDescent="0.25">
      <c r="B22" s="23" t="s">
        <v>17</v>
      </c>
      <c r="C22" s="131" t="str">
        <f t="shared" si="3"/>
        <v>C</v>
      </c>
      <c r="D22" s="24" t="str">
        <f t="shared" si="14"/>
        <v>D</v>
      </c>
      <c r="E22" s="24" t="str">
        <f t="shared" si="4"/>
        <v>E</v>
      </c>
      <c r="F22" s="177" t="str">
        <f t="shared" si="5"/>
        <v>F</v>
      </c>
      <c r="G22" s="24" t="str">
        <f t="shared" si="6"/>
        <v>G</v>
      </c>
      <c r="H22" s="149" t="str">
        <f t="shared" si="7"/>
        <v>H</v>
      </c>
      <c r="I22" s="177" t="str">
        <f t="shared" si="8"/>
        <v>I</v>
      </c>
      <c r="J22" s="24" t="str">
        <f t="shared" si="9"/>
        <v>J</v>
      </c>
      <c r="K22" s="24" t="str">
        <f t="shared" si="10"/>
        <v>K</v>
      </c>
      <c r="L22" s="177" t="str">
        <f t="shared" si="11"/>
        <v>L</v>
      </c>
      <c r="M22" s="24" t="str">
        <f t="shared" si="12"/>
        <v>M</v>
      </c>
      <c r="N22" s="178" t="str">
        <f t="shared" si="13"/>
        <v>N</v>
      </c>
      <c r="O22" s="24">
        <f t="shared" si="23"/>
        <v>0</v>
      </c>
      <c r="P22" s="24">
        <f t="shared" si="24"/>
        <v>0</v>
      </c>
      <c r="Q22" s="24">
        <f t="shared" si="25"/>
        <v>0</v>
      </c>
      <c r="R22" s="24">
        <f t="shared" si="26"/>
        <v>0</v>
      </c>
      <c r="S22" s="25">
        <f t="shared" si="27"/>
        <v>0</v>
      </c>
    </row>
    <row r="23" spans="2:19" ht="12.75" x14ac:dyDescent="0.25">
      <c r="B23" s="23" t="s">
        <v>18</v>
      </c>
      <c r="C23" s="131" t="str">
        <f t="shared" si="3"/>
        <v>C</v>
      </c>
      <c r="D23" s="24" t="str">
        <f t="shared" si="14"/>
        <v>D</v>
      </c>
      <c r="E23" s="24" t="str">
        <f t="shared" si="4"/>
        <v>E</v>
      </c>
      <c r="F23" s="177" t="str">
        <f t="shared" si="5"/>
        <v>F</v>
      </c>
      <c r="G23" s="24" t="str">
        <f t="shared" si="6"/>
        <v>G</v>
      </c>
      <c r="H23" s="149" t="str">
        <f t="shared" si="7"/>
        <v>H</v>
      </c>
      <c r="I23" s="177" t="str">
        <f t="shared" si="8"/>
        <v>I</v>
      </c>
      <c r="J23" s="24" t="str">
        <f t="shared" si="9"/>
        <v>J</v>
      </c>
      <c r="K23" s="24" t="str">
        <f t="shared" si="10"/>
        <v>K</v>
      </c>
      <c r="L23" s="177" t="str">
        <f t="shared" si="11"/>
        <v>L</v>
      </c>
      <c r="M23" s="24" t="str">
        <f t="shared" si="12"/>
        <v>M</v>
      </c>
      <c r="N23" s="178" t="str">
        <f t="shared" si="13"/>
        <v>N</v>
      </c>
      <c r="O23" s="24">
        <f t="shared" si="23"/>
        <v>0</v>
      </c>
      <c r="P23" s="24">
        <f t="shared" si="24"/>
        <v>0</v>
      </c>
      <c r="Q23" s="24">
        <f t="shared" si="25"/>
        <v>0</v>
      </c>
      <c r="R23" s="24">
        <f t="shared" si="26"/>
        <v>0</v>
      </c>
      <c r="S23" s="25">
        <f t="shared" si="27"/>
        <v>0</v>
      </c>
    </row>
    <row r="24" spans="2:19" ht="12.75" x14ac:dyDescent="0.25">
      <c r="B24" s="26" t="s">
        <v>19</v>
      </c>
      <c r="C24" s="132" t="str">
        <f t="shared" si="3"/>
        <v>C</v>
      </c>
      <c r="D24" s="27" t="str">
        <f t="shared" si="14"/>
        <v>D</v>
      </c>
      <c r="E24" s="27" t="str">
        <f t="shared" si="4"/>
        <v>E</v>
      </c>
      <c r="F24" s="179" t="str">
        <f t="shared" si="5"/>
        <v>F</v>
      </c>
      <c r="G24" s="27" t="str">
        <f t="shared" si="6"/>
        <v>G</v>
      </c>
      <c r="H24" s="150" t="str">
        <f t="shared" si="7"/>
        <v>H</v>
      </c>
      <c r="I24" s="179" t="str">
        <f t="shared" si="8"/>
        <v>I</v>
      </c>
      <c r="J24" s="27" t="str">
        <f t="shared" si="9"/>
        <v>J</v>
      </c>
      <c r="K24" s="27" t="str">
        <f t="shared" si="10"/>
        <v>K</v>
      </c>
      <c r="L24" s="179" t="str">
        <f t="shared" si="11"/>
        <v>L</v>
      </c>
      <c r="M24" s="27" t="str">
        <f t="shared" si="12"/>
        <v>M</v>
      </c>
      <c r="N24" s="180" t="str">
        <f t="shared" si="13"/>
        <v>N</v>
      </c>
      <c r="O24" s="27">
        <f t="shared" si="23"/>
        <v>0</v>
      </c>
      <c r="P24" s="27">
        <f t="shared" si="24"/>
        <v>0</v>
      </c>
      <c r="Q24" s="27">
        <f t="shared" si="25"/>
        <v>0</v>
      </c>
      <c r="R24" s="27">
        <f t="shared" si="26"/>
        <v>0</v>
      </c>
      <c r="S24" s="28">
        <f t="shared" si="27"/>
        <v>0</v>
      </c>
    </row>
    <row r="25" spans="2:19" s="41" customFormat="1" ht="12.75" x14ac:dyDescent="0.25">
      <c r="B25" s="29" t="s">
        <v>20</v>
      </c>
      <c r="C25" s="135" t="str">
        <f t="shared" si="3"/>
        <v>C</v>
      </c>
      <c r="D25" s="34" t="str">
        <f t="shared" si="14"/>
        <v>D</v>
      </c>
      <c r="E25" s="34" t="str">
        <f t="shared" si="4"/>
        <v>E</v>
      </c>
      <c r="F25" s="185" t="str">
        <f t="shared" si="5"/>
        <v>F</v>
      </c>
      <c r="G25" s="34" t="str">
        <f t="shared" si="6"/>
        <v>G</v>
      </c>
      <c r="H25" s="153" t="str">
        <f t="shared" si="7"/>
        <v>H</v>
      </c>
      <c r="I25" s="185" t="str">
        <f t="shared" si="8"/>
        <v>I</v>
      </c>
      <c r="J25" s="34" t="str">
        <f t="shared" si="9"/>
        <v>J</v>
      </c>
      <c r="K25" s="34" t="str">
        <f t="shared" si="10"/>
        <v>K</v>
      </c>
      <c r="L25" s="185" t="str">
        <f t="shared" si="11"/>
        <v>L</v>
      </c>
      <c r="M25" s="34" t="str">
        <f t="shared" si="12"/>
        <v>M</v>
      </c>
      <c r="N25" s="186" t="str">
        <f t="shared" si="13"/>
        <v>N</v>
      </c>
      <c r="O25" s="34">
        <f t="shared" ref="O25:R25" si="28">SUM(O18:O24)</f>
        <v>0</v>
      </c>
      <c r="P25" s="34">
        <f t="shared" si="28"/>
        <v>0</v>
      </c>
      <c r="Q25" s="34">
        <f t="shared" si="28"/>
        <v>0</v>
      </c>
      <c r="R25" s="34">
        <f t="shared" si="28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 t="shared" si="3"/>
        <v>C</v>
      </c>
      <c r="D26" s="43" t="str">
        <f t="shared" si="14"/>
        <v>D</v>
      </c>
      <c r="E26" s="43" t="str">
        <f t="shared" si="4"/>
        <v>E</v>
      </c>
      <c r="F26" s="189" t="str">
        <f t="shared" si="5"/>
        <v>F</v>
      </c>
      <c r="G26" s="43" t="str">
        <f t="shared" si="6"/>
        <v>G</v>
      </c>
      <c r="H26" s="155" t="str">
        <f t="shared" si="7"/>
        <v>H</v>
      </c>
      <c r="I26" s="189" t="str">
        <f t="shared" si="8"/>
        <v>I</v>
      </c>
      <c r="J26" s="43" t="str">
        <f t="shared" si="9"/>
        <v>J</v>
      </c>
      <c r="K26" s="43" t="str">
        <f t="shared" si="10"/>
        <v>K</v>
      </c>
      <c r="L26" s="189" t="str">
        <f t="shared" si="11"/>
        <v>L</v>
      </c>
      <c r="M26" s="43" t="str">
        <f t="shared" si="12"/>
        <v>M</v>
      </c>
      <c r="N26" s="190" t="str">
        <f t="shared" si="13"/>
        <v>N</v>
      </c>
      <c r="O26" s="43" t="str">
        <f t="shared" ref="O26:R26" si="29">IFERROR(O25/O13,"N/A")</f>
        <v>N/A</v>
      </c>
      <c r="P26" s="43" t="str">
        <f t="shared" si="29"/>
        <v>N/A</v>
      </c>
      <c r="Q26" s="43" t="str">
        <f t="shared" si="29"/>
        <v>N/A</v>
      </c>
      <c r="R26" s="43" t="str">
        <f t="shared" si="29"/>
        <v>N/A</v>
      </c>
      <c r="S26" s="44" t="str">
        <f>IFERROR(S25/S13,"N/A")</f>
        <v>N/A</v>
      </c>
    </row>
    <row r="27" spans="2:19" ht="12.75" x14ac:dyDescent="0.25">
      <c r="B27" s="20"/>
      <c r="C27" s="129" t="str">
        <f t="shared" si="3"/>
        <v>C</v>
      </c>
      <c r="D27" s="18" t="str">
        <f t="shared" si="14"/>
        <v>D</v>
      </c>
      <c r="E27" s="18" t="str">
        <f t="shared" si="4"/>
        <v>E</v>
      </c>
      <c r="F27" s="173" t="str">
        <f t="shared" si="5"/>
        <v>F</v>
      </c>
      <c r="G27" s="18" t="str">
        <f t="shared" si="6"/>
        <v>G</v>
      </c>
      <c r="H27" s="147" t="str">
        <f t="shared" si="7"/>
        <v>H</v>
      </c>
      <c r="I27" s="173" t="str">
        <f t="shared" si="8"/>
        <v>I</v>
      </c>
      <c r="J27" s="18" t="str">
        <f t="shared" si="9"/>
        <v>J</v>
      </c>
      <c r="K27" s="18" t="str">
        <f t="shared" si="10"/>
        <v>K</v>
      </c>
      <c r="L27" s="173" t="str">
        <f t="shared" si="11"/>
        <v>L</v>
      </c>
      <c r="M27" s="18" t="str">
        <f t="shared" si="12"/>
        <v>M</v>
      </c>
      <c r="N27" s="174" t="str">
        <f t="shared" si="13"/>
        <v>N</v>
      </c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 t="str">
        <f t="shared" si="3"/>
        <v>C</v>
      </c>
      <c r="D28" s="18" t="str">
        <f t="shared" si="14"/>
        <v>D</v>
      </c>
      <c r="E28" s="18" t="str">
        <f t="shared" si="4"/>
        <v>E</v>
      </c>
      <c r="F28" s="173" t="str">
        <f t="shared" si="5"/>
        <v>F</v>
      </c>
      <c r="G28" s="18" t="str">
        <f t="shared" si="6"/>
        <v>G</v>
      </c>
      <c r="H28" s="147" t="str">
        <f t="shared" si="7"/>
        <v>H</v>
      </c>
      <c r="I28" s="173" t="str">
        <f t="shared" si="8"/>
        <v>I</v>
      </c>
      <c r="J28" s="18" t="str">
        <f t="shared" si="9"/>
        <v>J</v>
      </c>
      <c r="K28" s="18" t="str">
        <f t="shared" si="10"/>
        <v>K</v>
      </c>
      <c r="L28" s="173" t="str">
        <f t="shared" si="11"/>
        <v>L</v>
      </c>
      <c r="M28" s="18" t="str">
        <f t="shared" si="12"/>
        <v>M</v>
      </c>
      <c r="N28" s="174" t="str">
        <f t="shared" si="13"/>
        <v>N</v>
      </c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 t="str">
        <f t="shared" si="3"/>
        <v>C</v>
      </c>
      <c r="D29" s="24" t="str">
        <f t="shared" si="14"/>
        <v>D</v>
      </c>
      <c r="E29" s="24" t="str">
        <f t="shared" si="4"/>
        <v>E</v>
      </c>
      <c r="F29" s="177" t="str">
        <f t="shared" si="5"/>
        <v>F</v>
      </c>
      <c r="G29" s="24" t="str">
        <f t="shared" si="6"/>
        <v>G</v>
      </c>
      <c r="H29" s="149" t="str">
        <f t="shared" si="7"/>
        <v>H</v>
      </c>
      <c r="I29" s="177" t="str">
        <f t="shared" si="8"/>
        <v>I</v>
      </c>
      <c r="J29" s="24" t="str">
        <f t="shared" si="9"/>
        <v>J</v>
      </c>
      <c r="K29" s="24" t="str">
        <f t="shared" si="10"/>
        <v>K</v>
      </c>
      <c r="L29" s="177" t="str">
        <f t="shared" si="11"/>
        <v>L</v>
      </c>
      <c r="M29" s="24" t="str">
        <f t="shared" si="12"/>
        <v>M</v>
      </c>
      <c r="N29" s="178" t="str">
        <f t="shared" si="13"/>
        <v>N</v>
      </c>
      <c r="O29" s="24">
        <f t="shared" ref="O29:O39" si="30">SUM(C29:E29)</f>
        <v>0</v>
      </c>
      <c r="P29" s="24">
        <f t="shared" ref="P29:P39" si="31">SUM(F29:H29)</f>
        <v>0</v>
      </c>
      <c r="Q29" s="24">
        <f t="shared" ref="Q29:Q39" si="32">SUM(I29:K29)</f>
        <v>0</v>
      </c>
      <c r="R29" s="24">
        <f t="shared" ref="R29:R39" si="33">SUM(L29:N29)</f>
        <v>0</v>
      </c>
      <c r="S29" s="25">
        <f t="shared" ref="S29:S39" si="34">SUM(C29:N29)</f>
        <v>0</v>
      </c>
    </row>
    <row r="30" spans="2:19" ht="12.75" x14ac:dyDescent="0.25">
      <c r="B30" s="23" t="s">
        <v>24</v>
      </c>
      <c r="C30" s="131" t="str">
        <f t="shared" si="3"/>
        <v>C</v>
      </c>
      <c r="D30" s="24" t="str">
        <f t="shared" si="14"/>
        <v>D</v>
      </c>
      <c r="E30" s="24" t="str">
        <f t="shared" si="4"/>
        <v>E</v>
      </c>
      <c r="F30" s="177" t="str">
        <f t="shared" si="5"/>
        <v>F</v>
      </c>
      <c r="G30" s="24" t="str">
        <f t="shared" si="6"/>
        <v>G</v>
      </c>
      <c r="H30" s="149" t="str">
        <f t="shared" si="7"/>
        <v>H</v>
      </c>
      <c r="I30" s="177" t="str">
        <f t="shared" si="8"/>
        <v>I</v>
      </c>
      <c r="J30" s="24" t="str">
        <f t="shared" si="9"/>
        <v>J</v>
      </c>
      <c r="K30" s="24" t="str">
        <f t="shared" si="10"/>
        <v>K</v>
      </c>
      <c r="L30" s="177" t="str">
        <f t="shared" si="11"/>
        <v>L</v>
      </c>
      <c r="M30" s="24" t="str">
        <f t="shared" si="12"/>
        <v>M</v>
      </c>
      <c r="N30" s="178" t="str">
        <f t="shared" si="13"/>
        <v>N</v>
      </c>
      <c r="O30" s="24">
        <f t="shared" si="30"/>
        <v>0</v>
      </c>
      <c r="P30" s="24">
        <f t="shared" si="31"/>
        <v>0</v>
      </c>
      <c r="Q30" s="24">
        <f t="shared" si="32"/>
        <v>0</v>
      </c>
      <c r="R30" s="24">
        <f t="shared" si="33"/>
        <v>0</v>
      </c>
      <c r="S30" s="25">
        <f t="shared" si="34"/>
        <v>0</v>
      </c>
    </row>
    <row r="31" spans="2:19" ht="12.75" x14ac:dyDescent="0.25">
      <c r="B31" s="23" t="s">
        <v>25</v>
      </c>
      <c r="C31" s="131" t="str">
        <f t="shared" si="3"/>
        <v>C</v>
      </c>
      <c r="D31" s="24" t="str">
        <f t="shared" si="14"/>
        <v>D</v>
      </c>
      <c r="E31" s="24" t="str">
        <f t="shared" si="4"/>
        <v>E</v>
      </c>
      <c r="F31" s="177" t="str">
        <f t="shared" si="5"/>
        <v>F</v>
      </c>
      <c r="G31" s="24" t="str">
        <f t="shared" si="6"/>
        <v>G</v>
      </c>
      <c r="H31" s="149" t="str">
        <f t="shared" si="7"/>
        <v>H</v>
      </c>
      <c r="I31" s="177" t="str">
        <f t="shared" si="8"/>
        <v>I</v>
      </c>
      <c r="J31" s="24" t="str">
        <f t="shared" si="9"/>
        <v>J</v>
      </c>
      <c r="K31" s="24" t="str">
        <f t="shared" si="10"/>
        <v>K</v>
      </c>
      <c r="L31" s="177" t="str">
        <f t="shared" si="11"/>
        <v>L</v>
      </c>
      <c r="M31" s="24" t="str">
        <f t="shared" si="12"/>
        <v>M</v>
      </c>
      <c r="N31" s="178" t="str">
        <f t="shared" si="13"/>
        <v>N</v>
      </c>
      <c r="O31" s="24">
        <f t="shared" si="30"/>
        <v>0</v>
      </c>
      <c r="P31" s="24">
        <f t="shared" si="31"/>
        <v>0</v>
      </c>
      <c r="Q31" s="24">
        <f t="shared" si="32"/>
        <v>0</v>
      </c>
      <c r="R31" s="24">
        <f t="shared" si="33"/>
        <v>0</v>
      </c>
      <c r="S31" s="25">
        <f t="shared" si="34"/>
        <v>0</v>
      </c>
    </row>
    <row r="32" spans="2:19" ht="12.75" x14ac:dyDescent="0.25">
      <c r="B32" s="23" t="s">
        <v>26</v>
      </c>
      <c r="C32" s="131" t="str">
        <f t="shared" si="3"/>
        <v>C</v>
      </c>
      <c r="D32" s="24" t="str">
        <f t="shared" si="14"/>
        <v>D</v>
      </c>
      <c r="E32" s="24" t="str">
        <f t="shared" si="4"/>
        <v>E</v>
      </c>
      <c r="F32" s="177" t="str">
        <f t="shared" si="5"/>
        <v>F</v>
      </c>
      <c r="G32" s="24" t="str">
        <f t="shared" si="6"/>
        <v>G</v>
      </c>
      <c r="H32" s="149" t="str">
        <f t="shared" si="7"/>
        <v>H</v>
      </c>
      <c r="I32" s="177" t="str">
        <f t="shared" si="8"/>
        <v>I</v>
      </c>
      <c r="J32" s="24" t="str">
        <f t="shared" si="9"/>
        <v>J</v>
      </c>
      <c r="K32" s="24" t="str">
        <f t="shared" si="10"/>
        <v>K</v>
      </c>
      <c r="L32" s="177" t="str">
        <f t="shared" si="11"/>
        <v>L</v>
      </c>
      <c r="M32" s="24" t="str">
        <f t="shared" si="12"/>
        <v>M</v>
      </c>
      <c r="N32" s="178" t="str">
        <f t="shared" si="13"/>
        <v>N</v>
      </c>
      <c r="O32" s="24">
        <f t="shared" si="30"/>
        <v>0</v>
      </c>
      <c r="P32" s="24">
        <f t="shared" si="31"/>
        <v>0</v>
      </c>
      <c r="Q32" s="24">
        <f t="shared" si="32"/>
        <v>0</v>
      </c>
      <c r="R32" s="24">
        <f t="shared" si="33"/>
        <v>0</v>
      </c>
      <c r="S32" s="25">
        <f t="shared" si="34"/>
        <v>0</v>
      </c>
    </row>
    <row r="33" spans="2:19" ht="12.75" x14ac:dyDescent="0.25">
      <c r="B33" s="23" t="s">
        <v>27</v>
      </c>
      <c r="C33" s="131" t="str">
        <f t="shared" si="3"/>
        <v>C</v>
      </c>
      <c r="D33" s="24" t="str">
        <f t="shared" si="14"/>
        <v>D</v>
      </c>
      <c r="E33" s="24" t="str">
        <f t="shared" si="4"/>
        <v>E</v>
      </c>
      <c r="F33" s="177" t="str">
        <f t="shared" si="5"/>
        <v>F</v>
      </c>
      <c r="G33" s="24" t="str">
        <f t="shared" si="6"/>
        <v>G</v>
      </c>
      <c r="H33" s="149" t="str">
        <f t="shared" si="7"/>
        <v>H</v>
      </c>
      <c r="I33" s="177" t="str">
        <f t="shared" si="8"/>
        <v>I</v>
      </c>
      <c r="J33" s="24" t="str">
        <f t="shared" si="9"/>
        <v>J</v>
      </c>
      <c r="K33" s="24" t="str">
        <f t="shared" si="10"/>
        <v>K</v>
      </c>
      <c r="L33" s="177" t="str">
        <f t="shared" si="11"/>
        <v>L</v>
      </c>
      <c r="M33" s="24" t="str">
        <f t="shared" si="12"/>
        <v>M</v>
      </c>
      <c r="N33" s="178" t="str">
        <f t="shared" si="13"/>
        <v>N</v>
      </c>
      <c r="O33" s="24">
        <f t="shared" si="30"/>
        <v>0</v>
      </c>
      <c r="P33" s="24">
        <f t="shared" si="31"/>
        <v>0</v>
      </c>
      <c r="Q33" s="24">
        <f t="shared" si="32"/>
        <v>0</v>
      </c>
      <c r="R33" s="24">
        <f t="shared" si="33"/>
        <v>0</v>
      </c>
      <c r="S33" s="25">
        <f t="shared" si="34"/>
        <v>0</v>
      </c>
    </row>
    <row r="34" spans="2:19" ht="12.75" x14ac:dyDescent="0.25">
      <c r="B34" s="23" t="s">
        <v>28</v>
      </c>
      <c r="C34" s="131" t="str">
        <f t="shared" si="3"/>
        <v>C</v>
      </c>
      <c r="D34" s="24" t="str">
        <f t="shared" si="14"/>
        <v>D</v>
      </c>
      <c r="E34" s="24" t="str">
        <f t="shared" si="4"/>
        <v>E</v>
      </c>
      <c r="F34" s="177" t="str">
        <f t="shared" si="5"/>
        <v>F</v>
      </c>
      <c r="G34" s="24" t="str">
        <f t="shared" si="6"/>
        <v>G</v>
      </c>
      <c r="H34" s="149" t="str">
        <f t="shared" si="7"/>
        <v>H</v>
      </c>
      <c r="I34" s="177" t="str">
        <f t="shared" si="8"/>
        <v>I</v>
      </c>
      <c r="J34" s="24" t="str">
        <f t="shared" si="9"/>
        <v>J</v>
      </c>
      <c r="K34" s="24" t="str">
        <f t="shared" si="10"/>
        <v>K</v>
      </c>
      <c r="L34" s="177" t="str">
        <f t="shared" si="11"/>
        <v>L</v>
      </c>
      <c r="M34" s="24" t="str">
        <f t="shared" si="12"/>
        <v>M</v>
      </c>
      <c r="N34" s="178" t="str">
        <f t="shared" si="13"/>
        <v>N</v>
      </c>
      <c r="O34" s="24">
        <f t="shared" si="30"/>
        <v>0</v>
      </c>
      <c r="P34" s="24">
        <f t="shared" si="31"/>
        <v>0</v>
      </c>
      <c r="Q34" s="24">
        <f t="shared" si="32"/>
        <v>0</v>
      </c>
      <c r="R34" s="24">
        <f t="shared" si="33"/>
        <v>0</v>
      </c>
      <c r="S34" s="25">
        <f t="shared" si="34"/>
        <v>0</v>
      </c>
    </row>
    <row r="35" spans="2:19" ht="12.75" x14ac:dyDescent="0.25">
      <c r="B35" s="23" t="s">
        <v>29</v>
      </c>
      <c r="C35" s="131" t="str">
        <f t="shared" si="3"/>
        <v>C</v>
      </c>
      <c r="D35" s="24" t="str">
        <f t="shared" si="14"/>
        <v>D</v>
      </c>
      <c r="E35" s="24" t="str">
        <f t="shared" si="4"/>
        <v>E</v>
      </c>
      <c r="F35" s="177" t="str">
        <f t="shared" si="5"/>
        <v>F</v>
      </c>
      <c r="G35" s="24" t="str">
        <f t="shared" si="6"/>
        <v>G</v>
      </c>
      <c r="H35" s="149" t="str">
        <f t="shared" si="7"/>
        <v>H</v>
      </c>
      <c r="I35" s="177" t="str">
        <f t="shared" si="8"/>
        <v>I</v>
      </c>
      <c r="J35" s="24" t="str">
        <f t="shared" si="9"/>
        <v>J</v>
      </c>
      <c r="K35" s="24" t="str">
        <f t="shared" si="10"/>
        <v>K</v>
      </c>
      <c r="L35" s="177" t="str">
        <f t="shared" si="11"/>
        <v>L</v>
      </c>
      <c r="M35" s="24" t="str">
        <f t="shared" si="12"/>
        <v>M</v>
      </c>
      <c r="N35" s="178" t="str">
        <f t="shared" si="13"/>
        <v>N</v>
      </c>
      <c r="O35" s="24">
        <f t="shared" si="30"/>
        <v>0</v>
      </c>
      <c r="P35" s="24">
        <f t="shared" si="31"/>
        <v>0</v>
      </c>
      <c r="Q35" s="24">
        <f t="shared" si="32"/>
        <v>0</v>
      </c>
      <c r="R35" s="24">
        <f t="shared" si="33"/>
        <v>0</v>
      </c>
      <c r="S35" s="25">
        <f t="shared" si="34"/>
        <v>0</v>
      </c>
    </row>
    <row r="36" spans="2:19" ht="12.75" x14ac:dyDescent="0.25">
      <c r="B36" s="23" t="s">
        <v>30</v>
      </c>
      <c r="C36" s="131" t="str">
        <f t="shared" si="3"/>
        <v>C</v>
      </c>
      <c r="D36" s="24" t="str">
        <f t="shared" si="14"/>
        <v>D</v>
      </c>
      <c r="E36" s="24" t="str">
        <f t="shared" si="4"/>
        <v>E</v>
      </c>
      <c r="F36" s="177" t="str">
        <f t="shared" si="5"/>
        <v>F</v>
      </c>
      <c r="G36" s="24" t="str">
        <f t="shared" si="6"/>
        <v>G</v>
      </c>
      <c r="H36" s="149" t="str">
        <f t="shared" si="7"/>
        <v>H</v>
      </c>
      <c r="I36" s="177" t="str">
        <f t="shared" si="8"/>
        <v>I</v>
      </c>
      <c r="J36" s="24" t="str">
        <f t="shared" si="9"/>
        <v>J</v>
      </c>
      <c r="K36" s="24" t="str">
        <f t="shared" si="10"/>
        <v>K</v>
      </c>
      <c r="L36" s="177" t="str">
        <f t="shared" si="11"/>
        <v>L</v>
      </c>
      <c r="M36" s="24" t="str">
        <f t="shared" si="12"/>
        <v>M</v>
      </c>
      <c r="N36" s="178" t="str">
        <f t="shared" si="13"/>
        <v>N</v>
      </c>
      <c r="O36" s="24">
        <f t="shared" si="30"/>
        <v>0</v>
      </c>
      <c r="P36" s="24">
        <f t="shared" si="31"/>
        <v>0</v>
      </c>
      <c r="Q36" s="24">
        <f t="shared" si="32"/>
        <v>0</v>
      </c>
      <c r="R36" s="24">
        <f t="shared" si="33"/>
        <v>0</v>
      </c>
      <c r="S36" s="25">
        <f t="shared" si="34"/>
        <v>0</v>
      </c>
    </row>
    <row r="37" spans="2:19" ht="12.75" x14ac:dyDescent="0.25">
      <c r="B37" s="23" t="s">
        <v>31</v>
      </c>
      <c r="C37" s="131" t="str">
        <f t="shared" si="3"/>
        <v>C</v>
      </c>
      <c r="D37" s="24" t="str">
        <f t="shared" si="14"/>
        <v>D</v>
      </c>
      <c r="E37" s="24" t="str">
        <f t="shared" si="4"/>
        <v>E</v>
      </c>
      <c r="F37" s="177" t="str">
        <f t="shared" si="5"/>
        <v>F</v>
      </c>
      <c r="G37" s="24" t="str">
        <f t="shared" si="6"/>
        <v>G</v>
      </c>
      <c r="H37" s="149" t="str">
        <f t="shared" si="7"/>
        <v>H</v>
      </c>
      <c r="I37" s="177" t="str">
        <f t="shared" si="8"/>
        <v>I</v>
      </c>
      <c r="J37" s="24" t="str">
        <f t="shared" si="9"/>
        <v>J</v>
      </c>
      <c r="K37" s="24" t="str">
        <f t="shared" si="10"/>
        <v>K</v>
      </c>
      <c r="L37" s="177" t="str">
        <f t="shared" si="11"/>
        <v>L</v>
      </c>
      <c r="M37" s="24" t="str">
        <f t="shared" si="12"/>
        <v>M</v>
      </c>
      <c r="N37" s="178" t="str">
        <f t="shared" si="13"/>
        <v>N</v>
      </c>
      <c r="O37" s="24">
        <f t="shared" si="30"/>
        <v>0</v>
      </c>
      <c r="P37" s="24">
        <f t="shared" si="31"/>
        <v>0</v>
      </c>
      <c r="Q37" s="24">
        <f t="shared" si="32"/>
        <v>0</v>
      </c>
      <c r="R37" s="24">
        <f t="shared" si="33"/>
        <v>0</v>
      </c>
      <c r="S37" s="25">
        <f t="shared" si="34"/>
        <v>0</v>
      </c>
    </row>
    <row r="38" spans="2:19" ht="12.75" x14ac:dyDescent="0.25">
      <c r="B38" s="23" t="s">
        <v>1</v>
      </c>
      <c r="C38" s="131" t="str">
        <f t="shared" si="3"/>
        <v>C</v>
      </c>
      <c r="D38" s="24" t="str">
        <f t="shared" si="14"/>
        <v>D</v>
      </c>
      <c r="E38" s="24" t="str">
        <f t="shared" si="4"/>
        <v>E</v>
      </c>
      <c r="F38" s="177" t="str">
        <f t="shared" si="5"/>
        <v>F</v>
      </c>
      <c r="G38" s="24" t="str">
        <f t="shared" si="6"/>
        <v>G</v>
      </c>
      <c r="H38" s="149" t="str">
        <f t="shared" si="7"/>
        <v>H</v>
      </c>
      <c r="I38" s="177" t="str">
        <f t="shared" si="8"/>
        <v>I</v>
      </c>
      <c r="J38" s="24" t="str">
        <f t="shared" si="9"/>
        <v>J</v>
      </c>
      <c r="K38" s="24" t="str">
        <f t="shared" si="10"/>
        <v>K</v>
      </c>
      <c r="L38" s="177" t="str">
        <f t="shared" si="11"/>
        <v>L</v>
      </c>
      <c r="M38" s="24" t="str">
        <f t="shared" si="12"/>
        <v>M</v>
      </c>
      <c r="N38" s="178" t="str">
        <f t="shared" si="13"/>
        <v>N</v>
      </c>
      <c r="O38" s="24">
        <f t="shared" si="30"/>
        <v>0</v>
      </c>
      <c r="P38" s="24">
        <f t="shared" si="31"/>
        <v>0</v>
      </c>
      <c r="Q38" s="24">
        <f t="shared" si="32"/>
        <v>0</v>
      </c>
      <c r="R38" s="24">
        <f t="shared" si="33"/>
        <v>0</v>
      </c>
      <c r="S38" s="25">
        <f t="shared" si="34"/>
        <v>0</v>
      </c>
    </row>
    <row r="39" spans="2:19" ht="12.75" x14ac:dyDescent="0.25">
      <c r="B39" s="26" t="s">
        <v>0</v>
      </c>
      <c r="C39" s="132" t="str">
        <f t="shared" si="3"/>
        <v>C</v>
      </c>
      <c r="D39" s="27" t="str">
        <f t="shared" si="14"/>
        <v>D</v>
      </c>
      <c r="E39" s="27" t="str">
        <f t="shared" si="4"/>
        <v>E</v>
      </c>
      <c r="F39" s="179" t="str">
        <f t="shared" si="5"/>
        <v>F</v>
      </c>
      <c r="G39" s="27" t="str">
        <f t="shared" si="6"/>
        <v>G</v>
      </c>
      <c r="H39" s="150" t="str">
        <f t="shared" si="7"/>
        <v>H</v>
      </c>
      <c r="I39" s="179" t="str">
        <f t="shared" si="8"/>
        <v>I</v>
      </c>
      <c r="J39" s="27" t="str">
        <f t="shared" si="9"/>
        <v>J</v>
      </c>
      <c r="K39" s="27" t="str">
        <f t="shared" si="10"/>
        <v>K</v>
      </c>
      <c r="L39" s="179" t="str">
        <f t="shared" si="11"/>
        <v>L</v>
      </c>
      <c r="M39" s="27" t="str">
        <f t="shared" si="12"/>
        <v>M</v>
      </c>
      <c r="N39" s="180" t="str">
        <f t="shared" si="13"/>
        <v>N</v>
      </c>
      <c r="O39" s="27">
        <f t="shared" si="30"/>
        <v>0</v>
      </c>
      <c r="P39" s="27">
        <f t="shared" si="31"/>
        <v>0</v>
      </c>
      <c r="Q39" s="27">
        <f t="shared" si="32"/>
        <v>0</v>
      </c>
      <c r="R39" s="27">
        <f t="shared" si="33"/>
        <v>0</v>
      </c>
      <c r="S39" s="28">
        <f t="shared" si="34"/>
        <v>0</v>
      </c>
    </row>
    <row r="40" spans="2:19" s="41" customFormat="1" ht="12.75" x14ac:dyDescent="0.25">
      <c r="B40" s="45" t="s">
        <v>32</v>
      </c>
      <c r="C40" s="138" t="str">
        <f t="shared" si="3"/>
        <v>C</v>
      </c>
      <c r="D40" s="46" t="str">
        <f t="shared" si="14"/>
        <v>D</v>
      </c>
      <c r="E40" s="46" t="str">
        <f t="shared" si="4"/>
        <v>E</v>
      </c>
      <c r="F40" s="191" t="str">
        <f t="shared" si="5"/>
        <v>F</v>
      </c>
      <c r="G40" s="46" t="str">
        <f t="shared" si="6"/>
        <v>G</v>
      </c>
      <c r="H40" s="156" t="str">
        <f t="shared" si="7"/>
        <v>H</v>
      </c>
      <c r="I40" s="191" t="str">
        <f t="shared" si="8"/>
        <v>I</v>
      </c>
      <c r="J40" s="46" t="str">
        <f t="shared" si="9"/>
        <v>J</v>
      </c>
      <c r="K40" s="46" t="str">
        <f t="shared" si="10"/>
        <v>K</v>
      </c>
      <c r="L40" s="191" t="str">
        <f t="shared" si="11"/>
        <v>L</v>
      </c>
      <c r="M40" s="46" t="str">
        <f t="shared" si="12"/>
        <v>M</v>
      </c>
      <c r="N40" s="192" t="str">
        <f t="shared" si="13"/>
        <v>N</v>
      </c>
      <c r="O40" s="46">
        <f t="shared" ref="O40:R40" si="35">SUM(O29:O39)</f>
        <v>0</v>
      </c>
      <c r="P40" s="46">
        <f t="shared" si="35"/>
        <v>0</v>
      </c>
      <c r="Q40" s="46">
        <f t="shared" si="35"/>
        <v>0</v>
      </c>
      <c r="R40" s="46">
        <f t="shared" si="35"/>
        <v>0</v>
      </c>
      <c r="S40" s="47">
        <f>SUM(S29:S39)</f>
        <v>0</v>
      </c>
    </row>
    <row r="41" spans="2:19" s="39" customFormat="1" ht="12.75" x14ac:dyDescent="0.25">
      <c r="B41" s="48" t="s">
        <v>33</v>
      </c>
      <c r="C41" s="139" t="str">
        <f t="shared" si="3"/>
        <v>C</v>
      </c>
      <c r="D41" s="49" t="str">
        <f t="shared" si="14"/>
        <v>D</v>
      </c>
      <c r="E41" s="49" t="str">
        <f t="shared" si="4"/>
        <v>E</v>
      </c>
      <c r="F41" s="193" t="str">
        <f t="shared" si="5"/>
        <v>F</v>
      </c>
      <c r="G41" s="49" t="str">
        <f t="shared" si="6"/>
        <v>G</v>
      </c>
      <c r="H41" s="157" t="str">
        <f t="shared" si="7"/>
        <v>H</v>
      </c>
      <c r="I41" s="193" t="str">
        <f t="shared" si="8"/>
        <v>I</v>
      </c>
      <c r="J41" s="49" t="str">
        <f t="shared" si="9"/>
        <v>J</v>
      </c>
      <c r="K41" s="49" t="str">
        <f t="shared" si="10"/>
        <v>K</v>
      </c>
      <c r="L41" s="193" t="str">
        <f t="shared" si="11"/>
        <v>L</v>
      </c>
      <c r="M41" s="49" t="str">
        <f t="shared" si="12"/>
        <v>M</v>
      </c>
      <c r="N41" s="194" t="str">
        <f t="shared" si="13"/>
        <v>N</v>
      </c>
      <c r="O41" s="49" t="str">
        <f t="shared" ref="O41:R41" si="36">IFERROR(O40/O13,"N/A")</f>
        <v>N/A</v>
      </c>
      <c r="P41" s="49" t="str">
        <f t="shared" si="36"/>
        <v>N/A</v>
      </c>
      <c r="Q41" s="49" t="str">
        <f t="shared" si="36"/>
        <v>N/A</v>
      </c>
      <c r="R41" s="49" t="str">
        <f t="shared" si="36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 t="str">
        <f t="shared" si="3"/>
        <v>C</v>
      </c>
      <c r="D42" s="52" t="str">
        <f t="shared" si="14"/>
        <v>D</v>
      </c>
      <c r="E42" s="52" t="str">
        <f t="shared" si="4"/>
        <v>E</v>
      </c>
      <c r="F42" s="195" t="str">
        <f t="shared" si="5"/>
        <v>F</v>
      </c>
      <c r="G42" s="52" t="str">
        <f t="shared" si="6"/>
        <v>G</v>
      </c>
      <c r="H42" s="158" t="str">
        <f t="shared" si="7"/>
        <v>H</v>
      </c>
      <c r="I42" s="195" t="str">
        <f t="shared" si="8"/>
        <v>I</v>
      </c>
      <c r="J42" s="52" t="str">
        <f t="shared" si="9"/>
        <v>J</v>
      </c>
      <c r="K42" s="52" t="str">
        <f t="shared" si="10"/>
        <v>K</v>
      </c>
      <c r="L42" s="195" t="str">
        <f t="shared" si="11"/>
        <v>L</v>
      </c>
      <c r="M42" s="52" t="str">
        <f t="shared" si="12"/>
        <v>M</v>
      </c>
      <c r="N42" s="196" t="str">
        <f t="shared" si="13"/>
        <v>N</v>
      </c>
      <c r="O42" s="52">
        <v>11</v>
      </c>
      <c r="P42" s="52">
        <v>11</v>
      </c>
      <c r="Q42" s="52">
        <v>11</v>
      </c>
      <c r="R42" s="52">
        <v>11</v>
      </c>
      <c r="S42" s="53">
        <v>11</v>
      </c>
    </row>
    <row r="43" spans="2:19" ht="12.75" x14ac:dyDescent="0.25">
      <c r="B43" s="17"/>
      <c r="C43" s="129" t="str">
        <f t="shared" si="3"/>
        <v>C</v>
      </c>
      <c r="D43" s="18" t="str">
        <f t="shared" si="14"/>
        <v>D</v>
      </c>
      <c r="E43" s="18" t="str">
        <f t="shared" si="4"/>
        <v>E</v>
      </c>
      <c r="F43" s="173" t="str">
        <f t="shared" si="5"/>
        <v>F</v>
      </c>
      <c r="G43" s="18" t="str">
        <f t="shared" si="6"/>
        <v>G</v>
      </c>
      <c r="H43" s="147" t="str">
        <f t="shared" si="7"/>
        <v>H</v>
      </c>
      <c r="I43" s="173" t="str">
        <f t="shared" si="8"/>
        <v>I</v>
      </c>
      <c r="J43" s="18" t="str">
        <f t="shared" si="9"/>
        <v>J</v>
      </c>
      <c r="K43" s="18" t="str">
        <f t="shared" si="10"/>
        <v>K</v>
      </c>
      <c r="L43" s="173" t="str">
        <f t="shared" si="11"/>
        <v>L</v>
      </c>
      <c r="M43" s="18" t="str">
        <f t="shared" si="12"/>
        <v>M</v>
      </c>
      <c r="N43" s="174" t="str">
        <f t="shared" si="13"/>
        <v>N</v>
      </c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 t="str">
        <f t="shared" si="3"/>
        <v>C</v>
      </c>
      <c r="D44" s="34" t="str">
        <f t="shared" si="14"/>
        <v>D</v>
      </c>
      <c r="E44" s="34" t="str">
        <f t="shared" si="4"/>
        <v>E</v>
      </c>
      <c r="F44" s="185" t="str">
        <f t="shared" si="5"/>
        <v>F</v>
      </c>
      <c r="G44" s="34" t="str">
        <f t="shared" si="6"/>
        <v>G</v>
      </c>
      <c r="H44" s="153" t="str">
        <f t="shared" si="7"/>
        <v>H</v>
      </c>
      <c r="I44" s="185" t="str">
        <f t="shared" si="8"/>
        <v>I</v>
      </c>
      <c r="J44" s="34" t="str">
        <f t="shared" si="9"/>
        <v>J</v>
      </c>
      <c r="K44" s="34" t="str">
        <f t="shared" si="10"/>
        <v>K</v>
      </c>
      <c r="L44" s="185" t="str">
        <f t="shared" si="11"/>
        <v>L</v>
      </c>
      <c r="M44" s="34" t="str">
        <f t="shared" si="12"/>
        <v>M</v>
      </c>
      <c r="N44" s="186" t="str">
        <f t="shared" si="13"/>
        <v>N</v>
      </c>
      <c r="O44" s="34">
        <f t="shared" ref="O44:R44" si="37">O13-O25-O40</f>
        <v>0</v>
      </c>
      <c r="P44" s="34">
        <f t="shared" si="37"/>
        <v>0</v>
      </c>
      <c r="Q44" s="34">
        <f t="shared" si="37"/>
        <v>0</v>
      </c>
      <c r="R44" s="34">
        <f t="shared" si="37"/>
        <v>0</v>
      </c>
      <c r="S44" s="35">
        <f>S13-S25-S40</f>
        <v>0</v>
      </c>
    </row>
    <row r="45" spans="2:19" s="58" customFormat="1" ht="12.75" x14ac:dyDescent="0.25">
      <c r="B45" s="55" t="s">
        <v>36</v>
      </c>
      <c r="C45" s="141" t="str">
        <f t="shared" si="3"/>
        <v>C</v>
      </c>
      <c r="D45" s="56" t="str">
        <f t="shared" si="14"/>
        <v>D</v>
      </c>
      <c r="E45" s="56" t="str">
        <f t="shared" si="4"/>
        <v>E</v>
      </c>
      <c r="F45" s="197" t="str">
        <f t="shared" si="5"/>
        <v>F</v>
      </c>
      <c r="G45" s="56" t="str">
        <f t="shared" si="6"/>
        <v>G</v>
      </c>
      <c r="H45" s="159" t="str">
        <f t="shared" si="7"/>
        <v>H</v>
      </c>
      <c r="I45" s="197" t="str">
        <f t="shared" si="8"/>
        <v>I</v>
      </c>
      <c r="J45" s="56" t="str">
        <f t="shared" si="9"/>
        <v>J</v>
      </c>
      <c r="K45" s="56" t="str">
        <f t="shared" si="10"/>
        <v>K</v>
      </c>
      <c r="L45" s="197" t="str">
        <f t="shared" si="11"/>
        <v>L</v>
      </c>
      <c r="M45" s="56" t="str">
        <f t="shared" si="12"/>
        <v>M</v>
      </c>
      <c r="N45" s="198" t="str">
        <f t="shared" si="13"/>
        <v>N</v>
      </c>
      <c r="O45" s="56" t="str">
        <f t="shared" ref="O45:R45" si="38">IFERROR(O44/O13,"NO GMV")</f>
        <v>NO GMV</v>
      </c>
      <c r="P45" s="56" t="str">
        <f t="shared" si="38"/>
        <v>NO GMV</v>
      </c>
      <c r="Q45" s="56" t="str">
        <f t="shared" si="38"/>
        <v>NO GMV</v>
      </c>
      <c r="R45" s="56" t="str">
        <f t="shared" si="38"/>
        <v>NO GMV</v>
      </c>
      <c r="S45" s="57" t="str">
        <f>IFERROR(S44/S13,"NO GMV")</f>
        <v>NO GMV</v>
      </c>
    </row>
    <row r="46" spans="2:19" ht="12.75" x14ac:dyDescent="0.25">
      <c r="B46" s="17"/>
      <c r="C46" s="129" t="str">
        <f t="shared" si="3"/>
        <v>C</v>
      </c>
      <c r="D46" s="18" t="str">
        <f t="shared" si="14"/>
        <v>D</v>
      </c>
      <c r="E46" s="18" t="str">
        <f t="shared" si="4"/>
        <v>E</v>
      </c>
      <c r="F46" s="173" t="str">
        <f t="shared" si="5"/>
        <v>F</v>
      </c>
      <c r="G46" s="18" t="str">
        <f t="shared" si="6"/>
        <v>G</v>
      </c>
      <c r="H46" s="147" t="str">
        <f t="shared" si="7"/>
        <v>H</v>
      </c>
      <c r="I46" s="173" t="str">
        <f t="shared" si="8"/>
        <v>I</v>
      </c>
      <c r="J46" s="18" t="str">
        <f t="shared" si="9"/>
        <v>J</v>
      </c>
      <c r="K46" s="18" t="str">
        <f t="shared" si="10"/>
        <v>K</v>
      </c>
      <c r="L46" s="173" t="str">
        <f t="shared" si="11"/>
        <v>L</v>
      </c>
      <c r="M46" s="18" t="str">
        <f t="shared" si="12"/>
        <v>M</v>
      </c>
      <c r="N46" s="174" t="str">
        <f t="shared" si="13"/>
        <v>N</v>
      </c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 t="str">
        <f t="shared" si="3"/>
        <v>C</v>
      </c>
      <c r="D47" s="60" t="str">
        <f t="shared" si="14"/>
        <v>D</v>
      </c>
      <c r="E47" s="60" t="str">
        <f t="shared" si="4"/>
        <v>E</v>
      </c>
      <c r="F47" s="199" t="str">
        <f t="shared" si="5"/>
        <v>F</v>
      </c>
      <c r="G47" s="60" t="str">
        <f t="shared" si="6"/>
        <v>G</v>
      </c>
      <c r="H47" s="160" t="str">
        <f t="shared" si="7"/>
        <v>H</v>
      </c>
      <c r="I47" s="199" t="str">
        <f t="shared" si="8"/>
        <v>I</v>
      </c>
      <c r="J47" s="60" t="str">
        <f t="shared" si="9"/>
        <v>J</v>
      </c>
      <c r="K47" s="60" t="str">
        <f t="shared" si="10"/>
        <v>K</v>
      </c>
      <c r="L47" s="199" t="str">
        <f t="shared" si="11"/>
        <v>L</v>
      </c>
      <c r="M47" s="60" t="str">
        <f t="shared" si="12"/>
        <v>M</v>
      </c>
      <c r="N47" s="200" t="str">
        <f t="shared" si="13"/>
        <v>N</v>
      </c>
      <c r="O47" s="60">
        <f t="shared" ref="O47:R47" si="39">+O44+O25</f>
        <v>0</v>
      </c>
      <c r="P47" s="60">
        <f t="shared" si="39"/>
        <v>0</v>
      </c>
      <c r="Q47" s="60">
        <f t="shared" si="39"/>
        <v>0</v>
      </c>
      <c r="R47" s="60">
        <f t="shared" si="39"/>
        <v>0</v>
      </c>
      <c r="S47" s="61">
        <f>+S44+S25</f>
        <v>0</v>
      </c>
    </row>
    <row r="48" spans="2:19" s="58" customFormat="1" ht="13.5" thickBot="1" x14ac:dyDescent="0.3">
      <c r="B48" s="62" t="s">
        <v>36</v>
      </c>
      <c r="C48" s="143" t="str">
        <f t="shared" si="3"/>
        <v>C</v>
      </c>
      <c r="D48" s="63" t="str">
        <f t="shared" si="14"/>
        <v>D</v>
      </c>
      <c r="E48" s="63" t="str">
        <f t="shared" si="4"/>
        <v>E</v>
      </c>
      <c r="F48" s="201" t="str">
        <f t="shared" si="5"/>
        <v>F</v>
      </c>
      <c r="G48" s="63" t="str">
        <f t="shared" si="6"/>
        <v>G</v>
      </c>
      <c r="H48" s="161" t="str">
        <f t="shared" si="7"/>
        <v>H</v>
      </c>
      <c r="I48" s="201" t="str">
        <f t="shared" si="8"/>
        <v>I</v>
      </c>
      <c r="J48" s="63" t="str">
        <f t="shared" si="9"/>
        <v>J</v>
      </c>
      <c r="K48" s="63" t="str">
        <f t="shared" si="10"/>
        <v>K</v>
      </c>
      <c r="L48" s="201" t="str">
        <f t="shared" si="11"/>
        <v>L</v>
      </c>
      <c r="M48" s="63" t="str">
        <f t="shared" si="12"/>
        <v>M</v>
      </c>
      <c r="N48" s="163" t="str">
        <f t="shared" si="13"/>
        <v>N</v>
      </c>
      <c r="O48" s="63" t="str">
        <f t="shared" ref="O48:R48" si="40">IFERROR(O47/O13,"NO GMV")</f>
        <v>NO GMV</v>
      </c>
      <c r="P48" s="63" t="str">
        <f t="shared" si="40"/>
        <v>NO GMV</v>
      </c>
      <c r="Q48" s="63" t="str">
        <f t="shared" si="40"/>
        <v>NO GMV</v>
      </c>
      <c r="R48" s="63" t="str">
        <f t="shared" si="40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conditionalFormatting sqref="C5">
    <cfRule type="expression" dxfId="0" priority="1">
      <formula>AND(NOT(_xludf.ISFORMULA(INDIRECT("rc",FALSE))),ISNUMBER((INDIRECT("rc",FALSE))))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1B468-13D5-4568-BE1F-5B5DBFC26365}">
  <sheetPr codeName="Sheet18">
    <tabColor rgb="FF284E3F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F30" sqref="F30"/>
      <selection pane="topRight" activeCell="F30" sqref="F30"/>
      <selection pane="bottomLeft" activeCell="F30" sqref="F30"/>
      <selection pane="bottomRight" activeCell="F30" sqref="F30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202" customWidth="1"/>
    <col min="20" max="16384" width="26.3984375" style="8"/>
  </cols>
  <sheetData>
    <row r="1" spans="1:19" ht="15.75" customHeight="1" x14ac:dyDescent="0.25">
      <c r="C1" s="202">
        <v>3</v>
      </c>
      <c r="D1" s="202">
        <f>+C1+1</f>
        <v>4</v>
      </c>
      <c r="E1" s="202">
        <f t="shared" ref="E1:N1" si="0">+D1+1</f>
        <v>5</v>
      </c>
      <c r="F1" s="202">
        <f t="shared" si="0"/>
        <v>6</v>
      </c>
      <c r="G1" s="202">
        <f t="shared" si="0"/>
        <v>7</v>
      </c>
      <c r="H1" s="202">
        <f t="shared" si="0"/>
        <v>8</v>
      </c>
      <c r="I1" s="202">
        <f t="shared" si="0"/>
        <v>9</v>
      </c>
      <c r="J1" s="202">
        <f t="shared" si="0"/>
        <v>10</v>
      </c>
      <c r="K1" s="202">
        <f t="shared" si="0"/>
        <v>11</v>
      </c>
      <c r="L1" s="202">
        <f t="shared" si="0"/>
        <v>12</v>
      </c>
      <c r="M1" s="202">
        <f t="shared" si="0"/>
        <v>13</v>
      </c>
      <c r="N1" s="202">
        <f t="shared" si="0"/>
        <v>14</v>
      </c>
    </row>
    <row r="2" spans="1:19" s="125" customFormat="1" ht="13.5" thickBot="1" x14ac:dyDescent="0.3">
      <c r="A2" s="125">
        <v>2</v>
      </c>
      <c r="B2" s="165"/>
      <c r="C2" s="203">
        <v>1</v>
      </c>
      <c r="D2" s="203">
        <f>C2+1</f>
        <v>2</v>
      </c>
      <c r="E2" s="203">
        <f t="shared" ref="E2:R2" si="1">D2+1</f>
        <v>3</v>
      </c>
      <c r="F2" s="203">
        <f t="shared" si="1"/>
        <v>4</v>
      </c>
      <c r="G2" s="203">
        <f t="shared" si="1"/>
        <v>5</v>
      </c>
      <c r="H2" s="203">
        <f t="shared" si="1"/>
        <v>6</v>
      </c>
      <c r="I2" s="203">
        <f t="shared" si="1"/>
        <v>7</v>
      </c>
      <c r="J2" s="203">
        <f t="shared" si="1"/>
        <v>8</v>
      </c>
      <c r="K2" s="203">
        <f t="shared" si="1"/>
        <v>9</v>
      </c>
      <c r="L2" s="203">
        <f t="shared" si="1"/>
        <v>10</v>
      </c>
      <c r="M2" s="203">
        <f t="shared" si="1"/>
        <v>11</v>
      </c>
      <c r="N2" s="203">
        <f t="shared" si="1"/>
        <v>12</v>
      </c>
      <c r="O2" s="203">
        <f t="shared" si="1"/>
        <v>13</v>
      </c>
      <c r="P2" s="203">
        <f t="shared" si="1"/>
        <v>14</v>
      </c>
      <c r="Q2" s="203">
        <f t="shared" si="1"/>
        <v>15</v>
      </c>
      <c r="R2" s="203">
        <f t="shared" si="1"/>
        <v>16</v>
      </c>
      <c r="S2" s="203"/>
    </row>
    <row r="3" spans="1:19" ht="12.75" x14ac:dyDescent="0.25">
      <c r="B3" s="9" t="str" cm="1">
        <f t="array" aca="1" ref="B3" ca="1">MID(CELL("filename",A2),FIND("]",CELL("filename",A2))+1,256)</f>
        <v>R</v>
      </c>
      <c r="C3" s="204" t="str">
        <f>"Mo "&amp;C2</f>
        <v>Mo 1</v>
      </c>
      <c r="D3" s="205" t="str">
        <f t="shared" ref="D3:N3" si="2">"Mo "&amp;D2</f>
        <v>Mo 2</v>
      </c>
      <c r="E3" s="205" t="str">
        <f t="shared" si="2"/>
        <v>Mo 3</v>
      </c>
      <c r="F3" s="206" t="str">
        <f t="shared" si="2"/>
        <v>Mo 4</v>
      </c>
      <c r="G3" s="205" t="str">
        <f t="shared" si="2"/>
        <v>Mo 5</v>
      </c>
      <c r="H3" s="207" t="str">
        <f t="shared" si="2"/>
        <v>Mo 6</v>
      </c>
      <c r="I3" s="206" t="str">
        <f t="shared" si="2"/>
        <v>Mo 7</v>
      </c>
      <c r="J3" s="205" t="str">
        <f t="shared" si="2"/>
        <v>Mo 8</v>
      </c>
      <c r="K3" s="205" t="str">
        <f t="shared" si="2"/>
        <v>Mo 9</v>
      </c>
      <c r="L3" s="206" t="str">
        <f t="shared" si="2"/>
        <v>Mo 10</v>
      </c>
      <c r="M3" s="205" t="str">
        <f t="shared" si="2"/>
        <v>Mo 11</v>
      </c>
      <c r="N3" s="208" t="str">
        <f t="shared" si="2"/>
        <v>Mo 12</v>
      </c>
      <c r="O3" s="205" t="s">
        <v>48</v>
      </c>
      <c r="P3" s="205" t="s">
        <v>49</v>
      </c>
      <c r="Q3" s="205" t="s">
        <v>50</v>
      </c>
      <c r="R3" s="205" t="s">
        <v>51</v>
      </c>
      <c r="S3" s="209" t="s">
        <v>3</v>
      </c>
    </row>
    <row r="4" spans="1:19" ht="6" customHeight="1" x14ac:dyDescent="0.25">
      <c r="B4" s="12"/>
      <c r="C4" s="210"/>
      <c r="D4" s="211"/>
      <c r="E4" s="211"/>
      <c r="F4" s="212"/>
      <c r="G4" s="211"/>
      <c r="H4" s="213"/>
      <c r="I4" s="212"/>
      <c r="J4" s="211"/>
      <c r="K4" s="211"/>
      <c r="L4" s="212"/>
      <c r="M4" s="211"/>
      <c r="N4" s="214"/>
      <c r="O4" s="211"/>
      <c r="P4" s="211"/>
      <c r="Q4" s="211"/>
      <c r="R4" s="211"/>
      <c r="S4" s="215"/>
    </row>
    <row r="5" spans="1:19" ht="12.75" x14ac:dyDescent="0.25">
      <c r="B5" s="14" t="s">
        <v>4</v>
      </c>
      <c r="C5" s="216">
        <v>5</v>
      </c>
      <c r="D5" s="217">
        <f>C5</f>
        <v>5</v>
      </c>
      <c r="E5" s="217">
        <f t="shared" ref="E5:S5" si="3">D5</f>
        <v>5</v>
      </c>
      <c r="F5" s="218">
        <f t="shared" si="3"/>
        <v>5</v>
      </c>
      <c r="G5" s="217">
        <f t="shared" si="3"/>
        <v>5</v>
      </c>
      <c r="H5" s="219">
        <f t="shared" si="3"/>
        <v>5</v>
      </c>
      <c r="I5" s="218">
        <f t="shared" si="3"/>
        <v>5</v>
      </c>
      <c r="J5" s="217">
        <f t="shared" si="3"/>
        <v>5</v>
      </c>
      <c r="K5" s="217">
        <f t="shared" si="3"/>
        <v>5</v>
      </c>
      <c r="L5" s="218">
        <f t="shared" si="3"/>
        <v>5</v>
      </c>
      <c r="M5" s="217">
        <f t="shared" si="3"/>
        <v>5</v>
      </c>
      <c r="N5" s="220">
        <f t="shared" si="3"/>
        <v>5</v>
      </c>
      <c r="O5" s="217">
        <f t="shared" si="3"/>
        <v>5</v>
      </c>
      <c r="P5" s="217">
        <f t="shared" si="3"/>
        <v>5</v>
      </c>
      <c r="Q5" s="217">
        <f t="shared" si="3"/>
        <v>5</v>
      </c>
      <c r="R5" s="217">
        <f t="shared" si="3"/>
        <v>5</v>
      </c>
      <c r="S5" s="221">
        <f t="shared" si="3"/>
        <v>5</v>
      </c>
    </row>
    <row r="6" spans="1:19" ht="12.75" x14ac:dyDescent="0.25">
      <c r="B6" s="17"/>
      <c r="C6" s="222">
        <f>+C5+1</f>
        <v>6</v>
      </c>
      <c r="D6" s="223">
        <f t="shared" ref="D6:D48" si="4">+D5+1</f>
        <v>6</v>
      </c>
      <c r="E6" s="223">
        <f t="shared" ref="E6:E48" si="5">+E5+1</f>
        <v>6</v>
      </c>
      <c r="F6" s="224">
        <f t="shared" ref="F6:F48" si="6">+F5+1</f>
        <v>6</v>
      </c>
      <c r="G6" s="223">
        <f t="shared" ref="G6:G48" si="7">+G5+1</f>
        <v>6</v>
      </c>
      <c r="H6" s="225">
        <f t="shared" ref="H6:H48" si="8">+H5+1</f>
        <v>6</v>
      </c>
      <c r="I6" s="224">
        <f t="shared" ref="I6:I48" si="9">+I5+1</f>
        <v>6</v>
      </c>
      <c r="J6" s="223">
        <f t="shared" ref="J6:J48" si="10">+J5+1</f>
        <v>6</v>
      </c>
      <c r="K6" s="223">
        <f t="shared" ref="K6:K48" si="11">+K5+1</f>
        <v>6</v>
      </c>
      <c r="L6" s="224">
        <f t="shared" ref="L6:L48" si="12">+L5+1</f>
        <v>6</v>
      </c>
      <c r="M6" s="223">
        <f t="shared" ref="M6:M48" si="13">+M5+1</f>
        <v>6</v>
      </c>
      <c r="N6" s="226">
        <f t="shared" ref="N6:N48" si="14">+N5+1</f>
        <v>6</v>
      </c>
      <c r="O6" s="223">
        <f t="shared" ref="O6:O48" si="15">+O5+1</f>
        <v>6</v>
      </c>
      <c r="P6" s="223">
        <f t="shared" ref="P6:P48" si="16">+P5+1</f>
        <v>6</v>
      </c>
      <c r="Q6" s="223">
        <f t="shared" ref="Q6:Q48" si="17">+Q5+1</f>
        <v>6</v>
      </c>
      <c r="R6" s="223">
        <f t="shared" ref="R6:R48" si="18">+R5+1</f>
        <v>6</v>
      </c>
      <c r="S6" s="227">
        <f t="shared" ref="S6:S48" si="19">+S5+1</f>
        <v>6</v>
      </c>
    </row>
    <row r="7" spans="1:19" ht="12.75" x14ac:dyDescent="0.25">
      <c r="B7" s="20" t="s">
        <v>5</v>
      </c>
      <c r="C7" s="228">
        <f t="shared" ref="C7:C48" si="20">+C6+1</f>
        <v>7</v>
      </c>
      <c r="D7" s="229">
        <f t="shared" si="4"/>
        <v>7</v>
      </c>
      <c r="E7" s="229">
        <f t="shared" si="5"/>
        <v>7</v>
      </c>
      <c r="F7" s="230">
        <f t="shared" si="6"/>
        <v>7</v>
      </c>
      <c r="G7" s="229">
        <f t="shared" si="7"/>
        <v>7</v>
      </c>
      <c r="H7" s="231">
        <f t="shared" si="8"/>
        <v>7</v>
      </c>
      <c r="I7" s="230">
        <f t="shared" si="9"/>
        <v>7</v>
      </c>
      <c r="J7" s="229">
        <f t="shared" si="10"/>
        <v>7</v>
      </c>
      <c r="K7" s="229">
        <f t="shared" si="11"/>
        <v>7</v>
      </c>
      <c r="L7" s="230">
        <f t="shared" si="12"/>
        <v>7</v>
      </c>
      <c r="M7" s="229">
        <f t="shared" si="13"/>
        <v>7</v>
      </c>
      <c r="N7" s="232">
        <f t="shared" si="14"/>
        <v>7</v>
      </c>
      <c r="O7" s="229">
        <f t="shared" si="15"/>
        <v>7</v>
      </c>
      <c r="P7" s="229">
        <f t="shared" si="16"/>
        <v>7</v>
      </c>
      <c r="Q7" s="229">
        <f t="shared" si="17"/>
        <v>7</v>
      </c>
      <c r="R7" s="229">
        <f t="shared" si="18"/>
        <v>7</v>
      </c>
      <c r="S7" s="233">
        <f t="shared" si="19"/>
        <v>7</v>
      </c>
    </row>
    <row r="8" spans="1:19" ht="12.75" x14ac:dyDescent="0.25">
      <c r="B8" s="23" t="s">
        <v>6</v>
      </c>
      <c r="C8" s="234">
        <f t="shared" si="20"/>
        <v>8</v>
      </c>
      <c r="D8" s="235">
        <f t="shared" si="4"/>
        <v>8</v>
      </c>
      <c r="E8" s="235">
        <f t="shared" si="5"/>
        <v>8</v>
      </c>
      <c r="F8" s="236">
        <f t="shared" si="6"/>
        <v>8</v>
      </c>
      <c r="G8" s="235">
        <f t="shared" si="7"/>
        <v>8</v>
      </c>
      <c r="H8" s="237">
        <f t="shared" si="8"/>
        <v>8</v>
      </c>
      <c r="I8" s="236">
        <f t="shared" si="9"/>
        <v>8</v>
      </c>
      <c r="J8" s="235">
        <f t="shared" si="10"/>
        <v>8</v>
      </c>
      <c r="K8" s="235">
        <f t="shared" si="11"/>
        <v>8</v>
      </c>
      <c r="L8" s="236">
        <f t="shared" si="12"/>
        <v>8</v>
      </c>
      <c r="M8" s="235">
        <f t="shared" si="13"/>
        <v>8</v>
      </c>
      <c r="N8" s="238">
        <f t="shared" si="14"/>
        <v>8</v>
      </c>
      <c r="O8" s="235">
        <f t="shared" si="15"/>
        <v>8</v>
      </c>
      <c r="P8" s="235">
        <f t="shared" si="16"/>
        <v>8</v>
      </c>
      <c r="Q8" s="235">
        <f t="shared" si="17"/>
        <v>8</v>
      </c>
      <c r="R8" s="235">
        <f t="shared" si="18"/>
        <v>8</v>
      </c>
      <c r="S8" s="239">
        <f t="shared" si="19"/>
        <v>8</v>
      </c>
    </row>
    <row r="9" spans="1:19" ht="12.75" x14ac:dyDescent="0.25">
      <c r="B9" s="23" t="s">
        <v>7</v>
      </c>
      <c r="C9" s="234">
        <f t="shared" si="20"/>
        <v>9</v>
      </c>
      <c r="D9" s="235">
        <f t="shared" si="4"/>
        <v>9</v>
      </c>
      <c r="E9" s="235">
        <f t="shared" si="5"/>
        <v>9</v>
      </c>
      <c r="F9" s="236">
        <f t="shared" si="6"/>
        <v>9</v>
      </c>
      <c r="G9" s="235">
        <f t="shared" si="7"/>
        <v>9</v>
      </c>
      <c r="H9" s="237">
        <f t="shared" si="8"/>
        <v>9</v>
      </c>
      <c r="I9" s="236">
        <f t="shared" si="9"/>
        <v>9</v>
      </c>
      <c r="J9" s="235">
        <f t="shared" si="10"/>
        <v>9</v>
      </c>
      <c r="K9" s="235">
        <f t="shared" si="11"/>
        <v>9</v>
      </c>
      <c r="L9" s="236">
        <f t="shared" si="12"/>
        <v>9</v>
      </c>
      <c r="M9" s="235">
        <f t="shared" si="13"/>
        <v>9</v>
      </c>
      <c r="N9" s="238">
        <f t="shared" si="14"/>
        <v>9</v>
      </c>
      <c r="O9" s="235">
        <f t="shared" si="15"/>
        <v>9</v>
      </c>
      <c r="P9" s="235">
        <f t="shared" si="16"/>
        <v>9</v>
      </c>
      <c r="Q9" s="235">
        <f t="shared" si="17"/>
        <v>9</v>
      </c>
      <c r="R9" s="235">
        <f t="shared" si="18"/>
        <v>9</v>
      </c>
      <c r="S9" s="239">
        <f t="shared" si="19"/>
        <v>9</v>
      </c>
    </row>
    <row r="10" spans="1:19" ht="12.75" x14ac:dyDescent="0.25">
      <c r="B10" s="26" t="s">
        <v>8</v>
      </c>
      <c r="C10" s="240">
        <f t="shared" si="20"/>
        <v>10</v>
      </c>
      <c r="D10" s="241">
        <f t="shared" si="4"/>
        <v>10</v>
      </c>
      <c r="E10" s="241">
        <f t="shared" si="5"/>
        <v>10</v>
      </c>
      <c r="F10" s="242">
        <f t="shared" si="6"/>
        <v>10</v>
      </c>
      <c r="G10" s="241">
        <f t="shared" si="7"/>
        <v>10</v>
      </c>
      <c r="H10" s="243">
        <f t="shared" si="8"/>
        <v>10</v>
      </c>
      <c r="I10" s="242">
        <f t="shared" si="9"/>
        <v>10</v>
      </c>
      <c r="J10" s="241">
        <f t="shared" si="10"/>
        <v>10</v>
      </c>
      <c r="K10" s="241">
        <f t="shared" si="11"/>
        <v>10</v>
      </c>
      <c r="L10" s="242">
        <f t="shared" si="12"/>
        <v>10</v>
      </c>
      <c r="M10" s="241">
        <f t="shared" si="13"/>
        <v>10</v>
      </c>
      <c r="N10" s="244">
        <f t="shared" si="14"/>
        <v>10</v>
      </c>
      <c r="O10" s="241">
        <f t="shared" si="15"/>
        <v>10</v>
      </c>
      <c r="P10" s="241">
        <f t="shared" si="16"/>
        <v>10</v>
      </c>
      <c r="Q10" s="241">
        <f t="shared" si="17"/>
        <v>10</v>
      </c>
      <c r="R10" s="241">
        <f t="shared" si="18"/>
        <v>10</v>
      </c>
      <c r="S10" s="245">
        <f t="shared" si="19"/>
        <v>10</v>
      </c>
    </row>
    <row r="11" spans="1:19" ht="12.75" x14ac:dyDescent="0.25">
      <c r="B11" s="29" t="s">
        <v>9</v>
      </c>
      <c r="C11" s="246">
        <f t="shared" si="20"/>
        <v>11</v>
      </c>
      <c r="D11" s="247">
        <f t="shared" si="4"/>
        <v>11</v>
      </c>
      <c r="E11" s="247">
        <f t="shared" si="5"/>
        <v>11</v>
      </c>
      <c r="F11" s="248">
        <f t="shared" si="6"/>
        <v>11</v>
      </c>
      <c r="G11" s="247">
        <f t="shared" si="7"/>
        <v>11</v>
      </c>
      <c r="H11" s="249">
        <f t="shared" si="8"/>
        <v>11</v>
      </c>
      <c r="I11" s="248">
        <f t="shared" si="9"/>
        <v>11</v>
      </c>
      <c r="J11" s="247">
        <f t="shared" si="10"/>
        <v>11</v>
      </c>
      <c r="K11" s="247">
        <f t="shared" si="11"/>
        <v>11</v>
      </c>
      <c r="L11" s="248">
        <f t="shared" si="12"/>
        <v>11</v>
      </c>
      <c r="M11" s="247">
        <f t="shared" si="13"/>
        <v>11</v>
      </c>
      <c r="N11" s="250">
        <f t="shared" si="14"/>
        <v>11</v>
      </c>
      <c r="O11" s="247">
        <f t="shared" si="15"/>
        <v>11</v>
      </c>
      <c r="P11" s="247">
        <f t="shared" si="16"/>
        <v>11</v>
      </c>
      <c r="Q11" s="247">
        <f t="shared" si="17"/>
        <v>11</v>
      </c>
      <c r="R11" s="247">
        <f t="shared" si="18"/>
        <v>11</v>
      </c>
      <c r="S11" s="251">
        <f t="shared" si="19"/>
        <v>11</v>
      </c>
    </row>
    <row r="12" spans="1:19" ht="12.75" x14ac:dyDescent="0.25">
      <c r="B12" s="20"/>
      <c r="C12" s="252">
        <f t="shared" si="20"/>
        <v>12</v>
      </c>
      <c r="D12" s="253">
        <f t="shared" si="4"/>
        <v>12</v>
      </c>
      <c r="E12" s="253">
        <f t="shared" si="5"/>
        <v>12</v>
      </c>
      <c r="F12" s="254">
        <f t="shared" si="6"/>
        <v>12</v>
      </c>
      <c r="G12" s="253">
        <f t="shared" si="7"/>
        <v>12</v>
      </c>
      <c r="H12" s="255">
        <f t="shared" si="8"/>
        <v>12</v>
      </c>
      <c r="I12" s="254">
        <f t="shared" si="9"/>
        <v>12</v>
      </c>
      <c r="J12" s="253">
        <f t="shared" si="10"/>
        <v>12</v>
      </c>
      <c r="K12" s="253">
        <f t="shared" si="11"/>
        <v>12</v>
      </c>
      <c r="L12" s="254">
        <f t="shared" si="12"/>
        <v>12</v>
      </c>
      <c r="M12" s="253">
        <f t="shared" si="13"/>
        <v>12</v>
      </c>
      <c r="N12" s="256">
        <f t="shared" si="14"/>
        <v>12</v>
      </c>
      <c r="O12" s="253">
        <f t="shared" si="15"/>
        <v>12</v>
      </c>
      <c r="P12" s="253">
        <f t="shared" si="16"/>
        <v>12</v>
      </c>
      <c r="Q12" s="253">
        <f t="shared" si="17"/>
        <v>12</v>
      </c>
      <c r="R12" s="253">
        <f t="shared" si="18"/>
        <v>12</v>
      </c>
      <c r="S12" s="257">
        <f t="shared" si="19"/>
        <v>12</v>
      </c>
    </row>
    <row r="13" spans="1:19" ht="12.75" x14ac:dyDescent="0.25">
      <c r="B13" s="29" t="s">
        <v>2</v>
      </c>
      <c r="C13" s="258">
        <f t="shared" si="20"/>
        <v>13</v>
      </c>
      <c r="D13" s="259">
        <f t="shared" si="4"/>
        <v>13</v>
      </c>
      <c r="E13" s="259">
        <f t="shared" si="5"/>
        <v>13</v>
      </c>
      <c r="F13" s="260">
        <f t="shared" si="6"/>
        <v>13</v>
      </c>
      <c r="G13" s="259">
        <f t="shared" si="7"/>
        <v>13</v>
      </c>
      <c r="H13" s="261">
        <f t="shared" si="8"/>
        <v>13</v>
      </c>
      <c r="I13" s="260">
        <f t="shared" si="9"/>
        <v>13</v>
      </c>
      <c r="J13" s="259">
        <f t="shared" si="10"/>
        <v>13</v>
      </c>
      <c r="K13" s="259">
        <f t="shared" si="11"/>
        <v>13</v>
      </c>
      <c r="L13" s="260">
        <f t="shared" si="12"/>
        <v>13</v>
      </c>
      <c r="M13" s="259">
        <f t="shared" si="13"/>
        <v>13</v>
      </c>
      <c r="N13" s="262">
        <f t="shared" si="14"/>
        <v>13</v>
      </c>
      <c r="O13" s="259">
        <f t="shared" si="15"/>
        <v>13</v>
      </c>
      <c r="P13" s="259">
        <f t="shared" si="16"/>
        <v>13</v>
      </c>
      <c r="Q13" s="259">
        <f t="shared" si="17"/>
        <v>13</v>
      </c>
      <c r="R13" s="259">
        <f t="shared" si="18"/>
        <v>13</v>
      </c>
      <c r="S13" s="263">
        <f t="shared" si="19"/>
        <v>13</v>
      </c>
    </row>
    <row r="14" spans="1:19" s="39" customFormat="1" ht="12.75" x14ac:dyDescent="0.25">
      <c r="B14" s="36" t="s">
        <v>10</v>
      </c>
      <c r="C14" s="264">
        <f t="shared" si="20"/>
        <v>14</v>
      </c>
      <c r="D14" s="265">
        <f t="shared" si="4"/>
        <v>14</v>
      </c>
      <c r="E14" s="265">
        <f t="shared" si="5"/>
        <v>14</v>
      </c>
      <c r="F14" s="266">
        <f t="shared" si="6"/>
        <v>14</v>
      </c>
      <c r="G14" s="265">
        <f t="shared" si="7"/>
        <v>14</v>
      </c>
      <c r="H14" s="267">
        <f t="shared" si="8"/>
        <v>14</v>
      </c>
      <c r="I14" s="266">
        <f t="shared" si="9"/>
        <v>14</v>
      </c>
      <c r="J14" s="265">
        <f t="shared" si="10"/>
        <v>14</v>
      </c>
      <c r="K14" s="265">
        <f t="shared" si="11"/>
        <v>14</v>
      </c>
      <c r="L14" s="266">
        <f t="shared" si="12"/>
        <v>14</v>
      </c>
      <c r="M14" s="265">
        <f t="shared" si="13"/>
        <v>14</v>
      </c>
      <c r="N14" s="268">
        <f t="shared" si="14"/>
        <v>14</v>
      </c>
      <c r="O14" s="265">
        <f t="shared" si="15"/>
        <v>14</v>
      </c>
      <c r="P14" s="265">
        <f t="shared" si="16"/>
        <v>14</v>
      </c>
      <c r="Q14" s="265">
        <f t="shared" si="17"/>
        <v>14</v>
      </c>
      <c r="R14" s="265">
        <f t="shared" si="18"/>
        <v>14</v>
      </c>
      <c r="S14" s="269">
        <f t="shared" si="19"/>
        <v>14</v>
      </c>
    </row>
    <row r="15" spans="1:19" ht="12.75" x14ac:dyDescent="0.25">
      <c r="B15" s="40" t="s">
        <v>11</v>
      </c>
      <c r="C15" s="228">
        <f t="shared" si="20"/>
        <v>15</v>
      </c>
      <c r="D15" s="229">
        <f t="shared" si="4"/>
        <v>15</v>
      </c>
      <c r="E15" s="229">
        <f t="shared" si="5"/>
        <v>15</v>
      </c>
      <c r="F15" s="230">
        <f t="shared" si="6"/>
        <v>15</v>
      </c>
      <c r="G15" s="229">
        <f t="shared" si="7"/>
        <v>15</v>
      </c>
      <c r="H15" s="231">
        <f t="shared" si="8"/>
        <v>15</v>
      </c>
      <c r="I15" s="230">
        <f t="shared" si="9"/>
        <v>15</v>
      </c>
      <c r="J15" s="229">
        <f t="shared" si="10"/>
        <v>15</v>
      </c>
      <c r="K15" s="229">
        <f t="shared" si="11"/>
        <v>15</v>
      </c>
      <c r="L15" s="230">
        <f t="shared" si="12"/>
        <v>15</v>
      </c>
      <c r="M15" s="229">
        <f t="shared" si="13"/>
        <v>15</v>
      </c>
      <c r="N15" s="232">
        <f t="shared" si="14"/>
        <v>15</v>
      </c>
      <c r="O15" s="229">
        <f t="shared" si="15"/>
        <v>15</v>
      </c>
      <c r="P15" s="229">
        <f t="shared" si="16"/>
        <v>15</v>
      </c>
      <c r="Q15" s="229">
        <f t="shared" si="17"/>
        <v>15</v>
      </c>
      <c r="R15" s="229">
        <f t="shared" si="18"/>
        <v>15</v>
      </c>
      <c r="S15" s="233">
        <f t="shared" si="19"/>
        <v>15</v>
      </c>
    </row>
    <row r="16" spans="1:19" ht="12.75" x14ac:dyDescent="0.25">
      <c r="B16" s="17"/>
      <c r="C16" s="228">
        <f t="shared" si="20"/>
        <v>16</v>
      </c>
      <c r="D16" s="229">
        <f t="shared" si="4"/>
        <v>16</v>
      </c>
      <c r="E16" s="229">
        <f t="shared" si="5"/>
        <v>16</v>
      </c>
      <c r="F16" s="230">
        <f t="shared" si="6"/>
        <v>16</v>
      </c>
      <c r="G16" s="229">
        <f t="shared" si="7"/>
        <v>16</v>
      </c>
      <c r="H16" s="231">
        <f t="shared" si="8"/>
        <v>16</v>
      </c>
      <c r="I16" s="230">
        <f t="shared" si="9"/>
        <v>16</v>
      </c>
      <c r="J16" s="229">
        <f t="shared" si="10"/>
        <v>16</v>
      </c>
      <c r="K16" s="229">
        <f t="shared" si="11"/>
        <v>16</v>
      </c>
      <c r="L16" s="230">
        <f t="shared" si="12"/>
        <v>16</v>
      </c>
      <c r="M16" s="229">
        <f t="shared" si="13"/>
        <v>16</v>
      </c>
      <c r="N16" s="232">
        <f t="shared" si="14"/>
        <v>16</v>
      </c>
      <c r="O16" s="229">
        <f t="shared" si="15"/>
        <v>16</v>
      </c>
      <c r="P16" s="229">
        <f t="shared" si="16"/>
        <v>16</v>
      </c>
      <c r="Q16" s="229">
        <f t="shared" si="17"/>
        <v>16</v>
      </c>
      <c r="R16" s="229">
        <f t="shared" si="18"/>
        <v>16</v>
      </c>
      <c r="S16" s="233">
        <f t="shared" si="19"/>
        <v>16</v>
      </c>
    </row>
    <row r="17" spans="2:19" ht="12.75" x14ac:dyDescent="0.25">
      <c r="B17" s="20" t="s">
        <v>12</v>
      </c>
      <c r="C17" s="228">
        <f t="shared" si="20"/>
        <v>17</v>
      </c>
      <c r="D17" s="229">
        <f t="shared" si="4"/>
        <v>17</v>
      </c>
      <c r="E17" s="229">
        <f t="shared" si="5"/>
        <v>17</v>
      </c>
      <c r="F17" s="230">
        <f t="shared" si="6"/>
        <v>17</v>
      </c>
      <c r="G17" s="229">
        <f t="shared" si="7"/>
        <v>17</v>
      </c>
      <c r="H17" s="231">
        <f t="shared" si="8"/>
        <v>17</v>
      </c>
      <c r="I17" s="230">
        <f t="shared" si="9"/>
        <v>17</v>
      </c>
      <c r="J17" s="229">
        <f t="shared" si="10"/>
        <v>17</v>
      </c>
      <c r="K17" s="229">
        <f t="shared" si="11"/>
        <v>17</v>
      </c>
      <c r="L17" s="230">
        <f t="shared" si="12"/>
        <v>17</v>
      </c>
      <c r="M17" s="229">
        <f t="shared" si="13"/>
        <v>17</v>
      </c>
      <c r="N17" s="232">
        <f t="shared" si="14"/>
        <v>17</v>
      </c>
      <c r="O17" s="229">
        <f t="shared" si="15"/>
        <v>17</v>
      </c>
      <c r="P17" s="229">
        <f t="shared" si="16"/>
        <v>17</v>
      </c>
      <c r="Q17" s="229">
        <f t="shared" si="17"/>
        <v>17</v>
      </c>
      <c r="R17" s="229">
        <f t="shared" si="18"/>
        <v>17</v>
      </c>
      <c r="S17" s="233">
        <f t="shared" si="19"/>
        <v>17</v>
      </c>
    </row>
    <row r="18" spans="2:19" ht="12.75" x14ac:dyDescent="0.25">
      <c r="B18" s="23" t="s">
        <v>13</v>
      </c>
      <c r="C18" s="234">
        <f t="shared" si="20"/>
        <v>18</v>
      </c>
      <c r="D18" s="235">
        <f t="shared" si="4"/>
        <v>18</v>
      </c>
      <c r="E18" s="235">
        <f t="shared" si="5"/>
        <v>18</v>
      </c>
      <c r="F18" s="236">
        <f t="shared" si="6"/>
        <v>18</v>
      </c>
      <c r="G18" s="235">
        <f t="shared" si="7"/>
        <v>18</v>
      </c>
      <c r="H18" s="237">
        <f t="shared" si="8"/>
        <v>18</v>
      </c>
      <c r="I18" s="236">
        <f t="shared" si="9"/>
        <v>18</v>
      </c>
      <c r="J18" s="235">
        <f t="shared" si="10"/>
        <v>18</v>
      </c>
      <c r="K18" s="235">
        <f t="shared" si="11"/>
        <v>18</v>
      </c>
      <c r="L18" s="236">
        <f t="shared" si="12"/>
        <v>18</v>
      </c>
      <c r="M18" s="235">
        <f t="shared" si="13"/>
        <v>18</v>
      </c>
      <c r="N18" s="238">
        <f t="shared" si="14"/>
        <v>18</v>
      </c>
      <c r="O18" s="235">
        <f t="shared" si="15"/>
        <v>18</v>
      </c>
      <c r="P18" s="235">
        <f t="shared" si="16"/>
        <v>18</v>
      </c>
      <c r="Q18" s="235">
        <f t="shared" si="17"/>
        <v>18</v>
      </c>
      <c r="R18" s="235">
        <f t="shared" si="18"/>
        <v>18</v>
      </c>
      <c r="S18" s="239">
        <f t="shared" si="19"/>
        <v>18</v>
      </c>
    </row>
    <row r="19" spans="2:19" ht="12.75" x14ac:dyDescent="0.25">
      <c r="B19" s="23" t="s">
        <v>14</v>
      </c>
      <c r="C19" s="234">
        <f t="shared" si="20"/>
        <v>19</v>
      </c>
      <c r="D19" s="235">
        <f t="shared" si="4"/>
        <v>19</v>
      </c>
      <c r="E19" s="235">
        <f t="shared" si="5"/>
        <v>19</v>
      </c>
      <c r="F19" s="236">
        <f t="shared" si="6"/>
        <v>19</v>
      </c>
      <c r="G19" s="235">
        <f t="shared" si="7"/>
        <v>19</v>
      </c>
      <c r="H19" s="237">
        <f t="shared" si="8"/>
        <v>19</v>
      </c>
      <c r="I19" s="236">
        <f t="shared" si="9"/>
        <v>19</v>
      </c>
      <c r="J19" s="235">
        <f t="shared" si="10"/>
        <v>19</v>
      </c>
      <c r="K19" s="235">
        <f t="shared" si="11"/>
        <v>19</v>
      </c>
      <c r="L19" s="236">
        <f t="shared" si="12"/>
        <v>19</v>
      </c>
      <c r="M19" s="235">
        <f t="shared" si="13"/>
        <v>19</v>
      </c>
      <c r="N19" s="238">
        <f t="shared" si="14"/>
        <v>19</v>
      </c>
      <c r="O19" s="235">
        <f t="shared" si="15"/>
        <v>19</v>
      </c>
      <c r="P19" s="235">
        <f t="shared" si="16"/>
        <v>19</v>
      </c>
      <c r="Q19" s="235">
        <f t="shared" si="17"/>
        <v>19</v>
      </c>
      <c r="R19" s="235">
        <f t="shared" si="18"/>
        <v>19</v>
      </c>
      <c r="S19" s="239">
        <f t="shared" si="19"/>
        <v>19</v>
      </c>
    </row>
    <row r="20" spans="2:19" ht="12.75" x14ac:dyDescent="0.25">
      <c r="B20" s="23" t="s">
        <v>15</v>
      </c>
      <c r="C20" s="234">
        <f t="shared" si="20"/>
        <v>20</v>
      </c>
      <c r="D20" s="235">
        <f t="shared" si="4"/>
        <v>20</v>
      </c>
      <c r="E20" s="235">
        <f t="shared" si="5"/>
        <v>20</v>
      </c>
      <c r="F20" s="236">
        <f t="shared" si="6"/>
        <v>20</v>
      </c>
      <c r="G20" s="235">
        <f t="shared" si="7"/>
        <v>20</v>
      </c>
      <c r="H20" s="237">
        <f t="shared" si="8"/>
        <v>20</v>
      </c>
      <c r="I20" s="236">
        <f t="shared" si="9"/>
        <v>20</v>
      </c>
      <c r="J20" s="235">
        <f t="shared" si="10"/>
        <v>20</v>
      </c>
      <c r="K20" s="235">
        <f t="shared" si="11"/>
        <v>20</v>
      </c>
      <c r="L20" s="236">
        <f t="shared" si="12"/>
        <v>20</v>
      </c>
      <c r="M20" s="235">
        <f t="shared" si="13"/>
        <v>20</v>
      </c>
      <c r="N20" s="238">
        <f t="shared" si="14"/>
        <v>20</v>
      </c>
      <c r="O20" s="235">
        <f t="shared" si="15"/>
        <v>20</v>
      </c>
      <c r="P20" s="235">
        <f t="shared" si="16"/>
        <v>20</v>
      </c>
      <c r="Q20" s="235">
        <f t="shared" si="17"/>
        <v>20</v>
      </c>
      <c r="R20" s="235">
        <f t="shared" si="18"/>
        <v>20</v>
      </c>
      <c r="S20" s="239">
        <f t="shared" si="19"/>
        <v>20</v>
      </c>
    </row>
    <row r="21" spans="2:19" ht="12.75" x14ac:dyDescent="0.25">
      <c r="B21" s="23" t="s">
        <v>16</v>
      </c>
      <c r="C21" s="234">
        <f t="shared" si="20"/>
        <v>21</v>
      </c>
      <c r="D21" s="235">
        <f t="shared" si="4"/>
        <v>21</v>
      </c>
      <c r="E21" s="235">
        <f t="shared" si="5"/>
        <v>21</v>
      </c>
      <c r="F21" s="236">
        <f t="shared" si="6"/>
        <v>21</v>
      </c>
      <c r="G21" s="235">
        <f t="shared" si="7"/>
        <v>21</v>
      </c>
      <c r="H21" s="237">
        <f t="shared" si="8"/>
        <v>21</v>
      </c>
      <c r="I21" s="236">
        <f t="shared" si="9"/>
        <v>21</v>
      </c>
      <c r="J21" s="235">
        <f t="shared" si="10"/>
        <v>21</v>
      </c>
      <c r="K21" s="235">
        <f t="shared" si="11"/>
        <v>21</v>
      </c>
      <c r="L21" s="236">
        <f t="shared" si="12"/>
        <v>21</v>
      </c>
      <c r="M21" s="235">
        <f t="shared" si="13"/>
        <v>21</v>
      </c>
      <c r="N21" s="238">
        <f t="shared" si="14"/>
        <v>21</v>
      </c>
      <c r="O21" s="235">
        <f t="shared" si="15"/>
        <v>21</v>
      </c>
      <c r="P21" s="235">
        <f t="shared" si="16"/>
        <v>21</v>
      </c>
      <c r="Q21" s="235">
        <f t="shared" si="17"/>
        <v>21</v>
      </c>
      <c r="R21" s="235">
        <f t="shared" si="18"/>
        <v>21</v>
      </c>
      <c r="S21" s="239">
        <f t="shared" si="19"/>
        <v>21</v>
      </c>
    </row>
    <row r="22" spans="2:19" ht="12.75" x14ac:dyDescent="0.25">
      <c r="B22" s="23" t="s">
        <v>17</v>
      </c>
      <c r="C22" s="234">
        <f t="shared" si="20"/>
        <v>22</v>
      </c>
      <c r="D22" s="235">
        <f t="shared" si="4"/>
        <v>22</v>
      </c>
      <c r="E22" s="235">
        <f t="shared" si="5"/>
        <v>22</v>
      </c>
      <c r="F22" s="236">
        <f t="shared" si="6"/>
        <v>22</v>
      </c>
      <c r="G22" s="235">
        <f t="shared" si="7"/>
        <v>22</v>
      </c>
      <c r="H22" s="237">
        <f t="shared" si="8"/>
        <v>22</v>
      </c>
      <c r="I22" s="236">
        <f t="shared" si="9"/>
        <v>22</v>
      </c>
      <c r="J22" s="235">
        <f t="shared" si="10"/>
        <v>22</v>
      </c>
      <c r="K22" s="235">
        <f t="shared" si="11"/>
        <v>22</v>
      </c>
      <c r="L22" s="236">
        <f t="shared" si="12"/>
        <v>22</v>
      </c>
      <c r="M22" s="235">
        <f t="shared" si="13"/>
        <v>22</v>
      </c>
      <c r="N22" s="238">
        <f t="shared" si="14"/>
        <v>22</v>
      </c>
      <c r="O22" s="235">
        <f t="shared" si="15"/>
        <v>22</v>
      </c>
      <c r="P22" s="235">
        <f t="shared" si="16"/>
        <v>22</v>
      </c>
      <c r="Q22" s="235">
        <f t="shared" si="17"/>
        <v>22</v>
      </c>
      <c r="R22" s="235">
        <f t="shared" si="18"/>
        <v>22</v>
      </c>
      <c r="S22" s="239">
        <f t="shared" si="19"/>
        <v>22</v>
      </c>
    </row>
    <row r="23" spans="2:19" ht="12.75" x14ac:dyDescent="0.25">
      <c r="B23" s="23" t="s">
        <v>18</v>
      </c>
      <c r="C23" s="234">
        <f t="shared" si="20"/>
        <v>23</v>
      </c>
      <c r="D23" s="235">
        <f t="shared" si="4"/>
        <v>23</v>
      </c>
      <c r="E23" s="235">
        <f t="shared" si="5"/>
        <v>23</v>
      </c>
      <c r="F23" s="236">
        <f t="shared" si="6"/>
        <v>23</v>
      </c>
      <c r="G23" s="235">
        <f t="shared" si="7"/>
        <v>23</v>
      </c>
      <c r="H23" s="237">
        <f t="shared" si="8"/>
        <v>23</v>
      </c>
      <c r="I23" s="236">
        <f t="shared" si="9"/>
        <v>23</v>
      </c>
      <c r="J23" s="235">
        <f t="shared" si="10"/>
        <v>23</v>
      </c>
      <c r="K23" s="235">
        <f t="shared" si="11"/>
        <v>23</v>
      </c>
      <c r="L23" s="236">
        <f t="shared" si="12"/>
        <v>23</v>
      </c>
      <c r="M23" s="235">
        <f t="shared" si="13"/>
        <v>23</v>
      </c>
      <c r="N23" s="238">
        <f t="shared" si="14"/>
        <v>23</v>
      </c>
      <c r="O23" s="235">
        <f t="shared" si="15"/>
        <v>23</v>
      </c>
      <c r="P23" s="235">
        <f t="shared" si="16"/>
        <v>23</v>
      </c>
      <c r="Q23" s="235">
        <f t="shared" si="17"/>
        <v>23</v>
      </c>
      <c r="R23" s="235">
        <f t="shared" si="18"/>
        <v>23</v>
      </c>
      <c r="S23" s="239">
        <f t="shared" si="19"/>
        <v>23</v>
      </c>
    </row>
    <row r="24" spans="2:19" ht="12.75" x14ac:dyDescent="0.25">
      <c r="B24" s="26" t="s">
        <v>19</v>
      </c>
      <c r="C24" s="240">
        <f t="shared" si="20"/>
        <v>24</v>
      </c>
      <c r="D24" s="241">
        <f t="shared" si="4"/>
        <v>24</v>
      </c>
      <c r="E24" s="241">
        <f t="shared" si="5"/>
        <v>24</v>
      </c>
      <c r="F24" s="242">
        <f t="shared" si="6"/>
        <v>24</v>
      </c>
      <c r="G24" s="241">
        <f t="shared" si="7"/>
        <v>24</v>
      </c>
      <c r="H24" s="243">
        <f t="shared" si="8"/>
        <v>24</v>
      </c>
      <c r="I24" s="242">
        <f t="shared" si="9"/>
        <v>24</v>
      </c>
      <c r="J24" s="241">
        <f t="shared" si="10"/>
        <v>24</v>
      </c>
      <c r="K24" s="241">
        <f t="shared" si="11"/>
        <v>24</v>
      </c>
      <c r="L24" s="242">
        <f t="shared" si="12"/>
        <v>24</v>
      </c>
      <c r="M24" s="241">
        <f t="shared" si="13"/>
        <v>24</v>
      </c>
      <c r="N24" s="244">
        <f t="shared" si="14"/>
        <v>24</v>
      </c>
      <c r="O24" s="241">
        <f t="shared" si="15"/>
        <v>24</v>
      </c>
      <c r="P24" s="241">
        <f t="shared" si="16"/>
        <v>24</v>
      </c>
      <c r="Q24" s="241">
        <f t="shared" si="17"/>
        <v>24</v>
      </c>
      <c r="R24" s="241">
        <f t="shared" si="18"/>
        <v>24</v>
      </c>
      <c r="S24" s="245">
        <f t="shared" si="19"/>
        <v>24</v>
      </c>
    </row>
    <row r="25" spans="2:19" s="41" customFormat="1" ht="12.75" x14ac:dyDescent="0.25">
      <c r="B25" s="29" t="s">
        <v>20</v>
      </c>
      <c r="C25" s="258">
        <f t="shared" si="20"/>
        <v>25</v>
      </c>
      <c r="D25" s="259">
        <f t="shared" si="4"/>
        <v>25</v>
      </c>
      <c r="E25" s="259">
        <f t="shared" si="5"/>
        <v>25</v>
      </c>
      <c r="F25" s="260">
        <f t="shared" si="6"/>
        <v>25</v>
      </c>
      <c r="G25" s="259">
        <f t="shared" si="7"/>
        <v>25</v>
      </c>
      <c r="H25" s="261">
        <f t="shared" si="8"/>
        <v>25</v>
      </c>
      <c r="I25" s="260">
        <f t="shared" si="9"/>
        <v>25</v>
      </c>
      <c r="J25" s="259">
        <f t="shared" si="10"/>
        <v>25</v>
      </c>
      <c r="K25" s="259">
        <f t="shared" si="11"/>
        <v>25</v>
      </c>
      <c r="L25" s="260">
        <f t="shared" si="12"/>
        <v>25</v>
      </c>
      <c r="M25" s="259">
        <f t="shared" si="13"/>
        <v>25</v>
      </c>
      <c r="N25" s="262">
        <f t="shared" si="14"/>
        <v>25</v>
      </c>
      <c r="O25" s="259">
        <f t="shared" si="15"/>
        <v>25</v>
      </c>
      <c r="P25" s="259">
        <f t="shared" si="16"/>
        <v>25</v>
      </c>
      <c r="Q25" s="259">
        <f t="shared" si="17"/>
        <v>25</v>
      </c>
      <c r="R25" s="259">
        <f t="shared" si="18"/>
        <v>25</v>
      </c>
      <c r="S25" s="263">
        <f t="shared" si="19"/>
        <v>25</v>
      </c>
    </row>
    <row r="26" spans="2:19" s="39" customFormat="1" ht="12.75" x14ac:dyDescent="0.25">
      <c r="B26" s="42" t="s">
        <v>21</v>
      </c>
      <c r="C26" s="270">
        <f t="shared" si="20"/>
        <v>26</v>
      </c>
      <c r="D26" s="271">
        <f t="shared" si="4"/>
        <v>26</v>
      </c>
      <c r="E26" s="271">
        <f t="shared" si="5"/>
        <v>26</v>
      </c>
      <c r="F26" s="272">
        <f t="shared" si="6"/>
        <v>26</v>
      </c>
      <c r="G26" s="271">
        <f t="shared" si="7"/>
        <v>26</v>
      </c>
      <c r="H26" s="273">
        <f t="shared" si="8"/>
        <v>26</v>
      </c>
      <c r="I26" s="272">
        <f t="shared" si="9"/>
        <v>26</v>
      </c>
      <c r="J26" s="271">
        <f t="shared" si="10"/>
        <v>26</v>
      </c>
      <c r="K26" s="271">
        <f t="shared" si="11"/>
        <v>26</v>
      </c>
      <c r="L26" s="272">
        <f t="shared" si="12"/>
        <v>26</v>
      </c>
      <c r="M26" s="271">
        <f t="shared" si="13"/>
        <v>26</v>
      </c>
      <c r="N26" s="274">
        <f t="shared" si="14"/>
        <v>26</v>
      </c>
      <c r="O26" s="271">
        <f t="shared" si="15"/>
        <v>26</v>
      </c>
      <c r="P26" s="271">
        <f t="shared" si="16"/>
        <v>26</v>
      </c>
      <c r="Q26" s="271">
        <f t="shared" si="17"/>
        <v>26</v>
      </c>
      <c r="R26" s="271">
        <f t="shared" si="18"/>
        <v>26</v>
      </c>
      <c r="S26" s="275">
        <f t="shared" si="19"/>
        <v>26</v>
      </c>
    </row>
    <row r="27" spans="2:19" ht="12.75" x14ac:dyDescent="0.25">
      <c r="B27" s="20"/>
      <c r="C27" s="222">
        <f t="shared" si="20"/>
        <v>27</v>
      </c>
      <c r="D27" s="223">
        <f t="shared" si="4"/>
        <v>27</v>
      </c>
      <c r="E27" s="223">
        <f t="shared" si="5"/>
        <v>27</v>
      </c>
      <c r="F27" s="224">
        <f t="shared" si="6"/>
        <v>27</v>
      </c>
      <c r="G27" s="223">
        <f t="shared" si="7"/>
        <v>27</v>
      </c>
      <c r="H27" s="225">
        <f t="shared" si="8"/>
        <v>27</v>
      </c>
      <c r="I27" s="224">
        <f t="shared" si="9"/>
        <v>27</v>
      </c>
      <c r="J27" s="223">
        <f t="shared" si="10"/>
        <v>27</v>
      </c>
      <c r="K27" s="223">
        <f t="shared" si="11"/>
        <v>27</v>
      </c>
      <c r="L27" s="224">
        <f t="shared" si="12"/>
        <v>27</v>
      </c>
      <c r="M27" s="223">
        <f t="shared" si="13"/>
        <v>27</v>
      </c>
      <c r="N27" s="226">
        <f t="shared" si="14"/>
        <v>27</v>
      </c>
      <c r="O27" s="223">
        <f t="shared" si="15"/>
        <v>27</v>
      </c>
      <c r="P27" s="223">
        <f t="shared" si="16"/>
        <v>27</v>
      </c>
      <c r="Q27" s="223">
        <f t="shared" si="17"/>
        <v>27</v>
      </c>
      <c r="R27" s="223">
        <f t="shared" si="18"/>
        <v>27</v>
      </c>
      <c r="S27" s="227">
        <f t="shared" si="19"/>
        <v>27</v>
      </c>
    </row>
    <row r="28" spans="2:19" ht="12.75" x14ac:dyDescent="0.25">
      <c r="B28" s="164" t="s">
        <v>47</v>
      </c>
      <c r="C28" s="222">
        <f t="shared" si="20"/>
        <v>28</v>
      </c>
      <c r="D28" s="223">
        <f t="shared" si="4"/>
        <v>28</v>
      </c>
      <c r="E28" s="223">
        <f t="shared" si="5"/>
        <v>28</v>
      </c>
      <c r="F28" s="224">
        <f t="shared" si="6"/>
        <v>28</v>
      </c>
      <c r="G28" s="223">
        <f t="shared" si="7"/>
        <v>28</v>
      </c>
      <c r="H28" s="225">
        <f t="shared" si="8"/>
        <v>28</v>
      </c>
      <c r="I28" s="224">
        <f t="shared" si="9"/>
        <v>28</v>
      </c>
      <c r="J28" s="223">
        <f t="shared" si="10"/>
        <v>28</v>
      </c>
      <c r="K28" s="223">
        <f t="shared" si="11"/>
        <v>28</v>
      </c>
      <c r="L28" s="224">
        <f t="shared" si="12"/>
        <v>28</v>
      </c>
      <c r="M28" s="223">
        <f t="shared" si="13"/>
        <v>28</v>
      </c>
      <c r="N28" s="226">
        <f t="shared" si="14"/>
        <v>28</v>
      </c>
      <c r="O28" s="223">
        <f t="shared" si="15"/>
        <v>28</v>
      </c>
      <c r="P28" s="223">
        <f t="shared" si="16"/>
        <v>28</v>
      </c>
      <c r="Q28" s="223">
        <f t="shared" si="17"/>
        <v>28</v>
      </c>
      <c r="R28" s="223">
        <f t="shared" si="18"/>
        <v>28</v>
      </c>
      <c r="S28" s="227">
        <f t="shared" si="19"/>
        <v>28</v>
      </c>
    </row>
    <row r="29" spans="2:19" ht="12.75" x14ac:dyDescent="0.25">
      <c r="B29" s="23" t="s">
        <v>23</v>
      </c>
      <c r="C29" s="234">
        <f t="shared" si="20"/>
        <v>29</v>
      </c>
      <c r="D29" s="235">
        <f t="shared" si="4"/>
        <v>29</v>
      </c>
      <c r="E29" s="235">
        <f t="shared" si="5"/>
        <v>29</v>
      </c>
      <c r="F29" s="236">
        <f t="shared" si="6"/>
        <v>29</v>
      </c>
      <c r="G29" s="235">
        <f t="shared" si="7"/>
        <v>29</v>
      </c>
      <c r="H29" s="237">
        <f t="shared" si="8"/>
        <v>29</v>
      </c>
      <c r="I29" s="236">
        <f t="shared" si="9"/>
        <v>29</v>
      </c>
      <c r="J29" s="235">
        <f t="shared" si="10"/>
        <v>29</v>
      </c>
      <c r="K29" s="235">
        <f t="shared" si="11"/>
        <v>29</v>
      </c>
      <c r="L29" s="236">
        <f t="shared" si="12"/>
        <v>29</v>
      </c>
      <c r="M29" s="235">
        <f t="shared" si="13"/>
        <v>29</v>
      </c>
      <c r="N29" s="238">
        <f t="shared" si="14"/>
        <v>29</v>
      </c>
      <c r="O29" s="235">
        <f t="shared" si="15"/>
        <v>29</v>
      </c>
      <c r="P29" s="235">
        <f t="shared" si="16"/>
        <v>29</v>
      </c>
      <c r="Q29" s="235">
        <f t="shared" si="17"/>
        <v>29</v>
      </c>
      <c r="R29" s="235">
        <f t="shared" si="18"/>
        <v>29</v>
      </c>
      <c r="S29" s="239">
        <f t="shared" si="19"/>
        <v>29</v>
      </c>
    </row>
    <row r="30" spans="2:19" ht="12.75" x14ac:dyDescent="0.25">
      <c r="B30" s="23" t="s">
        <v>24</v>
      </c>
      <c r="C30" s="234">
        <f t="shared" si="20"/>
        <v>30</v>
      </c>
      <c r="D30" s="235">
        <f t="shared" si="4"/>
        <v>30</v>
      </c>
      <c r="E30" s="235">
        <f t="shared" si="5"/>
        <v>30</v>
      </c>
      <c r="F30" s="236">
        <f t="shared" si="6"/>
        <v>30</v>
      </c>
      <c r="G30" s="235">
        <f t="shared" si="7"/>
        <v>30</v>
      </c>
      <c r="H30" s="237">
        <f t="shared" si="8"/>
        <v>30</v>
      </c>
      <c r="I30" s="236">
        <f t="shared" si="9"/>
        <v>30</v>
      </c>
      <c r="J30" s="235">
        <f t="shared" si="10"/>
        <v>30</v>
      </c>
      <c r="K30" s="235">
        <f t="shared" si="11"/>
        <v>30</v>
      </c>
      <c r="L30" s="236">
        <f t="shared" si="12"/>
        <v>30</v>
      </c>
      <c r="M30" s="235">
        <f t="shared" si="13"/>
        <v>30</v>
      </c>
      <c r="N30" s="238">
        <f t="shared" si="14"/>
        <v>30</v>
      </c>
      <c r="O30" s="235">
        <f t="shared" si="15"/>
        <v>30</v>
      </c>
      <c r="P30" s="235">
        <f t="shared" si="16"/>
        <v>30</v>
      </c>
      <c r="Q30" s="235">
        <f t="shared" si="17"/>
        <v>30</v>
      </c>
      <c r="R30" s="235">
        <f t="shared" si="18"/>
        <v>30</v>
      </c>
      <c r="S30" s="239">
        <f t="shared" si="19"/>
        <v>30</v>
      </c>
    </row>
    <row r="31" spans="2:19" ht="12.75" x14ac:dyDescent="0.25">
      <c r="B31" s="23" t="s">
        <v>25</v>
      </c>
      <c r="C31" s="234">
        <f t="shared" si="20"/>
        <v>31</v>
      </c>
      <c r="D31" s="235">
        <f t="shared" si="4"/>
        <v>31</v>
      </c>
      <c r="E31" s="235">
        <f t="shared" si="5"/>
        <v>31</v>
      </c>
      <c r="F31" s="236">
        <f t="shared" si="6"/>
        <v>31</v>
      </c>
      <c r="G31" s="235">
        <f t="shared" si="7"/>
        <v>31</v>
      </c>
      <c r="H31" s="237">
        <f t="shared" si="8"/>
        <v>31</v>
      </c>
      <c r="I31" s="236">
        <f t="shared" si="9"/>
        <v>31</v>
      </c>
      <c r="J31" s="235">
        <f t="shared" si="10"/>
        <v>31</v>
      </c>
      <c r="K31" s="235">
        <f t="shared" si="11"/>
        <v>31</v>
      </c>
      <c r="L31" s="236">
        <f t="shared" si="12"/>
        <v>31</v>
      </c>
      <c r="M31" s="235">
        <f t="shared" si="13"/>
        <v>31</v>
      </c>
      <c r="N31" s="238">
        <f t="shared" si="14"/>
        <v>31</v>
      </c>
      <c r="O31" s="235">
        <f t="shared" si="15"/>
        <v>31</v>
      </c>
      <c r="P31" s="235">
        <f t="shared" si="16"/>
        <v>31</v>
      </c>
      <c r="Q31" s="235">
        <f t="shared" si="17"/>
        <v>31</v>
      </c>
      <c r="R31" s="235">
        <f t="shared" si="18"/>
        <v>31</v>
      </c>
      <c r="S31" s="239">
        <f t="shared" si="19"/>
        <v>31</v>
      </c>
    </row>
    <row r="32" spans="2:19" ht="12.75" x14ac:dyDescent="0.25">
      <c r="B32" s="23" t="s">
        <v>26</v>
      </c>
      <c r="C32" s="234">
        <f t="shared" si="20"/>
        <v>32</v>
      </c>
      <c r="D32" s="235">
        <f t="shared" si="4"/>
        <v>32</v>
      </c>
      <c r="E32" s="235">
        <f t="shared" si="5"/>
        <v>32</v>
      </c>
      <c r="F32" s="236">
        <f t="shared" si="6"/>
        <v>32</v>
      </c>
      <c r="G32" s="235">
        <f t="shared" si="7"/>
        <v>32</v>
      </c>
      <c r="H32" s="237">
        <f t="shared" si="8"/>
        <v>32</v>
      </c>
      <c r="I32" s="236">
        <f t="shared" si="9"/>
        <v>32</v>
      </c>
      <c r="J32" s="235">
        <f t="shared" si="10"/>
        <v>32</v>
      </c>
      <c r="K32" s="235">
        <f t="shared" si="11"/>
        <v>32</v>
      </c>
      <c r="L32" s="236">
        <f t="shared" si="12"/>
        <v>32</v>
      </c>
      <c r="M32" s="235">
        <f t="shared" si="13"/>
        <v>32</v>
      </c>
      <c r="N32" s="238">
        <f t="shared" si="14"/>
        <v>32</v>
      </c>
      <c r="O32" s="235">
        <f t="shared" si="15"/>
        <v>32</v>
      </c>
      <c r="P32" s="235">
        <f t="shared" si="16"/>
        <v>32</v>
      </c>
      <c r="Q32" s="235">
        <f t="shared" si="17"/>
        <v>32</v>
      </c>
      <c r="R32" s="235">
        <f t="shared" si="18"/>
        <v>32</v>
      </c>
      <c r="S32" s="239">
        <f t="shared" si="19"/>
        <v>32</v>
      </c>
    </row>
    <row r="33" spans="2:19" ht="12.75" x14ac:dyDescent="0.25">
      <c r="B33" s="23" t="s">
        <v>27</v>
      </c>
      <c r="C33" s="234">
        <f t="shared" si="20"/>
        <v>33</v>
      </c>
      <c r="D33" s="235">
        <f t="shared" si="4"/>
        <v>33</v>
      </c>
      <c r="E33" s="235">
        <f t="shared" si="5"/>
        <v>33</v>
      </c>
      <c r="F33" s="236">
        <f t="shared" si="6"/>
        <v>33</v>
      </c>
      <c r="G33" s="235">
        <f t="shared" si="7"/>
        <v>33</v>
      </c>
      <c r="H33" s="237">
        <f t="shared" si="8"/>
        <v>33</v>
      </c>
      <c r="I33" s="236">
        <f t="shared" si="9"/>
        <v>33</v>
      </c>
      <c r="J33" s="235">
        <f t="shared" si="10"/>
        <v>33</v>
      </c>
      <c r="K33" s="235">
        <f t="shared" si="11"/>
        <v>33</v>
      </c>
      <c r="L33" s="236">
        <f t="shared" si="12"/>
        <v>33</v>
      </c>
      <c r="M33" s="235">
        <f t="shared" si="13"/>
        <v>33</v>
      </c>
      <c r="N33" s="238">
        <f t="shared" si="14"/>
        <v>33</v>
      </c>
      <c r="O33" s="235">
        <f t="shared" si="15"/>
        <v>33</v>
      </c>
      <c r="P33" s="235">
        <f t="shared" si="16"/>
        <v>33</v>
      </c>
      <c r="Q33" s="235">
        <f t="shared" si="17"/>
        <v>33</v>
      </c>
      <c r="R33" s="235">
        <f t="shared" si="18"/>
        <v>33</v>
      </c>
      <c r="S33" s="239">
        <f t="shared" si="19"/>
        <v>33</v>
      </c>
    </row>
    <row r="34" spans="2:19" ht="12.75" x14ac:dyDescent="0.25">
      <c r="B34" s="23" t="s">
        <v>28</v>
      </c>
      <c r="C34" s="234">
        <f t="shared" si="20"/>
        <v>34</v>
      </c>
      <c r="D34" s="235">
        <f t="shared" si="4"/>
        <v>34</v>
      </c>
      <c r="E34" s="235">
        <f t="shared" si="5"/>
        <v>34</v>
      </c>
      <c r="F34" s="236">
        <f t="shared" si="6"/>
        <v>34</v>
      </c>
      <c r="G34" s="235">
        <f t="shared" si="7"/>
        <v>34</v>
      </c>
      <c r="H34" s="237">
        <f t="shared" si="8"/>
        <v>34</v>
      </c>
      <c r="I34" s="236">
        <f t="shared" si="9"/>
        <v>34</v>
      </c>
      <c r="J34" s="235">
        <f t="shared" si="10"/>
        <v>34</v>
      </c>
      <c r="K34" s="235">
        <f t="shared" si="11"/>
        <v>34</v>
      </c>
      <c r="L34" s="236">
        <f t="shared" si="12"/>
        <v>34</v>
      </c>
      <c r="M34" s="235">
        <f t="shared" si="13"/>
        <v>34</v>
      </c>
      <c r="N34" s="238">
        <f t="shared" si="14"/>
        <v>34</v>
      </c>
      <c r="O34" s="235">
        <f t="shared" si="15"/>
        <v>34</v>
      </c>
      <c r="P34" s="235">
        <f t="shared" si="16"/>
        <v>34</v>
      </c>
      <c r="Q34" s="235">
        <f t="shared" si="17"/>
        <v>34</v>
      </c>
      <c r="R34" s="235">
        <f t="shared" si="18"/>
        <v>34</v>
      </c>
      <c r="S34" s="239">
        <f t="shared" si="19"/>
        <v>34</v>
      </c>
    </row>
    <row r="35" spans="2:19" ht="12.75" x14ac:dyDescent="0.25">
      <c r="B35" s="23" t="s">
        <v>29</v>
      </c>
      <c r="C35" s="234">
        <f t="shared" si="20"/>
        <v>35</v>
      </c>
      <c r="D35" s="235">
        <f t="shared" si="4"/>
        <v>35</v>
      </c>
      <c r="E35" s="235">
        <f t="shared" si="5"/>
        <v>35</v>
      </c>
      <c r="F35" s="236">
        <f t="shared" si="6"/>
        <v>35</v>
      </c>
      <c r="G35" s="235">
        <f t="shared" si="7"/>
        <v>35</v>
      </c>
      <c r="H35" s="237">
        <f t="shared" si="8"/>
        <v>35</v>
      </c>
      <c r="I35" s="236">
        <f t="shared" si="9"/>
        <v>35</v>
      </c>
      <c r="J35" s="235">
        <f t="shared" si="10"/>
        <v>35</v>
      </c>
      <c r="K35" s="235">
        <f t="shared" si="11"/>
        <v>35</v>
      </c>
      <c r="L35" s="236">
        <f t="shared" si="12"/>
        <v>35</v>
      </c>
      <c r="M35" s="235">
        <f t="shared" si="13"/>
        <v>35</v>
      </c>
      <c r="N35" s="238">
        <f t="shared" si="14"/>
        <v>35</v>
      </c>
      <c r="O35" s="235">
        <f t="shared" si="15"/>
        <v>35</v>
      </c>
      <c r="P35" s="235">
        <f t="shared" si="16"/>
        <v>35</v>
      </c>
      <c r="Q35" s="235">
        <f t="shared" si="17"/>
        <v>35</v>
      </c>
      <c r="R35" s="235">
        <f t="shared" si="18"/>
        <v>35</v>
      </c>
      <c r="S35" s="239">
        <f t="shared" si="19"/>
        <v>35</v>
      </c>
    </row>
    <row r="36" spans="2:19" ht="12.75" x14ac:dyDescent="0.25">
      <c r="B36" s="23" t="s">
        <v>30</v>
      </c>
      <c r="C36" s="234">
        <f t="shared" si="20"/>
        <v>36</v>
      </c>
      <c r="D36" s="235">
        <f t="shared" si="4"/>
        <v>36</v>
      </c>
      <c r="E36" s="235">
        <f t="shared" si="5"/>
        <v>36</v>
      </c>
      <c r="F36" s="236">
        <f t="shared" si="6"/>
        <v>36</v>
      </c>
      <c r="G36" s="235">
        <f t="shared" si="7"/>
        <v>36</v>
      </c>
      <c r="H36" s="237">
        <f t="shared" si="8"/>
        <v>36</v>
      </c>
      <c r="I36" s="236">
        <f t="shared" si="9"/>
        <v>36</v>
      </c>
      <c r="J36" s="235">
        <f t="shared" si="10"/>
        <v>36</v>
      </c>
      <c r="K36" s="235">
        <f t="shared" si="11"/>
        <v>36</v>
      </c>
      <c r="L36" s="236">
        <f t="shared" si="12"/>
        <v>36</v>
      </c>
      <c r="M36" s="235">
        <f t="shared" si="13"/>
        <v>36</v>
      </c>
      <c r="N36" s="238">
        <f t="shared" si="14"/>
        <v>36</v>
      </c>
      <c r="O36" s="235">
        <f t="shared" si="15"/>
        <v>36</v>
      </c>
      <c r="P36" s="235">
        <f t="shared" si="16"/>
        <v>36</v>
      </c>
      <c r="Q36" s="235">
        <f t="shared" si="17"/>
        <v>36</v>
      </c>
      <c r="R36" s="235">
        <f t="shared" si="18"/>
        <v>36</v>
      </c>
      <c r="S36" s="239">
        <f t="shared" si="19"/>
        <v>36</v>
      </c>
    </row>
    <row r="37" spans="2:19" ht="12.75" x14ac:dyDescent="0.25">
      <c r="B37" s="23" t="s">
        <v>31</v>
      </c>
      <c r="C37" s="234">
        <f t="shared" si="20"/>
        <v>37</v>
      </c>
      <c r="D37" s="235">
        <f t="shared" si="4"/>
        <v>37</v>
      </c>
      <c r="E37" s="235">
        <f t="shared" si="5"/>
        <v>37</v>
      </c>
      <c r="F37" s="236">
        <f t="shared" si="6"/>
        <v>37</v>
      </c>
      <c r="G37" s="235">
        <f t="shared" si="7"/>
        <v>37</v>
      </c>
      <c r="H37" s="237">
        <f t="shared" si="8"/>
        <v>37</v>
      </c>
      <c r="I37" s="236">
        <f t="shared" si="9"/>
        <v>37</v>
      </c>
      <c r="J37" s="235">
        <f t="shared" si="10"/>
        <v>37</v>
      </c>
      <c r="K37" s="235">
        <f t="shared" si="11"/>
        <v>37</v>
      </c>
      <c r="L37" s="236">
        <f t="shared" si="12"/>
        <v>37</v>
      </c>
      <c r="M37" s="235">
        <f t="shared" si="13"/>
        <v>37</v>
      </c>
      <c r="N37" s="238">
        <f t="shared" si="14"/>
        <v>37</v>
      </c>
      <c r="O37" s="235">
        <f t="shared" si="15"/>
        <v>37</v>
      </c>
      <c r="P37" s="235">
        <f t="shared" si="16"/>
        <v>37</v>
      </c>
      <c r="Q37" s="235">
        <f t="shared" si="17"/>
        <v>37</v>
      </c>
      <c r="R37" s="235">
        <f t="shared" si="18"/>
        <v>37</v>
      </c>
      <c r="S37" s="239">
        <f t="shared" si="19"/>
        <v>37</v>
      </c>
    </row>
    <row r="38" spans="2:19" ht="12.75" x14ac:dyDescent="0.25">
      <c r="B38" s="23" t="s">
        <v>1</v>
      </c>
      <c r="C38" s="234">
        <f t="shared" si="20"/>
        <v>38</v>
      </c>
      <c r="D38" s="235">
        <f t="shared" si="4"/>
        <v>38</v>
      </c>
      <c r="E38" s="235">
        <f t="shared" si="5"/>
        <v>38</v>
      </c>
      <c r="F38" s="236">
        <f t="shared" si="6"/>
        <v>38</v>
      </c>
      <c r="G38" s="235">
        <f t="shared" si="7"/>
        <v>38</v>
      </c>
      <c r="H38" s="237">
        <f t="shared" si="8"/>
        <v>38</v>
      </c>
      <c r="I38" s="236">
        <f t="shared" si="9"/>
        <v>38</v>
      </c>
      <c r="J38" s="235">
        <f t="shared" si="10"/>
        <v>38</v>
      </c>
      <c r="K38" s="235">
        <f t="shared" si="11"/>
        <v>38</v>
      </c>
      <c r="L38" s="236">
        <f t="shared" si="12"/>
        <v>38</v>
      </c>
      <c r="M38" s="235">
        <f t="shared" si="13"/>
        <v>38</v>
      </c>
      <c r="N38" s="238">
        <f t="shared" si="14"/>
        <v>38</v>
      </c>
      <c r="O38" s="235">
        <f t="shared" si="15"/>
        <v>38</v>
      </c>
      <c r="P38" s="235">
        <f t="shared" si="16"/>
        <v>38</v>
      </c>
      <c r="Q38" s="235">
        <f t="shared" si="17"/>
        <v>38</v>
      </c>
      <c r="R38" s="235">
        <f t="shared" si="18"/>
        <v>38</v>
      </c>
      <c r="S38" s="239">
        <f t="shared" si="19"/>
        <v>38</v>
      </c>
    </row>
    <row r="39" spans="2:19" ht="12.75" x14ac:dyDescent="0.25">
      <c r="B39" s="26" t="s">
        <v>0</v>
      </c>
      <c r="C39" s="240">
        <f t="shared" si="20"/>
        <v>39</v>
      </c>
      <c r="D39" s="241">
        <f t="shared" si="4"/>
        <v>39</v>
      </c>
      <c r="E39" s="241">
        <f t="shared" si="5"/>
        <v>39</v>
      </c>
      <c r="F39" s="242">
        <f t="shared" si="6"/>
        <v>39</v>
      </c>
      <c r="G39" s="241">
        <f t="shared" si="7"/>
        <v>39</v>
      </c>
      <c r="H39" s="243">
        <f t="shared" si="8"/>
        <v>39</v>
      </c>
      <c r="I39" s="242">
        <f t="shared" si="9"/>
        <v>39</v>
      </c>
      <c r="J39" s="241">
        <f t="shared" si="10"/>
        <v>39</v>
      </c>
      <c r="K39" s="241">
        <f t="shared" si="11"/>
        <v>39</v>
      </c>
      <c r="L39" s="242">
        <f t="shared" si="12"/>
        <v>39</v>
      </c>
      <c r="M39" s="241">
        <f t="shared" si="13"/>
        <v>39</v>
      </c>
      <c r="N39" s="244">
        <f t="shared" si="14"/>
        <v>39</v>
      </c>
      <c r="O39" s="241">
        <f t="shared" si="15"/>
        <v>39</v>
      </c>
      <c r="P39" s="241">
        <f t="shared" si="16"/>
        <v>39</v>
      </c>
      <c r="Q39" s="241">
        <f t="shared" si="17"/>
        <v>39</v>
      </c>
      <c r="R39" s="241">
        <f t="shared" si="18"/>
        <v>39</v>
      </c>
      <c r="S39" s="245">
        <f t="shared" si="19"/>
        <v>39</v>
      </c>
    </row>
    <row r="40" spans="2:19" s="41" customFormat="1" ht="12.75" x14ac:dyDescent="0.25">
      <c r="B40" s="45" t="s">
        <v>32</v>
      </c>
      <c r="C40" s="276">
        <f t="shared" si="20"/>
        <v>40</v>
      </c>
      <c r="D40" s="277">
        <f t="shared" si="4"/>
        <v>40</v>
      </c>
      <c r="E40" s="277">
        <f t="shared" si="5"/>
        <v>40</v>
      </c>
      <c r="F40" s="278">
        <f t="shared" si="6"/>
        <v>40</v>
      </c>
      <c r="G40" s="277">
        <f t="shared" si="7"/>
        <v>40</v>
      </c>
      <c r="H40" s="279">
        <f t="shared" si="8"/>
        <v>40</v>
      </c>
      <c r="I40" s="278">
        <f t="shared" si="9"/>
        <v>40</v>
      </c>
      <c r="J40" s="277">
        <f t="shared" si="10"/>
        <v>40</v>
      </c>
      <c r="K40" s="277">
        <f t="shared" si="11"/>
        <v>40</v>
      </c>
      <c r="L40" s="278">
        <f t="shared" si="12"/>
        <v>40</v>
      </c>
      <c r="M40" s="277">
        <f t="shared" si="13"/>
        <v>40</v>
      </c>
      <c r="N40" s="280">
        <f t="shared" si="14"/>
        <v>40</v>
      </c>
      <c r="O40" s="277">
        <f t="shared" si="15"/>
        <v>40</v>
      </c>
      <c r="P40" s="277">
        <f t="shared" si="16"/>
        <v>40</v>
      </c>
      <c r="Q40" s="277">
        <f t="shared" si="17"/>
        <v>40</v>
      </c>
      <c r="R40" s="277">
        <f t="shared" si="18"/>
        <v>40</v>
      </c>
      <c r="S40" s="281">
        <f t="shared" si="19"/>
        <v>40</v>
      </c>
    </row>
    <row r="41" spans="2:19" s="39" customFormat="1" ht="12.75" x14ac:dyDescent="0.25">
      <c r="B41" s="48" t="s">
        <v>33</v>
      </c>
      <c r="C41" s="282">
        <f t="shared" si="20"/>
        <v>41</v>
      </c>
      <c r="D41" s="283">
        <f t="shared" si="4"/>
        <v>41</v>
      </c>
      <c r="E41" s="283">
        <f t="shared" si="5"/>
        <v>41</v>
      </c>
      <c r="F41" s="284">
        <f t="shared" si="6"/>
        <v>41</v>
      </c>
      <c r="G41" s="283">
        <f t="shared" si="7"/>
        <v>41</v>
      </c>
      <c r="H41" s="285">
        <f t="shared" si="8"/>
        <v>41</v>
      </c>
      <c r="I41" s="284">
        <f t="shared" si="9"/>
        <v>41</v>
      </c>
      <c r="J41" s="283">
        <f t="shared" si="10"/>
        <v>41</v>
      </c>
      <c r="K41" s="283">
        <f t="shared" si="11"/>
        <v>41</v>
      </c>
      <c r="L41" s="284">
        <f t="shared" si="12"/>
        <v>41</v>
      </c>
      <c r="M41" s="283">
        <f t="shared" si="13"/>
        <v>41</v>
      </c>
      <c r="N41" s="286">
        <f t="shared" si="14"/>
        <v>41</v>
      </c>
      <c r="O41" s="283">
        <f t="shared" si="15"/>
        <v>41</v>
      </c>
      <c r="P41" s="283">
        <f t="shared" si="16"/>
        <v>41</v>
      </c>
      <c r="Q41" s="283">
        <f t="shared" si="17"/>
        <v>41</v>
      </c>
      <c r="R41" s="283">
        <f t="shared" si="18"/>
        <v>41</v>
      </c>
      <c r="S41" s="287">
        <f t="shared" si="19"/>
        <v>41</v>
      </c>
    </row>
    <row r="42" spans="2:19" s="54" customFormat="1" ht="12.75" x14ac:dyDescent="0.25">
      <c r="B42" s="51" t="s">
        <v>34</v>
      </c>
      <c r="C42" s="288">
        <f t="shared" si="20"/>
        <v>42</v>
      </c>
      <c r="D42" s="289">
        <f t="shared" si="4"/>
        <v>42</v>
      </c>
      <c r="E42" s="289">
        <f t="shared" si="5"/>
        <v>42</v>
      </c>
      <c r="F42" s="290">
        <f t="shared" si="6"/>
        <v>42</v>
      </c>
      <c r="G42" s="289">
        <f t="shared" si="7"/>
        <v>42</v>
      </c>
      <c r="H42" s="291">
        <f t="shared" si="8"/>
        <v>42</v>
      </c>
      <c r="I42" s="290">
        <f t="shared" si="9"/>
        <v>42</v>
      </c>
      <c r="J42" s="289">
        <f t="shared" si="10"/>
        <v>42</v>
      </c>
      <c r="K42" s="289">
        <f t="shared" si="11"/>
        <v>42</v>
      </c>
      <c r="L42" s="290">
        <f t="shared" si="12"/>
        <v>42</v>
      </c>
      <c r="M42" s="289">
        <f t="shared" si="13"/>
        <v>42</v>
      </c>
      <c r="N42" s="292">
        <f t="shared" si="14"/>
        <v>42</v>
      </c>
      <c r="O42" s="289">
        <f t="shared" si="15"/>
        <v>42</v>
      </c>
      <c r="P42" s="289">
        <f t="shared" si="16"/>
        <v>42</v>
      </c>
      <c r="Q42" s="289">
        <f t="shared" si="17"/>
        <v>42</v>
      </c>
      <c r="R42" s="289">
        <f t="shared" si="18"/>
        <v>42</v>
      </c>
      <c r="S42" s="293">
        <f t="shared" si="19"/>
        <v>42</v>
      </c>
    </row>
    <row r="43" spans="2:19" ht="12.75" x14ac:dyDescent="0.25">
      <c r="B43" s="17"/>
      <c r="C43" s="222">
        <f t="shared" si="20"/>
        <v>43</v>
      </c>
      <c r="D43" s="223">
        <f t="shared" si="4"/>
        <v>43</v>
      </c>
      <c r="E43" s="223">
        <f t="shared" si="5"/>
        <v>43</v>
      </c>
      <c r="F43" s="224">
        <f t="shared" si="6"/>
        <v>43</v>
      </c>
      <c r="G43" s="223">
        <f t="shared" si="7"/>
        <v>43</v>
      </c>
      <c r="H43" s="225">
        <f t="shared" si="8"/>
        <v>43</v>
      </c>
      <c r="I43" s="224">
        <f t="shared" si="9"/>
        <v>43</v>
      </c>
      <c r="J43" s="223">
        <f t="shared" si="10"/>
        <v>43</v>
      </c>
      <c r="K43" s="223">
        <f t="shared" si="11"/>
        <v>43</v>
      </c>
      <c r="L43" s="224">
        <f t="shared" si="12"/>
        <v>43</v>
      </c>
      <c r="M43" s="223">
        <f t="shared" si="13"/>
        <v>43</v>
      </c>
      <c r="N43" s="226">
        <f t="shared" si="14"/>
        <v>43</v>
      </c>
      <c r="O43" s="223">
        <f t="shared" si="15"/>
        <v>43</v>
      </c>
      <c r="P43" s="223">
        <f t="shared" si="16"/>
        <v>43</v>
      </c>
      <c r="Q43" s="223">
        <f t="shared" si="17"/>
        <v>43</v>
      </c>
      <c r="R43" s="223">
        <f t="shared" si="18"/>
        <v>43</v>
      </c>
      <c r="S43" s="227">
        <f t="shared" si="19"/>
        <v>43</v>
      </c>
    </row>
    <row r="44" spans="2:19" ht="12.75" x14ac:dyDescent="0.25">
      <c r="B44" s="29" t="s">
        <v>35</v>
      </c>
      <c r="C44" s="258">
        <f t="shared" si="20"/>
        <v>44</v>
      </c>
      <c r="D44" s="259">
        <f t="shared" si="4"/>
        <v>44</v>
      </c>
      <c r="E44" s="259">
        <f t="shared" si="5"/>
        <v>44</v>
      </c>
      <c r="F44" s="260">
        <f t="shared" si="6"/>
        <v>44</v>
      </c>
      <c r="G44" s="259">
        <f t="shared" si="7"/>
        <v>44</v>
      </c>
      <c r="H44" s="261">
        <f t="shared" si="8"/>
        <v>44</v>
      </c>
      <c r="I44" s="260">
        <f t="shared" si="9"/>
        <v>44</v>
      </c>
      <c r="J44" s="259">
        <f t="shared" si="10"/>
        <v>44</v>
      </c>
      <c r="K44" s="259">
        <f t="shared" si="11"/>
        <v>44</v>
      </c>
      <c r="L44" s="260">
        <f t="shared" si="12"/>
        <v>44</v>
      </c>
      <c r="M44" s="259">
        <f t="shared" si="13"/>
        <v>44</v>
      </c>
      <c r="N44" s="262">
        <f t="shared" si="14"/>
        <v>44</v>
      </c>
      <c r="O44" s="259">
        <f t="shared" si="15"/>
        <v>44</v>
      </c>
      <c r="P44" s="259">
        <f t="shared" si="16"/>
        <v>44</v>
      </c>
      <c r="Q44" s="259">
        <f t="shared" si="17"/>
        <v>44</v>
      </c>
      <c r="R44" s="259">
        <f t="shared" si="18"/>
        <v>44</v>
      </c>
      <c r="S44" s="263">
        <f t="shared" si="19"/>
        <v>44</v>
      </c>
    </row>
    <row r="45" spans="2:19" s="58" customFormat="1" ht="12.75" x14ac:dyDescent="0.25">
      <c r="B45" s="55" t="s">
        <v>36</v>
      </c>
      <c r="C45" s="294">
        <f t="shared" si="20"/>
        <v>45</v>
      </c>
      <c r="D45" s="295">
        <f t="shared" si="4"/>
        <v>45</v>
      </c>
      <c r="E45" s="295">
        <f t="shared" si="5"/>
        <v>45</v>
      </c>
      <c r="F45" s="296">
        <f t="shared" si="6"/>
        <v>45</v>
      </c>
      <c r="G45" s="295">
        <f t="shared" si="7"/>
        <v>45</v>
      </c>
      <c r="H45" s="297">
        <f t="shared" si="8"/>
        <v>45</v>
      </c>
      <c r="I45" s="296">
        <f t="shared" si="9"/>
        <v>45</v>
      </c>
      <c r="J45" s="295">
        <f t="shared" si="10"/>
        <v>45</v>
      </c>
      <c r="K45" s="295">
        <f t="shared" si="11"/>
        <v>45</v>
      </c>
      <c r="L45" s="296">
        <f t="shared" si="12"/>
        <v>45</v>
      </c>
      <c r="M45" s="295">
        <f t="shared" si="13"/>
        <v>45</v>
      </c>
      <c r="N45" s="298">
        <f t="shared" si="14"/>
        <v>45</v>
      </c>
      <c r="O45" s="295">
        <f t="shared" si="15"/>
        <v>45</v>
      </c>
      <c r="P45" s="295">
        <f t="shared" si="16"/>
        <v>45</v>
      </c>
      <c r="Q45" s="295">
        <f t="shared" si="17"/>
        <v>45</v>
      </c>
      <c r="R45" s="295">
        <f t="shared" si="18"/>
        <v>45</v>
      </c>
      <c r="S45" s="299">
        <f t="shared" si="19"/>
        <v>45</v>
      </c>
    </row>
    <row r="46" spans="2:19" ht="12.75" x14ac:dyDescent="0.25">
      <c r="B46" s="17"/>
      <c r="C46" s="222">
        <f t="shared" si="20"/>
        <v>46</v>
      </c>
      <c r="D46" s="223">
        <f t="shared" si="4"/>
        <v>46</v>
      </c>
      <c r="E46" s="223">
        <f t="shared" si="5"/>
        <v>46</v>
      </c>
      <c r="F46" s="224">
        <f t="shared" si="6"/>
        <v>46</v>
      </c>
      <c r="G46" s="223">
        <f t="shared" si="7"/>
        <v>46</v>
      </c>
      <c r="H46" s="225">
        <f t="shared" si="8"/>
        <v>46</v>
      </c>
      <c r="I46" s="224">
        <f t="shared" si="9"/>
        <v>46</v>
      </c>
      <c r="J46" s="223">
        <f t="shared" si="10"/>
        <v>46</v>
      </c>
      <c r="K46" s="223">
        <f t="shared" si="11"/>
        <v>46</v>
      </c>
      <c r="L46" s="224">
        <f t="shared" si="12"/>
        <v>46</v>
      </c>
      <c r="M46" s="223">
        <f t="shared" si="13"/>
        <v>46</v>
      </c>
      <c r="N46" s="226">
        <f t="shared" si="14"/>
        <v>46</v>
      </c>
      <c r="O46" s="223">
        <f t="shared" si="15"/>
        <v>46</v>
      </c>
      <c r="P46" s="223">
        <f t="shared" si="16"/>
        <v>46</v>
      </c>
      <c r="Q46" s="223">
        <f t="shared" si="17"/>
        <v>46</v>
      </c>
      <c r="R46" s="223">
        <f t="shared" si="18"/>
        <v>46</v>
      </c>
      <c r="S46" s="227">
        <f t="shared" si="19"/>
        <v>46</v>
      </c>
    </row>
    <row r="47" spans="2:19" s="41" customFormat="1" ht="12.75" x14ac:dyDescent="0.25">
      <c r="B47" s="59" t="s">
        <v>37</v>
      </c>
      <c r="C47" s="300">
        <f t="shared" si="20"/>
        <v>47</v>
      </c>
      <c r="D47" s="301">
        <f t="shared" si="4"/>
        <v>47</v>
      </c>
      <c r="E47" s="301">
        <f t="shared" si="5"/>
        <v>47</v>
      </c>
      <c r="F47" s="302">
        <f t="shared" si="6"/>
        <v>47</v>
      </c>
      <c r="G47" s="301">
        <f t="shared" si="7"/>
        <v>47</v>
      </c>
      <c r="H47" s="303">
        <f t="shared" si="8"/>
        <v>47</v>
      </c>
      <c r="I47" s="302">
        <f t="shared" si="9"/>
        <v>47</v>
      </c>
      <c r="J47" s="301">
        <f t="shared" si="10"/>
        <v>47</v>
      </c>
      <c r="K47" s="301">
        <f t="shared" si="11"/>
        <v>47</v>
      </c>
      <c r="L47" s="302">
        <f t="shared" si="12"/>
        <v>47</v>
      </c>
      <c r="M47" s="301">
        <f t="shared" si="13"/>
        <v>47</v>
      </c>
      <c r="N47" s="304">
        <f t="shared" si="14"/>
        <v>47</v>
      </c>
      <c r="O47" s="301">
        <f t="shared" si="15"/>
        <v>47</v>
      </c>
      <c r="P47" s="301">
        <f t="shared" si="16"/>
        <v>47</v>
      </c>
      <c r="Q47" s="301">
        <f t="shared" si="17"/>
        <v>47</v>
      </c>
      <c r="R47" s="301">
        <f t="shared" si="18"/>
        <v>47</v>
      </c>
      <c r="S47" s="305">
        <f t="shared" si="19"/>
        <v>47</v>
      </c>
    </row>
    <row r="48" spans="2:19" s="58" customFormat="1" ht="13.5" thickBot="1" x14ac:dyDescent="0.3">
      <c r="B48" s="62" t="s">
        <v>36</v>
      </c>
      <c r="C48" s="306">
        <f t="shared" si="20"/>
        <v>48</v>
      </c>
      <c r="D48" s="307">
        <f t="shared" si="4"/>
        <v>48</v>
      </c>
      <c r="E48" s="307">
        <f t="shared" si="5"/>
        <v>48</v>
      </c>
      <c r="F48" s="308">
        <f t="shared" si="6"/>
        <v>48</v>
      </c>
      <c r="G48" s="307">
        <f t="shared" si="7"/>
        <v>48</v>
      </c>
      <c r="H48" s="309">
        <f t="shared" si="8"/>
        <v>48</v>
      </c>
      <c r="I48" s="308">
        <f t="shared" si="9"/>
        <v>48</v>
      </c>
      <c r="J48" s="307">
        <f t="shared" si="10"/>
        <v>48</v>
      </c>
      <c r="K48" s="307">
        <f t="shared" si="11"/>
        <v>48</v>
      </c>
      <c r="L48" s="308">
        <f t="shared" si="12"/>
        <v>48</v>
      </c>
      <c r="M48" s="307">
        <f t="shared" si="13"/>
        <v>48</v>
      </c>
      <c r="N48" s="310">
        <f t="shared" si="14"/>
        <v>48</v>
      </c>
      <c r="O48" s="307">
        <f t="shared" si="15"/>
        <v>48</v>
      </c>
      <c r="P48" s="307">
        <f t="shared" si="16"/>
        <v>48</v>
      </c>
      <c r="Q48" s="307">
        <f t="shared" si="17"/>
        <v>48</v>
      </c>
      <c r="R48" s="307">
        <f t="shared" si="18"/>
        <v>48</v>
      </c>
      <c r="S48" s="311">
        <f t="shared" si="19"/>
        <v>48</v>
      </c>
    </row>
    <row r="49" spans="2:19" ht="12.75" x14ac:dyDescent="0.25">
      <c r="B49" s="7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</row>
    <row r="50" spans="2:19" ht="12.75" x14ac:dyDescent="0.25">
      <c r="B50" s="7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26BD-D1CA-469B-9F57-AA32F2340B41}">
  <sheetPr codeName="Sheet11">
    <tabColor theme="1"/>
  </sheetPr>
  <dimension ref="B2:J1171"/>
  <sheetViews>
    <sheetView workbookViewId="0">
      <pane xSplit="2" ySplit="2" topLeftCell="C3" activePane="bottomRight" state="frozen"/>
      <selection activeCell="D25" sqref="D25"/>
      <selection pane="topRight" activeCell="D25" sqref="D25"/>
      <selection pane="bottomLeft" activeCell="D25" sqref="D25"/>
      <selection pane="bottomRight" activeCell="E6" sqref="E6"/>
    </sheetView>
  </sheetViews>
  <sheetFormatPr defaultRowHeight="12.75" x14ac:dyDescent="0.25"/>
  <cols>
    <col min="1" max="1" width="5" style="8" customWidth="1"/>
    <col min="2" max="2" width="43.3984375" style="8" bestFit="1" customWidth="1"/>
    <col min="3" max="4" width="11.59765625" style="8" customWidth="1"/>
    <col min="5" max="6" width="9.59765625" style="8"/>
    <col min="7" max="7" width="10.796875" style="8" bestFit="1" customWidth="1"/>
    <col min="8" max="9" width="9.59765625" style="8"/>
    <col min="10" max="10" width="16.3984375" style="8" bestFit="1" customWidth="1"/>
    <col min="11" max="16384" width="9.59765625" style="8"/>
  </cols>
  <sheetData>
    <row r="2" spans="2:10" x14ac:dyDescent="0.25">
      <c r="B2" s="65" t="s">
        <v>38</v>
      </c>
      <c r="C2" s="65" t="s">
        <v>39</v>
      </c>
      <c r="D2" s="65" t="s">
        <v>40</v>
      </c>
      <c r="E2" s="66" t="s">
        <v>41</v>
      </c>
      <c r="H2" s="41" t="s">
        <v>39</v>
      </c>
      <c r="I2" s="41" t="s">
        <v>40</v>
      </c>
      <c r="J2" s="41" t="s">
        <v>46</v>
      </c>
    </row>
    <row r="3" spans="2:10" x14ac:dyDescent="0.25">
      <c r="B3" s="67" t="s">
        <v>4</v>
      </c>
      <c r="C3" s="67">
        <v>1</v>
      </c>
      <c r="D3" s="67">
        <v>1</v>
      </c>
      <c r="E3" s="68" cm="1">
        <f t="array" ref="E3">_xlfn.XLOOKUP($B3,'Data Set'!$B$4:$B$38,_xlfn.XLOOKUP($C3,'Data Set'!$F$2:$BF$2,'Data Set'!$F$4:$BF$38,0))*26/12</f>
        <v>61823.406666666669</v>
      </c>
      <c r="G3" s="8" t="s">
        <v>34</v>
      </c>
      <c r="H3" s="8">
        <v>1</v>
      </c>
      <c r="I3" s="8">
        <v>1</v>
      </c>
      <c r="J3" s="68" cm="1">
        <f t="array" ref="J3">_xlfn.XLOOKUP($G3,'Data Set'!$B$4:$B$42,_xlfn.XLOOKUP($H3,'Data Set'!$F$2:$BF$2,'Data Set'!$F$4:$BF$42,0))</f>
        <v>11</v>
      </c>
    </row>
    <row r="4" spans="2:10" x14ac:dyDescent="0.25">
      <c r="B4" s="67" t="s">
        <v>6</v>
      </c>
      <c r="C4" s="67">
        <v>1</v>
      </c>
      <c r="D4" s="67">
        <v>1</v>
      </c>
      <c r="E4" s="68" cm="1">
        <f t="array" ref="E4">_xlfn.XLOOKUP($B4,'Data Set'!$B$4:$B$38,_xlfn.XLOOKUP($C4,'Data Set'!$F$2:$BF$2,'Data Set'!$F$4:$BF$38,0))*26/12</f>
        <v>8887.8183333333327</v>
      </c>
      <c r="G4" s="8" t="s">
        <v>34</v>
      </c>
      <c r="H4" s="8">
        <f>H3+1</f>
        <v>2</v>
      </c>
      <c r="I4" s="8">
        <v>1</v>
      </c>
      <c r="J4" s="68" cm="1">
        <f t="array" ref="J4">_xlfn.XLOOKUP($G4,'Data Set'!$B$4:$B$42,_xlfn.XLOOKUP($H4,'Data Set'!$F$2:$BF$2,'Data Set'!$F$4:$BF$42,0))</f>
        <v>4</v>
      </c>
    </row>
    <row r="5" spans="2:10" x14ac:dyDescent="0.25">
      <c r="B5" s="67" t="s">
        <v>7</v>
      </c>
      <c r="C5" s="67">
        <v>1</v>
      </c>
      <c r="D5" s="67">
        <v>1</v>
      </c>
      <c r="E5" s="68" cm="1">
        <f t="array" ref="E5">_xlfn.XLOOKUP($B5,'Data Set'!$B$4:$B$38,_xlfn.XLOOKUP($C5,'Data Set'!$F$2:$BF$2,'Data Set'!$F$4:$BF$38,0))*26/12</f>
        <v>0</v>
      </c>
      <c r="G5" s="8" t="s">
        <v>34</v>
      </c>
      <c r="H5" s="8">
        <f t="shared" ref="H5:H46" si="0">H4+1</f>
        <v>3</v>
      </c>
      <c r="I5" s="8">
        <v>1</v>
      </c>
      <c r="J5" s="68" cm="1">
        <f t="array" ref="J5">_xlfn.XLOOKUP($G5,'Data Set'!$B$4:$B$42,_xlfn.XLOOKUP($H5,'Data Set'!$F$2:$BF$2,'Data Set'!$F$4:$BF$42,0))</f>
        <v>20</v>
      </c>
    </row>
    <row r="6" spans="2:10" x14ac:dyDescent="0.25">
      <c r="B6" s="69" t="s">
        <v>8</v>
      </c>
      <c r="C6" s="67">
        <v>1</v>
      </c>
      <c r="D6" s="67">
        <v>1</v>
      </c>
      <c r="E6" s="68" cm="1">
        <f t="array" ref="E6">_xlfn.XLOOKUP($B6,'Data Set'!$B$4:$B$38,_xlfn.XLOOKUP($C6,'Data Set'!$F$2:$BF$2,'Data Set'!$F$4:$BF$38,0))*26/12</f>
        <v>30060.927</v>
      </c>
      <c r="G6" s="8" t="s">
        <v>34</v>
      </c>
      <c r="H6" s="8">
        <f t="shared" si="0"/>
        <v>4</v>
      </c>
      <c r="I6" s="8">
        <v>1</v>
      </c>
      <c r="J6" s="68" cm="1">
        <f t="array" ref="J6">_xlfn.XLOOKUP($G6,'Data Set'!$B$4:$B$42,_xlfn.XLOOKUP($H6,'Data Set'!$F$2:$BF$2,'Data Set'!$F$4:$BF$42,0))</f>
        <v>30</v>
      </c>
    </row>
    <row r="7" spans="2:10" x14ac:dyDescent="0.25">
      <c r="B7" s="67" t="s">
        <v>13</v>
      </c>
      <c r="C7" s="67">
        <v>1</v>
      </c>
      <c r="D7" s="67">
        <v>1</v>
      </c>
      <c r="E7" s="68" cm="1">
        <f t="array" ref="E7">_xlfn.XLOOKUP($B7,'Data Set'!$B$4:$B$38,_xlfn.XLOOKUP($C7,'Data Set'!$F$2:$BF$2,'Data Set'!$F$4:$BF$38,0))*26/12</f>
        <v>2166.6666666666665</v>
      </c>
      <c r="G7" s="8" t="s">
        <v>34</v>
      </c>
      <c r="H7" s="8">
        <f t="shared" si="0"/>
        <v>5</v>
      </c>
      <c r="I7" s="8">
        <v>1</v>
      </c>
      <c r="J7" s="68" cm="1">
        <f t="array" ref="J7">_xlfn.XLOOKUP($G7,'Data Set'!$B$4:$B$42,_xlfn.XLOOKUP($H7,'Data Set'!$F$2:$BF$2,'Data Set'!$F$4:$BF$42,0))</f>
        <v>11</v>
      </c>
    </row>
    <row r="8" spans="2:10" x14ac:dyDescent="0.25">
      <c r="B8" s="67" t="s">
        <v>14</v>
      </c>
      <c r="C8" s="67">
        <v>1</v>
      </c>
      <c r="D8" s="67">
        <v>1</v>
      </c>
      <c r="E8" s="68" cm="1">
        <f t="array" ref="E8">_xlfn.XLOOKUP($B8,'Data Set'!$B$4:$B$38,_xlfn.XLOOKUP($C8,'Data Set'!$F$2:$BF$2,'Data Set'!$F$4:$BF$38,0))*26/12</f>
        <v>0</v>
      </c>
      <c r="G8" s="8" t="s">
        <v>34</v>
      </c>
      <c r="H8" s="8">
        <f t="shared" si="0"/>
        <v>6</v>
      </c>
      <c r="I8" s="8">
        <v>1</v>
      </c>
      <c r="J8" s="68" cm="1">
        <f t="array" ref="J8">_xlfn.XLOOKUP($G8,'Data Set'!$B$4:$B$42,_xlfn.XLOOKUP($H8,'Data Set'!$F$2:$BF$2,'Data Set'!$F$4:$BF$42,0))</f>
        <v>3</v>
      </c>
    </row>
    <row r="9" spans="2:10" x14ac:dyDescent="0.25">
      <c r="B9" s="67" t="s">
        <v>15</v>
      </c>
      <c r="C9" s="67">
        <v>1</v>
      </c>
      <c r="D9" s="67">
        <v>1</v>
      </c>
      <c r="E9" s="68" cm="1">
        <f t="array" ref="E9">_xlfn.XLOOKUP($B9,'Data Set'!$B$4:$B$38,_xlfn.XLOOKUP($C9,'Data Set'!$F$2:$BF$2,'Data Set'!$F$4:$BF$38,0))*26/12</f>
        <v>0</v>
      </c>
      <c r="G9" s="8" t="s">
        <v>34</v>
      </c>
      <c r="H9" s="8">
        <f t="shared" si="0"/>
        <v>7</v>
      </c>
      <c r="I9" s="8">
        <v>1</v>
      </c>
      <c r="J9" s="68" cm="1">
        <f t="array" ref="J9">_xlfn.XLOOKUP($G9,'Data Set'!$B$4:$B$42,_xlfn.XLOOKUP($H9,'Data Set'!$F$2:$BF$2,'Data Set'!$F$4:$BF$42,0))</f>
        <v>27</v>
      </c>
    </row>
    <row r="10" spans="2:10" x14ac:dyDescent="0.25">
      <c r="B10" s="67" t="s">
        <v>16</v>
      </c>
      <c r="C10" s="67">
        <v>1</v>
      </c>
      <c r="D10" s="67">
        <v>1</v>
      </c>
      <c r="E10" s="68" cm="1">
        <f t="array" ref="E10">_xlfn.XLOOKUP($B10,'Data Set'!$B$4:$B$38,_xlfn.XLOOKUP($C10,'Data Set'!$F$2:$BF$2,'Data Set'!$F$4:$BF$38,0))*26/12</f>
        <v>0</v>
      </c>
      <c r="G10" s="8" t="s">
        <v>34</v>
      </c>
      <c r="H10" s="8">
        <f t="shared" si="0"/>
        <v>8</v>
      </c>
      <c r="I10" s="8">
        <v>1</v>
      </c>
      <c r="J10" s="68" cm="1">
        <f t="array" ref="J10">_xlfn.XLOOKUP($G10,'Data Set'!$B$4:$B$42,_xlfn.XLOOKUP($H10,'Data Set'!$F$2:$BF$2,'Data Set'!$F$4:$BF$42,0))</f>
        <v>8</v>
      </c>
    </row>
    <row r="11" spans="2:10" x14ac:dyDescent="0.25">
      <c r="B11" s="67" t="s">
        <v>17</v>
      </c>
      <c r="C11" s="67">
        <v>1</v>
      </c>
      <c r="D11" s="67">
        <v>1</v>
      </c>
      <c r="E11" s="68" cm="1">
        <f t="array" ref="E11">_xlfn.XLOOKUP($B11,'Data Set'!$B$4:$B$38,_xlfn.XLOOKUP($C11,'Data Set'!$F$2:$BF$2,'Data Set'!$F$4:$BF$38,0))*26/12</f>
        <v>0</v>
      </c>
      <c r="G11" s="8" t="s">
        <v>34</v>
      </c>
      <c r="H11" s="8">
        <f t="shared" si="0"/>
        <v>9</v>
      </c>
      <c r="I11" s="8">
        <v>1</v>
      </c>
      <c r="J11" s="68" cm="1">
        <f t="array" ref="J11">_xlfn.XLOOKUP($G11,'Data Set'!$B$4:$B$42,_xlfn.XLOOKUP($H11,'Data Set'!$F$2:$BF$2,'Data Set'!$F$4:$BF$42,0))</f>
        <v>18</v>
      </c>
    </row>
    <row r="12" spans="2:10" x14ac:dyDescent="0.25">
      <c r="B12" s="67" t="s">
        <v>18</v>
      </c>
      <c r="C12" s="67">
        <v>1</v>
      </c>
      <c r="D12" s="67">
        <v>1</v>
      </c>
      <c r="E12" s="68" cm="1">
        <f t="array" ref="E12">_xlfn.XLOOKUP($B12,'Data Set'!$B$4:$B$38,_xlfn.XLOOKUP($C12,'Data Set'!$F$2:$BF$2,'Data Set'!$F$4:$BF$38,0))*26/12</f>
        <v>0</v>
      </c>
      <c r="G12" s="8" t="s">
        <v>34</v>
      </c>
      <c r="H12" s="8">
        <f t="shared" si="0"/>
        <v>10</v>
      </c>
      <c r="I12" s="8">
        <v>1</v>
      </c>
      <c r="J12" s="68" cm="1">
        <f t="array" ref="J12">_xlfn.XLOOKUP($G12,'Data Set'!$B$4:$B$42,_xlfn.XLOOKUP($H12,'Data Set'!$F$2:$BF$2,'Data Set'!$F$4:$BF$42,0))</f>
        <v>7</v>
      </c>
    </row>
    <row r="13" spans="2:10" x14ac:dyDescent="0.25">
      <c r="B13" s="69" t="s">
        <v>19</v>
      </c>
      <c r="C13" s="67">
        <v>1</v>
      </c>
      <c r="D13" s="67">
        <v>1</v>
      </c>
      <c r="E13" s="68" cm="1">
        <f t="array" ref="E13">_xlfn.XLOOKUP($B13,'Data Set'!$B$4:$B$38,_xlfn.XLOOKUP($C13,'Data Set'!$F$2:$BF$2,'Data Set'!$F$4:$BF$38,0))*26/12</f>
        <v>0</v>
      </c>
      <c r="G13" s="8" t="s">
        <v>34</v>
      </c>
      <c r="H13" s="8">
        <f t="shared" si="0"/>
        <v>11</v>
      </c>
      <c r="I13" s="8">
        <v>1</v>
      </c>
      <c r="J13" s="68" cm="1">
        <f t="array" ref="J13">_xlfn.XLOOKUP($G13,'Data Set'!$B$4:$B$42,_xlfn.XLOOKUP($H13,'Data Set'!$F$2:$BF$2,'Data Set'!$F$4:$BF$42,0))</f>
        <v>29</v>
      </c>
    </row>
    <row r="14" spans="2:10" x14ac:dyDescent="0.25">
      <c r="B14" s="67" t="s">
        <v>23</v>
      </c>
      <c r="C14" s="67">
        <v>1</v>
      </c>
      <c r="D14" s="67">
        <v>1</v>
      </c>
      <c r="E14" s="68" cm="1">
        <f t="array" ref="E14">_xlfn.XLOOKUP($B14,'Data Set'!$B$4:$B$38,_xlfn.XLOOKUP($C14,'Data Set'!$F$2:$BF$2,'Data Set'!$F$4:$BF$38,0))*26/12</f>
        <v>166.66666666666666</v>
      </c>
      <c r="G14" s="8" t="s">
        <v>34</v>
      </c>
      <c r="H14" s="8">
        <f t="shared" si="0"/>
        <v>12</v>
      </c>
      <c r="I14" s="8">
        <v>1</v>
      </c>
      <c r="J14" s="68" cm="1">
        <f t="array" ref="J14">_xlfn.XLOOKUP($G14,'Data Set'!$B$4:$B$42,_xlfn.XLOOKUP($H14,'Data Set'!$F$2:$BF$2,'Data Set'!$F$4:$BF$42,0))</f>
        <v>9</v>
      </c>
    </row>
    <row r="15" spans="2:10" x14ac:dyDescent="0.25">
      <c r="B15" s="67" t="s">
        <v>24</v>
      </c>
      <c r="C15" s="67">
        <v>1</v>
      </c>
      <c r="D15" s="67">
        <v>1</v>
      </c>
      <c r="E15" s="68" cm="1">
        <f t="array" ref="E15">_xlfn.XLOOKUP($B15,'Data Set'!$B$4:$B$38,_xlfn.XLOOKUP($C15,'Data Set'!$F$2:$BF$2,'Data Set'!$F$4:$BF$38,0))*26/12</f>
        <v>0</v>
      </c>
      <c r="G15" s="8" t="s">
        <v>34</v>
      </c>
      <c r="H15" s="8">
        <f t="shared" si="0"/>
        <v>13</v>
      </c>
      <c r="I15" s="8">
        <v>1</v>
      </c>
      <c r="J15" s="68" cm="1">
        <f t="array" ref="J15">_xlfn.XLOOKUP($G15,'Data Set'!$B$4:$B$42,_xlfn.XLOOKUP($H15,'Data Set'!$F$2:$BF$2,'Data Set'!$F$4:$BF$42,0))</f>
        <v>4</v>
      </c>
    </row>
    <row r="16" spans="2:10" x14ac:dyDescent="0.25">
      <c r="B16" s="67" t="s">
        <v>25</v>
      </c>
      <c r="C16" s="67">
        <v>1</v>
      </c>
      <c r="D16" s="67">
        <v>1</v>
      </c>
      <c r="E16" s="68" cm="1">
        <f t="array" ref="E16">_xlfn.XLOOKUP($B16,'Data Set'!$B$4:$B$38,_xlfn.XLOOKUP($C16,'Data Set'!$F$2:$BF$2,'Data Set'!$F$4:$BF$38,0))*26/12</f>
        <v>91.666666666666686</v>
      </c>
      <c r="G16" s="8" t="s">
        <v>34</v>
      </c>
      <c r="H16" s="8">
        <f t="shared" si="0"/>
        <v>14</v>
      </c>
      <c r="I16" s="8">
        <v>1</v>
      </c>
      <c r="J16" s="68" cm="1">
        <f t="array" ref="J16">_xlfn.XLOOKUP($G16,'Data Set'!$B$4:$B$42,_xlfn.XLOOKUP($H16,'Data Set'!$F$2:$BF$2,'Data Set'!$F$4:$BF$42,0))</f>
        <v>7</v>
      </c>
    </row>
    <row r="17" spans="2:10" x14ac:dyDescent="0.25">
      <c r="B17" s="67" t="s">
        <v>26</v>
      </c>
      <c r="C17" s="67">
        <v>1</v>
      </c>
      <c r="D17" s="67">
        <v>1</v>
      </c>
      <c r="E17" s="68" cm="1">
        <f t="array" ref="E17">_xlfn.XLOOKUP($B17,'Data Set'!$B$4:$B$38,_xlfn.XLOOKUP($C17,'Data Set'!$F$2:$BF$2,'Data Set'!$F$4:$BF$38,0))*26/12</f>
        <v>91.666666666666686</v>
      </c>
      <c r="G17" s="8" t="s">
        <v>34</v>
      </c>
      <c r="H17" s="8">
        <f t="shared" si="0"/>
        <v>15</v>
      </c>
      <c r="I17" s="8">
        <v>1</v>
      </c>
      <c r="J17" s="68" cm="1">
        <f t="array" ref="J17">_xlfn.XLOOKUP($G17,'Data Set'!$B$4:$B$42,_xlfn.XLOOKUP($H17,'Data Set'!$F$2:$BF$2,'Data Set'!$F$4:$BF$42,0))</f>
        <v>9</v>
      </c>
    </row>
    <row r="18" spans="2:10" x14ac:dyDescent="0.25">
      <c r="B18" s="67" t="s">
        <v>27</v>
      </c>
      <c r="C18" s="67">
        <v>1</v>
      </c>
      <c r="D18" s="67">
        <v>1</v>
      </c>
      <c r="E18" s="68" cm="1">
        <f t="array" ref="E18">_xlfn.XLOOKUP($B18,'Data Set'!$B$4:$B$38,_xlfn.XLOOKUP($C18,'Data Set'!$F$2:$BF$2,'Data Set'!$F$4:$BF$38,0))*26/12</f>
        <v>1854.7021999999999</v>
      </c>
      <c r="G18" s="8" t="s">
        <v>34</v>
      </c>
      <c r="H18" s="8">
        <f t="shared" si="0"/>
        <v>16</v>
      </c>
      <c r="I18" s="8">
        <v>1</v>
      </c>
      <c r="J18" s="68" cm="1">
        <f t="array" ref="J18">_xlfn.XLOOKUP($G18,'Data Set'!$B$4:$B$42,_xlfn.XLOOKUP($H18,'Data Set'!$F$2:$BF$2,'Data Set'!$F$4:$BF$42,0))</f>
        <v>11</v>
      </c>
    </row>
    <row r="19" spans="2:10" x14ac:dyDescent="0.25">
      <c r="B19" s="67" t="s">
        <v>28</v>
      </c>
      <c r="C19" s="67">
        <v>1</v>
      </c>
      <c r="D19" s="67">
        <v>1</v>
      </c>
      <c r="E19" s="68" cm="1">
        <f t="array" ref="E19">_xlfn.XLOOKUP($B19,'Data Set'!$B$4:$B$38,_xlfn.XLOOKUP($C19,'Data Set'!$F$2:$BF$2,'Data Set'!$F$4:$BF$38,0))*26/12</f>
        <v>162.5</v>
      </c>
      <c r="G19" s="8" t="s">
        <v>34</v>
      </c>
      <c r="H19" s="8">
        <f t="shared" si="0"/>
        <v>17</v>
      </c>
      <c r="I19" s="8">
        <v>1</v>
      </c>
      <c r="J19" s="68" cm="1">
        <f t="array" ref="J19">_xlfn.XLOOKUP($G19,'Data Set'!$B$4:$B$42,_xlfn.XLOOKUP($H19,'Data Set'!$F$2:$BF$2,'Data Set'!$F$4:$BF$42,0))</f>
        <v>4</v>
      </c>
    </row>
    <row r="20" spans="2:10" x14ac:dyDescent="0.25">
      <c r="B20" s="67" t="s">
        <v>29</v>
      </c>
      <c r="C20" s="67">
        <v>1</v>
      </c>
      <c r="D20" s="67">
        <v>1</v>
      </c>
      <c r="E20" s="68" cm="1">
        <f t="array" ref="E20">_xlfn.XLOOKUP($B20,'Data Set'!$B$4:$B$38,_xlfn.XLOOKUP($C20,'Data Set'!$F$2:$BF$2,'Data Set'!$F$4:$BF$38,0))*26/12</f>
        <v>154</v>
      </c>
      <c r="G20" s="8" t="s">
        <v>34</v>
      </c>
      <c r="H20" s="8">
        <f t="shared" si="0"/>
        <v>18</v>
      </c>
      <c r="I20" s="8">
        <v>1</v>
      </c>
      <c r="J20" s="68" cm="1">
        <f t="array" ref="J20">_xlfn.XLOOKUP($G20,'Data Set'!$B$4:$B$42,_xlfn.XLOOKUP($H20,'Data Set'!$F$2:$BF$2,'Data Set'!$F$4:$BF$42,0))</f>
        <v>2</v>
      </c>
    </row>
    <row r="21" spans="2:10" x14ac:dyDescent="0.25">
      <c r="B21" s="67" t="s">
        <v>30</v>
      </c>
      <c r="C21" s="67">
        <v>1</v>
      </c>
      <c r="D21" s="67">
        <v>1</v>
      </c>
      <c r="E21" s="68" cm="1">
        <f t="array" ref="E21">_xlfn.XLOOKUP($B21,'Data Set'!$B$4:$B$38,_xlfn.XLOOKUP($C21,'Data Set'!$F$2:$BF$2,'Data Set'!$F$4:$BF$38,0))*26/12</f>
        <v>445.50000000000006</v>
      </c>
      <c r="G21" s="8" t="s">
        <v>34</v>
      </c>
      <c r="H21" s="8">
        <f t="shared" si="0"/>
        <v>19</v>
      </c>
      <c r="I21" s="8">
        <v>1</v>
      </c>
      <c r="J21" s="68" cm="1">
        <f t="array" ref="J21">_xlfn.XLOOKUP($G21,'Data Set'!$B$4:$B$42,_xlfn.XLOOKUP($H21,'Data Set'!$F$2:$BF$2,'Data Set'!$F$4:$BF$42,0))</f>
        <v>7</v>
      </c>
    </row>
    <row r="22" spans="2:10" x14ac:dyDescent="0.25">
      <c r="B22" s="67" t="s">
        <v>31</v>
      </c>
      <c r="C22" s="67">
        <v>1</v>
      </c>
      <c r="D22" s="67">
        <v>1</v>
      </c>
      <c r="E22" s="68" cm="1">
        <f t="array" ref="E22">_xlfn.XLOOKUP($B22,'Data Set'!$B$4:$B$38,_xlfn.XLOOKUP($C22,'Data Set'!$F$2:$BF$2,'Data Set'!$F$4:$BF$38,0))*26/12</f>
        <v>187</v>
      </c>
      <c r="G22" s="8" t="s">
        <v>34</v>
      </c>
      <c r="H22" s="8">
        <f t="shared" si="0"/>
        <v>20</v>
      </c>
      <c r="I22" s="8">
        <v>1</v>
      </c>
      <c r="J22" s="68" cm="1">
        <f t="array" ref="J22">_xlfn.XLOOKUP($G22,'Data Set'!$B$4:$B$42,_xlfn.XLOOKUP($H22,'Data Set'!$F$2:$BF$2,'Data Set'!$F$4:$BF$42,0))</f>
        <v>12</v>
      </c>
    </row>
    <row r="23" spans="2:10" x14ac:dyDescent="0.25">
      <c r="B23" s="67" t="s">
        <v>1</v>
      </c>
      <c r="C23" s="67">
        <v>1</v>
      </c>
      <c r="D23" s="67">
        <v>1</v>
      </c>
      <c r="E23" s="68" cm="1">
        <f t="array" ref="E23">_xlfn.XLOOKUP($B23,'Data Set'!$B$4:$B$38,_xlfn.XLOOKUP($C23,'Data Set'!$F$2:$BF$2,'Data Set'!$F$4:$BF$38,0))*26/12</f>
        <v>115.54163833333332</v>
      </c>
      <c r="G23" s="8" t="s">
        <v>34</v>
      </c>
      <c r="H23" s="8">
        <f t="shared" si="0"/>
        <v>21</v>
      </c>
      <c r="I23" s="8">
        <v>1</v>
      </c>
      <c r="J23" s="68" cm="1">
        <f t="array" ref="J23">_xlfn.XLOOKUP($G23,'Data Set'!$B$4:$B$42,_xlfn.XLOOKUP($H23,'Data Set'!$F$2:$BF$2,'Data Set'!$F$4:$BF$42,0))</f>
        <v>1</v>
      </c>
    </row>
    <row r="24" spans="2:10" x14ac:dyDescent="0.25">
      <c r="B24" s="69" t="s">
        <v>0</v>
      </c>
      <c r="C24" s="67">
        <v>1</v>
      </c>
      <c r="D24" s="67">
        <v>1</v>
      </c>
      <c r="E24" s="68" cm="1">
        <f t="array" ref="E24">_xlfn.XLOOKUP($B24,'Data Set'!$B$4:$B$38,_xlfn.XLOOKUP($C24,'Data Set'!$F$2:$BF$2,'Data Set'!$F$4:$BF$38,0))*26/12</f>
        <v>668.6333333333331</v>
      </c>
      <c r="G24" s="8" t="s">
        <v>34</v>
      </c>
      <c r="H24" s="8">
        <f t="shared" si="0"/>
        <v>22</v>
      </c>
      <c r="I24" s="8">
        <v>1</v>
      </c>
      <c r="J24" s="68" cm="1">
        <f t="array" ref="J24">_xlfn.XLOOKUP($G24,'Data Set'!$B$4:$B$42,_xlfn.XLOOKUP($H24,'Data Set'!$F$2:$BF$2,'Data Set'!$F$4:$BF$42,0))</f>
        <v>8</v>
      </c>
    </row>
    <row r="25" spans="2:10" x14ac:dyDescent="0.25">
      <c r="B25" s="8" t="str">
        <f>B3</f>
        <v>Billings</v>
      </c>
      <c r="C25" s="8">
        <f>C3+1</f>
        <v>2</v>
      </c>
      <c r="D25" s="67">
        <v>1</v>
      </c>
      <c r="E25" s="68" cm="1">
        <f t="array" ref="E25">_xlfn.XLOOKUP($B25,'Data Set'!$B$4:$B$38,_xlfn.XLOOKUP($C25,'Data Set'!$F$2:$BF$2,'Data Set'!$F$4:$BF$38,0))*26/12</f>
        <v>12879.034999999998</v>
      </c>
      <c r="G25" s="8" t="s">
        <v>34</v>
      </c>
      <c r="H25" s="8">
        <f t="shared" si="0"/>
        <v>23</v>
      </c>
      <c r="I25" s="8">
        <v>1</v>
      </c>
      <c r="J25" s="68" cm="1">
        <f t="array" ref="J25">_xlfn.XLOOKUP($G25,'Data Set'!$B$4:$B$42,_xlfn.XLOOKUP($H25,'Data Set'!$F$2:$BF$2,'Data Set'!$F$4:$BF$42,0))</f>
        <v>1</v>
      </c>
    </row>
    <row r="26" spans="2:10" x14ac:dyDescent="0.25">
      <c r="B26" s="8" t="str">
        <f t="shared" ref="B26:B89" si="1">B4</f>
        <v xml:space="preserve">Staff Pay </v>
      </c>
      <c r="C26" s="8">
        <f t="shared" ref="C26:C89" si="2">C4+1</f>
        <v>2</v>
      </c>
      <c r="D26" s="67">
        <v>1</v>
      </c>
      <c r="E26" s="68" cm="1">
        <f t="array" ref="E26">_xlfn.XLOOKUP($B26,'Data Set'!$B$4:$B$38,_xlfn.XLOOKUP($C26,'Data Set'!$F$2:$BF$2,'Data Set'!$F$4:$BF$38,0))*26/12</f>
        <v>4330.083333333333</v>
      </c>
      <c r="G26" s="8" t="s">
        <v>34</v>
      </c>
      <c r="H26" s="8">
        <f t="shared" si="0"/>
        <v>24</v>
      </c>
      <c r="I26" s="8">
        <v>1</v>
      </c>
      <c r="J26" s="68" cm="1">
        <f t="array" ref="J26">_xlfn.XLOOKUP($G26,'Data Set'!$B$4:$B$42,_xlfn.XLOOKUP($H26,'Data Set'!$F$2:$BF$2,'Data Set'!$F$4:$BF$42,0))</f>
        <v>48</v>
      </c>
    </row>
    <row r="27" spans="2:10" x14ac:dyDescent="0.25">
      <c r="B27" s="8" t="str">
        <f t="shared" si="1"/>
        <v>Charge Backs</v>
      </c>
      <c r="C27" s="8">
        <f t="shared" si="2"/>
        <v>2</v>
      </c>
      <c r="D27" s="67">
        <v>1</v>
      </c>
      <c r="E27" s="68" cm="1">
        <f t="array" ref="E27">_xlfn.XLOOKUP($B27,'Data Set'!$B$4:$B$38,_xlfn.XLOOKUP($C27,'Data Set'!$F$2:$BF$2,'Data Set'!$F$4:$BF$38,0))*26/12</f>
        <v>0</v>
      </c>
      <c r="G27" s="8" t="s">
        <v>34</v>
      </c>
      <c r="H27" s="8">
        <f t="shared" si="0"/>
        <v>25</v>
      </c>
      <c r="I27" s="8">
        <v>1</v>
      </c>
      <c r="J27" s="68" cm="1">
        <f t="array" ref="J27">_xlfn.XLOOKUP($G27,'Data Set'!$B$4:$B$42,_xlfn.XLOOKUP($H27,'Data Set'!$F$2:$BF$2,'Data Set'!$F$4:$BF$42,0))</f>
        <v>27</v>
      </c>
    </row>
    <row r="28" spans="2:10" x14ac:dyDescent="0.25">
      <c r="B28" s="8" t="str">
        <f t="shared" si="1"/>
        <v>Practice Earnings*</v>
      </c>
      <c r="C28" s="8">
        <f t="shared" si="2"/>
        <v>2</v>
      </c>
      <c r="D28" s="67">
        <v>1</v>
      </c>
      <c r="E28" s="68" cm="1">
        <f t="array" ref="E28">_xlfn.XLOOKUP($B28,'Data Set'!$B$4:$B$38,_xlfn.XLOOKUP($C28,'Data Set'!$F$2:$BF$2,'Data Set'!$F$4:$BF$38,0))*26/12</f>
        <v>3783.7084999999984</v>
      </c>
      <c r="G28" s="8" t="s">
        <v>34</v>
      </c>
      <c r="H28" s="8">
        <f t="shared" si="0"/>
        <v>26</v>
      </c>
      <c r="I28" s="8">
        <v>1</v>
      </c>
      <c r="J28" s="68" cm="1">
        <f t="array" ref="J28">_xlfn.XLOOKUP($G28,'Data Set'!$B$4:$B$42,_xlfn.XLOOKUP($H28,'Data Set'!$F$2:$BF$2,'Data Set'!$F$4:$BF$42,0))</f>
        <v>41</v>
      </c>
    </row>
    <row r="29" spans="2:10" x14ac:dyDescent="0.25">
      <c r="B29" s="8" t="str">
        <f t="shared" si="1"/>
        <v>Leases</v>
      </c>
      <c r="C29" s="8">
        <f t="shared" si="2"/>
        <v>2</v>
      </c>
      <c r="D29" s="67">
        <v>1</v>
      </c>
      <c r="E29" s="68" cm="1">
        <f t="array" ref="E29">_xlfn.XLOOKUP($B29,'Data Set'!$B$4:$B$38,_xlfn.XLOOKUP($C29,'Data Set'!$F$2:$BF$2,'Data Set'!$F$4:$BF$38,0))*26/12</f>
        <v>0</v>
      </c>
      <c r="G29" s="8" t="s">
        <v>34</v>
      </c>
      <c r="H29" s="8">
        <f t="shared" si="0"/>
        <v>27</v>
      </c>
      <c r="I29" s="8">
        <v>1</v>
      </c>
      <c r="J29" s="68" cm="1">
        <f t="array" ref="J29">_xlfn.XLOOKUP($G29,'Data Set'!$B$4:$B$42,_xlfn.XLOOKUP($H29,'Data Set'!$F$2:$BF$2,'Data Set'!$F$4:$BF$42,0))</f>
        <v>16</v>
      </c>
    </row>
    <row r="30" spans="2:10" x14ac:dyDescent="0.25">
      <c r="B30" s="8" t="str">
        <f t="shared" si="1"/>
        <v>Staff Training Support</v>
      </c>
      <c r="C30" s="8">
        <f t="shared" si="2"/>
        <v>2</v>
      </c>
      <c r="D30" s="67">
        <v>1</v>
      </c>
      <c r="E30" s="68" cm="1">
        <f t="array" ref="E30">_xlfn.XLOOKUP($B30,'Data Set'!$B$4:$B$38,_xlfn.XLOOKUP($C30,'Data Set'!$F$2:$BF$2,'Data Set'!$F$4:$BF$38,0))*26/12</f>
        <v>0</v>
      </c>
      <c r="G30" s="8" t="s">
        <v>34</v>
      </c>
      <c r="H30" s="8">
        <f t="shared" si="0"/>
        <v>28</v>
      </c>
      <c r="I30" s="8">
        <v>1</v>
      </c>
      <c r="J30" s="68" cm="1">
        <f t="array" ref="J30">_xlfn.XLOOKUP($G30,'Data Set'!$B$4:$B$42,_xlfn.XLOOKUP($H30,'Data Set'!$F$2:$BF$2,'Data Set'!$F$4:$BF$42,0))</f>
        <v>6</v>
      </c>
    </row>
    <row r="31" spans="2:10" x14ac:dyDescent="0.25">
      <c r="B31" s="8" t="str">
        <f t="shared" si="1"/>
        <v>Staff Support (admin, mileage, etc)</v>
      </c>
      <c r="C31" s="8">
        <f t="shared" si="2"/>
        <v>2</v>
      </c>
      <c r="D31" s="67">
        <v>1</v>
      </c>
      <c r="E31" s="68" cm="1">
        <f t="array" ref="E31">_xlfn.XLOOKUP($B31,'Data Set'!$B$4:$B$38,_xlfn.XLOOKUP($C31,'Data Set'!$F$2:$BF$2,'Data Set'!$F$4:$BF$38,0))*26/12</f>
        <v>0</v>
      </c>
      <c r="G31" s="8" t="s">
        <v>34</v>
      </c>
      <c r="H31" s="8">
        <f t="shared" si="0"/>
        <v>29</v>
      </c>
      <c r="I31" s="8">
        <v>1</v>
      </c>
      <c r="J31" s="68" cm="1">
        <f t="array" ref="J31">_xlfn.XLOOKUP($G31,'Data Set'!$B$4:$B$42,_xlfn.XLOOKUP($H31,'Data Set'!$F$2:$BF$2,'Data Set'!$F$4:$BF$42,0))</f>
        <v>3</v>
      </c>
    </row>
    <row r="32" spans="2:10" x14ac:dyDescent="0.25">
      <c r="B32" s="8" t="str">
        <f t="shared" si="1"/>
        <v>Miscellaneous</v>
      </c>
      <c r="C32" s="8">
        <f t="shared" si="2"/>
        <v>2</v>
      </c>
      <c r="D32" s="67">
        <v>1</v>
      </c>
      <c r="E32" s="68" cm="1">
        <f t="array" ref="E32">_xlfn.XLOOKUP($B32,'Data Set'!$B$4:$B$38,_xlfn.XLOOKUP($C32,'Data Set'!$F$2:$BF$2,'Data Set'!$F$4:$BF$38,0))*26/12</f>
        <v>0</v>
      </c>
      <c r="G32" s="8" t="s">
        <v>34</v>
      </c>
      <c r="H32" s="8">
        <f t="shared" si="0"/>
        <v>30</v>
      </c>
      <c r="I32" s="8">
        <v>1</v>
      </c>
      <c r="J32" s="68" cm="1">
        <f t="array" ref="J32">_xlfn.XLOOKUP($G32,'Data Set'!$B$4:$B$42,_xlfn.XLOOKUP($H32,'Data Set'!$F$2:$BF$2,'Data Set'!$F$4:$BF$42,0))</f>
        <v>6</v>
      </c>
    </row>
    <row r="33" spans="2:10" x14ac:dyDescent="0.25">
      <c r="B33" s="8" t="str">
        <f t="shared" si="1"/>
        <v>Negative Earnings / Min Earnings</v>
      </c>
      <c r="C33" s="8">
        <f t="shared" si="2"/>
        <v>2</v>
      </c>
      <c r="D33" s="67">
        <v>1</v>
      </c>
      <c r="E33" s="68" cm="1">
        <f t="array" ref="E33">_xlfn.XLOOKUP($B33,'Data Set'!$B$4:$B$38,_xlfn.XLOOKUP($C33,'Data Set'!$F$2:$BF$2,'Data Set'!$F$4:$BF$38,0))*26/12</f>
        <v>0</v>
      </c>
      <c r="G33" s="8" t="s">
        <v>34</v>
      </c>
      <c r="H33" s="8">
        <f t="shared" si="0"/>
        <v>31</v>
      </c>
      <c r="I33" s="8">
        <v>1</v>
      </c>
      <c r="J33" s="68" cm="1">
        <f t="array" ref="J33">_xlfn.XLOOKUP($G33,'Data Set'!$B$4:$B$42,_xlfn.XLOOKUP($H33,'Data Set'!$F$2:$BF$2,'Data Set'!$F$4:$BF$42,0))</f>
        <v>11</v>
      </c>
    </row>
    <row r="34" spans="2:10" x14ac:dyDescent="0.25">
      <c r="B34" s="8" t="str">
        <f t="shared" si="1"/>
        <v>Brex Costs (Marketing and Advertisement)</v>
      </c>
      <c r="C34" s="8">
        <f t="shared" si="2"/>
        <v>2</v>
      </c>
      <c r="D34" s="67">
        <v>1</v>
      </c>
      <c r="E34" s="68" cm="1">
        <f t="array" ref="E34">_xlfn.XLOOKUP($B34,'Data Set'!$B$4:$B$38,_xlfn.XLOOKUP($C34,'Data Set'!$F$2:$BF$2,'Data Set'!$F$4:$BF$38,0))*26/12</f>
        <v>0</v>
      </c>
      <c r="G34" s="8" t="s">
        <v>34</v>
      </c>
      <c r="H34" s="8">
        <f t="shared" si="0"/>
        <v>32</v>
      </c>
      <c r="I34" s="8">
        <v>1</v>
      </c>
      <c r="J34" s="68" cm="1">
        <f t="array" ref="J34">_xlfn.XLOOKUP($G34,'Data Set'!$B$4:$B$42,_xlfn.XLOOKUP($H34,'Data Set'!$F$2:$BF$2,'Data Set'!$F$4:$BF$42,0))</f>
        <v>11</v>
      </c>
    </row>
    <row r="35" spans="2:10" x14ac:dyDescent="0.25">
      <c r="B35" s="8" t="str">
        <f t="shared" si="1"/>
        <v>Health Insurance (covered by Finni)</v>
      </c>
      <c r="C35" s="8">
        <f t="shared" si="2"/>
        <v>2</v>
      </c>
      <c r="D35" s="67">
        <v>1</v>
      </c>
      <c r="E35" s="68" cm="1">
        <f t="array" ref="E35">_xlfn.XLOOKUP($B35,'Data Set'!$B$4:$B$38,_xlfn.XLOOKUP($C35,'Data Set'!$F$2:$BF$2,'Data Set'!$F$4:$BF$38,0))*26/12</f>
        <v>0</v>
      </c>
      <c r="G35" s="8" t="s">
        <v>34</v>
      </c>
      <c r="H35" s="8">
        <f t="shared" si="0"/>
        <v>33</v>
      </c>
      <c r="I35" s="8">
        <v>1</v>
      </c>
      <c r="J35" s="68" cm="1">
        <f t="array" ref="J35">_xlfn.XLOOKUP($G35,'Data Set'!$B$4:$B$42,_xlfn.XLOOKUP($H35,'Data Set'!$F$2:$BF$2,'Data Set'!$F$4:$BF$42,0))</f>
        <v>113</v>
      </c>
    </row>
    <row r="36" spans="2:10" x14ac:dyDescent="0.25">
      <c r="B36" s="8" t="str">
        <f t="shared" si="1"/>
        <v>iPad Costs (Amortized)</v>
      </c>
      <c r="C36" s="8">
        <f t="shared" si="2"/>
        <v>2</v>
      </c>
      <c r="D36" s="67">
        <v>1</v>
      </c>
      <c r="E36" s="68" cm="1">
        <f t="array" ref="E36">_xlfn.XLOOKUP($B36,'Data Set'!$B$4:$B$38,_xlfn.XLOOKUP($C36,'Data Set'!$F$2:$BF$2,'Data Set'!$F$4:$BF$38,0))*26/12</f>
        <v>50.000000000000007</v>
      </c>
      <c r="G36" s="8" t="s">
        <v>34</v>
      </c>
      <c r="H36" s="8">
        <f t="shared" si="0"/>
        <v>34</v>
      </c>
      <c r="I36" s="8">
        <v>1</v>
      </c>
      <c r="J36" s="68" cm="1">
        <f t="array" ref="J36">_xlfn.XLOOKUP($G36,'Data Set'!$B$4:$B$42,_xlfn.XLOOKUP($H36,'Data Set'!$F$2:$BF$2,'Data Set'!$F$4:$BF$42,0))</f>
        <v>25</v>
      </c>
    </row>
    <row r="37" spans="2:10" x14ac:dyDescent="0.25">
      <c r="B37" s="8" t="str">
        <f t="shared" si="1"/>
        <v>Licensing and Training</v>
      </c>
      <c r="C37" s="8">
        <f t="shared" si="2"/>
        <v>2</v>
      </c>
      <c r="D37" s="67">
        <v>1</v>
      </c>
      <c r="E37" s="68" cm="1">
        <f t="array" ref="E37">_xlfn.XLOOKUP($B37,'Data Set'!$B$4:$B$38,_xlfn.XLOOKUP($C37,'Data Set'!$F$2:$BF$2,'Data Set'!$F$4:$BF$38,0))*26/12</f>
        <v>0</v>
      </c>
      <c r="G37" s="8" t="s">
        <v>34</v>
      </c>
      <c r="H37" s="8">
        <f t="shared" si="0"/>
        <v>35</v>
      </c>
      <c r="I37" s="8">
        <v>1</v>
      </c>
      <c r="J37" s="68" cm="1">
        <f t="array" ref="J37">_xlfn.XLOOKUP($G37,'Data Set'!$B$4:$B$42,_xlfn.XLOOKUP($H37,'Data Set'!$F$2:$BF$2,'Data Set'!$F$4:$BF$42,0))</f>
        <v>9</v>
      </c>
    </row>
    <row r="38" spans="2:10" x14ac:dyDescent="0.25">
      <c r="B38" s="8" t="str">
        <f t="shared" si="1"/>
        <v>Liability Insurance</v>
      </c>
      <c r="C38" s="8">
        <f t="shared" si="2"/>
        <v>2</v>
      </c>
      <c r="D38" s="67">
        <v>1</v>
      </c>
      <c r="E38" s="68" cm="1">
        <f t="array" ref="E38">_xlfn.XLOOKUP($B38,'Data Set'!$B$4:$B$38,_xlfn.XLOOKUP($C38,'Data Set'!$F$2:$BF$2,'Data Set'!$F$4:$BF$38,0))*26/12</f>
        <v>33.333333333333336</v>
      </c>
      <c r="G38" s="8" t="s">
        <v>34</v>
      </c>
      <c r="H38" s="8">
        <f t="shared" si="0"/>
        <v>36</v>
      </c>
      <c r="I38" s="8">
        <v>1</v>
      </c>
      <c r="J38" s="68" cm="1">
        <f t="array" ref="J38">_xlfn.XLOOKUP($G38,'Data Set'!$B$4:$B$42,_xlfn.XLOOKUP($H38,'Data Set'!$F$2:$BF$2,'Data Set'!$F$4:$BF$42,0))</f>
        <v>6</v>
      </c>
    </row>
    <row r="39" spans="2:10" x14ac:dyDescent="0.25">
      <c r="B39" s="8" t="str">
        <f t="shared" si="1"/>
        <v>Background Check Costs</v>
      </c>
      <c r="C39" s="8">
        <f t="shared" si="2"/>
        <v>2</v>
      </c>
      <c r="D39" s="67">
        <v>1</v>
      </c>
      <c r="E39" s="68" cm="1">
        <f t="array" ref="E39">_xlfn.XLOOKUP($B39,'Data Set'!$B$4:$B$38,_xlfn.XLOOKUP($C39,'Data Set'!$F$2:$BF$2,'Data Set'!$F$4:$BF$38,0))*26/12</f>
        <v>33.333333333333336</v>
      </c>
      <c r="G39" s="8" t="s">
        <v>34</v>
      </c>
      <c r="H39" s="8">
        <f t="shared" si="0"/>
        <v>37</v>
      </c>
      <c r="I39" s="8">
        <v>1</v>
      </c>
      <c r="J39" s="68" cm="1">
        <f t="array" ref="J39">_xlfn.XLOOKUP($G39,'Data Set'!$B$4:$B$42,_xlfn.XLOOKUP($H39,'Data Set'!$F$2:$BF$2,'Data Set'!$F$4:$BF$42,0))</f>
        <v>1</v>
      </c>
    </row>
    <row r="40" spans="2:10" x14ac:dyDescent="0.25">
      <c r="B40" s="8" t="str">
        <f t="shared" si="1"/>
        <v>Billing Costs</v>
      </c>
      <c r="C40" s="8">
        <f t="shared" si="2"/>
        <v>2</v>
      </c>
      <c r="D40" s="67">
        <v>1</v>
      </c>
      <c r="E40" s="68" cm="1">
        <f t="array" ref="E40">_xlfn.XLOOKUP($B40,'Data Set'!$B$4:$B$38,_xlfn.XLOOKUP($C40,'Data Set'!$F$2:$BF$2,'Data Set'!$F$4:$BF$38,0))*26/12</f>
        <v>386.37104999999991</v>
      </c>
      <c r="G40" s="8" t="s">
        <v>34</v>
      </c>
      <c r="H40" s="8">
        <f t="shared" si="0"/>
        <v>38</v>
      </c>
      <c r="I40" s="8">
        <v>1</v>
      </c>
      <c r="J40" s="68" cm="1">
        <f t="array" ref="J40">_xlfn.XLOOKUP($G40,'Data Set'!$B$4:$B$42,_xlfn.XLOOKUP($H40,'Data Set'!$F$2:$BF$2,'Data Set'!$F$4:$BF$42,0))</f>
        <v>4</v>
      </c>
    </row>
    <row r="41" spans="2:10" x14ac:dyDescent="0.25">
      <c r="B41" s="8" t="str">
        <f t="shared" si="1"/>
        <v>Credentialing Costs</v>
      </c>
      <c r="C41" s="8">
        <f t="shared" si="2"/>
        <v>2</v>
      </c>
      <c r="D41" s="67">
        <v>1</v>
      </c>
      <c r="E41" s="68" cm="1">
        <f t="array" ref="E41">_xlfn.XLOOKUP($B41,'Data Set'!$B$4:$B$38,_xlfn.XLOOKUP($C41,'Data Set'!$F$2:$BF$2,'Data Set'!$F$4:$BF$38,0))*26/12</f>
        <v>0</v>
      </c>
      <c r="G41" s="8" t="s">
        <v>34</v>
      </c>
      <c r="H41" s="8">
        <f t="shared" si="0"/>
        <v>39</v>
      </c>
      <c r="I41" s="8">
        <v>1</v>
      </c>
      <c r="J41" s="68" cm="1">
        <f t="array" ref="J41">_xlfn.XLOOKUP($G41,'Data Set'!$B$4:$B$42,_xlfn.XLOOKUP($H41,'Data Set'!$F$2:$BF$2,'Data Set'!$F$4:$BF$42,0))</f>
        <v>12</v>
      </c>
    </row>
    <row r="42" spans="2:10" x14ac:dyDescent="0.25">
      <c r="B42" s="8" t="str">
        <f t="shared" si="1"/>
        <v>Slack Costs</v>
      </c>
      <c r="C42" s="8">
        <f t="shared" si="2"/>
        <v>2</v>
      </c>
      <c r="D42" s="67">
        <v>1</v>
      </c>
      <c r="E42" s="68" cm="1">
        <f t="array" ref="E42">_xlfn.XLOOKUP($B42,'Data Set'!$B$4:$B$38,_xlfn.XLOOKUP($C42,'Data Set'!$F$2:$BF$2,'Data Set'!$F$4:$BF$38,0))*26/12</f>
        <v>56</v>
      </c>
      <c r="G42" s="8" t="s">
        <v>34</v>
      </c>
      <c r="H42" s="8">
        <f t="shared" si="0"/>
        <v>40</v>
      </c>
      <c r="I42" s="8">
        <v>1</v>
      </c>
      <c r="J42" s="68" cm="1">
        <f t="array" ref="J42">_xlfn.XLOOKUP($G42,'Data Set'!$B$4:$B$42,_xlfn.XLOOKUP($H42,'Data Set'!$F$2:$BF$2,'Data Set'!$F$4:$BF$42,0))</f>
        <v>1</v>
      </c>
    </row>
    <row r="43" spans="2:10" x14ac:dyDescent="0.25">
      <c r="B43" s="8" t="str">
        <f t="shared" si="1"/>
        <v>Rippling Costs</v>
      </c>
      <c r="C43" s="8">
        <f t="shared" si="2"/>
        <v>2</v>
      </c>
      <c r="D43" s="67">
        <v>1</v>
      </c>
      <c r="E43" s="68" cm="1">
        <f t="array" ref="E43">_xlfn.XLOOKUP($B43,'Data Set'!$B$4:$B$38,_xlfn.XLOOKUP($C43,'Data Set'!$F$2:$BF$2,'Data Set'!$F$4:$BF$38,0))*26/12</f>
        <v>162</v>
      </c>
      <c r="G43" s="8" t="s">
        <v>34</v>
      </c>
      <c r="H43" s="8">
        <f t="shared" si="0"/>
        <v>41</v>
      </c>
      <c r="I43" s="8">
        <v>1</v>
      </c>
      <c r="J43" s="68" cm="1">
        <f t="array" ref="J43">_xlfn.XLOOKUP($G43,'Data Set'!$B$4:$B$42,_xlfn.XLOOKUP($H43,'Data Set'!$F$2:$BF$2,'Data Set'!$F$4:$BF$42,0))</f>
        <v>1</v>
      </c>
    </row>
    <row r="44" spans="2:10" x14ac:dyDescent="0.25">
      <c r="B44" s="8" t="str">
        <f t="shared" si="1"/>
        <v>Google Workspace Costs</v>
      </c>
      <c r="C44" s="8">
        <f t="shared" si="2"/>
        <v>2</v>
      </c>
      <c r="D44" s="67">
        <v>1</v>
      </c>
      <c r="E44" s="68" cm="1">
        <f t="array" ref="E44">_xlfn.XLOOKUP($B44,'Data Set'!$B$4:$B$38,_xlfn.XLOOKUP($C44,'Data Set'!$F$2:$BF$2,'Data Set'!$F$4:$BF$38,0))*26/12</f>
        <v>68</v>
      </c>
      <c r="G44" s="8" t="s">
        <v>34</v>
      </c>
      <c r="H44" s="8">
        <f t="shared" si="0"/>
        <v>42</v>
      </c>
      <c r="I44" s="8">
        <v>1</v>
      </c>
      <c r="J44" s="68" cm="1">
        <f t="array" ref="J44">_xlfn.XLOOKUP($G44,'Data Set'!$B$4:$B$42,_xlfn.XLOOKUP($H44,'Data Set'!$F$2:$BF$2,'Data Set'!$F$4:$BF$42,0))</f>
        <v>1</v>
      </c>
    </row>
    <row r="45" spans="2:10" x14ac:dyDescent="0.25">
      <c r="B45" s="8" t="str">
        <f t="shared" si="1"/>
        <v>Workers Comp</v>
      </c>
      <c r="C45" s="8">
        <f t="shared" si="2"/>
        <v>2</v>
      </c>
      <c r="D45" s="67">
        <v>1</v>
      </c>
      <c r="E45" s="68" cm="1">
        <f t="array" ref="E45">_xlfn.XLOOKUP($B45,'Data Set'!$B$4:$B$38,_xlfn.XLOOKUP($C45,'Data Set'!$F$2:$BF$2,'Data Set'!$F$4:$BF$38,0))*26/12</f>
        <v>38.970750000000002</v>
      </c>
      <c r="G45" s="8" t="s">
        <v>34</v>
      </c>
      <c r="H45" s="8">
        <f t="shared" si="0"/>
        <v>43</v>
      </c>
      <c r="I45" s="8">
        <v>1</v>
      </c>
      <c r="J45" s="68" cm="1">
        <f t="array" ref="J45">_xlfn.XLOOKUP($G45,'Data Set'!$B$4:$B$42,_xlfn.XLOOKUP($H45,'Data Set'!$F$2:$BF$2,'Data Set'!$F$4:$BF$42,0))</f>
        <v>0</v>
      </c>
    </row>
    <row r="46" spans="2:10" x14ac:dyDescent="0.25">
      <c r="B46" s="8" t="str">
        <f t="shared" si="1"/>
        <v>Payroll Taxes</v>
      </c>
      <c r="C46" s="8">
        <f t="shared" si="2"/>
        <v>2</v>
      </c>
      <c r="D46" s="67">
        <v>1</v>
      </c>
      <c r="E46" s="68" cm="1">
        <f t="array" ref="E46">_xlfn.XLOOKUP($B46,'Data Set'!$B$4:$B$38,_xlfn.XLOOKUP($C46,'Data Set'!$F$2:$BF$2,'Data Set'!$F$4:$BF$38,0))*26/12</f>
        <v>524.31166666666661</v>
      </c>
      <c r="G46" s="8" t="s">
        <v>34</v>
      </c>
      <c r="H46" s="8">
        <f t="shared" si="0"/>
        <v>44</v>
      </c>
      <c r="I46" s="8">
        <v>1</v>
      </c>
      <c r="J46" s="68" cm="1">
        <f t="array" ref="J46">_xlfn.XLOOKUP($G46,'Data Set'!$B$4:$B$42,_xlfn.XLOOKUP($H46,'Data Set'!$F$2:$BF$2,'Data Set'!$F$4:$BF$42,0))</f>
        <v>37</v>
      </c>
    </row>
    <row r="47" spans="2:10" x14ac:dyDescent="0.25">
      <c r="B47" s="8" t="str">
        <f t="shared" si="1"/>
        <v>Billings</v>
      </c>
      <c r="C47" s="8">
        <f t="shared" si="2"/>
        <v>3</v>
      </c>
      <c r="D47" s="67">
        <v>1</v>
      </c>
      <c r="E47" s="68" cm="1">
        <f t="array" ref="E47">_xlfn.XLOOKUP($B47,'Data Set'!$B$4:$B$38,_xlfn.XLOOKUP($C47,'Data Set'!$F$2:$BF$2,'Data Set'!$F$4:$BF$38,0))*26/12</f>
        <v>113558.24999999993</v>
      </c>
      <c r="G47" s="8" t="s">
        <v>34</v>
      </c>
      <c r="H47" s="8">
        <f t="shared" ref="H47:H54" si="3">H46+1</f>
        <v>45</v>
      </c>
      <c r="I47" s="8">
        <v>1</v>
      </c>
      <c r="J47" s="68" cm="1">
        <f t="array" ref="J47">_xlfn.XLOOKUP($G47,'Data Set'!$B$4:$B$42,_xlfn.XLOOKUP($H47,'Data Set'!$F$2:$BF$2,'Data Set'!$F$4:$BF$42,0))</f>
        <v>1</v>
      </c>
    </row>
    <row r="48" spans="2:10" x14ac:dyDescent="0.25">
      <c r="B48" s="8" t="str">
        <f t="shared" si="1"/>
        <v xml:space="preserve">Staff Pay </v>
      </c>
      <c r="C48" s="8">
        <f t="shared" si="2"/>
        <v>3</v>
      </c>
      <c r="D48" s="67">
        <v>1</v>
      </c>
      <c r="E48" s="68" cm="1">
        <f t="array" ref="E48">_xlfn.XLOOKUP($B48,'Data Set'!$B$4:$B$38,_xlfn.XLOOKUP($C48,'Data Set'!$F$2:$BF$2,'Data Set'!$F$4:$BF$38,0))*26/12</f>
        <v>58015.100000000006</v>
      </c>
      <c r="G48" s="8" t="s">
        <v>34</v>
      </c>
      <c r="H48" s="8">
        <f t="shared" si="3"/>
        <v>46</v>
      </c>
      <c r="I48" s="8">
        <v>1</v>
      </c>
      <c r="J48" s="68" cm="1">
        <f t="array" ref="J48">_xlfn.XLOOKUP($G48,'Data Set'!$B$4:$B$42,_xlfn.XLOOKUP($H48,'Data Set'!$F$2:$BF$2,'Data Set'!$F$4:$BF$42,0))</f>
        <v>0</v>
      </c>
    </row>
    <row r="49" spans="2:10" x14ac:dyDescent="0.25">
      <c r="B49" s="8" t="str">
        <f t="shared" si="1"/>
        <v>Charge Backs</v>
      </c>
      <c r="C49" s="8">
        <f t="shared" si="2"/>
        <v>3</v>
      </c>
      <c r="D49" s="67">
        <v>1</v>
      </c>
      <c r="E49" s="68" cm="1">
        <f t="array" ref="E49">_xlfn.XLOOKUP($B49,'Data Set'!$B$4:$B$38,_xlfn.XLOOKUP($C49,'Data Set'!$F$2:$BF$2,'Data Set'!$F$4:$BF$38,0))*26/12</f>
        <v>352.69</v>
      </c>
      <c r="G49" s="8" t="s">
        <v>34</v>
      </c>
      <c r="H49" s="8">
        <f t="shared" si="3"/>
        <v>47</v>
      </c>
      <c r="I49" s="8">
        <v>1</v>
      </c>
      <c r="J49" s="68" cm="1">
        <f t="array" ref="J49">_xlfn.XLOOKUP($G49,'Data Set'!$B$4:$B$42,_xlfn.XLOOKUP($H49,'Data Set'!$F$2:$BF$2,'Data Set'!$F$4:$BF$42,0))</f>
        <v>2</v>
      </c>
    </row>
    <row r="50" spans="2:10" x14ac:dyDescent="0.25">
      <c r="B50" s="8" t="str">
        <f t="shared" si="1"/>
        <v>Practice Earnings*</v>
      </c>
      <c r="C50" s="8">
        <f t="shared" si="2"/>
        <v>3</v>
      </c>
      <c r="D50" s="67">
        <v>1</v>
      </c>
      <c r="E50" s="68" cm="1">
        <f t="array" ref="E50">_xlfn.XLOOKUP($B50,'Data Set'!$B$4:$B$38,_xlfn.XLOOKUP($C50,'Data Set'!$F$2:$BF$2,'Data Set'!$F$4:$BF$38,0))*26/12</f>
        <v>21122.98499999991</v>
      </c>
      <c r="G50" s="8" t="s">
        <v>34</v>
      </c>
      <c r="H50" s="8">
        <f t="shared" si="3"/>
        <v>48</v>
      </c>
      <c r="I50" s="8">
        <v>1</v>
      </c>
      <c r="J50" s="68" cm="1">
        <f t="array" ref="J50">_xlfn.XLOOKUP($G50,'Data Set'!$B$4:$B$42,_xlfn.XLOOKUP($H50,'Data Set'!$F$2:$BF$2,'Data Set'!$F$4:$BF$42,0))</f>
        <v>1</v>
      </c>
    </row>
    <row r="51" spans="2:10" x14ac:dyDescent="0.25">
      <c r="B51" s="8" t="str">
        <f t="shared" si="1"/>
        <v>Leases</v>
      </c>
      <c r="C51" s="8">
        <f t="shared" si="2"/>
        <v>3</v>
      </c>
      <c r="D51" s="67">
        <v>1</v>
      </c>
      <c r="E51" s="68" cm="1">
        <f t="array" ref="E51">_xlfn.XLOOKUP($B51,'Data Set'!$B$4:$B$38,_xlfn.XLOOKUP($C51,'Data Set'!$F$2:$BF$2,'Data Set'!$F$4:$BF$38,0))*26/12</f>
        <v>0</v>
      </c>
      <c r="G51" s="8" t="s">
        <v>34</v>
      </c>
      <c r="H51" s="8">
        <f t="shared" si="3"/>
        <v>49</v>
      </c>
      <c r="I51" s="8">
        <v>1</v>
      </c>
      <c r="J51" s="68" cm="1">
        <f t="array" ref="J51">_xlfn.XLOOKUP($G51,'Data Set'!$B$4:$B$42,_xlfn.XLOOKUP($H51,'Data Set'!$F$2:$BF$2,'Data Set'!$F$4:$BF$42,0))</f>
        <v>2</v>
      </c>
    </row>
    <row r="52" spans="2:10" x14ac:dyDescent="0.25">
      <c r="B52" s="8" t="str">
        <f t="shared" si="1"/>
        <v>Staff Training Support</v>
      </c>
      <c r="C52" s="8">
        <f t="shared" si="2"/>
        <v>3</v>
      </c>
      <c r="D52" s="67">
        <v>1</v>
      </c>
      <c r="E52" s="68" cm="1">
        <f t="array" ref="E52">_xlfn.XLOOKUP($B52,'Data Set'!$B$4:$B$38,_xlfn.XLOOKUP($C52,'Data Set'!$F$2:$BF$2,'Data Set'!$F$4:$BF$38,0))*26/12</f>
        <v>0</v>
      </c>
      <c r="G52" s="8" t="s">
        <v>34</v>
      </c>
      <c r="H52" s="8">
        <f t="shared" si="3"/>
        <v>50</v>
      </c>
      <c r="I52" s="8">
        <v>1</v>
      </c>
      <c r="J52" s="68" cm="1">
        <f t="array" ref="J52">_xlfn.XLOOKUP($G52,'Data Set'!$B$4:$B$42,_xlfn.XLOOKUP($H52,'Data Set'!$F$2:$BF$2,'Data Set'!$F$4:$BF$42,0))</f>
        <v>4</v>
      </c>
    </row>
    <row r="53" spans="2:10" x14ac:dyDescent="0.25">
      <c r="B53" s="8" t="str">
        <f t="shared" si="1"/>
        <v>Staff Support (admin, mileage, etc)</v>
      </c>
      <c r="C53" s="8">
        <f t="shared" si="2"/>
        <v>3</v>
      </c>
      <c r="D53" s="67">
        <v>1</v>
      </c>
      <c r="E53" s="68" cm="1">
        <f t="array" ref="E53">_xlfn.XLOOKUP($B53,'Data Set'!$B$4:$B$38,_xlfn.XLOOKUP($C53,'Data Set'!$F$2:$BF$2,'Data Set'!$F$4:$BF$38,0))*26/12</f>
        <v>0</v>
      </c>
      <c r="G53" s="8" t="s">
        <v>34</v>
      </c>
      <c r="H53" s="8">
        <f t="shared" si="3"/>
        <v>51</v>
      </c>
      <c r="I53" s="8">
        <v>1</v>
      </c>
      <c r="J53" s="68" cm="1">
        <f t="array" ref="J53">_xlfn.XLOOKUP($G53,'Data Set'!$B$4:$B$42,_xlfn.XLOOKUP($H53,'Data Set'!$F$2:$BF$2,'Data Set'!$F$4:$BF$42,0))</f>
        <v>1</v>
      </c>
    </row>
    <row r="54" spans="2:10" x14ac:dyDescent="0.25">
      <c r="B54" s="8" t="str">
        <f t="shared" si="1"/>
        <v>Miscellaneous</v>
      </c>
      <c r="C54" s="8">
        <f t="shared" si="2"/>
        <v>3</v>
      </c>
      <c r="D54" s="67">
        <v>1</v>
      </c>
      <c r="E54" s="68" cm="1">
        <f t="array" ref="E54">_xlfn.XLOOKUP($B54,'Data Set'!$B$4:$B$38,_xlfn.XLOOKUP($C54,'Data Set'!$F$2:$BF$2,'Data Set'!$F$4:$BF$38,0))*26/12</f>
        <v>0</v>
      </c>
      <c r="G54" s="8" t="s">
        <v>34</v>
      </c>
      <c r="H54" s="8">
        <f t="shared" si="3"/>
        <v>52</v>
      </c>
      <c r="I54" s="8">
        <v>1</v>
      </c>
      <c r="J54" s="68" cm="1">
        <f t="array" ref="J54">_xlfn.XLOOKUP($G54,'Data Set'!$B$4:$B$42,_xlfn.XLOOKUP($H54,'Data Set'!$F$2:$BF$2,'Data Set'!$F$4:$BF$42,0))</f>
        <v>0</v>
      </c>
    </row>
    <row r="55" spans="2:10" x14ac:dyDescent="0.25">
      <c r="B55" s="8" t="str">
        <f t="shared" si="1"/>
        <v>Negative Earnings / Min Earnings</v>
      </c>
      <c r="C55" s="8">
        <f t="shared" si="2"/>
        <v>3</v>
      </c>
      <c r="D55" s="67">
        <v>1</v>
      </c>
      <c r="E55" s="68" cm="1">
        <f t="array" ref="E55">_xlfn.XLOOKUP($B55,'Data Set'!$B$4:$B$38,_xlfn.XLOOKUP($C55,'Data Set'!$F$2:$BF$2,'Data Set'!$F$4:$BF$38,0))*26/12</f>
        <v>0</v>
      </c>
      <c r="J55" s="68"/>
    </row>
    <row r="56" spans="2:10" x14ac:dyDescent="0.25">
      <c r="B56" s="8" t="str">
        <f t="shared" si="1"/>
        <v>Brex Costs (Marketing and Advertisement)</v>
      </c>
      <c r="C56" s="8">
        <f t="shared" si="2"/>
        <v>3</v>
      </c>
      <c r="D56" s="67">
        <v>1</v>
      </c>
      <c r="E56" s="68" cm="1">
        <f t="array" ref="E56">_xlfn.XLOOKUP($B56,'Data Set'!$B$4:$B$38,_xlfn.XLOOKUP($C56,'Data Set'!$F$2:$BF$2,'Data Set'!$F$4:$BF$38,0))*26/12</f>
        <v>0</v>
      </c>
      <c r="J56" s="68"/>
    </row>
    <row r="57" spans="2:10" x14ac:dyDescent="0.25">
      <c r="B57" s="8" t="str">
        <f t="shared" si="1"/>
        <v>Health Insurance (covered by Finni)</v>
      </c>
      <c r="C57" s="8">
        <f t="shared" si="2"/>
        <v>3</v>
      </c>
      <c r="D57" s="67">
        <v>1</v>
      </c>
      <c r="E57" s="68" cm="1">
        <f t="array" ref="E57">_xlfn.XLOOKUP($B57,'Data Set'!$B$4:$B$38,_xlfn.XLOOKUP($C57,'Data Set'!$F$2:$BF$2,'Data Set'!$F$4:$BF$38,0))*26/12</f>
        <v>2006.7124999999999</v>
      </c>
      <c r="J57" s="68"/>
    </row>
    <row r="58" spans="2:10" x14ac:dyDescent="0.25">
      <c r="B58" s="8" t="str">
        <f t="shared" si="1"/>
        <v>iPad Costs (Amortized)</v>
      </c>
      <c r="C58" s="8">
        <f t="shared" si="2"/>
        <v>3</v>
      </c>
      <c r="D58" s="67">
        <v>1</v>
      </c>
      <c r="E58" s="68" cm="1">
        <f t="array" ref="E58">_xlfn.XLOOKUP($B58,'Data Set'!$B$4:$B$38,_xlfn.XLOOKUP($C58,'Data Set'!$F$2:$BF$2,'Data Set'!$F$4:$BF$38,0))*26/12</f>
        <v>233.33333333333337</v>
      </c>
      <c r="J58" s="68"/>
    </row>
    <row r="59" spans="2:10" x14ac:dyDescent="0.25">
      <c r="B59" s="8" t="str">
        <f t="shared" si="1"/>
        <v>Licensing and Training</v>
      </c>
      <c r="C59" s="8">
        <f t="shared" si="2"/>
        <v>3</v>
      </c>
      <c r="D59" s="67">
        <v>1</v>
      </c>
      <c r="E59" s="68" cm="1">
        <f t="array" ref="E59">_xlfn.XLOOKUP($B59,'Data Set'!$B$4:$B$38,_xlfn.XLOOKUP($C59,'Data Set'!$F$2:$BF$2,'Data Set'!$F$4:$BF$38,0))*26/12</f>
        <v>54.166666666666664</v>
      </c>
      <c r="J59" s="68"/>
    </row>
    <row r="60" spans="2:10" x14ac:dyDescent="0.25">
      <c r="B60" s="8" t="str">
        <f t="shared" si="1"/>
        <v>Liability Insurance</v>
      </c>
      <c r="C60" s="8">
        <f t="shared" si="2"/>
        <v>3</v>
      </c>
      <c r="D60" s="67">
        <v>1</v>
      </c>
      <c r="E60" s="68" cm="1">
        <f t="array" ref="E60">_xlfn.XLOOKUP($B60,'Data Set'!$B$4:$B$38,_xlfn.XLOOKUP($C60,'Data Set'!$F$2:$BF$2,'Data Set'!$F$4:$BF$38,0))*26/12</f>
        <v>166.66666666666666</v>
      </c>
      <c r="J60" s="68"/>
    </row>
    <row r="61" spans="2:10" x14ac:dyDescent="0.25">
      <c r="B61" s="8" t="str">
        <f t="shared" si="1"/>
        <v>Background Check Costs</v>
      </c>
      <c r="C61" s="8">
        <f t="shared" si="2"/>
        <v>3</v>
      </c>
      <c r="D61" s="67">
        <v>1</v>
      </c>
      <c r="E61" s="68" cm="1">
        <f t="array" ref="E61">_xlfn.XLOOKUP($B61,'Data Set'!$B$4:$B$38,_xlfn.XLOOKUP($C61,'Data Set'!$F$2:$BF$2,'Data Set'!$F$4:$BF$38,0))*26/12</f>
        <v>166.66666666666666</v>
      </c>
      <c r="J61" s="68"/>
    </row>
    <row r="62" spans="2:10" x14ac:dyDescent="0.25">
      <c r="B62" s="8" t="str">
        <f t="shared" si="1"/>
        <v>Billing Costs</v>
      </c>
      <c r="C62" s="8">
        <f t="shared" si="2"/>
        <v>3</v>
      </c>
      <c r="D62" s="67">
        <v>1</v>
      </c>
      <c r="E62" s="68" cm="1">
        <f t="array" ref="E62">_xlfn.XLOOKUP($B62,'Data Set'!$B$4:$B$38,_xlfn.XLOOKUP($C62,'Data Set'!$F$2:$BF$2,'Data Set'!$F$4:$BF$38,0))*26/12</f>
        <v>3406.7474999999977</v>
      </c>
    </row>
    <row r="63" spans="2:10" x14ac:dyDescent="0.25">
      <c r="B63" s="8" t="str">
        <f t="shared" si="1"/>
        <v>Credentialing Costs</v>
      </c>
      <c r="C63" s="8">
        <f t="shared" si="2"/>
        <v>3</v>
      </c>
      <c r="D63" s="67">
        <v>1</v>
      </c>
      <c r="E63" s="68" cm="1">
        <f t="array" ref="E63">_xlfn.XLOOKUP($B63,'Data Set'!$B$4:$B$38,_xlfn.XLOOKUP($C63,'Data Set'!$F$2:$BF$2,'Data Set'!$F$4:$BF$38,0))*26/12</f>
        <v>108.33333333333333</v>
      </c>
    </row>
    <row r="64" spans="2:10" x14ac:dyDescent="0.25">
      <c r="B64" s="8" t="str">
        <f t="shared" si="1"/>
        <v>Slack Costs</v>
      </c>
      <c r="C64" s="8">
        <f t="shared" si="2"/>
        <v>3</v>
      </c>
      <c r="D64" s="67">
        <v>1</v>
      </c>
      <c r="E64" s="68" cm="1">
        <f t="array" ref="E64">_xlfn.XLOOKUP($B64,'Data Set'!$B$4:$B$38,_xlfn.XLOOKUP($C64,'Data Set'!$F$2:$BF$2,'Data Set'!$F$4:$BF$38,0))*26/12</f>
        <v>280</v>
      </c>
    </row>
    <row r="65" spans="2:5" x14ac:dyDescent="0.25">
      <c r="B65" s="8" t="str">
        <f t="shared" si="1"/>
        <v>Rippling Costs</v>
      </c>
      <c r="C65" s="8">
        <f t="shared" si="2"/>
        <v>3</v>
      </c>
      <c r="D65" s="67">
        <v>1</v>
      </c>
      <c r="E65" s="68" cm="1">
        <f t="array" ref="E65">_xlfn.XLOOKUP($B65,'Data Set'!$B$4:$B$38,_xlfn.XLOOKUP($C65,'Data Set'!$F$2:$BF$2,'Data Set'!$F$4:$BF$38,0))*26/12</f>
        <v>810</v>
      </c>
    </row>
    <row r="66" spans="2:5" x14ac:dyDescent="0.25">
      <c r="B66" s="8" t="str">
        <f t="shared" si="1"/>
        <v>Google Workspace Costs</v>
      </c>
      <c r="C66" s="8">
        <f t="shared" si="2"/>
        <v>3</v>
      </c>
      <c r="D66" s="67">
        <v>1</v>
      </c>
      <c r="E66" s="68" cm="1">
        <f t="array" ref="E66">_xlfn.XLOOKUP($B66,'Data Set'!$B$4:$B$38,_xlfn.XLOOKUP($C66,'Data Set'!$F$2:$BF$2,'Data Set'!$F$4:$BF$38,0))*26/12</f>
        <v>340.00000000000006</v>
      </c>
    </row>
    <row r="67" spans="2:5" x14ac:dyDescent="0.25">
      <c r="B67" s="8" t="str">
        <f t="shared" si="1"/>
        <v>Workers Comp</v>
      </c>
      <c r="C67" s="8">
        <f t="shared" si="2"/>
        <v>3</v>
      </c>
      <c r="D67" s="67">
        <v>1</v>
      </c>
      <c r="E67" s="68" cm="1">
        <f t="array" ref="E67">_xlfn.XLOOKUP($B67,'Data Set'!$B$4:$B$38,_xlfn.XLOOKUP($C67,'Data Set'!$F$2:$BF$2,'Data Set'!$F$4:$BF$38,0))*26/12</f>
        <v>754.19629999999995</v>
      </c>
    </row>
    <row r="68" spans="2:5" x14ac:dyDescent="0.25">
      <c r="B68" s="8" t="str">
        <f t="shared" si="1"/>
        <v>Payroll Taxes</v>
      </c>
      <c r="C68" s="8">
        <f t="shared" si="2"/>
        <v>3</v>
      </c>
      <c r="D68" s="67">
        <v>1</v>
      </c>
      <c r="E68" s="68" cm="1">
        <f t="array" ref="E68">_xlfn.XLOOKUP($B68,'Data Set'!$B$4:$B$38,_xlfn.XLOOKUP($C68,'Data Set'!$F$2:$BF$2,'Data Set'!$F$4:$BF$38,0))*26/12</f>
        <v>4341.3283333333338</v>
      </c>
    </row>
    <row r="69" spans="2:5" x14ac:dyDescent="0.25">
      <c r="B69" s="8" t="str">
        <f t="shared" si="1"/>
        <v>Billings</v>
      </c>
      <c r="C69" s="8">
        <f t="shared" si="2"/>
        <v>4</v>
      </c>
      <c r="D69" s="67">
        <v>1</v>
      </c>
      <c r="E69" s="68" cm="1">
        <f t="array" ref="E69">_xlfn.XLOOKUP($B69,'Data Set'!$B$4:$B$38,_xlfn.XLOOKUP($C69,'Data Set'!$F$2:$BF$2,'Data Set'!$F$4:$BF$38,0))*26/12</f>
        <v>77662.08666666667</v>
      </c>
    </row>
    <row r="70" spans="2:5" x14ac:dyDescent="0.25">
      <c r="B70" s="8" t="str">
        <f t="shared" si="1"/>
        <v xml:space="preserve">Staff Pay </v>
      </c>
      <c r="C70" s="8">
        <f t="shared" si="2"/>
        <v>4</v>
      </c>
      <c r="D70" s="67">
        <v>1</v>
      </c>
      <c r="E70" s="68" cm="1">
        <f t="array" ref="E70">_xlfn.XLOOKUP($B70,'Data Set'!$B$4:$B$38,_xlfn.XLOOKUP($C70,'Data Set'!$F$2:$BF$2,'Data Set'!$F$4:$BF$38,0))*26/12</f>
        <v>44357.906666666669</v>
      </c>
    </row>
    <row r="71" spans="2:5" x14ac:dyDescent="0.25">
      <c r="B71" s="8" t="str">
        <f t="shared" si="1"/>
        <v>Charge Backs</v>
      </c>
      <c r="C71" s="8">
        <f t="shared" si="2"/>
        <v>4</v>
      </c>
      <c r="D71" s="67">
        <v>1</v>
      </c>
      <c r="E71" s="68" cm="1">
        <f t="array" ref="E71">_xlfn.XLOOKUP($B71,'Data Set'!$B$4:$B$38,_xlfn.XLOOKUP($C71,'Data Set'!$F$2:$BF$2,'Data Set'!$F$4:$BF$38,0))*26/12</f>
        <v>0</v>
      </c>
    </row>
    <row r="72" spans="2:5" x14ac:dyDescent="0.25">
      <c r="B72" s="8" t="str">
        <f t="shared" si="1"/>
        <v>Practice Earnings*</v>
      </c>
      <c r="C72" s="8">
        <f t="shared" si="2"/>
        <v>4</v>
      </c>
      <c r="D72" s="67">
        <v>1</v>
      </c>
      <c r="E72" s="68" cm="1">
        <f t="array" ref="E72">_xlfn.XLOOKUP($B72,'Data Set'!$B$4:$B$38,_xlfn.XLOOKUP($C72,'Data Set'!$F$2:$BF$2,'Data Set'!$F$4:$BF$38,0))*26/12</f>
        <v>10005.558333333334</v>
      </c>
    </row>
    <row r="73" spans="2:5" x14ac:dyDescent="0.25">
      <c r="B73" s="8" t="str">
        <f t="shared" si="1"/>
        <v>Leases</v>
      </c>
      <c r="C73" s="8">
        <f t="shared" si="2"/>
        <v>4</v>
      </c>
      <c r="D73" s="67">
        <v>1</v>
      </c>
      <c r="E73" s="68" cm="1">
        <f t="array" ref="E73">_xlfn.XLOOKUP($B73,'Data Set'!$B$4:$B$38,_xlfn.XLOOKUP($C73,'Data Set'!$F$2:$BF$2,'Data Set'!$F$4:$BF$38,0))*26/12</f>
        <v>0</v>
      </c>
    </row>
    <row r="74" spans="2:5" x14ac:dyDescent="0.25">
      <c r="B74" s="8" t="str">
        <f t="shared" si="1"/>
        <v>Staff Training Support</v>
      </c>
      <c r="C74" s="8">
        <f t="shared" si="2"/>
        <v>4</v>
      </c>
      <c r="D74" s="67">
        <v>1</v>
      </c>
      <c r="E74" s="68" cm="1">
        <f t="array" ref="E74">_xlfn.XLOOKUP($B74,'Data Set'!$B$4:$B$38,_xlfn.XLOOKUP($C74,'Data Set'!$F$2:$BF$2,'Data Set'!$F$4:$BF$38,0))*26/12</f>
        <v>0</v>
      </c>
    </row>
    <row r="75" spans="2:5" x14ac:dyDescent="0.25">
      <c r="B75" s="8" t="str">
        <f t="shared" si="1"/>
        <v>Staff Support (admin, mileage, etc)</v>
      </c>
      <c r="C75" s="8">
        <f t="shared" si="2"/>
        <v>4</v>
      </c>
      <c r="D75" s="67">
        <v>1</v>
      </c>
      <c r="E75" s="68" cm="1">
        <f t="array" ref="E75">_xlfn.XLOOKUP($B75,'Data Set'!$B$4:$B$38,_xlfn.XLOOKUP($C75,'Data Set'!$F$2:$BF$2,'Data Set'!$F$4:$BF$38,0))*26/12</f>
        <v>0</v>
      </c>
    </row>
    <row r="76" spans="2:5" x14ac:dyDescent="0.25">
      <c r="B76" s="8" t="str">
        <f t="shared" si="1"/>
        <v>Miscellaneous</v>
      </c>
      <c r="C76" s="8">
        <f t="shared" si="2"/>
        <v>4</v>
      </c>
      <c r="D76" s="67">
        <v>1</v>
      </c>
      <c r="E76" s="68" cm="1">
        <f t="array" ref="E76">_xlfn.XLOOKUP($B76,'Data Set'!$B$4:$B$38,_xlfn.XLOOKUP($C76,'Data Set'!$F$2:$BF$2,'Data Set'!$F$4:$BF$38,0))*26/12</f>
        <v>0</v>
      </c>
    </row>
    <row r="77" spans="2:5" x14ac:dyDescent="0.25">
      <c r="B77" s="8" t="str">
        <f t="shared" si="1"/>
        <v>Negative Earnings / Min Earnings</v>
      </c>
      <c r="C77" s="8">
        <f t="shared" si="2"/>
        <v>4</v>
      </c>
      <c r="D77" s="67">
        <v>1</v>
      </c>
      <c r="E77" s="68" cm="1">
        <f t="array" ref="E77">_xlfn.XLOOKUP($B77,'Data Set'!$B$4:$B$38,_xlfn.XLOOKUP($C77,'Data Set'!$F$2:$BF$2,'Data Set'!$F$4:$BF$38,0))*26/12</f>
        <v>0</v>
      </c>
    </row>
    <row r="78" spans="2:5" x14ac:dyDescent="0.25">
      <c r="B78" s="8" t="str">
        <f t="shared" si="1"/>
        <v>Brex Costs (Marketing and Advertisement)</v>
      </c>
      <c r="C78" s="8">
        <f t="shared" si="2"/>
        <v>4</v>
      </c>
      <c r="D78" s="67">
        <v>1</v>
      </c>
      <c r="E78" s="68" cm="1">
        <f t="array" ref="E78">_xlfn.XLOOKUP($B78,'Data Set'!$B$4:$B$38,_xlfn.XLOOKUP($C78,'Data Set'!$F$2:$BF$2,'Data Set'!$F$4:$BF$38,0))*26/12</f>
        <v>0</v>
      </c>
    </row>
    <row r="79" spans="2:5" x14ac:dyDescent="0.25">
      <c r="B79" s="8" t="str">
        <f t="shared" si="1"/>
        <v>Health Insurance (covered by Finni)</v>
      </c>
      <c r="C79" s="8">
        <f t="shared" si="2"/>
        <v>4</v>
      </c>
      <c r="D79" s="67">
        <v>1</v>
      </c>
      <c r="E79" s="68" cm="1">
        <f t="array" ref="E79">_xlfn.XLOOKUP($B79,'Data Set'!$B$4:$B$38,_xlfn.XLOOKUP($C79,'Data Set'!$F$2:$BF$2,'Data Set'!$F$4:$BF$38,0))*26/12</f>
        <v>719.43083333333323</v>
      </c>
    </row>
    <row r="80" spans="2:5" x14ac:dyDescent="0.25">
      <c r="B80" s="8" t="str">
        <f t="shared" si="1"/>
        <v>iPad Costs (Amortized)</v>
      </c>
      <c r="C80" s="8">
        <f t="shared" si="2"/>
        <v>4</v>
      </c>
      <c r="D80" s="67">
        <v>1</v>
      </c>
      <c r="E80" s="68" cm="1">
        <f t="array" ref="E80">_xlfn.XLOOKUP($B80,'Data Set'!$B$4:$B$38,_xlfn.XLOOKUP($C80,'Data Set'!$F$2:$BF$2,'Data Set'!$F$4:$BF$38,0))*26/12</f>
        <v>400.00000000000006</v>
      </c>
    </row>
    <row r="81" spans="2:5" x14ac:dyDescent="0.25">
      <c r="B81" s="8" t="str">
        <f t="shared" si="1"/>
        <v>Licensing and Training</v>
      </c>
      <c r="C81" s="8">
        <f t="shared" si="2"/>
        <v>4</v>
      </c>
      <c r="D81" s="67">
        <v>1</v>
      </c>
      <c r="E81" s="68" cm="1">
        <f t="array" ref="E81">_xlfn.XLOOKUP($B81,'Data Set'!$B$4:$B$38,_xlfn.XLOOKUP($C81,'Data Set'!$F$2:$BF$2,'Data Set'!$F$4:$BF$38,0))*26/12</f>
        <v>0</v>
      </c>
    </row>
    <row r="82" spans="2:5" x14ac:dyDescent="0.25">
      <c r="B82" s="8" t="str">
        <f t="shared" si="1"/>
        <v>Liability Insurance</v>
      </c>
      <c r="C82" s="8">
        <f t="shared" si="2"/>
        <v>4</v>
      </c>
      <c r="D82" s="67">
        <v>1</v>
      </c>
      <c r="E82" s="68" cm="1">
        <f t="array" ref="E82">_xlfn.XLOOKUP($B82,'Data Set'!$B$4:$B$38,_xlfn.XLOOKUP($C82,'Data Set'!$F$2:$BF$2,'Data Set'!$F$4:$BF$38,0))*26/12</f>
        <v>250</v>
      </c>
    </row>
    <row r="83" spans="2:5" x14ac:dyDescent="0.25">
      <c r="B83" s="8" t="str">
        <f t="shared" si="1"/>
        <v>Background Check Costs</v>
      </c>
      <c r="C83" s="8">
        <f t="shared" si="2"/>
        <v>4</v>
      </c>
      <c r="D83" s="67">
        <v>1</v>
      </c>
      <c r="E83" s="68" cm="1">
        <f t="array" ref="E83">_xlfn.XLOOKUP($B83,'Data Set'!$B$4:$B$38,_xlfn.XLOOKUP($C83,'Data Set'!$F$2:$BF$2,'Data Set'!$F$4:$BF$38,0))*26/12</f>
        <v>250</v>
      </c>
    </row>
    <row r="84" spans="2:5" x14ac:dyDescent="0.25">
      <c r="B84" s="8" t="str">
        <f t="shared" si="1"/>
        <v>Billing Costs</v>
      </c>
      <c r="C84" s="8">
        <f t="shared" si="2"/>
        <v>4</v>
      </c>
      <c r="D84" s="67">
        <v>1</v>
      </c>
      <c r="E84" s="68" cm="1">
        <f t="array" ref="E84">_xlfn.XLOOKUP($B84,'Data Set'!$B$4:$B$38,_xlfn.XLOOKUP($C84,'Data Set'!$F$2:$BF$2,'Data Set'!$F$4:$BF$38,0))*26/12</f>
        <v>2329.8625999999999</v>
      </c>
    </row>
    <row r="85" spans="2:5" x14ac:dyDescent="0.25">
      <c r="B85" s="8" t="str">
        <f t="shared" si="1"/>
        <v>Credentialing Costs</v>
      </c>
      <c r="C85" s="8">
        <f t="shared" si="2"/>
        <v>4</v>
      </c>
      <c r="D85" s="67">
        <v>1</v>
      </c>
      <c r="E85" s="68" cm="1">
        <f t="array" ref="E85">_xlfn.XLOOKUP($B85,'Data Set'!$B$4:$B$38,_xlfn.XLOOKUP($C85,'Data Set'!$F$2:$BF$2,'Data Set'!$F$4:$BF$38,0))*26/12</f>
        <v>108.33333333333333</v>
      </c>
    </row>
    <row r="86" spans="2:5" x14ac:dyDescent="0.25">
      <c r="B86" s="8" t="str">
        <f t="shared" si="1"/>
        <v>Slack Costs</v>
      </c>
      <c r="C86" s="8">
        <f t="shared" si="2"/>
        <v>4</v>
      </c>
      <c r="D86" s="67">
        <v>1</v>
      </c>
      <c r="E86" s="68" cm="1">
        <f t="array" ref="E86">_xlfn.XLOOKUP($B86,'Data Set'!$B$4:$B$38,_xlfn.XLOOKUP($C86,'Data Set'!$F$2:$BF$2,'Data Set'!$F$4:$BF$38,0))*26/12</f>
        <v>420.00000000000006</v>
      </c>
    </row>
    <row r="87" spans="2:5" x14ac:dyDescent="0.25">
      <c r="B87" s="8" t="str">
        <f t="shared" si="1"/>
        <v>Rippling Costs</v>
      </c>
      <c r="C87" s="8">
        <f t="shared" si="2"/>
        <v>4</v>
      </c>
      <c r="D87" s="67">
        <v>1</v>
      </c>
      <c r="E87" s="68" cm="1">
        <f t="array" ref="E87">_xlfn.XLOOKUP($B87,'Data Set'!$B$4:$B$38,_xlfn.XLOOKUP($C87,'Data Set'!$F$2:$BF$2,'Data Set'!$F$4:$BF$38,0))*26/12</f>
        <v>1215.0000000000002</v>
      </c>
    </row>
    <row r="88" spans="2:5" x14ac:dyDescent="0.25">
      <c r="B88" s="8" t="str">
        <f t="shared" si="1"/>
        <v>Google Workspace Costs</v>
      </c>
      <c r="C88" s="8">
        <f t="shared" si="2"/>
        <v>4</v>
      </c>
      <c r="D88" s="67">
        <v>1</v>
      </c>
      <c r="E88" s="68" cm="1">
        <f t="array" ref="E88">_xlfn.XLOOKUP($B88,'Data Set'!$B$4:$B$38,_xlfn.XLOOKUP($C88,'Data Set'!$F$2:$BF$2,'Data Set'!$F$4:$BF$38,0))*26/12</f>
        <v>510</v>
      </c>
    </row>
    <row r="89" spans="2:5" x14ac:dyDescent="0.25">
      <c r="B89" s="8" t="str">
        <f t="shared" si="1"/>
        <v>Workers Comp</v>
      </c>
      <c r="C89" s="8">
        <f t="shared" si="2"/>
        <v>4</v>
      </c>
      <c r="D89" s="67">
        <v>1</v>
      </c>
      <c r="E89" s="68" cm="1">
        <f t="array" ref="E89">_xlfn.XLOOKUP($B89,'Data Set'!$B$4:$B$38,_xlfn.XLOOKUP($C89,'Data Set'!$F$2:$BF$2,'Data Set'!$F$4:$BF$38,0))*26/12</f>
        <v>794.00652933333333</v>
      </c>
    </row>
    <row r="90" spans="2:5" x14ac:dyDescent="0.25">
      <c r="B90" s="8" t="str">
        <f t="shared" ref="B90:B153" si="4">B68</f>
        <v>Payroll Taxes</v>
      </c>
      <c r="C90" s="8">
        <f t="shared" ref="C90:C153" si="5">C68+1</f>
        <v>4</v>
      </c>
      <c r="D90" s="67">
        <v>1</v>
      </c>
      <c r="E90" s="68" cm="1">
        <f t="array" ref="E90">_xlfn.XLOOKUP($B90,'Data Set'!$B$4:$B$38,_xlfn.XLOOKUP($C90,'Data Set'!$F$2:$BF$2,'Data Set'!$F$4:$BF$38,0))*26/12</f>
        <v>4358.6183333333329</v>
      </c>
    </row>
    <row r="91" spans="2:5" x14ac:dyDescent="0.25">
      <c r="B91" s="8" t="str">
        <f t="shared" si="4"/>
        <v>Billings</v>
      </c>
      <c r="C91" s="8">
        <f t="shared" si="5"/>
        <v>5</v>
      </c>
      <c r="D91" s="67">
        <v>1</v>
      </c>
      <c r="E91" s="68" cm="1">
        <f t="array" ref="E91">_xlfn.XLOOKUP($B91,'Data Set'!$B$4:$B$38,_xlfn.XLOOKUP($C91,'Data Set'!$F$2:$BF$2,'Data Set'!$F$4:$BF$38,0))*26/12</f>
        <v>32126.358333333337</v>
      </c>
    </row>
    <row r="92" spans="2:5" x14ac:dyDescent="0.25">
      <c r="B92" s="8" t="str">
        <f t="shared" si="4"/>
        <v xml:space="preserve">Staff Pay </v>
      </c>
      <c r="C92" s="8">
        <f t="shared" si="5"/>
        <v>5</v>
      </c>
      <c r="D92" s="67">
        <v>1</v>
      </c>
      <c r="E92" s="68" cm="1">
        <f t="array" ref="E92">_xlfn.XLOOKUP($B92,'Data Set'!$B$4:$B$38,_xlfn.XLOOKUP($C92,'Data Set'!$F$2:$BF$2,'Data Set'!$F$4:$BF$38,0))*26/12</f>
        <v>16274.407500000001</v>
      </c>
    </row>
    <row r="93" spans="2:5" x14ac:dyDescent="0.25">
      <c r="B93" s="8" t="str">
        <f t="shared" si="4"/>
        <v>Charge Backs</v>
      </c>
      <c r="C93" s="8">
        <f t="shared" si="5"/>
        <v>5</v>
      </c>
      <c r="D93" s="67">
        <v>1</v>
      </c>
      <c r="E93" s="68" cm="1">
        <f t="array" ref="E93">_xlfn.XLOOKUP($B93,'Data Set'!$B$4:$B$38,_xlfn.XLOOKUP($C93,'Data Set'!$F$2:$BF$2,'Data Set'!$F$4:$BF$38,0))*26/12</f>
        <v>0</v>
      </c>
    </row>
    <row r="94" spans="2:5" x14ac:dyDescent="0.25">
      <c r="B94" s="8" t="str">
        <f t="shared" si="4"/>
        <v>Practice Earnings*</v>
      </c>
      <c r="C94" s="8">
        <f t="shared" si="5"/>
        <v>5</v>
      </c>
      <c r="D94" s="67">
        <v>1</v>
      </c>
      <c r="E94" s="68" cm="1">
        <f t="array" ref="E94">_xlfn.XLOOKUP($B94,'Data Set'!$B$4:$B$38,_xlfn.XLOOKUP($C94,'Data Set'!$F$2:$BF$2,'Data Set'!$F$4:$BF$38,0))*26/12</f>
        <v>6214.0433333333322</v>
      </c>
    </row>
    <row r="95" spans="2:5" x14ac:dyDescent="0.25">
      <c r="B95" s="8" t="str">
        <f t="shared" si="4"/>
        <v>Leases</v>
      </c>
      <c r="C95" s="8">
        <f t="shared" si="5"/>
        <v>5</v>
      </c>
      <c r="D95" s="67">
        <v>1</v>
      </c>
      <c r="E95" s="68" cm="1">
        <f t="array" ref="E95">_xlfn.XLOOKUP($B95,'Data Set'!$B$4:$B$38,_xlfn.XLOOKUP($C95,'Data Set'!$F$2:$BF$2,'Data Set'!$F$4:$BF$38,0))*26/12</f>
        <v>0</v>
      </c>
    </row>
    <row r="96" spans="2:5" x14ac:dyDescent="0.25">
      <c r="B96" s="8" t="str">
        <f t="shared" si="4"/>
        <v>Staff Training Support</v>
      </c>
      <c r="C96" s="8">
        <f t="shared" si="5"/>
        <v>5</v>
      </c>
      <c r="D96" s="67">
        <v>1</v>
      </c>
      <c r="E96" s="68" cm="1">
        <f t="array" ref="E96">_xlfn.XLOOKUP($B96,'Data Set'!$B$4:$B$38,_xlfn.XLOOKUP($C96,'Data Set'!$F$2:$BF$2,'Data Set'!$F$4:$BF$38,0))*26/12</f>
        <v>0</v>
      </c>
    </row>
    <row r="97" spans="2:5" x14ac:dyDescent="0.25">
      <c r="B97" s="8" t="str">
        <f t="shared" si="4"/>
        <v>Staff Support (admin, mileage, etc)</v>
      </c>
      <c r="C97" s="8">
        <f t="shared" si="5"/>
        <v>5</v>
      </c>
      <c r="D97" s="67">
        <v>1</v>
      </c>
      <c r="E97" s="68" cm="1">
        <f t="array" ref="E97">_xlfn.XLOOKUP($B97,'Data Set'!$B$4:$B$38,_xlfn.XLOOKUP($C97,'Data Set'!$F$2:$BF$2,'Data Set'!$F$4:$BF$38,0))*26/12</f>
        <v>0</v>
      </c>
    </row>
    <row r="98" spans="2:5" x14ac:dyDescent="0.25">
      <c r="B98" s="8" t="str">
        <f t="shared" si="4"/>
        <v>Miscellaneous</v>
      </c>
      <c r="C98" s="8">
        <f t="shared" si="5"/>
        <v>5</v>
      </c>
      <c r="D98" s="67">
        <v>1</v>
      </c>
      <c r="E98" s="68" cm="1">
        <f t="array" ref="E98">_xlfn.XLOOKUP($B98,'Data Set'!$B$4:$B$38,_xlfn.XLOOKUP($C98,'Data Set'!$F$2:$BF$2,'Data Set'!$F$4:$BF$38,0))*26/12</f>
        <v>0</v>
      </c>
    </row>
    <row r="99" spans="2:5" x14ac:dyDescent="0.25">
      <c r="B99" s="8" t="str">
        <f t="shared" si="4"/>
        <v>Negative Earnings / Min Earnings</v>
      </c>
      <c r="C99" s="8">
        <f t="shared" si="5"/>
        <v>5</v>
      </c>
      <c r="D99" s="67">
        <v>1</v>
      </c>
      <c r="E99" s="68" cm="1">
        <f t="array" ref="E99">_xlfn.XLOOKUP($B99,'Data Set'!$B$4:$B$38,_xlfn.XLOOKUP($C99,'Data Set'!$F$2:$BF$2,'Data Set'!$F$4:$BF$38,0))*26/12</f>
        <v>0</v>
      </c>
    </row>
    <row r="100" spans="2:5" x14ac:dyDescent="0.25">
      <c r="B100" s="8" t="str">
        <f t="shared" si="4"/>
        <v>Brex Costs (Marketing and Advertisement)</v>
      </c>
      <c r="C100" s="8">
        <f t="shared" si="5"/>
        <v>5</v>
      </c>
      <c r="D100" s="67">
        <v>1</v>
      </c>
      <c r="E100" s="68" cm="1">
        <f t="array" ref="E100">_xlfn.XLOOKUP($B100,'Data Set'!$B$4:$B$38,_xlfn.XLOOKUP($C100,'Data Set'!$F$2:$BF$2,'Data Set'!$F$4:$BF$38,0))*26/12</f>
        <v>0</v>
      </c>
    </row>
    <row r="101" spans="2:5" x14ac:dyDescent="0.25">
      <c r="B101" s="8" t="str">
        <f t="shared" si="4"/>
        <v>Health Insurance (covered by Finni)</v>
      </c>
      <c r="C101" s="8">
        <f t="shared" si="5"/>
        <v>5</v>
      </c>
      <c r="D101" s="67">
        <v>1</v>
      </c>
      <c r="E101" s="68" cm="1">
        <f t="array" ref="E101">_xlfn.XLOOKUP($B101,'Data Set'!$B$4:$B$38,_xlfn.XLOOKUP($C101,'Data Set'!$F$2:$BF$2,'Data Set'!$F$4:$BF$38,0))*26/12</f>
        <v>0</v>
      </c>
    </row>
    <row r="102" spans="2:5" x14ac:dyDescent="0.25">
      <c r="B102" s="8" t="str">
        <f t="shared" si="4"/>
        <v>iPad Costs (Amortized)</v>
      </c>
      <c r="C102" s="8">
        <f t="shared" si="5"/>
        <v>5</v>
      </c>
      <c r="D102" s="67">
        <v>1</v>
      </c>
      <c r="E102" s="68" cm="1">
        <f t="array" ref="E102">_xlfn.XLOOKUP($B102,'Data Set'!$B$4:$B$38,_xlfn.XLOOKUP($C102,'Data Set'!$F$2:$BF$2,'Data Set'!$F$4:$BF$38,0))*26/12</f>
        <v>150.00000000000003</v>
      </c>
    </row>
    <row r="103" spans="2:5" x14ac:dyDescent="0.25">
      <c r="B103" s="8" t="str">
        <f t="shared" si="4"/>
        <v>Licensing and Training</v>
      </c>
      <c r="C103" s="8">
        <f t="shared" si="5"/>
        <v>5</v>
      </c>
      <c r="D103" s="67">
        <v>1</v>
      </c>
      <c r="E103" s="68" cm="1">
        <f t="array" ref="E103">_xlfn.XLOOKUP($B103,'Data Set'!$B$4:$B$38,_xlfn.XLOOKUP($C103,'Data Set'!$F$2:$BF$2,'Data Set'!$F$4:$BF$38,0))*26/12</f>
        <v>0</v>
      </c>
    </row>
    <row r="104" spans="2:5" x14ac:dyDescent="0.25">
      <c r="B104" s="8" t="str">
        <f t="shared" si="4"/>
        <v>Liability Insurance</v>
      </c>
      <c r="C104" s="8">
        <f t="shared" si="5"/>
        <v>5</v>
      </c>
      <c r="D104" s="67">
        <v>1</v>
      </c>
      <c r="E104" s="68" cm="1">
        <f t="array" ref="E104">_xlfn.XLOOKUP($B104,'Data Set'!$B$4:$B$38,_xlfn.XLOOKUP($C104,'Data Set'!$F$2:$BF$2,'Data Set'!$F$4:$BF$38,0))*26/12</f>
        <v>91.666666666666686</v>
      </c>
    </row>
    <row r="105" spans="2:5" x14ac:dyDescent="0.25">
      <c r="B105" s="8" t="str">
        <f t="shared" si="4"/>
        <v>Background Check Costs</v>
      </c>
      <c r="C105" s="8">
        <f t="shared" si="5"/>
        <v>5</v>
      </c>
      <c r="D105" s="67">
        <v>1</v>
      </c>
      <c r="E105" s="68" cm="1">
        <f t="array" ref="E105">_xlfn.XLOOKUP($B105,'Data Set'!$B$4:$B$38,_xlfn.XLOOKUP($C105,'Data Set'!$F$2:$BF$2,'Data Set'!$F$4:$BF$38,0))*26/12</f>
        <v>91.666666666666686</v>
      </c>
    </row>
    <row r="106" spans="2:5" x14ac:dyDescent="0.25">
      <c r="B106" s="8" t="str">
        <f t="shared" si="4"/>
        <v>Billing Costs</v>
      </c>
      <c r="C106" s="8">
        <f t="shared" si="5"/>
        <v>5</v>
      </c>
      <c r="D106" s="67">
        <v>1</v>
      </c>
      <c r="E106" s="68" cm="1">
        <f t="array" ref="E106">_xlfn.XLOOKUP($B106,'Data Set'!$B$4:$B$38,_xlfn.XLOOKUP($C106,'Data Set'!$F$2:$BF$2,'Data Set'!$F$4:$BF$38,0))*26/12</f>
        <v>963.79075</v>
      </c>
    </row>
    <row r="107" spans="2:5" x14ac:dyDescent="0.25">
      <c r="B107" s="8" t="str">
        <f t="shared" si="4"/>
        <v>Credentialing Costs</v>
      </c>
      <c r="C107" s="8">
        <f t="shared" si="5"/>
        <v>5</v>
      </c>
      <c r="D107" s="67">
        <v>1</v>
      </c>
      <c r="E107" s="68" cm="1">
        <f t="array" ref="E107">_xlfn.XLOOKUP($B107,'Data Set'!$B$4:$B$38,_xlfn.XLOOKUP($C107,'Data Set'!$F$2:$BF$2,'Data Set'!$F$4:$BF$38,0))*26/12</f>
        <v>108.33333333333333</v>
      </c>
    </row>
    <row r="108" spans="2:5" x14ac:dyDescent="0.25">
      <c r="B108" s="8" t="str">
        <f t="shared" si="4"/>
        <v>Slack Costs</v>
      </c>
      <c r="C108" s="8">
        <f t="shared" si="5"/>
        <v>5</v>
      </c>
      <c r="D108" s="67">
        <v>1</v>
      </c>
      <c r="E108" s="68" cm="1">
        <f t="array" ref="E108">_xlfn.XLOOKUP($B108,'Data Set'!$B$4:$B$38,_xlfn.XLOOKUP($C108,'Data Set'!$F$2:$BF$2,'Data Set'!$F$4:$BF$38,0))*26/12</f>
        <v>154</v>
      </c>
    </row>
    <row r="109" spans="2:5" x14ac:dyDescent="0.25">
      <c r="B109" s="8" t="str">
        <f t="shared" si="4"/>
        <v>Rippling Costs</v>
      </c>
      <c r="C109" s="8">
        <f t="shared" si="5"/>
        <v>5</v>
      </c>
      <c r="D109" s="67">
        <v>1</v>
      </c>
      <c r="E109" s="68" cm="1">
        <f t="array" ref="E109">_xlfn.XLOOKUP($B109,'Data Set'!$B$4:$B$38,_xlfn.XLOOKUP($C109,'Data Set'!$F$2:$BF$2,'Data Set'!$F$4:$BF$38,0))*26/12</f>
        <v>445.50000000000006</v>
      </c>
    </row>
    <row r="110" spans="2:5" x14ac:dyDescent="0.25">
      <c r="B110" s="8" t="str">
        <f t="shared" si="4"/>
        <v>Google Workspace Costs</v>
      </c>
      <c r="C110" s="8">
        <f t="shared" si="5"/>
        <v>5</v>
      </c>
      <c r="D110" s="67">
        <v>1</v>
      </c>
      <c r="E110" s="68" cm="1">
        <f t="array" ref="E110">_xlfn.XLOOKUP($B110,'Data Set'!$B$4:$B$38,_xlfn.XLOOKUP($C110,'Data Set'!$F$2:$BF$2,'Data Set'!$F$4:$BF$38,0))*26/12</f>
        <v>187</v>
      </c>
    </row>
    <row r="111" spans="2:5" x14ac:dyDescent="0.25">
      <c r="B111" s="8" t="str">
        <f t="shared" si="4"/>
        <v>Workers Comp</v>
      </c>
      <c r="C111" s="8">
        <f t="shared" si="5"/>
        <v>5</v>
      </c>
      <c r="D111" s="67">
        <v>1</v>
      </c>
      <c r="E111" s="68" cm="1">
        <f t="array" ref="E111">_xlfn.XLOOKUP($B111,'Data Set'!$B$4:$B$38,_xlfn.XLOOKUP($C111,'Data Set'!$F$2:$BF$2,'Data Set'!$F$4:$BF$38,0))*26/12</f>
        <v>317.35094625000005</v>
      </c>
    </row>
    <row r="112" spans="2:5" x14ac:dyDescent="0.25">
      <c r="B112" s="8" t="str">
        <f t="shared" si="4"/>
        <v>Payroll Taxes</v>
      </c>
      <c r="C112" s="8">
        <f t="shared" si="5"/>
        <v>5</v>
      </c>
      <c r="D112" s="67">
        <v>1</v>
      </c>
      <c r="E112" s="68" cm="1">
        <f t="array" ref="E112">_xlfn.XLOOKUP($B112,'Data Set'!$B$4:$B$38,_xlfn.XLOOKUP($C112,'Data Set'!$F$2:$BF$2,'Data Set'!$F$4:$BF$38,0))*26/12</f>
        <v>1573.4549999999999</v>
      </c>
    </row>
    <row r="113" spans="2:5" x14ac:dyDescent="0.25">
      <c r="B113" s="8" t="str">
        <f t="shared" si="4"/>
        <v>Billings</v>
      </c>
      <c r="C113" s="8">
        <f t="shared" si="5"/>
        <v>6</v>
      </c>
      <c r="D113" s="67">
        <v>1</v>
      </c>
      <c r="E113" s="68" cm="1">
        <f t="array" ref="E113">_xlfn.XLOOKUP($B113,'Data Set'!$B$4:$B$38,_xlfn.XLOOKUP($C113,'Data Set'!$F$2:$BF$2,'Data Set'!$F$4:$BF$38,0))*26/12</f>
        <v>7496.2333333333327</v>
      </c>
    </row>
    <row r="114" spans="2:5" x14ac:dyDescent="0.25">
      <c r="B114" s="8" t="str">
        <f t="shared" si="4"/>
        <v xml:space="preserve">Staff Pay </v>
      </c>
      <c r="C114" s="8">
        <f t="shared" si="5"/>
        <v>6</v>
      </c>
      <c r="D114" s="67">
        <v>1</v>
      </c>
      <c r="E114" s="68" cm="1">
        <f t="array" ref="E114">_xlfn.XLOOKUP($B114,'Data Set'!$B$4:$B$38,_xlfn.XLOOKUP($C114,'Data Set'!$F$2:$BF$2,'Data Set'!$F$4:$BF$38,0))*26/12</f>
        <v>1356.875</v>
      </c>
    </row>
    <row r="115" spans="2:5" x14ac:dyDescent="0.25">
      <c r="B115" s="8" t="str">
        <f t="shared" si="4"/>
        <v>Charge Backs</v>
      </c>
      <c r="C115" s="8">
        <f t="shared" si="5"/>
        <v>6</v>
      </c>
      <c r="D115" s="67">
        <v>1</v>
      </c>
      <c r="E115" s="68" cm="1">
        <f t="array" ref="E115">_xlfn.XLOOKUP($B115,'Data Set'!$B$4:$B$38,_xlfn.XLOOKUP($C115,'Data Set'!$F$2:$BF$2,'Data Set'!$F$4:$BF$38,0))*26/12</f>
        <v>0</v>
      </c>
    </row>
    <row r="116" spans="2:5" x14ac:dyDescent="0.25">
      <c r="B116" s="8" t="str">
        <f t="shared" si="4"/>
        <v>Practice Earnings*</v>
      </c>
      <c r="C116" s="8">
        <f t="shared" si="5"/>
        <v>6</v>
      </c>
      <c r="D116" s="67">
        <v>1</v>
      </c>
      <c r="E116" s="68" cm="1">
        <f t="array" ref="E116">_xlfn.XLOOKUP($B116,'Data Set'!$B$4:$B$38,_xlfn.XLOOKUP($C116,'Data Set'!$F$2:$BF$2,'Data Set'!$F$4:$BF$38,0))*26/12</f>
        <v>3365.752</v>
      </c>
    </row>
    <row r="117" spans="2:5" x14ac:dyDescent="0.25">
      <c r="B117" s="8" t="str">
        <f t="shared" si="4"/>
        <v>Leases</v>
      </c>
      <c r="C117" s="8">
        <f t="shared" si="5"/>
        <v>6</v>
      </c>
      <c r="D117" s="67">
        <v>1</v>
      </c>
      <c r="E117" s="68" cm="1">
        <f t="array" ref="E117">_xlfn.XLOOKUP($B117,'Data Set'!$B$4:$B$38,_xlfn.XLOOKUP($C117,'Data Set'!$F$2:$BF$2,'Data Set'!$F$4:$BF$38,0))*26/12</f>
        <v>0</v>
      </c>
    </row>
    <row r="118" spans="2:5" x14ac:dyDescent="0.25">
      <c r="B118" s="8" t="str">
        <f t="shared" si="4"/>
        <v>Staff Training Support</v>
      </c>
      <c r="C118" s="8">
        <f t="shared" si="5"/>
        <v>6</v>
      </c>
      <c r="D118" s="67">
        <v>1</v>
      </c>
      <c r="E118" s="68" cm="1">
        <f t="array" ref="E118">_xlfn.XLOOKUP($B118,'Data Set'!$B$4:$B$38,_xlfn.XLOOKUP($C118,'Data Set'!$F$2:$BF$2,'Data Set'!$F$4:$BF$38,0))*26/12</f>
        <v>0</v>
      </c>
    </row>
    <row r="119" spans="2:5" x14ac:dyDescent="0.25">
      <c r="B119" s="8" t="str">
        <f t="shared" si="4"/>
        <v>Staff Support (admin, mileage, etc)</v>
      </c>
      <c r="C119" s="8">
        <f t="shared" si="5"/>
        <v>6</v>
      </c>
      <c r="D119" s="67">
        <v>1</v>
      </c>
      <c r="E119" s="68" cm="1">
        <f t="array" ref="E119">_xlfn.XLOOKUP($B119,'Data Set'!$B$4:$B$38,_xlfn.XLOOKUP($C119,'Data Set'!$F$2:$BF$2,'Data Set'!$F$4:$BF$38,0))*26/12</f>
        <v>0</v>
      </c>
    </row>
    <row r="120" spans="2:5" x14ac:dyDescent="0.25">
      <c r="B120" s="8" t="str">
        <f t="shared" si="4"/>
        <v>Miscellaneous</v>
      </c>
      <c r="C120" s="8">
        <f t="shared" si="5"/>
        <v>6</v>
      </c>
      <c r="D120" s="67">
        <v>1</v>
      </c>
      <c r="E120" s="68" cm="1">
        <f t="array" ref="E120">_xlfn.XLOOKUP($B120,'Data Set'!$B$4:$B$38,_xlfn.XLOOKUP($C120,'Data Set'!$F$2:$BF$2,'Data Set'!$F$4:$BF$38,0))*26/12</f>
        <v>0</v>
      </c>
    </row>
    <row r="121" spans="2:5" x14ac:dyDescent="0.25">
      <c r="B121" s="8" t="str">
        <f t="shared" si="4"/>
        <v>Negative Earnings / Min Earnings</v>
      </c>
      <c r="C121" s="8">
        <f t="shared" si="5"/>
        <v>6</v>
      </c>
      <c r="D121" s="67">
        <v>1</v>
      </c>
      <c r="E121" s="68" cm="1">
        <f t="array" ref="E121">_xlfn.XLOOKUP($B121,'Data Set'!$B$4:$B$38,_xlfn.XLOOKUP($C121,'Data Set'!$F$2:$BF$2,'Data Set'!$F$4:$BF$38,0))*26/12</f>
        <v>0</v>
      </c>
    </row>
    <row r="122" spans="2:5" x14ac:dyDescent="0.25">
      <c r="B122" s="8" t="str">
        <f t="shared" si="4"/>
        <v>Brex Costs (Marketing and Advertisement)</v>
      </c>
      <c r="C122" s="8">
        <f t="shared" si="5"/>
        <v>6</v>
      </c>
      <c r="D122" s="67">
        <v>1</v>
      </c>
      <c r="E122" s="68" cm="1">
        <f t="array" ref="E122">_xlfn.XLOOKUP($B122,'Data Set'!$B$4:$B$38,_xlfn.XLOOKUP($C122,'Data Set'!$F$2:$BF$2,'Data Set'!$F$4:$BF$38,0))*26/12</f>
        <v>0</v>
      </c>
    </row>
    <row r="123" spans="2:5" x14ac:dyDescent="0.25">
      <c r="B123" s="8" t="str">
        <f t="shared" si="4"/>
        <v>Health Insurance (covered by Finni)</v>
      </c>
      <c r="C123" s="8">
        <f t="shared" si="5"/>
        <v>6</v>
      </c>
      <c r="D123" s="67">
        <v>1</v>
      </c>
      <c r="E123" s="68" cm="1">
        <f t="array" ref="E123">_xlfn.XLOOKUP($B123,'Data Set'!$B$4:$B$38,_xlfn.XLOOKUP($C123,'Data Set'!$F$2:$BF$2,'Data Set'!$F$4:$BF$38,0))*26/12</f>
        <v>0</v>
      </c>
    </row>
    <row r="124" spans="2:5" x14ac:dyDescent="0.25">
      <c r="B124" s="8" t="str">
        <f t="shared" si="4"/>
        <v>iPad Costs (Amortized)</v>
      </c>
      <c r="C124" s="8">
        <f t="shared" si="5"/>
        <v>6</v>
      </c>
      <c r="D124" s="67">
        <v>1</v>
      </c>
      <c r="E124" s="68" cm="1">
        <f t="array" ref="E124">_xlfn.XLOOKUP($B124,'Data Set'!$B$4:$B$38,_xlfn.XLOOKUP($C124,'Data Set'!$F$2:$BF$2,'Data Set'!$F$4:$BF$38,0))*26/12</f>
        <v>33.333333333333336</v>
      </c>
    </row>
    <row r="125" spans="2:5" x14ac:dyDescent="0.25">
      <c r="B125" s="8" t="str">
        <f t="shared" si="4"/>
        <v>Licensing and Training</v>
      </c>
      <c r="C125" s="8">
        <f t="shared" si="5"/>
        <v>6</v>
      </c>
      <c r="D125" s="67">
        <v>1</v>
      </c>
      <c r="E125" s="68" cm="1">
        <f t="array" ref="E125">_xlfn.XLOOKUP($B125,'Data Set'!$B$4:$B$38,_xlfn.XLOOKUP($C125,'Data Set'!$F$2:$BF$2,'Data Set'!$F$4:$BF$38,0))*26/12</f>
        <v>0</v>
      </c>
    </row>
    <row r="126" spans="2:5" x14ac:dyDescent="0.25">
      <c r="B126" s="8" t="str">
        <f t="shared" si="4"/>
        <v>Liability Insurance</v>
      </c>
      <c r="C126" s="8">
        <f t="shared" si="5"/>
        <v>6</v>
      </c>
      <c r="D126" s="67">
        <v>1</v>
      </c>
      <c r="E126" s="68" cm="1">
        <f t="array" ref="E126">_xlfn.XLOOKUP($B126,'Data Set'!$B$4:$B$38,_xlfn.XLOOKUP($C126,'Data Set'!$F$2:$BF$2,'Data Set'!$F$4:$BF$38,0))*26/12</f>
        <v>25.000000000000004</v>
      </c>
    </row>
    <row r="127" spans="2:5" x14ac:dyDescent="0.25">
      <c r="B127" s="8" t="str">
        <f t="shared" si="4"/>
        <v>Background Check Costs</v>
      </c>
      <c r="C127" s="8">
        <f t="shared" si="5"/>
        <v>6</v>
      </c>
      <c r="D127" s="67">
        <v>1</v>
      </c>
      <c r="E127" s="68" cm="1">
        <f t="array" ref="E127">_xlfn.XLOOKUP($B127,'Data Set'!$B$4:$B$38,_xlfn.XLOOKUP($C127,'Data Set'!$F$2:$BF$2,'Data Set'!$F$4:$BF$38,0))*26/12</f>
        <v>25.000000000000004</v>
      </c>
    </row>
    <row r="128" spans="2:5" x14ac:dyDescent="0.25">
      <c r="B128" s="8" t="str">
        <f t="shared" si="4"/>
        <v>Billing Costs</v>
      </c>
      <c r="C128" s="8">
        <f t="shared" si="5"/>
        <v>6</v>
      </c>
      <c r="D128" s="67">
        <v>1</v>
      </c>
      <c r="E128" s="68" cm="1">
        <f t="array" ref="E128">_xlfn.XLOOKUP($B128,'Data Set'!$B$4:$B$38,_xlfn.XLOOKUP($C128,'Data Set'!$F$2:$BF$2,'Data Set'!$F$4:$BF$38,0))*26/12</f>
        <v>224.88699999999994</v>
      </c>
    </row>
    <row r="129" spans="2:5" x14ac:dyDescent="0.25">
      <c r="B129" s="8" t="str">
        <f t="shared" si="4"/>
        <v>Credentialing Costs</v>
      </c>
      <c r="C129" s="8">
        <f t="shared" si="5"/>
        <v>6</v>
      </c>
      <c r="D129" s="67">
        <v>1</v>
      </c>
      <c r="E129" s="68" cm="1">
        <f t="array" ref="E129">_xlfn.XLOOKUP($B129,'Data Set'!$B$4:$B$38,_xlfn.XLOOKUP($C129,'Data Set'!$F$2:$BF$2,'Data Set'!$F$4:$BF$38,0))*26/12</f>
        <v>0</v>
      </c>
    </row>
    <row r="130" spans="2:5" x14ac:dyDescent="0.25">
      <c r="B130" s="8" t="str">
        <f t="shared" si="4"/>
        <v>Slack Costs</v>
      </c>
      <c r="C130" s="8">
        <f t="shared" si="5"/>
        <v>6</v>
      </c>
      <c r="D130" s="67">
        <v>1</v>
      </c>
      <c r="E130" s="68" cm="1">
        <f t="array" ref="E130">_xlfn.XLOOKUP($B130,'Data Set'!$B$4:$B$38,_xlfn.XLOOKUP($C130,'Data Set'!$F$2:$BF$2,'Data Set'!$F$4:$BF$38,0))*26/12</f>
        <v>42.000000000000007</v>
      </c>
    </row>
    <row r="131" spans="2:5" x14ac:dyDescent="0.25">
      <c r="B131" s="8" t="str">
        <f t="shared" si="4"/>
        <v>Rippling Costs</v>
      </c>
      <c r="C131" s="8">
        <f t="shared" si="5"/>
        <v>6</v>
      </c>
      <c r="D131" s="67">
        <v>1</v>
      </c>
      <c r="E131" s="68" cm="1">
        <f t="array" ref="E131">_xlfn.XLOOKUP($B131,'Data Set'!$B$4:$B$38,_xlfn.XLOOKUP($C131,'Data Set'!$F$2:$BF$2,'Data Set'!$F$4:$BF$38,0))*26/12</f>
        <v>121.5</v>
      </c>
    </row>
    <row r="132" spans="2:5" x14ac:dyDescent="0.25">
      <c r="B132" s="8" t="str">
        <f t="shared" si="4"/>
        <v>Google Workspace Costs</v>
      </c>
      <c r="C132" s="8">
        <f t="shared" si="5"/>
        <v>6</v>
      </c>
      <c r="D132" s="67">
        <v>1</v>
      </c>
      <c r="E132" s="68" cm="1">
        <f t="array" ref="E132">_xlfn.XLOOKUP($B132,'Data Set'!$B$4:$B$38,_xlfn.XLOOKUP($C132,'Data Set'!$F$2:$BF$2,'Data Set'!$F$4:$BF$38,0))*26/12</f>
        <v>51</v>
      </c>
    </row>
    <row r="133" spans="2:5" x14ac:dyDescent="0.25">
      <c r="B133" s="8" t="str">
        <f t="shared" si="4"/>
        <v>Workers Comp</v>
      </c>
      <c r="C133" s="8">
        <f t="shared" si="5"/>
        <v>6</v>
      </c>
      <c r="D133" s="67">
        <v>1</v>
      </c>
      <c r="E133" s="68" cm="1">
        <f t="array" ref="E133">_xlfn.XLOOKUP($B133,'Data Set'!$B$4:$B$38,_xlfn.XLOOKUP($C133,'Data Set'!$F$2:$BF$2,'Data Set'!$F$4:$BF$38,0))*26/12</f>
        <v>26.459062500000002</v>
      </c>
    </row>
    <row r="134" spans="2:5" x14ac:dyDescent="0.25">
      <c r="B134" s="8" t="str">
        <f t="shared" si="4"/>
        <v>Payroll Taxes</v>
      </c>
      <c r="C134" s="8">
        <f t="shared" si="5"/>
        <v>6</v>
      </c>
      <c r="D134" s="67">
        <v>1</v>
      </c>
      <c r="E134" s="68" cm="1">
        <f t="array" ref="E134">_xlfn.XLOOKUP($B134,'Data Set'!$B$4:$B$38,_xlfn.XLOOKUP($C134,'Data Set'!$F$2:$BF$2,'Data Set'!$F$4:$BF$38,0))*26/12</f>
        <v>141.78666666666666</v>
      </c>
    </row>
    <row r="135" spans="2:5" x14ac:dyDescent="0.25">
      <c r="B135" s="8" t="str">
        <f t="shared" si="4"/>
        <v>Billings</v>
      </c>
      <c r="C135" s="8">
        <f t="shared" si="5"/>
        <v>7</v>
      </c>
      <c r="D135" s="67">
        <v>1</v>
      </c>
      <c r="E135" s="68" cm="1">
        <f t="array" ref="E135">_xlfn.XLOOKUP($B135,'Data Set'!$B$4:$B$38,_xlfn.XLOOKUP($C135,'Data Set'!$F$2:$BF$2,'Data Set'!$F$4:$BF$38,0))*26/12</f>
        <v>84700.026666666658</v>
      </c>
    </row>
    <row r="136" spans="2:5" x14ac:dyDescent="0.25">
      <c r="B136" s="8" t="str">
        <f t="shared" si="4"/>
        <v xml:space="preserve">Staff Pay </v>
      </c>
      <c r="C136" s="8">
        <f t="shared" si="5"/>
        <v>7</v>
      </c>
      <c r="D136" s="67">
        <v>1</v>
      </c>
      <c r="E136" s="68" cm="1">
        <f t="array" ref="E136">_xlfn.XLOOKUP($B136,'Data Set'!$B$4:$B$38,_xlfn.XLOOKUP($C136,'Data Set'!$F$2:$BF$2,'Data Set'!$F$4:$BF$38,0))*26/12</f>
        <v>41002.736666666671</v>
      </c>
    </row>
    <row r="137" spans="2:5" x14ac:dyDescent="0.25">
      <c r="B137" s="8" t="str">
        <f t="shared" si="4"/>
        <v>Charge Backs</v>
      </c>
      <c r="C137" s="8">
        <f t="shared" si="5"/>
        <v>7</v>
      </c>
      <c r="D137" s="67">
        <v>1</v>
      </c>
      <c r="E137" s="68" cm="1">
        <f t="array" ref="E137">_xlfn.XLOOKUP($B137,'Data Set'!$B$4:$B$38,_xlfn.XLOOKUP($C137,'Data Set'!$F$2:$BF$2,'Data Set'!$F$4:$BF$38,0))*26/12</f>
        <v>0</v>
      </c>
    </row>
    <row r="138" spans="2:5" x14ac:dyDescent="0.25">
      <c r="B138" s="8" t="str">
        <f t="shared" si="4"/>
        <v>Practice Earnings*</v>
      </c>
      <c r="C138" s="8">
        <f t="shared" si="5"/>
        <v>7</v>
      </c>
      <c r="D138" s="67">
        <v>1</v>
      </c>
      <c r="E138" s="68" cm="1">
        <f t="array" ref="E138">_xlfn.XLOOKUP($B138,'Data Set'!$B$4:$B$38,_xlfn.XLOOKUP($C138,'Data Set'!$F$2:$BF$2,'Data Set'!$F$4:$BF$38,0))*26/12</f>
        <v>12358.272333333318</v>
      </c>
    </row>
    <row r="139" spans="2:5" x14ac:dyDescent="0.25">
      <c r="B139" s="8" t="str">
        <f t="shared" si="4"/>
        <v>Leases</v>
      </c>
      <c r="C139" s="8">
        <f t="shared" si="5"/>
        <v>7</v>
      </c>
      <c r="D139" s="67">
        <v>1</v>
      </c>
      <c r="E139" s="68" cm="1">
        <f t="array" ref="E139">_xlfn.XLOOKUP($B139,'Data Set'!$B$4:$B$38,_xlfn.XLOOKUP($C139,'Data Set'!$F$2:$BF$2,'Data Set'!$F$4:$BF$38,0))*26/12</f>
        <v>2166.6666666666665</v>
      </c>
    </row>
    <row r="140" spans="2:5" x14ac:dyDescent="0.25">
      <c r="B140" s="8" t="str">
        <f t="shared" si="4"/>
        <v>Staff Training Support</v>
      </c>
      <c r="C140" s="8">
        <f t="shared" si="5"/>
        <v>7</v>
      </c>
      <c r="D140" s="67">
        <v>1</v>
      </c>
      <c r="E140" s="68" cm="1">
        <f t="array" ref="E140">_xlfn.XLOOKUP($B140,'Data Set'!$B$4:$B$38,_xlfn.XLOOKUP($C140,'Data Set'!$F$2:$BF$2,'Data Set'!$F$4:$BF$38,0))*26/12</f>
        <v>0</v>
      </c>
    </row>
    <row r="141" spans="2:5" x14ac:dyDescent="0.25">
      <c r="B141" s="8" t="str">
        <f t="shared" si="4"/>
        <v>Staff Support (admin, mileage, etc)</v>
      </c>
      <c r="C141" s="8">
        <f t="shared" si="5"/>
        <v>7</v>
      </c>
      <c r="D141" s="67">
        <v>1</v>
      </c>
      <c r="E141" s="68" cm="1">
        <f t="array" ref="E141">_xlfn.XLOOKUP($B141,'Data Set'!$B$4:$B$38,_xlfn.XLOOKUP($C141,'Data Set'!$F$2:$BF$2,'Data Set'!$F$4:$BF$38,0))*26/12</f>
        <v>0</v>
      </c>
    </row>
    <row r="142" spans="2:5" x14ac:dyDescent="0.25">
      <c r="B142" s="8" t="str">
        <f t="shared" si="4"/>
        <v>Miscellaneous</v>
      </c>
      <c r="C142" s="8">
        <f t="shared" si="5"/>
        <v>7</v>
      </c>
      <c r="D142" s="67">
        <v>1</v>
      </c>
      <c r="E142" s="68" cm="1">
        <f t="array" ref="E142">_xlfn.XLOOKUP($B142,'Data Set'!$B$4:$B$38,_xlfn.XLOOKUP($C142,'Data Set'!$F$2:$BF$2,'Data Set'!$F$4:$BF$38,0))*26/12</f>
        <v>0</v>
      </c>
    </row>
    <row r="143" spans="2:5" x14ac:dyDescent="0.25">
      <c r="B143" s="8" t="str">
        <f t="shared" si="4"/>
        <v>Negative Earnings / Min Earnings</v>
      </c>
      <c r="C143" s="8">
        <f t="shared" si="5"/>
        <v>7</v>
      </c>
      <c r="D143" s="67">
        <v>1</v>
      </c>
      <c r="E143" s="68" cm="1">
        <f t="array" ref="E143">_xlfn.XLOOKUP($B143,'Data Set'!$B$4:$B$38,_xlfn.XLOOKUP($C143,'Data Set'!$F$2:$BF$2,'Data Set'!$F$4:$BF$38,0))*26/12</f>
        <v>0</v>
      </c>
    </row>
    <row r="144" spans="2:5" x14ac:dyDescent="0.25">
      <c r="B144" s="8" t="str">
        <f t="shared" si="4"/>
        <v>Brex Costs (Marketing and Advertisement)</v>
      </c>
      <c r="C144" s="8">
        <f t="shared" si="5"/>
        <v>7</v>
      </c>
      <c r="D144" s="67">
        <v>1</v>
      </c>
      <c r="E144" s="68" cm="1">
        <f t="array" ref="E144">_xlfn.XLOOKUP($B144,'Data Set'!$B$4:$B$38,_xlfn.XLOOKUP($C144,'Data Set'!$F$2:$BF$2,'Data Set'!$F$4:$BF$38,0))*26/12</f>
        <v>0</v>
      </c>
    </row>
    <row r="145" spans="2:5" x14ac:dyDescent="0.25">
      <c r="B145" s="8" t="str">
        <f t="shared" si="4"/>
        <v>Health Insurance (covered by Finni)</v>
      </c>
      <c r="C145" s="8">
        <f t="shared" si="5"/>
        <v>7</v>
      </c>
      <c r="D145" s="67">
        <v>1</v>
      </c>
      <c r="E145" s="68" cm="1">
        <f t="array" ref="E145">_xlfn.XLOOKUP($B145,'Data Set'!$B$4:$B$38,_xlfn.XLOOKUP($C145,'Data Set'!$F$2:$BF$2,'Data Set'!$F$4:$BF$38,0))*26/12</f>
        <v>0</v>
      </c>
    </row>
    <row r="146" spans="2:5" x14ac:dyDescent="0.25">
      <c r="B146" s="8" t="str">
        <f t="shared" si="4"/>
        <v>iPad Costs (Amortized)</v>
      </c>
      <c r="C146" s="8">
        <f t="shared" si="5"/>
        <v>7</v>
      </c>
      <c r="D146" s="67">
        <v>1</v>
      </c>
      <c r="E146" s="68" cm="1">
        <f t="array" ref="E146">_xlfn.XLOOKUP($B146,'Data Set'!$B$4:$B$38,_xlfn.XLOOKUP($C146,'Data Set'!$F$2:$BF$2,'Data Set'!$F$4:$BF$38,0))*26/12</f>
        <v>350</v>
      </c>
    </row>
    <row r="147" spans="2:5" x14ac:dyDescent="0.25">
      <c r="B147" s="8" t="str">
        <f t="shared" si="4"/>
        <v>Licensing and Training</v>
      </c>
      <c r="C147" s="8">
        <f t="shared" si="5"/>
        <v>7</v>
      </c>
      <c r="D147" s="67">
        <v>1</v>
      </c>
      <c r="E147" s="68" cm="1">
        <f t="array" ref="E147">_xlfn.XLOOKUP($B147,'Data Set'!$B$4:$B$38,_xlfn.XLOOKUP($C147,'Data Set'!$F$2:$BF$2,'Data Set'!$F$4:$BF$38,0))*26/12</f>
        <v>0</v>
      </c>
    </row>
    <row r="148" spans="2:5" x14ac:dyDescent="0.25">
      <c r="B148" s="8" t="str">
        <f t="shared" si="4"/>
        <v>Liability Insurance</v>
      </c>
      <c r="C148" s="8">
        <f t="shared" si="5"/>
        <v>7</v>
      </c>
      <c r="D148" s="67">
        <v>1</v>
      </c>
      <c r="E148" s="68" cm="1">
        <f t="array" ref="E148">_xlfn.XLOOKUP($B148,'Data Set'!$B$4:$B$38,_xlfn.XLOOKUP($C148,'Data Set'!$F$2:$BF$2,'Data Set'!$F$4:$BF$38,0))*26/12</f>
        <v>225</v>
      </c>
    </row>
    <row r="149" spans="2:5" x14ac:dyDescent="0.25">
      <c r="B149" s="8" t="str">
        <f t="shared" si="4"/>
        <v>Background Check Costs</v>
      </c>
      <c r="C149" s="8">
        <f t="shared" si="5"/>
        <v>7</v>
      </c>
      <c r="D149" s="67">
        <v>1</v>
      </c>
      <c r="E149" s="68" cm="1">
        <f t="array" ref="E149">_xlfn.XLOOKUP($B149,'Data Set'!$B$4:$B$38,_xlfn.XLOOKUP($C149,'Data Set'!$F$2:$BF$2,'Data Set'!$F$4:$BF$38,0))*26/12</f>
        <v>225</v>
      </c>
    </row>
    <row r="150" spans="2:5" x14ac:dyDescent="0.25">
      <c r="B150" s="8" t="str">
        <f t="shared" si="4"/>
        <v>Billing Costs</v>
      </c>
      <c r="C150" s="8">
        <f t="shared" si="5"/>
        <v>7</v>
      </c>
      <c r="D150" s="67">
        <v>1</v>
      </c>
      <c r="E150" s="68" cm="1">
        <f t="array" ref="E150">_xlfn.XLOOKUP($B150,'Data Set'!$B$4:$B$38,_xlfn.XLOOKUP($C150,'Data Set'!$F$2:$BF$2,'Data Set'!$F$4:$BF$38,0))*26/12</f>
        <v>2541.0007999999993</v>
      </c>
    </row>
    <row r="151" spans="2:5" x14ac:dyDescent="0.25">
      <c r="B151" s="8" t="str">
        <f t="shared" si="4"/>
        <v>Credentialing Costs</v>
      </c>
      <c r="C151" s="8">
        <f t="shared" si="5"/>
        <v>7</v>
      </c>
      <c r="D151" s="67">
        <v>1</v>
      </c>
      <c r="E151" s="68" cm="1">
        <f t="array" ref="E151">_xlfn.XLOOKUP($B151,'Data Set'!$B$4:$B$38,_xlfn.XLOOKUP($C151,'Data Set'!$F$2:$BF$2,'Data Set'!$F$4:$BF$38,0))*26/12</f>
        <v>379.16666666666669</v>
      </c>
    </row>
    <row r="152" spans="2:5" x14ac:dyDescent="0.25">
      <c r="B152" s="8" t="str">
        <f t="shared" si="4"/>
        <v>Slack Costs</v>
      </c>
      <c r="C152" s="8">
        <f t="shared" si="5"/>
        <v>7</v>
      </c>
      <c r="D152" s="67">
        <v>1</v>
      </c>
      <c r="E152" s="68" cm="1">
        <f t="array" ref="E152">_xlfn.XLOOKUP($B152,'Data Set'!$B$4:$B$38,_xlfn.XLOOKUP($C152,'Data Set'!$F$2:$BF$2,'Data Set'!$F$4:$BF$38,0))*26/12</f>
        <v>378.00000000000006</v>
      </c>
    </row>
    <row r="153" spans="2:5" x14ac:dyDescent="0.25">
      <c r="B153" s="8" t="str">
        <f t="shared" si="4"/>
        <v>Rippling Costs</v>
      </c>
      <c r="C153" s="8">
        <f t="shared" si="5"/>
        <v>7</v>
      </c>
      <c r="D153" s="67">
        <v>1</v>
      </c>
      <c r="E153" s="68" cm="1">
        <f t="array" ref="E153">_xlfn.XLOOKUP($B153,'Data Set'!$B$4:$B$38,_xlfn.XLOOKUP($C153,'Data Set'!$F$2:$BF$2,'Data Set'!$F$4:$BF$38,0))*26/12</f>
        <v>1093.5000000000002</v>
      </c>
    </row>
    <row r="154" spans="2:5" x14ac:dyDescent="0.25">
      <c r="B154" s="8" t="str">
        <f t="shared" ref="B154:B217" si="6">B132</f>
        <v>Google Workspace Costs</v>
      </c>
      <c r="C154" s="8">
        <f t="shared" ref="C154:C217" si="7">C132+1</f>
        <v>7</v>
      </c>
      <c r="D154" s="67">
        <v>1</v>
      </c>
      <c r="E154" s="68" cm="1">
        <f t="array" ref="E154">_xlfn.XLOOKUP($B154,'Data Set'!$B$4:$B$38,_xlfn.XLOOKUP($C154,'Data Set'!$F$2:$BF$2,'Data Set'!$F$4:$BF$38,0))*26/12</f>
        <v>459.00000000000006</v>
      </c>
    </row>
    <row r="155" spans="2:5" x14ac:dyDescent="0.25">
      <c r="B155" s="8" t="str">
        <f t="shared" si="6"/>
        <v>Workers Comp</v>
      </c>
      <c r="C155" s="8">
        <f t="shared" si="7"/>
        <v>7</v>
      </c>
      <c r="D155" s="67">
        <v>1</v>
      </c>
      <c r="E155" s="68" cm="1">
        <f t="array" ref="E155">_xlfn.XLOOKUP($B155,'Data Set'!$B$4:$B$38,_xlfn.XLOOKUP($C155,'Data Set'!$F$2:$BF$2,'Data Set'!$F$4:$BF$38,0))*26/12</f>
        <v>385.42572466666661</v>
      </c>
    </row>
    <row r="156" spans="2:5" x14ac:dyDescent="0.25">
      <c r="B156" s="8" t="str">
        <f t="shared" si="6"/>
        <v>Payroll Taxes</v>
      </c>
      <c r="C156" s="8">
        <f t="shared" si="7"/>
        <v>7</v>
      </c>
      <c r="D156" s="67">
        <v>1</v>
      </c>
      <c r="E156" s="68" cm="1">
        <f t="array" ref="E156">_xlfn.XLOOKUP($B156,'Data Set'!$B$4:$B$38,_xlfn.XLOOKUP($C156,'Data Set'!$F$2:$BF$2,'Data Set'!$F$4:$BF$38,0))*26/12</f>
        <v>4285.1033333333326</v>
      </c>
    </row>
    <row r="157" spans="2:5" x14ac:dyDescent="0.25">
      <c r="B157" s="8" t="str">
        <f t="shared" si="6"/>
        <v>Billings</v>
      </c>
      <c r="C157" s="8">
        <f t="shared" si="7"/>
        <v>8</v>
      </c>
      <c r="D157" s="67">
        <v>1</v>
      </c>
      <c r="E157" s="68" cm="1">
        <f t="array" ref="E157">_xlfn.XLOOKUP($B157,'Data Set'!$B$4:$B$38,_xlfn.XLOOKUP($C157,'Data Set'!$F$2:$BF$2,'Data Set'!$F$4:$BF$38,0))*26/12</f>
        <v>29860.263333333332</v>
      </c>
    </row>
    <row r="158" spans="2:5" x14ac:dyDescent="0.25">
      <c r="B158" s="8" t="str">
        <f t="shared" si="6"/>
        <v xml:space="preserve">Staff Pay </v>
      </c>
      <c r="C158" s="8">
        <f t="shared" si="7"/>
        <v>8</v>
      </c>
      <c r="D158" s="67">
        <v>1</v>
      </c>
      <c r="E158" s="68" cm="1">
        <f t="array" ref="E158">_xlfn.XLOOKUP($B158,'Data Set'!$B$4:$B$38,_xlfn.XLOOKUP($C158,'Data Set'!$F$2:$BF$2,'Data Set'!$F$4:$BF$38,0))*26/12</f>
        <v>11185.867333333334</v>
      </c>
    </row>
    <row r="159" spans="2:5" x14ac:dyDescent="0.25">
      <c r="B159" s="8" t="str">
        <f t="shared" si="6"/>
        <v>Charge Backs</v>
      </c>
      <c r="C159" s="8">
        <f t="shared" si="7"/>
        <v>8</v>
      </c>
      <c r="D159" s="67">
        <v>1</v>
      </c>
      <c r="E159" s="68" cm="1">
        <f t="array" ref="E159">_xlfn.XLOOKUP($B159,'Data Set'!$B$4:$B$38,_xlfn.XLOOKUP($C159,'Data Set'!$F$2:$BF$2,'Data Set'!$F$4:$BF$38,0))*26/12</f>
        <v>0</v>
      </c>
    </row>
    <row r="160" spans="2:5" x14ac:dyDescent="0.25">
      <c r="B160" s="8" t="str">
        <f t="shared" si="6"/>
        <v>Practice Earnings*</v>
      </c>
      <c r="C160" s="8">
        <f t="shared" si="7"/>
        <v>8</v>
      </c>
      <c r="D160" s="67">
        <v>1</v>
      </c>
      <c r="E160" s="68" cm="1">
        <f t="array" ref="E160">_xlfn.XLOOKUP($B160,'Data Set'!$B$4:$B$38,_xlfn.XLOOKUP($C160,'Data Set'!$F$2:$BF$2,'Data Set'!$F$4:$BF$38,0))*26/12</f>
        <v>7626.0990000000011</v>
      </c>
    </row>
    <row r="161" spans="2:5" x14ac:dyDescent="0.25">
      <c r="B161" s="8" t="str">
        <f t="shared" si="6"/>
        <v>Leases</v>
      </c>
      <c r="C161" s="8">
        <f t="shared" si="7"/>
        <v>8</v>
      </c>
      <c r="D161" s="67">
        <v>1</v>
      </c>
      <c r="E161" s="68" cm="1">
        <f t="array" ref="E161">_xlfn.XLOOKUP($B161,'Data Set'!$B$4:$B$38,_xlfn.XLOOKUP($C161,'Data Set'!$F$2:$BF$2,'Data Set'!$F$4:$BF$38,0))*26/12</f>
        <v>1625</v>
      </c>
    </row>
    <row r="162" spans="2:5" x14ac:dyDescent="0.25">
      <c r="B162" s="8" t="str">
        <f t="shared" si="6"/>
        <v>Staff Training Support</v>
      </c>
      <c r="C162" s="8">
        <f t="shared" si="7"/>
        <v>8</v>
      </c>
      <c r="D162" s="67">
        <v>1</v>
      </c>
      <c r="E162" s="68" cm="1">
        <f t="array" ref="E162">_xlfn.XLOOKUP($B162,'Data Set'!$B$4:$B$38,_xlfn.XLOOKUP($C162,'Data Set'!$F$2:$BF$2,'Data Set'!$F$4:$BF$38,0))*26/12</f>
        <v>0</v>
      </c>
    </row>
    <row r="163" spans="2:5" x14ac:dyDescent="0.25">
      <c r="B163" s="8" t="str">
        <f t="shared" si="6"/>
        <v>Staff Support (admin, mileage, etc)</v>
      </c>
      <c r="C163" s="8">
        <f t="shared" si="7"/>
        <v>8</v>
      </c>
      <c r="D163" s="67">
        <v>1</v>
      </c>
      <c r="E163" s="68" cm="1">
        <f t="array" ref="E163">_xlfn.XLOOKUP($B163,'Data Set'!$B$4:$B$38,_xlfn.XLOOKUP($C163,'Data Set'!$F$2:$BF$2,'Data Set'!$F$4:$BF$38,0))*26/12</f>
        <v>0</v>
      </c>
    </row>
    <row r="164" spans="2:5" x14ac:dyDescent="0.25">
      <c r="B164" s="8" t="str">
        <f t="shared" si="6"/>
        <v>Miscellaneous</v>
      </c>
      <c r="C164" s="8">
        <f t="shared" si="7"/>
        <v>8</v>
      </c>
      <c r="D164" s="67">
        <v>1</v>
      </c>
      <c r="E164" s="68" cm="1">
        <f t="array" ref="E164">_xlfn.XLOOKUP($B164,'Data Set'!$B$4:$B$38,_xlfn.XLOOKUP($C164,'Data Set'!$F$2:$BF$2,'Data Set'!$F$4:$BF$38,0))*26/12</f>
        <v>0</v>
      </c>
    </row>
    <row r="165" spans="2:5" x14ac:dyDescent="0.25">
      <c r="B165" s="8" t="str">
        <f t="shared" si="6"/>
        <v>Negative Earnings / Min Earnings</v>
      </c>
      <c r="C165" s="8">
        <f t="shared" si="7"/>
        <v>8</v>
      </c>
      <c r="D165" s="67">
        <v>1</v>
      </c>
      <c r="E165" s="68" cm="1">
        <f t="array" ref="E165">_xlfn.XLOOKUP($B165,'Data Set'!$B$4:$B$38,_xlfn.XLOOKUP($C165,'Data Set'!$F$2:$BF$2,'Data Set'!$F$4:$BF$38,0))*26/12</f>
        <v>0</v>
      </c>
    </row>
    <row r="166" spans="2:5" x14ac:dyDescent="0.25">
      <c r="B166" s="8" t="str">
        <f t="shared" si="6"/>
        <v>Brex Costs (Marketing and Advertisement)</v>
      </c>
      <c r="C166" s="8">
        <f t="shared" si="7"/>
        <v>8</v>
      </c>
      <c r="D166" s="67">
        <v>1</v>
      </c>
      <c r="E166" s="68" cm="1">
        <f t="array" ref="E166">_xlfn.XLOOKUP($B166,'Data Set'!$B$4:$B$38,_xlfn.XLOOKUP($C166,'Data Set'!$F$2:$BF$2,'Data Set'!$F$4:$BF$38,0))*26/12</f>
        <v>0</v>
      </c>
    </row>
    <row r="167" spans="2:5" x14ac:dyDescent="0.25">
      <c r="B167" s="8" t="str">
        <f t="shared" si="6"/>
        <v>Health Insurance (covered by Finni)</v>
      </c>
      <c r="C167" s="8">
        <f t="shared" si="7"/>
        <v>8</v>
      </c>
      <c r="D167" s="67">
        <v>1</v>
      </c>
      <c r="E167" s="68" cm="1">
        <f t="array" ref="E167">_xlfn.XLOOKUP($B167,'Data Set'!$B$4:$B$38,_xlfn.XLOOKUP($C167,'Data Set'!$F$2:$BF$2,'Data Set'!$F$4:$BF$38,0))*26/12</f>
        <v>0</v>
      </c>
    </row>
    <row r="168" spans="2:5" x14ac:dyDescent="0.25">
      <c r="B168" s="8" t="str">
        <f t="shared" si="6"/>
        <v>iPad Costs (Amortized)</v>
      </c>
      <c r="C168" s="8">
        <f t="shared" si="7"/>
        <v>8</v>
      </c>
      <c r="D168" s="67">
        <v>1</v>
      </c>
      <c r="E168" s="68" cm="1">
        <f t="array" ref="E168">_xlfn.XLOOKUP($B168,'Data Set'!$B$4:$B$38,_xlfn.XLOOKUP($C168,'Data Set'!$F$2:$BF$2,'Data Set'!$F$4:$BF$38,0))*26/12</f>
        <v>116.66666666666669</v>
      </c>
    </row>
    <row r="169" spans="2:5" x14ac:dyDescent="0.25">
      <c r="B169" s="8" t="str">
        <f t="shared" si="6"/>
        <v>Licensing and Training</v>
      </c>
      <c r="C169" s="8">
        <f t="shared" si="7"/>
        <v>8</v>
      </c>
      <c r="D169" s="67">
        <v>1</v>
      </c>
      <c r="E169" s="68" cm="1">
        <f t="array" ref="E169">_xlfn.XLOOKUP($B169,'Data Set'!$B$4:$B$38,_xlfn.XLOOKUP($C169,'Data Set'!$F$2:$BF$2,'Data Set'!$F$4:$BF$38,0))*26/12</f>
        <v>0</v>
      </c>
    </row>
    <row r="170" spans="2:5" x14ac:dyDescent="0.25">
      <c r="B170" s="8" t="str">
        <f t="shared" si="6"/>
        <v>Liability Insurance</v>
      </c>
      <c r="C170" s="8">
        <f t="shared" si="7"/>
        <v>8</v>
      </c>
      <c r="D170" s="67">
        <v>1</v>
      </c>
      <c r="E170" s="68" cm="1">
        <f t="array" ref="E170">_xlfn.XLOOKUP($B170,'Data Set'!$B$4:$B$38,_xlfn.XLOOKUP($C170,'Data Set'!$F$2:$BF$2,'Data Set'!$F$4:$BF$38,0))*26/12</f>
        <v>66.666666666666671</v>
      </c>
    </row>
    <row r="171" spans="2:5" x14ac:dyDescent="0.25">
      <c r="B171" s="8" t="str">
        <f t="shared" si="6"/>
        <v>Background Check Costs</v>
      </c>
      <c r="C171" s="8">
        <f t="shared" si="7"/>
        <v>8</v>
      </c>
      <c r="D171" s="67">
        <v>1</v>
      </c>
      <c r="E171" s="68" cm="1">
        <f t="array" ref="E171">_xlfn.XLOOKUP($B171,'Data Set'!$B$4:$B$38,_xlfn.XLOOKUP($C171,'Data Set'!$F$2:$BF$2,'Data Set'!$F$4:$BF$38,0))*26/12</f>
        <v>66.666666666666671</v>
      </c>
    </row>
    <row r="172" spans="2:5" x14ac:dyDescent="0.25">
      <c r="B172" s="8" t="str">
        <f t="shared" si="6"/>
        <v>Billing Costs</v>
      </c>
      <c r="C172" s="8">
        <f t="shared" si="7"/>
        <v>8</v>
      </c>
      <c r="D172" s="67">
        <v>1</v>
      </c>
      <c r="E172" s="68" cm="1">
        <f t="array" ref="E172">_xlfn.XLOOKUP($B172,'Data Set'!$B$4:$B$38,_xlfn.XLOOKUP($C172,'Data Set'!$F$2:$BF$2,'Data Set'!$F$4:$BF$38,0))*26/12</f>
        <v>895.8078999999999</v>
      </c>
    </row>
    <row r="173" spans="2:5" x14ac:dyDescent="0.25">
      <c r="B173" s="8" t="str">
        <f t="shared" si="6"/>
        <v>Credentialing Costs</v>
      </c>
      <c r="C173" s="8">
        <f t="shared" si="7"/>
        <v>8</v>
      </c>
      <c r="D173" s="67">
        <v>1</v>
      </c>
      <c r="E173" s="68" cm="1">
        <f t="array" ref="E173">_xlfn.XLOOKUP($B173,'Data Set'!$B$4:$B$38,_xlfn.XLOOKUP($C173,'Data Set'!$F$2:$BF$2,'Data Set'!$F$4:$BF$38,0))*26/12</f>
        <v>0</v>
      </c>
    </row>
    <row r="174" spans="2:5" x14ac:dyDescent="0.25">
      <c r="B174" s="8" t="str">
        <f t="shared" si="6"/>
        <v>Slack Costs</v>
      </c>
      <c r="C174" s="8">
        <f t="shared" si="7"/>
        <v>8</v>
      </c>
      <c r="D174" s="67">
        <v>1</v>
      </c>
      <c r="E174" s="68" cm="1">
        <f t="array" ref="E174">_xlfn.XLOOKUP($B174,'Data Set'!$B$4:$B$38,_xlfn.XLOOKUP($C174,'Data Set'!$F$2:$BF$2,'Data Set'!$F$4:$BF$38,0))*26/12</f>
        <v>112</v>
      </c>
    </row>
    <row r="175" spans="2:5" x14ac:dyDescent="0.25">
      <c r="B175" s="8" t="str">
        <f t="shared" si="6"/>
        <v>Rippling Costs</v>
      </c>
      <c r="C175" s="8">
        <f t="shared" si="7"/>
        <v>8</v>
      </c>
      <c r="D175" s="67">
        <v>1</v>
      </c>
      <c r="E175" s="68" cm="1">
        <f t="array" ref="E175">_xlfn.XLOOKUP($B175,'Data Set'!$B$4:$B$38,_xlfn.XLOOKUP($C175,'Data Set'!$F$2:$BF$2,'Data Set'!$F$4:$BF$38,0))*26/12</f>
        <v>324</v>
      </c>
    </row>
    <row r="176" spans="2:5" x14ac:dyDescent="0.25">
      <c r="B176" s="8" t="str">
        <f t="shared" si="6"/>
        <v>Google Workspace Costs</v>
      </c>
      <c r="C176" s="8">
        <f t="shared" si="7"/>
        <v>8</v>
      </c>
      <c r="D176" s="67">
        <v>1</v>
      </c>
      <c r="E176" s="68" cm="1">
        <f t="array" ref="E176">_xlfn.XLOOKUP($B176,'Data Set'!$B$4:$B$38,_xlfn.XLOOKUP($C176,'Data Set'!$F$2:$BF$2,'Data Set'!$F$4:$BF$38,0))*26/12</f>
        <v>136</v>
      </c>
    </row>
    <row r="177" spans="2:5" x14ac:dyDescent="0.25">
      <c r="B177" s="8" t="str">
        <f t="shared" si="6"/>
        <v>Workers Comp</v>
      </c>
      <c r="C177" s="8">
        <f t="shared" si="7"/>
        <v>8</v>
      </c>
      <c r="D177" s="67">
        <v>1</v>
      </c>
      <c r="E177" s="68" cm="1">
        <f t="array" ref="E177">_xlfn.XLOOKUP($B177,'Data Set'!$B$4:$B$38,_xlfn.XLOOKUP($C177,'Data Set'!$F$2:$BF$2,'Data Set'!$F$4:$BF$38,0))*26/12</f>
        <v>0</v>
      </c>
    </row>
    <row r="178" spans="2:5" x14ac:dyDescent="0.25">
      <c r="B178" s="8" t="str">
        <f t="shared" si="6"/>
        <v>Payroll Taxes</v>
      </c>
      <c r="C178" s="8">
        <f t="shared" si="7"/>
        <v>8</v>
      </c>
      <c r="D178" s="67">
        <v>1</v>
      </c>
      <c r="E178" s="68" cm="1">
        <f t="array" ref="E178">_xlfn.XLOOKUP($B178,'Data Set'!$B$4:$B$38,_xlfn.XLOOKUP($C178,'Data Set'!$F$2:$BF$2,'Data Set'!$F$4:$BF$38,0))*26/12</f>
        <v>1146.7949999999998</v>
      </c>
    </row>
    <row r="179" spans="2:5" x14ac:dyDescent="0.25">
      <c r="B179" s="8" t="str">
        <f t="shared" si="6"/>
        <v>Billings</v>
      </c>
      <c r="C179" s="8">
        <f t="shared" si="7"/>
        <v>9</v>
      </c>
      <c r="D179" s="67">
        <v>1</v>
      </c>
      <c r="E179" s="68" cm="1">
        <f t="array" ref="E179">_xlfn.XLOOKUP($B179,'Data Set'!$B$4:$B$38,_xlfn.XLOOKUP($C179,'Data Set'!$F$2:$BF$2,'Data Set'!$F$4:$BF$38,0))*26/12</f>
        <v>69694.343333333396</v>
      </c>
    </row>
    <row r="180" spans="2:5" x14ac:dyDescent="0.25">
      <c r="B180" s="8" t="str">
        <f t="shared" si="6"/>
        <v xml:space="preserve">Staff Pay </v>
      </c>
      <c r="C180" s="8">
        <f t="shared" si="7"/>
        <v>9</v>
      </c>
      <c r="D180" s="67">
        <v>1</v>
      </c>
      <c r="E180" s="68" cm="1">
        <f t="array" ref="E180">_xlfn.XLOOKUP($B180,'Data Set'!$B$4:$B$38,_xlfn.XLOOKUP($C180,'Data Set'!$F$2:$BF$2,'Data Set'!$F$4:$BF$38,0))*26/12</f>
        <v>35165.08666666667</v>
      </c>
    </row>
    <row r="181" spans="2:5" x14ac:dyDescent="0.25">
      <c r="B181" s="8" t="str">
        <f t="shared" si="6"/>
        <v>Charge Backs</v>
      </c>
      <c r="C181" s="8">
        <f t="shared" si="7"/>
        <v>9</v>
      </c>
      <c r="D181" s="67">
        <v>1</v>
      </c>
      <c r="E181" s="68" cm="1">
        <f t="array" ref="E181">_xlfn.XLOOKUP($B181,'Data Set'!$B$4:$B$38,_xlfn.XLOOKUP($C181,'Data Set'!$F$2:$BF$2,'Data Set'!$F$4:$BF$38,0))*26/12</f>
        <v>0</v>
      </c>
    </row>
    <row r="182" spans="2:5" x14ac:dyDescent="0.25">
      <c r="B182" s="8" t="str">
        <f t="shared" si="6"/>
        <v>Practice Earnings*</v>
      </c>
      <c r="C182" s="8">
        <f t="shared" si="7"/>
        <v>9</v>
      </c>
      <c r="D182" s="67">
        <v>1</v>
      </c>
      <c r="E182" s="68" cm="1">
        <f t="array" ref="E182">_xlfn.XLOOKUP($B182,'Data Set'!$B$4:$B$38,_xlfn.XLOOKUP($C182,'Data Set'!$F$2:$BF$2,'Data Set'!$F$4:$BF$38,0))*26/12</f>
        <v>13620.953666666732</v>
      </c>
    </row>
    <row r="183" spans="2:5" x14ac:dyDescent="0.25">
      <c r="B183" s="8" t="str">
        <f t="shared" si="6"/>
        <v>Leases</v>
      </c>
      <c r="C183" s="8">
        <f t="shared" si="7"/>
        <v>9</v>
      </c>
      <c r="D183" s="67">
        <v>1</v>
      </c>
      <c r="E183" s="68" cm="1">
        <f t="array" ref="E183">_xlfn.XLOOKUP($B183,'Data Set'!$B$4:$B$38,_xlfn.XLOOKUP($C183,'Data Set'!$F$2:$BF$2,'Data Set'!$F$4:$BF$38,0))*26/12</f>
        <v>2708.3333333333335</v>
      </c>
    </row>
    <row r="184" spans="2:5" x14ac:dyDescent="0.25">
      <c r="B184" s="8" t="str">
        <f t="shared" si="6"/>
        <v>Staff Training Support</v>
      </c>
      <c r="C184" s="8">
        <f t="shared" si="7"/>
        <v>9</v>
      </c>
      <c r="D184" s="67">
        <v>1</v>
      </c>
      <c r="E184" s="68" cm="1">
        <f t="array" ref="E184">_xlfn.XLOOKUP($B184,'Data Set'!$B$4:$B$38,_xlfn.XLOOKUP($C184,'Data Set'!$F$2:$BF$2,'Data Set'!$F$4:$BF$38,0))*26/12</f>
        <v>0</v>
      </c>
    </row>
    <row r="185" spans="2:5" x14ac:dyDescent="0.25">
      <c r="B185" s="8" t="str">
        <f t="shared" si="6"/>
        <v>Staff Support (admin, mileage, etc)</v>
      </c>
      <c r="C185" s="8">
        <f t="shared" si="7"/>
        <v>9</v>
      </c>
      <c r="D185" s="67">
        <v>1</v>
      </c>
      <c r="E185" s="68" cm="1">
        <f t="array" ref="E185">_xlfn.XLOOKUP($B185,'Data Set'!$B$4:$B$38,_xlfn.XLOOKUP($C185,'Data Set'!$F$2:$BF$2,'Data Set'!$F$4:$BF$38,0))*26/12</f>
        <v>585</v>
      </c>
    </row>
    <row r="186" spans="2:5" x14ac:dyDescent="0.25">
      <c r="B186" s="8" t="str">
        <f t="shared" si="6"/>
        <v>Miscellaneous</v>
      </c>
      <c r="C186" s="8">
        <f t="shared" si="7"/>
        <v>9</v>
      </c>
      <c r="D186" s="67">
        <v>1</v>
      </c>
      <c r="E186" s="68" cm="1">
        <f t="array" ref="E186">_xlfn.XLOOKUP($B186,'Data Set'!$B$4:$B$38,_xlfn.XLOOKUP($C186,'Data Set'!$F$2:$BF$2,'Data Set'!$F$4:$BF$38,0))*26/12</f>
        <v>0</v>
      </c>
    </row>
    <row r="187" spans="2:5" x14ac:dyDescent="0.25">
      <c r="B187" s="8" t="str">
        <f t="shared" si="6"/>
        <v>Negative Earnings / Min Earnings</v>
      </c>
      <c r="C187" s="8">
        <f t="shared" si="7"/>
        <v>9</v>
      </c>
      <c r="D187" s="67">
        <v>1</v>
      </c>
      <c r="E187" s="68" cm="1">
        <f t="array" ref="E187">_xlfn.XLOOKUP($B187,'Data Set'!$B$4:$B$38,_xlfn.XLOOKUP($C187,'Data Set'!$F$2:$BF$2,'Data Set'!$F$4:$BF$38,0))*26/12</f>
        <v>0</v>
      </c>
    </row>
    <row r="188" spans="2:5" x14ac:dyDescent="0.25">
      <c r="B188" s="8" t="str">
        <f t="shared" si="6"/>
        <v>Brex Costs (Marketing and Advertisement)</v>
      </c>
      <c r="C188" s="8">
        <f t="shared" si="7"/>
        <v>9</v>
      </c>
      <c r="D188" s="67">
        <v>1</v>
      </c>
      <c r="E188" s="68" cm="1">
        <f t="array" ref="E188">_xlfn.XLOOKUP($B188,'Data Set'!$B$4:$B$38,_xlfn.XLOOKUP($C188,'Data Set'!$F$2:$BF$2,'Data Set'!$F$4:$BF$38,0))*26/12</f>
        <v>0</v>
      </c>
    </row>
    <row r="189" spans="2:5" x14ac:dyDescent="0.25">
      <c r="B189" s="8" t="str">
        <f t="shared" si="6"/>
        <v>Health Insurance (covered by Finni)</v>
      </c>
      <c r="C189" s="8">
        <f t="shared" si="7"/>
        <v>9</v>
      </c>
      <c r="D189" s="67">
        <v>1</v>
      </c>
      <c r="E189" s="68" cm="1">
        <f t="array" ref="E189">_xlfn.XLOOKUP($B189,'Data Set'!$B$4:$B$38,_xlfn.XLOOKUP($C189,'Data Set'!$F$2:$BF$2,'Data Set'!$F$4:$BF$38,0))*26/12</f>
        <v>0</v>
      </c>
    </row>
    <row r="190" spans="2:5" x14ac:dyDescent="0.25">
      <c r="B190" s="8" t="str">
        <f t="shared" si="6"/>
        <v>iPad Costs (Amortized)</v>
      </c>
      <c r="C190" s="8">
        <f t="shared" si="7"/>
        <v>9</v>
      </c>
      <c r="D190" s="67">
        <v>1</v>
      </c>
      <c r="E190" s="68" cm="1">
        <f t="array" ref="E190">_xlfn.XLOOKUP($B190,'Data Set'!$B$4:$B$38,_xlfn.XLOOKUP($C190,'Data Set'!$F$2:$BF$2,'Data Set'!$F$4:$BF$38,0))*26/12</f>
        <v>200.00000000000003</v>
      </c>
    </row>
    <row r="191" spans="2:5" x14ac:dyDescent="0.25">
      <c r="B191" s="8" t="str">
        <f t="shared" si="6"/>
        <v>Licensing and Training</v>
      </c>
      <c r="C191" s="8">
        <f t="shared" si="7"/>
        <v>9</v>
      </c>
      <c r="D191" s="67">
        <v>1</v>
      </c>
      <c r="E191" s="68" cm="1">
        <f t="array" ref="E191">_xlfn.XLOOKUP($B191,'Data Set'!$B$4:$B$38,_xlfn.XLOOKUP($C191,'Data Set'!$F$2:$BF$2,'Data Set'!$F$4:$BF$38,0))*26/12</f>
        <v>0</v>
      </c>
    </row>
    <row r="192" spans="2:5" x14ac:dyDescent="0.25">
      <c r="B192" s="8" t="str">
        <f t="shared" si="6"/>
        <v>Liability Insurance</v>
      </c>
      <c r="C192" s="8">
        <f t="shared" si="7"/>
        <v>9</v>
      </c>
      <c r="D192" s="67">
        <v>1</v>
      </c>
      <c r="E192" s="68" cm="1">
        <f t="array" ref="E192">_xlfn.XLOOKUP($B192,'Data Set'!$B$4:$B$38,_xlfn.XLOOKUP($C192,'Data Set'!$F$2:$BF$2,'Data Set'!$F$4:$BF$38,0))*26/12</f>
        <v>150.00000000000003</v>
      </c>
    </row>
    <row r="193" spans="2:5" x14ac:dyDescent="0.25">
      <c r="B193" s="8" t="str">
        <f t="shared" si="6"/>
        <v>Background Check Costs</v>
      </c>
      <c r="C193" s="8">
        <f t="shared" si="7"/>
        <v>9</v>
      </c>
      <c r="D193" s="67">
        <v>1</v>
      </c>
      <c r="E193" s="68" cm="1">
        <f t="array" ref="E193">_xlfn.XLOOKUP($B193,'Data Set'!$B$4:$B$38,_xlfn.XLOOKUP($C193,'Data Set'!$F$2:$BF$2,'Data Set'!$F$4:$BF$38,0))*26/12</f>
        <v>150.00000000000003</v>
      </c>
    </row>
    <row r="194" spans="2:5" x14ac:dyDescent="0.25">
      <c r="B194" s="8" t="str">
        <f t="shared" si="6"/>
        <v>Billing Costs</v>
      </c>
      <c r="C194" s="8">
        <f t="shared" si="7"/>
        <v>9</v>
      </c>
      <c r="D194" s="67">
        <v>1</v>
      </c>
      <c r="E194" s="68" cm="1">
        <f t="array" ref="E194">_xlfn.XLOOKUP($B194,'Data Set'!$B$4:$B$38,_xlfn.XLOOKUP($C194,'Data Set'!$F$2:$BF$2,'Data Set'!$F$4:$BF$38,0))*26/12</f>
        <v>2090.8303000000019</v>
      </c>
    </row>
    <row r="195" spans="2:5" x14ac:dyDescent="0.25">
      <c r="B195" s="8" t="str">
        <f t="shared" si="6"/>
        <v>Credentialing Costs</v>
      </c>
      <c r="C195" s="8">
        <f t="shared" si="7"/>
        <v>9</v>
      </c>
      <c r="D195" s="67">
        <v>1</v>
      </c>
      <c r="E195" s="68" cm="1">
        <f t="array" ref="E195">_xlfn.XLOOKUP($B195,'Data Set'!$B$4:$B$38,_xlfn.XLOOKUP($C195,'Data Set'!$F$2:$BF$2,'Data Set'!$F$4:$BF$38,0))*26/12</f>
        <v>216.66666666666666</v>
      </c>
    </row>
    <row r="196" spans="2:5" x14ac:dyDescent="0.25">
      <c r="B196" s="8" t="str">
        <f t="shared" si="6"/>
        <v>Slack Costs</v>
      </c>
      <c r="C196" s="8">
        <f t="shared" si="7"/>
        <v>9</v>
      </c>
      <c r="D196" s="67">
        <v>1</v>
      </c>
      <c r="E196" s="68" cm="1">
        <f t="array" ref="E196">_xlfn.XLOOKUP($B196,'Data Set'!$B$4:$B$38,_xlfn.XLOOKUP($C196,'Data Set'!$F$2:$BF$2,'Data Set'!$F$4:$BF$38,0))*26/12</f>
        <v>252.00000000000003</v>
      </c>
    </row>
    <row r="197" spans="2:5" x14ac:dyDescent="0.25">
      <c r="B197" s="8" t="str">
        <f t="shared" si="6"/>
        <v>Rippling Costs</v>
      </c>
      <c r="C197" s="8">
        <f t="shared" si="7"/>
        <v>9</v>
      </c>
      <c r="D197" s="67">
        <v>1</v>
      </c>
      <c r="E197" s="68" cm="1">
        <f t="array" ref="E197">_xlfn.XLOOKUP($B197,'Data Set'!$B$4:$B$38,_xlfn.XLOOKUP($C197,'Data Set'!$F$2:$BF$2,'Data Set'!$F$4:$BF$38,0))*26/12</f>
        <v>729.00000000000011</v>
      </c>
    </row>
    <row r="198" spans="2:5" x14ac:dyDescent="0.25">
      <c r="B198" s="8" t="str">
        <f t="shared" si="6"/>
        <v>Google Workspace Costs</v>
      </c>
      <c r="C198" s="8">
        <f t="shared" si="7"/>
        <v>9</v>
      </c>
      <c r="D198" s="67">
        <v>1</v>
      </c>
      <c r="E198" s="68" cm="1">
        <f t="array" ref="E198">_xlfn.XLOOKUP($B198,'Data Set'!$B$4:$B$38,_xlfn.XLOOKUP($C198,'Data Set'!$F$2:$BF$2,'Data Set'!$F$4:$BF$38,0))*26/12</f>
        <v>306</v>
      </c>
    </row>
    <row r="199" spans="2:5" x14ac:dyDescent="0.25">
      <c r="B199" s="8" t="str">
        <f t="shared" si="6"/>
        <v>Workers Comp</v>
      </c>
      <c r="C199" s="8">
        <f t="shared" si="7"/>
        <v>9</v>
      </c>
      <c r="D199" s="67">
        <v>1</v>
      </c>
      <c r="E199" s="68" cm="1">
        <f t="array" ref="E199">_xlfn.XLOOKUP($B199,'Data Set'!$B$4:$B$38,_xlfn.XLOOKUP($C199,'Data Set'!$F$2:$BF$2,'Data Set'!$F$4:$BF$38,0))*26/12</f>
        <v>499.34423066666665</v>
      </c>
    </row>
    <row r="200" spans="2:5" x14ac:dyDescent="0.25">
      <c r="B200" s="8" t="str">
        <f t="shared" si="6"/>
        <v>Payroll Taxes</v>
      </c>
      <c r="C200" s="8">
        <f t="shared" si="7"/>
        <v>9</v>
      </c>
      <c r="D200" s="67">
        <v>1</v>
      </c>
      <c r="E200" s="68" cm="1">
        <f t="array" ref="E200">_xlfn.XLOOKUP($B200,'Data Set'!$B$4:$B$38,_xlfn.XLOOKUP($C200,'Data Set'!$F$2:$BF$2,'Data Set'!$F$4:$BF$38,0))*26/12</f>
        <v>3931.9583333333335</v>
      </c>
    </row>
    <row r="201" spans="2:5" x14ac:dyDescent="0.25">
      <c r="B201" s="8" t="str">
        <f t="shared" si="6"/>
        <v>Billings</v>
      </c>
      <c r="C201" s="8">
        <f t="shared" si="7"/>
        <v>10</v>
      </c>
      <c r="D201" s="67">
        <v>1</v>
      </c>
      <c r="E201" s="68" cm="1">
        <f t="array" ref="E201">_xlfn.XLOOKUP($B201,'Data Set'!$B$4:$B$38,_xlfn.XLOOKUP($C201,'Data Set'!$F$2:$BF$2,'Data Set'!$F$4:$BF$38,0))*26/12</f>
        <v>34989.543333333328</v>
      </c>
    </row>
    <row r="202" spans="2:5" x14ac:dyDescent="0.25">
      <c r="B202" s="8" t="str">
        <f t="shared" si="6"/>
        <v xml:space="preserve">Staff Pay </v>
      </c>
      <c r="C202" s="8">
        <f t="shared" si="7"/>
        <v>10</v>
      </c>
      <c r="D202" s="67">
        <v>1</v>
      </c>
      <c r="E202" s="68" cm="1">
        <f t="array" ref="E202">_xlfn.XLOOKUP($B202,'Data Set'!$B$4:$B$38,_xlfn.XLOOKUP($C202,'Data Set'!$F$2:$BF$2,'Data Set'!$F$4:$BF$38,0))*26/12</f>
        <v>9431.0775000000012</v>
      </c>
    </row>
    <row r="203" spans="2:5" x14ac:dyDescent="0.25">
      <c r="B203" s="8" t="str">
        <f t="shared" si="6"/>
        <v>Charge Backs</v>
      </c>
      <c r="C203" s="8">
        <f t="shared" si="7"/>
        <v>10</v>
      </c>
      <c r="D203" s="67">
        <v>1</v>
      </c>
      <c r="E203" s="68" cm="1">
        <f t="array" ref="E203">_xlfn.XLOOKUP($B203,'Data Set'!$B$4:$B$38,_xlfn.XLOOKUP($C203,'Data Set'!$F$2:$BF$2,'Data Set'!$F$4:$BF$38,0))*26/12</f>
        <v>0</v>
      </c>
    </row>
    <row r="204" spans="2:5" x14ac:dyDescent="0.25">
      <c r="B204" s="8" t="str">
        <f t="shared" si="6"/>
        <v>Practice Earnings*</v>
      </c>
      <c r="C204" s="8">
        <f t="shared" si="7"/>
        <v>10</v>
      </c>
      <c r="D204" s="67">
        <v>1</v>
      </c>
      <c r="E204" s="68" cm="1">
        <f t="array" ref="E204">_xlfn.XLOOKUP($B204,'Data Set'!$B$4:$B$38,_xlfn.XLOOKUP($C204,'Data Set'!$F$2:$BF$2,'Data Set'!$F$4:$BF$38,0))*26/12</f>
        <v>12612.33566666666</v>
      </c>
    </row>
    <row r="205" spans="2:5" x14ac:dyDescent="0.25">
      <c r="B205" s="8" t="str">
        <f t="shared" si="6"/>
        <v>Leases</v>
      </c>
      <c r="C205" s="8">
        <f t="shared" si="7"/>
        <v>10</v>
      </c>
      <c r="D205" s="67">
        <v>1</v>
      </c>
      <c r="E205" s="68" cm="1">
        <f t="array" ref="E205">_xlfn.XLOOKUP($B205,'Data Set'!$B$4:$B$38,_xlfn.XLOOKUP($C205,'Data Set'!$F$2:$BF$2,'Data Set'!$F$4:$BF$38,0))*26/12</f>
        <v>0</v>
      </c>
    </row>
    <row r="206" spans="2:5" x14ac:dyDescent="0.25">
      <c r="B206" s="8" t="str">
        <f t="shared" si="6"/>
        <v>Staff Training Support</v>
      </c>
      <c r="C206" s="8">
        <f t="shared" si="7"/>
        <v>10</v>
      </c>
      <c r="D206" s="67">
        <v>1</v>
      </c>
      <c r="E206" s="68" cm="1">
        <f t="array" ref="E206">_xlfn.XLOOKUP($B206,'Data Set'!$B$4:$B$38,_xlfn.XLOOKUP($C206,'Data Set'!$F$2:$BF$2,'Data Set'!$F$4:$BF$38,0))*26/12</f>
        <v>0</v>
      </c>
    </row>
    <row r="207" spans="2:5" x14ac:dyDescent="0.25">
      <c r="B207" s="8" t="str">
        <f t="shared" si="6"/>
        <v>Staff Support (admin, mileage, etc)</v>
      </c>
      <c r="C207" s="8">
        <f t="shared" si="7"/>
        <v>10</v>
      </c>
      <c r="D207" s="67">
        <v>1</v>
      </c>
      <c r="E207" s="68" cm="1">
        <f t="array" ref="E207">_xlfn.XLOOKUP($B207,'Data Set'!$B$4:$B$38,_xlfn.XLOOKUP($C207,'Data Set'!$F$2:$BF$2,'Data Set'!$F$4:$BF$38,0))*26/12</f>
        <v>0</v>
      </c>
    </row>
    <row r="208" spans="2:5" x14ac:dyDescent="0.25">
      <c r="B208" s="8" t="str">
        <f t="shared" si="6"/>
        <v>Miscellaneous</v>
      </c>
      <c r="C208" s="8">
        <f t="shared" si="7"/>
        <v>10</v>
      </c>
      <c r="D208" s="67">
        <v>1</v>
      </c>
      <c r="E208" s="68" cm="1">
        <f t="array" ref="E208">_xlfn.XLOOKUP($B208,'Data Set'!$B$4:$B$38,_xlfn.XLOOKUP($C208,'Data Set'!$F$2:$BF$2,'Data Set'!$F$4:$BF$38,0))*26/12</f>
        <v>1029.1666666666667</v>
      </c>
    </row>
    <row r="209" spans="2:5" x14ac:dyDescent="0.25">
      <c r="B209" s="8" t="str">
        <f t="shared" si="6"/>
        <v>Negative Earnings / Min Earnings</v>
      </c>
      <c r="C209" s="8">
        <f t="shared" si="7"/>
        <v>10</v>
      </c>
      <c r="D209" s="67">
        <v>1</v>
      </c>
      <c r="E209" s="68" cm="1">
        <f t="array" ref="E209">_xlfn.XLOOKUP($B209,'Data Set'!$B$4:$B$38,_xlfn.XLOOKUP($C209,'Data Set'!$F$2:$BF$2,'Data Set'!$F$4:$BF$38,0))*26/12</f>
        <v>0</v>
      </c>
    </row>
    <row r="210" spans="2:5" x14ac:dyDescent="0.25">
      <c r="B210" s="8" t="str">
        <f t="shared" si="6"/>
        <v>Brex Costs (Marketing and Advertisement)</v>
      </c>
      <c r="C210" s="8">
        <f t="shared" si="7"/>
        <v>10</v>
      </c>
      <c r="D210" s="67">
        <v>1</v>
      </c>
      <c r="E210" s="68" cm="1">
        <f t="array" ref="E210">_xlfn.XLOOKUP($B210,'Data Set'!$B$4:$B$38,_xlfn.XLOOKUP($C210,'Data Set'!$F$2:$BF$2,'Data Set'!$F$4:$BF$38,0))*26/12</f>
        <v>0</v>
      </c>
    </row>
    <row r="211" spans="2:5" x14ac:dyDescent="0.25">
      <c r="B211" s="8" t="str">
        <f t="shared" si="6"/>
        <v>Health Insurance (covered by Finni)</v>
      </c>
      <c r="C211" s="8">
        <f t="shared" si="7"/>
        <v>10</v>
      </c>
      <c r="D211" s="67">
        <v>1</v>
      </c>
      <c r="E211" s="68" cm="1">
        <f t="array" ref="E211">_xlfn.XLOOKUP($B211,'Data Set'!$B$4:$B$38,_xlfn.XLOOKUP($C211,'Data Set'!$F$2:$BF$2,'Data Set'!$F$4:$BF$38,0))*26/12</f>
        <v>424.82916666666665</v>
      </c>
    </row>
    <row r="212" spans="2:5" x14ac:dyDescent="0.25">
      <c r="B212" s="8" t="str">
        <f t="shared" si="6"/>
        <v>iPad Costs (Amortized)</v>
      </c>
      <c r="C212" s="8">
        <f t="shared" si="7"/>
        <v>10</v>
      </c>
      <c r="D212" s="67">
        <v>1</v>
      </c>
      <c r="E212" s="68" cm="1">
        <f t="array" ref="E212">_xlfn.XLOOKUP($B212,'Data Set'!$B$4:$B$38,_xlfn.XLOOKUP($C212,'Data Set'!$F$2:$BF$2,'Data Set'!$F$4:$BF$38,0))*26/12</f>
        <v>83.333333333333329</v>
      </c>
    </row>
    <row r="213" spans="2:5" x14ac:dyDescent="0.25">
      <c r="B213" s="8" t="str">
        <f t="shared" si="6"/>
        <v>Licensing and Training</v>
      </c>
      <c r="C213" s="8">
        <f t="shared" si="7"/>
        <v>10</v>
      </c>
      <c r="D213" s="67">
        <v>1</v>
      </c>
      <c r="E213" s="68" cm="1">
        <f t="array" ref="E213">_xlfn.XLOOKUP($B213,'Data Set'!$B$4:$B$38,_xlfn.XLOOKUP($C213,'Data Set'!$F$2:$BF$2,'Data Set'!$F$4:$BF$38,0))*26/12</f>
        <v>0</v>
      </c>
    </row>
    <row r="214" spans="2:5" x14ac:dyDescent="0.25">
      <c r="B214" s="8" t="str">
        <f t="shared" si="6"/>
        <v>Liability Insurance</v>
      </c>
      <c r="C214" s="8">
        <f t="shared" si="7"/>
        <v>10</v>
      </c>
      <c r="D214" s="67">
        <v>1</v>
      </c>
      <c r="E214" s="68" cm="1">
        <f t="array" ref="E214">_xlfn.XLOOKUP($B214,'Data Set'!$B$4:$B$38,_xlfn.XLOOKUP($C214,'Data Set'!$F$2:$BF$2,'Data Set'!$F$4:$BF$38,0))*26/12</f>
        <v>58.333333333333343</v>
      </c>
    </row>
    <row r="215" spans="2:5" x14ac:dyDescent="0.25">
      <c r="B215" s="8" t="str">
        <f t="shared" si="6"/>
        <v>Background Check Costs</v>
      </c>
      <c r="C215" s="8">
        <f t="shared" si="7"/>
        <v>10</v>
      </c>
      <c r="D215" s="67">
        <v>1</v>
      </c>
      <c r="E215" s="68" cm="1">
        <f t="array" ref="E215">_xlfn.XLOOKUP($B215,'Data Set'!$B$4:$B$38,_xlfn.XLOOKUP($C215,'Data Set'!$F$2:$BF$2,'Data Set'!$F$4:$BF$38,0))*26/12</f>
        <v>58.333333333333343</v>
      </c>
    </row>
    <row r="216" spans="2:5" x14ac:dyDescent="0.25">
      <c r="B216" s="8" t="str">
        <f t="shared" si="6"/>
        <v>Billing Costs</v>
      </c>
      <c r="C216" s="8">
        <f t="shared" si="7"/>
        <v>10</v>
      </c>
      <c r="D216" s="67">
        <v>1</v>
      </c>
      <c r="E216" s="68" cm="1">
        <f t="array" ref="E216">_xlfn.XLOOKUP($B216,'Data Set'!$B$4:$B$38,_xlfn.XLOOKUP($C216,'Data Set'!$F$2:$BF$2,'Data Set'!$F$4:$BF$38,0))*26/12</f>
        <v>1049.6862999999998</v>
      </c>
    </row>
    <row r="217" spans="2:5" x14ac:dyDescent="0.25">
      <c r="B217" s="8" t="str">
        <f t="shared" si="6"/>
        <v>Credentialing Costs</v>
      </c>
      <c r="C217" s="8">
        <f t="shared" si="7"/>
        <v>10</v>
      </c>
      <c r="D217" s="67">
        <v>1</v>
      </c>
      <c r="E217" s="68" cm="1">
        <f t="array" ref="E217">_xlfn.XLOOKUP($B217,'Data Set'!$B$4:$B$38,_xlfn.XLOOKUP($C217,'Data Set'!$F$2:$BF$2,'Data Set'!$F$4:$BF$38,0))*26/12</f>
        <v>270.83333333333331</v>
      </c>
    </row>
    <row r="218" spans="2:5" x14ac:dyDescent="0.25">
      <c r="B218" s="8" t="str">
        <f t="shared" ref="B218:B281" si="8">B196</f>
        <v>Slack Costs</v>
      </c>
      <c r="C218" s="8">
        <f t="shared" ref="C218:C281" si="9">C196+1</f>
        <v>10</v>
      </c>
      <c r="D218" s="67">
        <v>1</v>
      </c>
      <c r="E218" s="68" cm="1">
        <f t="array" ref="E218">_xlfn.XLOOKUP($B218,'Data Set'!$B$4:$B$38,_xlfn.XLOOKUP($C218,'Data Set'!$F$2:$BF$2,'Data Set'!$F$4:$BF$38,0))*26/12</f>
        <v>98</v>
      </c>
    </row>
    <row r="219" spans="2:5" x14ac:dyDescent="0.25">
      <c r="B219" s="8" t="str">
        <f t="shared" si="8"/>
        <v>Rippling Costs</v>
      </c>
      <c r="C219" s="8">
        <f t="shared" si="9"/>
        <v>10</v>
      </c>
      <c r="D219" s="67">
        <v>1</v>
      </c>
      <c r="E219" s="68" cm="1">
        <f t="array" ref="E219">_xlfn.XLOOKUP($B219,'Data Set'!$B$4:$B$38,_xlfn.XLOOKUP($C219,'Data Set'!$F$2:$BF$2,'Data Set'!$F$4:$BF$38,0))*26/12</f>
        <v>283.50000000000006</v>
      </c>
    </row>
    <row r="220" spans="2:5" x14ac:dyDescent="0.25">
      <c r="B220" s="8" t="str">
        <f t="shared" si="8"/>
        <v>Google Workspace Costs</v>
      </c>
      <c r="C220" s="8">
        <f t="shared" si="9"/>
        <v>10</v>
      </c>
      <c r="D220" s="67">
        <v>1</v>
      </c>
      <c r="E220" s="68" cm="1">
        <f t="array" ref="E220">_xlfn.XLOOKUP($B220,'Data Set'!$B$4:$B$38,_xlfn.XLOOKUP($C220,'Data Set'!$F$2:$BF$2,'Data Set'!$F$4:$BF$38,0))*26/12</f>
        <v>119</v>
      </c>
    </row>
    <row r="221" spans="2:5" x14ac:dyDescent="0.25">
      <c r="B221" s="8" t="str">
        <f t="shared" si="8"/>
        <v>Workers Comp</v>
      </c>
      <c r="C221" s="8">
        <f t="shared" si="9"/>
        <v>10</v>
      </c>
      <c r="D221" s="67">
        <v>1</v>
      </c>
      <c r="E221" s="68" cm="1">
        <f t="array" ref="E221">_xlfn.XLOOKUP($B221,'Data Set'!$B$4:$B$38,_xlfn.XLOOKUP($C221,'Data Set'!$F$2:$BF$2,'Data Set'!$F$4:$BF$38,0))*26/12</f>
        <v>84.879697500000006</v>
      </c>
    </row>
    <row r="222" spans="2:5" x14ac:dyDescent="0.25">
      <c r="B222" s="8" t="str">
        <f t="shared" si="8"/>
        <v>Payroll Taxes</v>
      </c>
      <c r="C222" s="8">
        <f t="shared" si="9"/>
        <v>10</v>
      </c>
      <c r="D222" s="67">
        <v>1</v>
      </c>
      <c r="E222" s="68" cm="1">
        <f t="array" ref="E222">_xlfn.XLOOKUP($B222,'Data Set'!$B$4:$B$38,_xlfn.XLOOKUP($C222,'Data Set'!$F$2:$BF$2,'Data Set'!$F$4:$BF$38,0))*26/12</f>
        <v>966.44166666666672</v>
      </c>
    </row>
    <row r="223" spans="2:5" x14ac:dyDescent="0.25">
      <c r="B223" s="8" t="str">
        <f t="shared" si="8"/>
        <v>Billings</v>
      </c>
      <c r="C223" s="8">
        <f t="shared" si="9"/>
        <v>11</v>
      </c>
      <c r="D223" s="67">
        <v>1</v>
      </c>
      <c r="E223" s="68" cm="1">
        <f t="array" ref="E223">_xlfn.XLOOKUP($B223,'Data Set'!$B$4:$B$38,_xlfn.XLOOKUP($C223,'Data Set'!$F$2:$BF$2,'Data Set'!$F$4:$BF$38,0))*26/12</f>
        <v>94840.308333333407</v>
      </c>
    </row>
    <row r="224" spans="2:5" x14ac:dyDescent="0.25">
      <c r="B224" s="8" t="str">
        <f t="shared" si="8"/>
        <v xml:space="preserve">Staff Pay </v>
      </c>
      <c r="C224" s="8">
        <f t="shared" si="9"/>
        <v>11</v>
      </c>
      <c r="D224" s="67">
        <v>1</v>
      </c>
      <c r="E224" s="68" cm="1">
        <f t="array" ref="E224">_xlfn.XLOOKUP($B224,'Data Set'!$B$4:$B$38,_xlfn.XLOOKUP($C224,'Data Set'!$F$2:$BF$2,'Data Set'!$F$4:$BF$38,0))*26/12</f>
        <v>46993.26666666667</v>
      </c>
    </row>
    <row r="225" spans="2:5" x14ac:dyDescent="0.25">
      <c r="B225" s="8" t="str">
        <f t="shared" si="8"/>
        <v>Charge Backs</v>
      </c>
      <c r="C225" s="8">
        <f t="shared" si="9"/>
        <v>11</v>
      </c>
      <c r="D225" s="67">
        <v>1</v>
      </c>
      <c r="E225" s="68" cm="1">
        <f t="array" ref="E225">_xlfn.XLOOKUP($B225,'Data Set'!$B$4:$B$38,_xlfn.XLOOKUP($C225,'Data Set'!$F$2:$BF$2,'Data Set'!$F$4:$BF$38,0))*26/12</f>
        <v>374.72499999999997</v>
      </c>
    </row>
    <row r="226" spans="2:5" x14ac:dyDescent="0.25">
      <c r="B226" s="8" t="str">
        <f t="shared" si="8"/>
        <v>Practice Earnings*</v>
      </c>
      <c r="C226" s="8">
        <f t="shared" si="9"/>
        <v>11</v>
      </c>
      <c r="D226" s="67">
        <v>1</v>
      </c>
      <c r="E226" s="68" cm="1">
        <f t="array" ref="E226">_xlfn.XLOOKUP($B226,'Data Set'!$B$4:$B$38,_xlfn.XLOOKUP($C226,'Data Set'!$F$2:$BF$2,'Data Set'!$F$4:$BF$38,0))*26/12</f>
        <v>12381.405833333403</v>
      </c>
    </row>
    <row r="227" spans="2:5" x14ac:dyDescent="0.25">
      <c r="B227" s="8" t="str">
        <f t="shared" si="8"/>
        <v>Leases</v>
      </c>
      <c r="C227" s="8">
        <f t="shared" si="9"/>
        <v>11</v>
      </c>
      <c r="D227" s="67">
        <v>1</v>
      </c>
      <c r="E227" s="68" cm="1">
        <f t="array" ref="E227">_xlfn.XLOOKUP($B227,'Data Set'!$B$4:$B$38,_xlfn.XLOOKUP($C227,'Data Set'!$F$2:$BF$2,'Data Set'!$F$4:$BF$38,0))*26/12</f>
        <v>0</v>
      </c>
    </row>
    <row r="228" spans="2:5" x14ac:dyDescent="0.25">
      <c r="B228" s="8" t="str">
        <f t="shared" si="8"/>
        <v>Staff Training Support</v>
      </c>
      <c r="C228" s="8">
        <f t="shared" si="9"/>
        <v>11</v>
      </c>
      <c r="D228" s="67">
        <v>1</v>
      </c>
      <c r="E228" s="68" cm="1">
        <f t="array" ref="E228">_xlfn.XLOOKUP($B228,'Data Set'!$B$4:$B$38,_xlfn.XLOOKUP($C228,'Data Set'!$F$2:$BF$2,'Data Set'!$F$4:$BF$38,0))*26/12</f>
        <v>0</v>
      </c>
    </row>
    <row r="229" spans="2:5" x14ac:dyDescent="0.25">
      <c r="B229" s="8" t="str">
        <f t="shared" si="8"/>
        <v>Staff Support (admin, mileage, etc)</v>
      </c>
      <c r="C229" s="8">
        <f t="shared" si="9"/>
        <v>11</v>
      </c>
      <c r="D229" s="67">
        <v>1</v>
      </c>
      <c r="E229" s="68" cm="1">
        <f t="array" ref="E229">_xlfn.XLOOKUP($B229,'Data Set'!$B$4:$B$38,_xlfn.XLOOKUP($C229,'Data Set'!$F$2:$BF$2,'Data Set'!$F$4:$BF$38,0))*26/12</f>
        <v>0</v>
      </c>
    </row>
    <row r="230" spans="2:5" x14ac:dyDescent="0.25">
      <c r="B230" s="8" t="str">
        <f t="shared" si="8"/>
        <v>Miscellaneous</v>
      </c>
      <c r="C230" s="8">
        <f t="shared" si="9"/>
        <v>11</v>
      </c>
      <c r="D230" s="67">
        <v>1</v>
      </c>
      <c r="E230" s="68" cm="1">
        <f t="array" ref="E230">_xlfn.XLOOKUP($B230,'Data Set'!$B$4:$B$38,_xlfn.XLOOKUP($C230,'Data Set'!$F$2:$BF$2,'Data Set'!$F$4:$BF$38,0))*26/12</f>
        <v>446.28999999999996</v>
      </c>
    </row>
    <row r="231" spans="2:5" x14ac:dyDescent="0.25">
      <c r="B231" s="8" t="str">
        <f t="shared" si="8"/>
        <v>Negative Earnings / Min Earnings</v>
      </c>
      <c r="C231" s="8">
        <f t="shared" si="9"/>
        <v>11</v>
      </c>
      <c r="D231" s="67">
        <v>1</v>
      </c>
      <c r="E231" s="68" cm="1">
        <f t="array" ref="E231">_xlfn.XLOOKUP($B231,'Data Set'!$B$4:$B$38,_xlfn.XLOOKUP($C231,'Data Set'!$F$2:$BF$2,'Data Set'!$F$4:$BF$38,0))*26/12</f>
        <v>0</v>
      </c>
    </row>
    <row r="232" spans="2:5" x14ac:dyDescent="0.25">
      <c r="B232" s="8" t="str">
        <f t="shared" si="8"/>
        <v>Brex Costs (Marketing and Advertisement)</v>
      </c>
      <c r="C232" s="8">
        <f t="shared" si="9"/>
        <v>11</v>
      </c>
      <c r="D232" s="67">
        <v>1</v>
      </c>
      <c r="E232" s="68" cm="1">
        <f t="array" ref="E232">_xlfn.XLOOKUP($B232,'Data Set'!$B$4:$B$38,_xlfn.XLOOKUP($C232,'Data Set'!$F$2:$BF$2,'Data Set'!$F$4:$BF$38,0))*26/12</f>
        <v>0</v>
      </c>
    </row>
    <row r="233" spans="2:5" x14ac:dyDescent="0.25">
      <c r="B233" s="8" t="str">
        <f t="shared" si="8"/>
        <v>Health Insurance (covered by Finni)</v>
      </c>
      <c r="C233" s="8">
        <f t="shared" si="9"/>
        <v>11</v>
      </c>
      <c r="D233" s="67">
        <v>1</v>
      </c>
      <c r="E233" s="68" cm="1">
        <f t="array" ref="E233">_xlfn.XLOOKUP($B233,'Data Set'!$B$4:$B$38,_xlfn.XLOOKUP($C233,'Data Set'!$F$2:$BF$2,'Data Set'!$F$4:$BF$38,0))*26/12</f>
        <v>0</v>
      </c>
    </row>
    <row r="234" spans="2:5" x14ac:dyDescent="0.25">
      <c r="B234" s="8" t="str">
        <f t="shared" si="8"/>
        <v>iPad Costs (Amortized)</v>
      </c>
      <c r="C234" s="8">
        <f t="shared" si="9"/>
        <v>11</v>
      </c>
      <c r="D234" s="67">
        <v>1</v>
      </c>
      <c r="E234" s="68" cm="1">
        <f t="array" ref="E234">_xlfn.XLOOKUP($B234,'Data Set'!$B$4:$B$38,_xlfn.XLOOKUP($C234,'Data Set'!$F$2:$BF$2,'Data Set'!$F$4:$BF$38,0))*26/12</f>
        <v>366.66666666666674</v>
      </c>
    </row>
    <row r="235" spans="2:5" x14ac:dyDescent="0.25">
      <c r="B235" s="8" t="str">
        <f t="shared" si="8"/>
        <v>Licensing and Training</v>
      </c>
      <c r="C235" s="8">
        <f t="shared" si="9"/>
        <v>11</v>
      </c>
      <c r="D235" s="67">
        <v>1</v>
      </c>
      <c r="E235" s="68" cm="1">
        <f t="array" ref="E235">_xlfn.XLOOKUP($B235,'Data Set'!$B$4:$B$38,_xlfn.XLOOKUP($C235,'Data Set'!$F$2:$BF$2,'Data Set'!$F$4:$BF$38,0))*26/12</f>
        <v>374.72499999999997</v>
      </c>
    </row>
    <row r="236" spans="2:5" x14ac:dyDescent="0.25">
      <c r="B236" s="8" t="str">
        <f t="shared" si="8"/>
        <v>Liability Insurance</v>
      </c>
      <c r="C236" s="8">
        <f t="shared" si="9"/>
        <v>11</v>
      </c>
      <c r="D236" s="67">
        <v>1</v>
      </c>
      <c r="E236" s="68" cm="1">
        <f t="array" ref="E236">_xlfn.XLOOKUP($B236,'Data Set'!$B$4:$B$38,_xlfn.XLOOKUP($C236,'Data Set'!$F$2:$BF$2,'Data Set'!$F$4:$BF$38,0))*26/12</f>
        <v>241.66666666666666</v>
      </c>
    </row>
    <row r="237" spans="2:5" x14ac:dyDescent="0.25">
      <c r="B237" s="8" t="str">
        <f t="shared" si="8"/>
        <v>Background Check Costs</v>
      </c>
      <c r="C237" s="8">
        <f t="shared" si="9"/>
        <v>11</v>
      </c>
      <c r="D237" s="67">
        <v>1</v>
      </c>
      <c r="E237" s="68" cm="1">
        <f t="array" ref="E237">_xlfn.XLOOKUP($B237,'Data Set'!$B$4:$B$38,_xlfn.XLOOKUP($C237,'Data Set'!$F$2:$BF$2,'Data Set'!$F$4:$BF$38,0))*26/12</f>
        <v>241.66666666666666</v>
      </c>
    </row>
    <row r="238" spans="2:5" x14ac:dyDescent="0.25">
      <c r="B238" s="8" t="str">
        <f t="shared" si="8"/>
        <v>Billing Costs</v>
      </c>
      <c r="C238" s="8">
        <f t="shared" si="9"/>
        <v>11</v>
      </c>
      <c r="D238" s="67">
        <v>1</v>
      </c>
      <c r="E238" s="68" cm="1">
        <f t="array" ref="E238">_xlfn.XLOOKUP($B238,'Data Set'!$B$4:$B$38,_xlfn.XLOOKUP($C238,'Data Set'!$F$2:$BF$2,'Data Set'!$F$4:$BF$38,0))*26/12</f>
        <v>2845.2092500000022</v>
      </c>
    </row>
    <row r="239" spans="2:5" x14ac:dyDescent="0.25">
      <c r="B239" s="8" t="str">
        <f t="shared" si="8"/>
        <v>Credentialing Costs</v>
      </c>
      <c r="C239" s="8">
        <f t="shared" si="9"/>
        <v>11</v>
      </c>
      <c r="D239" s="67">
        <v>1</v>
      </c>
      <c r="E239" s="68" cm="1">
        <f t="array" ref="E239">_xlfn.XLOOKUP($B239,'Data Set'!$B$4:$B$38,_xlfn.XLOOKUP($C239,'Data Set'!$F$2:$BF$2,'Data Set'!$F$4:$BF$38,0))*26/12</f>
        <v>108.33333333333333</v>
      </c>
    </row>
    <row r="240" spans="2:5" x14ac:dyDescent="0.25">
      <c r="B240" s="8" t="str">
        <f t="shared" si="8"/>
        <v>Slack Costs</v>
      </c>
      <c r="C240" s="8">
        <f t="shared" si="9"/>
        <v>11</v>
      </c>
      <c r="D240" s="67">
        <v>1</v>
      </c>
      <c r="E240" s="68" cm="1">
        <f t="array" ref="E240">_xlfn.XLOOKUP($B240,'Data Set'!$B$4:$B$38,_xlfn.XLOOKUP($C240,'Data Set'!$F$2:$BF$2,'Data Set'!$F$4:$BF$38,0))*26/12</f>
        <v>406</v>
      </c>
    </row>
    <row r="241" spans="2:5" x14ac:dyDescent="0.25">
      <c r="B241" s="8" t="str">
        <f t="shared" si="8"/>
        <v>Rippling Costs</v>
      </c>
      <c r="C241" s="8">
        <f t="shared" si="9"/>
        <v>11</v>
      </c>
      <c r="D241" s="67">
        <v>1</v>
      </c>
      <c r="E241" s="68" cm="1">
        <f t="array" ref="E241">_xlfn.XLOOKUP($B241,'Data Set'!$B$4:$B$38,_xlfn.XLOOKUP($C241,'Data Set'!$F$2:$BF$2,'Data Set'!$F$4:$BF$38,0))*26/12</f>
        <v>1174.5</v>
      </c>
    </row>
    <row r="242" spans="2:5" x14ac:dyDescent="0.25">
      <c r="B242" s="8" t="str">
        <f t="shared" si="8"/>
        <v>Google Workspace Costs</v>
      </c>
      <c r="C242" s="8">
        <f t="shared" si="9"/>
        <v>11</v>
      </c>
      <c r="D242" s="67">
        <v>1</v>
      </c>
      <c r="E242" s="68" cm="1">
        <f t="array" ref="E242">_xlfn.XLOOKUP($B242,'Data Set'!$B$4:$B$38,_xlfn.XLOOKUP($C242,'Data Set'!$F$2:$BF$2,'Data Set'!$F$4:$BF$38,0))*26/12</f>
        <v>493</v>
      </c>
    </row>
    <row r="243" spans="2:5" x14ac:dyDescent="0.25">
      <c r="B243" s="8" t="str">
        <f t="shared" si="8"/>
        <v>Workers Comp</v>
      </c>
      <c r="C243" s="8">
        <f t="shared" si="9"/>
        <v>11</v>
      </c>
      <c r="D243" s="67">
        <v>1</v>
      </c>
      <c r="E243" s="68" cm="1">
        <f t="array" ref="E243">_xlfn.XLOOKUP($B243,'Data Set'!$B$4:$B$38,_xlfn.XLOOKUP($C243,'Data Set'!$F$2:$BF$2,'Data Set'!$F$4:$BF$38,0))*26/12</f>
        <v>1047.9498466666666</v>
      </c>
    </row>
    <row r="244" spans="2:5" x14ac:dyDescent="0.25">
      <c r="B244" s="8" t="str">
        <f t="shared" si="8"/>
        <v>Payroll Taxes</v>
      </c>
      <c r="C244" s="8">
        <f t="shared" si="9"/>
        <v>11</v>
      </c>
      <c r="D244" s="67">
        <v>1</v>
      </c>
      <c r="E244" s="68" cm="1">
        <f t="array" ref="E244">_xlfn.XLOOKUP($B244,'Data Set'!$B$4:$B$38,_xlfn.XLOOKUP($C244,'Data Set'!$F$2:$BF$2,'Data Set'!$F$4:$BF$38,0))*26/12</f>
        <v>4581.9583333333321</v>
      </c>
    </row>
    <row r="245" spans="2:5" x14ac:dyDescent="0.25">
      <c r="B245" s="8" t="str">
        <f t="shared" si="8"/>
        <v>Billings</v>
      </c>
      <c r="C245" s="8">
        <f t="shared" si="9"/>
        <v>12</v>
      </c>
      <c r="D245" s="67">
        <v>1</v>
      </c>
      <c r="E245" s="68" cm="1">
        <f t="array" ref="E245">_xlfn.XLOOKUP($B245,'Data Set'!$B$4:$B$38,_xlfn.XLOOKUP($C245,'Data Set'!$F$2:$BF$2,'Data Set'!$F$4:$BF$38,0))*26/12</f>
        <v>8450.9750000000004</v>
      </c>
    </row>
    <row r="246" spans="2:5" x14ac:dyDescent="0.25">
      <c r="B246" s="8" t="str">
        <f t="shared" si="8"/>
        <v xml:space="preserve">Staff Pay </v>
      </c>
      <c r="C246" s="8">
        <f t="shared" si="9"/>
        <v>12</v>
      </c>
      <c r="D246" s="67">
        <v>1</v>
      </c>
      <c r="E246" s="68" cm="1">
        <f t="array" ref="E246">_xlfn.XLOOKUP($B246,'Data Set'!$B$4:$B$38,_xlfn.XLOOKUP($C246,'Data Set'!$F$2:$BF$2,'Data Set'!$F$4:$BF$38,0))*26/12</f>
        <v>1554.0416666666667</v>
      </c>
    </row>
    <row r="247" spans="2:5" x14ac:dyDescent="0.25">
      <c r="B247" s="8" t="str">
        <f t="shared" si="8"/>
        <v>Charge Backs</v>
      </c>
      <c r="C247" s="8">
        <f t="shared" si="9"/>
        <v>12</v>
      </c>
      <c r="D247" s="67">
        <v>1</v>
      </c>
      <c r="E247" s="68" cm="1">
        <f t="array" ref="E247">_xlfn.XLOOKUP($B247,'Data Set'!$B$4:$B$38,_xlfn.XLOOKUP($C247,'Data Set'!$F$2:$BF$2,'Data Set'!$F$4:$BF$38,0))*26/12</f>
        <v>0</v>
      </c>
    </row>
    <row r="248" spans="2:5" x14ac:dyDescent="0.25">
      <c r="B248" s="8" t="str">
        <f t="shared" si="8"/>
        <v>Practice Earnings*</v>
      </c>
      <c r="C248" s="8">
        <f t="shared" si="9"/>
        <v>12</v>
      </c>
      <c r="D248" s="67">
        <v>1</v>
      </c>
      <c r="E248" s="68" cm="1">
        <f t="array" ref="E248">_xlfn.XLOOKUP($B248,'Data Set'!$B$4:$B$38,_xlfn.XLOOKUP($C248,'Data Set'!$F$2:$BF$2,'Data Set'!$F$4:$BF$38,0))*26/12</f>
        <v>3770.0715000000005</v>
      </c>
    </row>
    <row r="249" spans="2:5" x14ac:dyDescent="0.25">
      <c r="B249" s="8" t="str">
        <f t="shared" si="8"/>
        <v>Leases</v>
      </c>
      <c r="C249" s="8">
        <f t="shared" si="9"/>
        <v>12</v>
      </c>
      <c r="D249" s="67">
        <v>1</v>
      </c>
      <c r="E249" s="68" cm="1">
        <f t="array" ref="E249">_xlfn.XLOOKUP($B249,'Data Set'!$B$4:$B$38,_xlfn.XLOOKUP($C249,'Data Set'!$F$2:$BF$2,'Data Set'!$F$4:$BF$38,0))*26/12</f>
        <v>0</v>
      </c>
    </row>
    <row r="250" spans="2:5" x14ac:dyDescent="0.25">
      <c r="B250" s="8" t="str">
        <f t="shared" si="8"/>
        <v>Staff Training Support</v>
      </c>
      <c r="C250" s="8">
        <f t="shared" si="9"/>
        <v>12</v>
      </c>
      <c r="D250" s="67">
        <v>1</v>
      </c>
      <c r="E250" s="68" cm="1">
        <f t="array" ref="E250">_xlfn.XLOOKUP($B250,'Data Set'!$B$4:$B$38,_xlfn.XLOOKUP($C250,'Data Set'!$F$2:$BF$2,'Data Set'!$F$4:$BF$38,0))*26/12</f>
        <v>0</v>
      </c>
    </row>
    <row r="251" spans="2:5" x14ac:dyDescent="0.25">
      <c r="B251" s="8" t="str">
        <f t="shared" si="8"/>
        <v>Staff Support (admin, mileage, etc)</v>
      </c>
      <c r="C251" s="8">
        <f t="shared" si="9"/>
        <v>12</v>
      </c>
      <c r="D251" s="67">
        <v>1</v>
      </c>
      <c r="E251" s="68" cm="1">
        <f t="array" ref="E251">_xlfn.XLOOKUP($B251,'Data Set'!$B$4:$B$38,_xlfn.XLOOKUP($C251,'Data Set'!$F$2:$BF$2,'Data Set'!$F$4:$BF$38,0))*26/12</f>
        <v>0</v>
      </c>
    </row>
    <row r="252" spans="2:5" x14ac:dyDescent="0.25">
      <c r="B252" s="8" t="str">
        <f t="shared" si="8"/>
        <v>Miscellaneous</v>
      </c>
      <c r="C252" s="8">
        <f t="shared" si="9"/>
        <v>12</v>
      </c>
      <c r="D252" s="67">
        <v>1</v>
      </c>
      <c r="E252" s="68" cm="1">
        <f t="array" ref="E252">_xlfn.XLOOKUP($B252,'Data Set'!$B$4:$B$38,_xlfn.XLOOKUP($C252,'Data Set'!$F$2:$BF$2,'Data Set'!$F$4:$BF$38,0))*26/12</f>
        <v>0</v>
      </c>
    </row>
    <row r="253" spans="2:5" x14ac:dyDescent="0.25">
      <c r="B253" s="8" t="str">
        <f t="shared" si="8"/>
        <v>Negative Earnings / Min Earnings</v>
      </c>
      <c r="C253" s="8">
        <f t="shared" si="9"/>
        <v>12</v>
      </c>
      <c r="D253" s="67">
        <v>1</v>
      </c>
      <c r="E253" s="68" cm="1">
        <f t="array" ref="E253">_xlfn.XLOOKUP($B253,'Data Set'!$B$4:$B$38,_xlfn.XLOOKUP($C253,'Data Set'!$F$2:$BF$2,'Data Set'!$F$4:$BF$38,0))*26/12</f>
        <v>0</v>
      </c>
    </row>
    <row r="254" spans="2:5" x14ac:dyDescent="0.25">
      <c r="B254" s="8" t="str">
        <f t="shared" si="8"/>
        <v>Brex Costs (Marketing and Advertisement)</v>
      </c>
      <c r="C254" s="8">
        <f t="shared" si="9"/>
        <v>12</v>
      </c>
      <c r="D254" s="67">
        <v>1</v>
      </c>
      <c r="E254" s="68" cm="1">
        <f t="array" ref="E254">_xlfn.XLOOKUP($B254,'Data Set'!$B$4:$B$38,_xlfn.XLOOKUP($C254,'Data Set'!$F$2:$BF$2,'Data Set'!$F$4:$BF$38,0))*26/12</f>
        <v>0</v>
      </c>
    </row>
    <row r="255" spans="2:5" x14ac:dyDescent="0.25">
      <c r="B255" s="8" t="str">
        <f t="shared" si="8"/>
        <v>Health Insurance (covered by Finni)</v>
      </c>
      <c r="C255" s="8">
        <f t="shared" si="9"/>
        <v>12</v>
      </c>
      <c r="D255" s="67">
        <v>1</v>
      </c>
      <c r="E255" s="68" cm="1">
        <f t="array" ref="E255">_xlfn.XLOOKUP($B255,'Data Set'!$B$4:$B$38,_xlfn.XLOOKUP($C255,'Data Set'!$F$2:$BF$2,'Data Set'!$F$4:$BF$38,0))*26/12</f>
        <v>0</v>
      </c>
    </row>
    <row r="256" spans="2:5" x14ac:dyDescent="0.25">
      <c r="B256" s="8" t="str">
        <f t="shared" si="8"/>
        <v>iPad Costs (Amortized)</v>
      </c>
      <c r="C256" s="8">
        <f t="shared" si="9"/>
        <v>12</v>
      </c>
      <c r="D256" s="67">
        <v>1</v>
      </c>
      <c r="E256" s="68" cm="1">
        <f t="array" ref="E256">_xlfn.XLOOKUP($B256,'Data Set'!$B$4:$B$38,_xlfn.XLOOKUP($C256,'Data Set'!$F$2:$BF$2,'Data Set'!$F$4:$BF$38,0))*26/12</f>
        <v>133.33333333333334</v>
      </c>
    </row>
    <row r="257" spans="2:5" x14ac:dyDescent="0.25">
      <c r="B257" s="8" t="str">
        <f t="shared" si="8"/>
        <v>Licensing and Training</v>
      </c>
      <c r="C257" s="8">
        <f t="shared" si="9"/>
        <v>12</v>
      </c>
      <c r="D257" s="67">
        <v>1</v>
      </c>
      <c r="E257" s="68" cm="1">
        <f t="array" ref="E257">_xlfn.XLOOKUP($B257,'Data Set'!$B$4:$B$38,_xlfn.XLOOKUP($C257,'Data Set'!$F$2:$BF$2,'Data Set'!$F$4:$BF$38,0))*26/12</f>
        <v>0</v>
      </c>
    </row>
    <row r="258" spans="2:5" x14ac:dyDescent="0.25">
      <c r="B258" s="8" t="str">
        <f t="shared" si="8"/>
        <v>Liability Insurance</v>
      </c>
      <c r="C258" s="8">
        <f t="shared" si="9"/>
        <v>12</v>
      </c>
      <c r="D258" s="67">
        <v>1</v>
      </c>
      <c r="E258" s="68" cm="1">
        <f t="array" ref="E258">_xlfn.XLOOKUP($B258,'Data Set'!$B$4:$B$38,_xlfn.XLOOKUP($C258,'Data Set'!$F$2:$BF$2,'Data Set'!$F$4:$BF$38,0))*26/12</f>
        <v>75.000000000000014</v>
      </c>
    </row>
    <row r="259" spans="2:5" x14ac:dyDescent="0.25">
      <c r="B259" s="8" t="str">
        <f t="shared" si="8"/>
        <v>Background Check Costs</v>
      </c>
      <c r="C259" s="8">
        <f t="shared" si="9"/>
        <v>12</v>
      </c>
      <c r="D259" s="67">
        <v>1</v>
      </c>
      <c r="E259" s="68" cm="1">
        <f t="array" ref="E259">_xlfn.XLOOKUP($B259,'Data Set'!$B$4:$B$38,_xlfn.XLOOKUP($C259,'Data Set'!$F$2:$BF$2,'Data Set'!$F$4:$BF$38,0))*26/12</f>
        <v>75.000000000000014</v>
      </c>
    </row>
    <row r="260" spans="2:5" x14ac:dyDescent="0.25">
      <c r="B260" s="8" t="str">
        <f t="shared" si="8"/>
        <v>Billing Costs</v>
      </c>
      <c r="C260" s="8">
        <f t="shared" si="9"/>
        <v>12</v>
      </c>
      <c r="D260" s="67">
        <v>1</v>
      </c>
      <c r="E260" s="68" cm="1">
        <f t="array" ref="E260">_xlfn.XLOOKUP($B260,'Data Set'!$B$4:$B$38,_xlfn.XLOOKUP($C260,'Data Set'!$F$2:$BF$2,'Data Set'!$F$4:$BF$38,0))*26/12</f>
        <v>253.52925000000005</v>
      </c>
    </row>
    <row r="261" spans="2:5" x14ac:dyDescent="0.25">
      <c r="B261" s="8" t="str">
        <f t="shared" si="8"/>
        <v>Credentialing Costs</v>
      </c>
      <c r="C261" s="8">
        <f t="shared" si="9"/>
        <v>12</v>
      </c>
      <c r="D261" s="67">
        <v>1</v>
      </c>
      <c r="E261" s="68" cm="1">
        <f t="array" ref="E261">_xlfn.XLOOKUP($B261,'Data Set'!$B$4:$B$38,_xlfn.XLOOKUP($C261,'Data Set'!$F$2:$BF$2,'Data Set'!$F$4:$BF$38,0))*26/12</f>
        <v>0</v>
      </c>
    </row>
    <row r="262" spans="2:5" x14ac:dyDescent="0.25">
      <c r="B262" s="8" t="str">
        <f t="shared" si="8"/>
        <v>Slack Costs</v>
      </c>
      <c r="C262" s="8">
        <f t="shared" si="9"/>
        <v>12</v>
      </c>
      <c r="D262" s="67">
        <v>1</v>
      </c>
      <c r="E262" s="68" cm="1">
        <f t="array" ref="E262">_xlfn.XLOOKUP($B262,'Data Set'!$B$4:$B$38,_xlfn.XLOOKUP($C262,'Data Set'!$F$2:$BF$2,'Data Set'!$F$4:$BF$38,0))*26/12</f>
        <v>126.00000000000001</v>
      </c>
    </row>
    <row r="263" spans="2:5" x14ac:dyDescent="0.25">
      <c r="B263" s="8" t="str">
        <f t="shared" si="8"/>
        <v>Rippling Costs</v>
      </c>
      <c r="C263" s="8">
        <f t="shared" si="9"/>
        <v>12</v>
      </c>
      <c r="D263" s="67">
        <v>1</v>
      </c>
      <c r="E263" s="68" cm="1">
        <f t="array" ref="E263">_xlfn.XLOOKUP($B263,'Data Set'!$B$4:$B$38,_xlfn.XLOOKUP($C263,'Data Set'!$F$2:$BF$2,'Data Set'!$F$4:$BF$38,0))*26/12</f>
        <v>364.50000000000006</v>
      </c>
    </row>
    <row r="264" spans="2:5" x14ac:dyDescent="0.25">
      <c r="B264" s="8" t="str">
        <f t="shared" si="8"/>
        <v>Google Workspace Costs</v>
      </c>
      <c r="C264" s="8">
        <f t="shared" si="9"/>
        <v>12</v>
      </c>
      <c r="D264" s="67">
        <v>1</v>
      </c>
      <c r="E264" s="68" cm="1">
        <f t="array" ref="E264">_xlfn.XLOOKUP($B264,'Data Set'!$B$4:$B$38,_xlfn.XLOOKUP($C264,'Data Set'!$F$2:$BF$2,'Data Set'!$F$4:$BF$38,0))*26/12</f>
        <v>153</v>
      </c>
    </row>
    <row r="265" spans="2:5" x14ac:dyDescent="0.25">
      <c r="B265" s="8" t="str">
        <f t="shared" si="8"/>
        <v>Workers Comp</v>
      </c>
      <c r="C265" s="8">
        <f t="shared" si="9"/>
        <v>12</v>
      </c>
      <c r="D265" s="67">
        <v>1</v>
      </c>
      <c r="E265" s="68" cm="1">
        <f t="array" ref="E265">_xlfn.XLOOKUP($B265,'Data Set'!$B$4:$B$38,_xlfn.XLOOKUP($C265,'Data Set'!$F$2:$BF$2,'Data Set'!$F$4:$BF$38,0))*26/12</f>
        <v>30.303812500000003</v>
      </c>
    </row>
    <row r="266" spans="2:5" x14ac:dyDescent="0.25">
      <c r="B266" s="8" t="str">
        <f t="shared" si="8"/>
        <v>Payroll Taxes</v>
      </c>
      <c r="C266" s="8">
        <f t="shared" si="9"/>
        <v>12</v>
      </c>
      <c r="D266" s="67">
        <v>1</v>
      </c>
      <c r="E266" s="68" cm="1">
        <f t="array" ref="E266">_xlfn.XLOOKUP($B266,'Data Set'!$B$4:$B$38,_xlfn.XLOOKUP($C266,'Data Set'!$F$2:$BF$2,'Data Set'!$F$4:$BF$38,0))*26/12</f>
        <v>134.61499999999998</v>
      </c>
    </row>
    <row r="267" spans="2:5" x14ac:dyDescent="0.25">
      <c r="B267" s="8" t="str">
        <f t="shared" si="8"/>
        <v>Billings</v>
      </c>
      <c r="C267" s="8">
        <f t="shared" si="9"/>
        <v>13</v>
      </c>
      <c r="D267" s="67">
        <v>1</v>
      </c>
      <c r="E267" s="68" cm="1">
        <f t="array" ref="E267">_xlfn.XLOOKUP($B267,'Data Set'!$B$4:$B$38,_xlfn.XLOOKUP($C267,'Data Set'!$F$2:$BF$2,'Data Set'!$F$4:$BF$38,0))*26/12</f>
        <v>3740.2299999999991</v>
      </c>
    </row>
    <row r="268" spans="2:5" x14ac:dyDescent="0.25">
      <c r="B268" s="8" t="str">
        <f t="shared" si="8"/>
        <v xml:space="preserve">Staff Pay </v>
      </c>
      <c r="C268" s="8">
        <f t="shared" si="9"/>
        <v>13</v>
      </c>
      <c r="D268" s="67">
        <v>1</v>
      </c>
      <c r="E268" s="68" cm="1">
        <f t="array" ref="E268">_xlfn.XLOOKUP($B268,'Data Set'!$B$4:$B$38,_xlfn.XLOOKUP($C268,'Data Set'!$F$2:$BF$2,'Data Set'!$F$4:$BF$38,0))*26/12</f>
        <v>1607.6666666666667</v>
      </c>
    </row>
    <row r="269" spans="2:5" x14ac:dyDescent="0.25">
      <c r="B269" s="8" t="str">
        <f t="shared" si="8"/>
        <v>Charge Backs</v>
      </c>
      <c r="C269" s="8">
        <f t="shared" si="9"/>
        <v>13</v>
      </c>
      <c r="D269" s="67">
        <v>1</v>
      </c>
      <c r="E269" s="68" cm="1">
        <f t="array" ref="E269">_xlfn.XLOOKUP($B269,'Data Set'!$B$4:$B$38,_xlfn.XLOOKUP($C269,'Data Set'!$F$2:$BF$2,'Data Set'!$F$4:$BF$38,0))*26/12</f>
        <v>0</v>
      </c>
    </row>
    <row r="270" spans="2:5" x14ac:dyDescent="0.25">
      <c r="B270" s="8" t="str">
        <f t="shared" si="8"/>
        <v>Practice Earnings*</v>
      </c>
      <c r="C270" s="8">
        <f t="shared" si="9"/>
        <v>13</v>
      </c>
      <c r="D270" s="67">
        <v>1</v>
      </c>
      <c r="E270" s="68" cm="1">
        <f t="array" ref="E270">_xlfn.XLOOKUP($B270,'Data Set'!$B$4:$B$38,_xlfn.XLOOKUP($C270,'Data Set'!$F$2:$BF$2,'Data Set'!$F$4:$BF$38,0))*26/12</f>
        <v>2132.5633333333321</v>
      </c>
    </row>
    <row r="271" spans="2:5" x14ac:dyDescent="0.25">
      <c r="B271" s="8" t="str">
        <f t="shared" si="8"/>
        <v>Leases</v>
      </c>
      <c r="C271" s="8">
        <f t="shared" si="9"/>
        <v>13</v>
      </c>
      <c r="D271" s="67">
        <v>1</v>
      </c>
      <c r="E271" s="68" cm="1">
        <f t="array" ref="E271">_xlfn.XLOOKUP($B271,'Data Set'!$B$4:$B$38,_xlfn.XLOOKUP($C271,'Data Set'!$F$2:$BF$2,'Data Set'!$F$4:$BF$38,0))*26/12</f>
        <v>0</v>
      </c>
    </row>
    <row r="272" spans="2:5" x14ac:dyDescent="0.25">
      <c r="B272" s="8" t="str">
        <f t="shared" si="8"/>
        <v>Staff Training Support</v>
      </c>
      <c r="C272" s="8">
        <f t="shared" si="9"/>
        <v>13</v>
      </c>
      <c r="D272" s="67">
        <v>1</v>
      </c>
      <c r="E272" s="68" cm="1">
        <f t="array" ref="E272">_xlfn.XLOOKUP($B272,'Data Set'!$B$4:$B$38,_xlfn.XLOOKUP($C272,'Data Set'!$F$2:$BF$2,'Data Set'!$F$4:$BF$38,0))*26/12</f>
        <v>0</v>
      </c>
    </row>
    <row r="273" spans="2:5" x14ac:dyDescent="0.25">
      <c r="B273" s="8" t="str">
        <f t="shared" si="8"/>
        <v>Staff Support (admin, mileage, etc)</v>
      </c>
      <c r="C273" s="8">
        <f t="shared" si="9"/>
        <v>13</v>
      </c>
      <c r="D273" s="67">
        <v>1</v>
      </c>
      <c r="E273" s="68" cm="1">
        <f t="array" ref="E273">_xlfn.XLOOKUP($B273,'Data Set'!$B$4:$B$38,_xlfn.XLOOKUP($C273,'Data Set'!$F$2:$BF$2,'Data Set'!$F$4:$BF$38,0))*26/12</f>
        <v>0</v>
      </c>
    </row>
    <row r="274" spans="2:5" x14ac:dyDescent="0.25">
      <c r="B274" s="8" t="str">
        <f t="shared" si="8"/>
        <v>Miscellaneous</v>
      </c>
      <c r="C274" s="8">
        <f t="shared" si="9"/>
        <v>13</v>
      </c>
      <c r="D274" s="67">
        <v>1</v>
      </c>
      <c r="E274" s="68" cm="1">
        <f t="array" ref="E274">_xlfn.XLOOKUP($B274,'Data Set'!$B$4:$B$38,_xlfn.XLOOKUP($C274,'Data Set'!$F$2:$BF$2,'Data Set'!$F$4:$BF$38,0))*26/12</f>
        <v>0</v>
      </c>
    </row>
    <row r="275" spans="2:5" x14ac:dyDescent="0.25">
      <c r="B275" s="8" t="str">
        <f t="shared" si="8"/>
        <v>Negative Earnings / Min Earnings</v>
      </c>
      <c r="C275" s="8">
        <f t="shared" si="9"/>
        <v>13</v>
      </c>
      <c r="D275" s="67">
        <v>1</v>
      </c>
      <c r="E275" s="68" cm="1">
        <f t="array" ref="E275">_xlfn.XLOOKUP($B275,'Data Set'!$B$4:$B$38,_xlfn.XLOOKUP($C275,'Data Set'!$F$2:$BF$2,'Data Set'!$F$4:$BF$38,0))*26/12</f>
        <v>0</v>
      </c>
    </row>
    <row r="276" spans="2:5" x14ac:dyDescent="0.25">
      <c r="B276" s="8" t="str">
        <f t="shared" si="8"/>
        <v>Brex Costs (Marketing and Advertisement)</v>
      </c>
      <c r="C276" s="8">
        <f t="shared" si="9"/>
        <v>13</v>
      </c>
      <c r="D276" s="67">
        <v>1</v>
      </c>
      <c r="E276" s="68" cm="1">
        <f t="array" ref="E276">_xlfn.XLOOKUP($B276,'Data Set'!$B$4:$B$38,_xlfn.XLOOKUP($C276,'Data Set'!$F$2:$BF$2,'Data Set'!$F$4:$BF$38,0))*26/12</f>
        <v>0</v>
      </c>
    </row>
    <row r="277" spans="2:5" x14ac:dyDescent="0.25">
      <c r="B277" s="8" t="str">
        <f t="shared" si="8"/>
        <v>Health Insurance (covered by Finni)</v>
      </c>
      <c r="C277" s="8">
        <f t="shared" si="9"/>
        <v>13</v>
      </c>
      <c r="D277" s="67">
        <v>1</v>
      </c>
      <c r="E277" s="68" cm="1">
        <f t="array" ref="E277">_xlfn.XLOOKUP($B277,'Data Set'!$B$4:$B$38,_xlfn.XLOOKUP($C277,'Data Set'!$F$2:$BF$2,'Data Set'!$F$4:$BF$38,0))*26/12</f>
        <v>0</v>
      </c>
    </row>
    <row r="278" spans="2:5" x14ac:dyDescent="0.25">
      <c r="B278" s="8" t="str">
        <f t="shared" si="8"/>
        <v>iPad Costs (Amortized)</v>
      </c>
      <c r="C278" s="8">
        <f t="shared" si="9"/>
        <v>13</v>
      </c>
      <c r="D278" s="67">
        <v>1</v>
      </c>
      <c r="E278" s="68" cm="1">
        <f t="array" ref="E278">_xlfn.XLOOKUP($B278,'Data Set'!$B$4:$B$38,_xlfn.XLOOKUP($C278,'Data Set'!$F$2:$BF$2,'Data Set'!$F$4:$BF$38,0))*26/12</f>
        <v>50.000000000000007</v>
      </c>
    </row>
    <row r="279" spans="2:5" x14ac:dyDescent="0.25">
      <c r="B279" s="8" t="str">
        <f t="shared" si="8"/>
        <v>Licensing and Training</v>
      </c>
      <c r="C279" s="8">
        <f t="shared" si="9"/>
        <v>13</v>
      </c>
      <c r="D279" s="67">
        <v>1</v>
      </c>
      <c r="E279" s="68" cm="1">
        <f t="array" ref="E279">_xlfn.XLOOKUP($B279,'Data Set'!$B$4:$B$38,_xlfn.XLOOKUP($C279,'Data Set'!$F$2:$BF$2,'Data Set'!$F$4:$BF$38,0))*26/12</f>
        <v>0</v>
      </c>
    </row>
    <row r="280" spans="2:5" x14ac:dyDescent="0.25">
      <c r="B280" s="8" t="str">
        <f t="shared" si="8"/>
        <v>Liability Insurance</v>
      </c>
      <c r="C280" s="8">
        <f t="shared" si="9"/>
        <v>13</v>
      </c>
      <c r="D280" s="67">
        <v>1</v>
      </c>
      <c r="E280" s="68" cm="1">
        <f t="array" ref="E280">_xlfn.XLOOKUP($B280,'Data Set'!$B$4:$B$38,_xlfn.XLOOKUP($C280,'Data Set'!$F$2:$BF$2,'Data Set'!$F$4:$BF$38,0))*26/12</f>
        <v>33.333333333333336</v>
      </c>
    </row>
    <row r="281" spans="2:5" x14ac:dyDescent="0.25">
      <c r="B281" s="8" t="str">
        <f t="shared" si="8"/>
        <v>Background Check Costs</v>
      </c>
      <c r="C281" s="8">
        <f t="shared" si="9"/>
        <v>13</v>
      </c>
      <c r="D281" s="67">
        <v>1</v>
      </c>
      <c r="E281" s="68" cm="1">
        <f t="array" ref="E281">_xlfn.XLOOKUP($B281,'Data Set'!$B$4:$B$38,_xlfn.XLOOKUP($C281,'Data Set'!$F$2:$BF$2,'Data Set'!$F$4:$BF$38,0))*26/12</f>
        <v>33.333333333333336</v>
      </c>
    </row>
    <row r="282" spans="2:5" x14ac:dyDescent="0.25">
      <c r="B282" s="8" t="str">
        <f t="shared" ref="B282:B345" si="10">B260</f>
        <v>Billing Costs</v>
      </c>
      <c r="C282" s="8">
        <f t="shared" ref="C282:C345" si="11">C260+1</f>
        <v>13</v>
      </c>
      <c r="D282" s="67">
        <v>1</v>
      </c>
      <c r="E282" s="68" cm="1">
        <f t="array" ref="E282">_xlfn.XLOOKUP($B282,'Data Set'!$B$4:$B$38,_xlfn.XLOOKUP($C282,'Data Set'!$F$2:$BF$2,'Data Set'!$F$4:$BF$38,0))*26/12</f>
        <v>112.20689999999996</v>
      </c>
    </row>
    <row r="283" spans="2:5" x14ac:dyDescent="0.25">
      <c r="B283" s="8" t="str">
        <f t="shared" si="10"/>
        <v>Credentialing Costs</v>
      </c>
      <c r="C283" s="8">
        <f t="shared" si="11"/>
        <v>13</v>
      </c>
      <c r="D283" s="67">
        <v>1</v>
      </c>
      <c r="E283" s="68" cm="1">
        <f t="array" ref="E283">_xlfn.XLOOKUP($B283,'Data Set'!$B$4:$B$38,_xlfn.XLOOKUP($C283,'Data Set'!$F$2:$BF$2,'Data Set'!$F$4:$BF$38,0))*26/12</f>
        <v>0</v>
      </c>
    </row>
    <row r="284" spans="2:5" x14ac:dyDescent="0.25">
      <c r="B284" s="8" t="str">
        <f t="shared" si="10"/>
        <v>Slack Costs</v>
      </c>
      <c r="C284" s="8">
        <f t="shared" si="11"/>
        <v>13</v>
      </c>
      <c r="D284" s="67">
        <v>1</v>
      </c>
      <c r="E284" s="68" cm="1">
        <f t="array" ref="E284">_xlfn.XLOOKUP($B284,'Data Set'!$B$4:$B$38,_xlfn.XLOOKUP($C284,'Data Set'!$F$2:$BF$2,'Data Set'!$F$4:$BF$38,0))*26/12</f>
        <v>56</v>
      </c>
    </row>
    <row r="285" spans="2:5" x14ac:dyDescent="0.25">
      <c r="B285" s="8" t="str">
        <f t="shared" si="10"/>
        <v>Rippling Costs</v>
      </c>
      <c r="C285" s="8">
        <f t="shared" si="11"/>
        <v>13</v>
      </c>
      <c r="D285" s="67">
        <v>1</v>
      </c>
      <c r="E285" s="68" cm="1">
        <f t="array" ref="E285">_xlfn.XLOOKUP($B285,'Data Set'!$B$4:$B$38,_xlfn.XLOOKUP($C285,'Data Set'!$F$2:$BF$2,'Data Set'!$F$4:$BF$38,0))*26/12</f>
        <v>162</v>
      </c>
    </row>
    <row r="286" spans="2:5" x14ac:dyDescent="0.25">
      <c r="B286" s="8" t="str">
        <f t="shared" si="10"/>
        <v>Google Workspace Costs</v>
      </c>
      <c r="C286" s="8">
        <f t="shared" si="11"/>
        <v>13</v>
      </c>
      <c r="D286" s="67">
        <v>1</v>
      </c>
      <c r="E286" s="68" cm="1">
        <f t="array" ref="E286">_xlfn.XLOOKUP($B286,'Data Set'!$B$4:$B$38,_xlfn.XLOOKUP($C286,'Data Set'!$F$2:$BF$2,'Data Set'!$F$4:$BF$38,0))*26/12</f>
        <v>68</v>
      </c>
    </row>
    <row r="287" spans="2:5" x14ac:dyDescent="0.25">
      <c r="B287" s="8" t="str">
        <f t="shared" si="10"/>
        <v>Workers Comp</v>
      </c>
      <c r="C287" s="8">
        <f t="shared" si="11"/>
        <v>13</v>
      </c>
      <c r="D287" s="67">
        <v>1</v>
      </c>
      <c r="E287" s="68" cm="1">
        <f t="array" ref="E287">_xlfn.XLOOKUP($B287,'Data Set'!$B$4:$B$38,_xlfn.XLOOKUP($C287,'Data Set'!$F$2:$BF$2,'Data Set'!$F$4:$BF$38,0))*26/12</f>
        <v>39.5486</v>
      </c>
    </row>
    <row r="288" spans="2:5" x14ac:dyDescent="0.25">
      <c r="B288" s="8" t="str">
        <f t="shared" si="10"/>
        <v>Payroll Taxes</v>
      </c>
      <c r="C288" s="8">
        <f t="shared" si="11"/>
        <v>13</v>
      </c>
      <c r="D288" s="67">
        <v>1</v>
      </c>
      <c r="E288" s="68" cm="1">
        <f t="array" ref="E288">_xlfn.XLOOKUP($B288,'Data Set'!$B$4:$B$38,_xlfn.XLOOKUP($C288,'Data Set'!$F$2:$BF$2,'Data Set'!$F$4:$BF$38,0))*26/12</f>
        <v>157.40833333333333</v>
      </c>
    </row>
    <row r="289" spans="2:5" x14ac:dyDescent="0.25">
      <c r="B289" s="8" t="str">
        <f t="shared" si="10"/>
        <v>Billings</v>
      </c>
      <c r="C289" s="8">
        <f t="shared" si="11"/>
        <v>14</v>
      </c>
      <c r="D289" s="67">
        <v>1</v>
      </c>
      <c r="E289" s="68" cm="1">
        <f t="array" ref="E289">_xlfn.XLOOKUP($B289,'Data Set'!$B$4:$B$38,_xlfn.XLOOKUP($C289,'Data Set'!$F$2:$BF$2,'Data Set'!$F$4:$BF$38,0))*26/12</f>
        <v>17036.348333333332</v>
      </c>
    </row>
    <row r="290" spans="2:5" x14ac:dyDescent="0.25">
      <c r="B290" s="8" t="str">
        <f t="shared" si="10"/>
        <v xml:space="preserve">Staff Pay </v>
      </c>
      <c r="C290" s="8">
        <f t="shared" si="11"/>
        <v>14</v>
      </c>
      <c r="D290" s="67">
        <v>1</v>
      </c>
      <c r="E290" s="68" cm="1">
        <f t="array" ref="E290">_xlfn.XLOOKUP($B290,'Data Set'!$B$4:$B$38,_xlfn.XLOOKUP($C290,'Data Set'!$F$2:$BF$2,'Data Set'!$F$4:$BF$38,0))*26/12</f>
        <v>5296.958333333333</v>
      </c>
    </row>
    <row r="291" spans="2:5" x14ac:dyDescent="0.25">
      <c r="B291" s="8" t="str">
        <f t="shared" si="10"/>
        <v>Charge Backs</v>
      </c>
      <c r="C291" s="8">
        <f t="shared" si="11"/>
        <v>14</v>
      </c>
      <c r="D291" s="67">
        <v>1</v>
      </c>
      <c r="E291" s="68" cm="1">
        <f t="array" ref="E291">_xlfn.XLOOKUP($B291,'Data Set'!$B$4:$B$38,_xlfn.XLOOKUP($C291,'Data Set'!$F$2:$BF$2,'Data Set'!$F$4:$BF$38,0))*26/12</f>
        <v>0</v>
      </c>
    </row>
    <row r="292" spans="2:5" x14ac:dyDescent="0.25">
      <c r="B292" s="8" t="str">
        <f t="shared" si="10"/>
        <v>Practice Earnings*</v>
      </c>
      <c r="C292" s="8">
        <f t="shared" si="11"/>
        <v>14</v>
      </c>
      <c r="D292" s="67">
        <v>1</v>
      </c>
      <c r="E292" s="68" cm="1">
        <f t="array" ref="E292">_xlfn.XLOOKUP($B292,'Data Set'!$B$4:$B$38,_xlfn.XLOOKUP($C292,'Data Set'!$F$2:$BF$2,'Data Set'!$F$4:$BF$38,0))*26/12</f>
        <v>5435.9413333333314</v>
      </c>
    </row>
    <row r="293" spans="2:5" x14ac:dyDescent="0.25">
      <c r="B293" s="8" t="str">
        <f t="shared" si="10"/>
        <v>Leases</v>
      </c>
      <c r="C293" s="8">
        <f t="shared" si="11"/>
        <v>14</v>
      </c>
      <c r="D293" s="67">
        <v>1</v>
      </c>
      <c r="E293" s="68" cm="1">
        <f t="array" ref="E293">_xlfn.XLOOKUP($B293,'Data Set'!$B$4:$B$38,_xlfn.XLOOKUP($C293,'Data Set'!$F$2:$BF$2,'Data Set'!$F$4:$BF$38,0))*26/12</f>
        <v>0</v>
      </c>
    </row>
    <row r="294" spans="2:5" x14ac:dyDescent="0.25">
      <c r="B294" s="8" t="str">
        <f t="shared" si="10"/>
        <v>Staff Training Support</v>
      </c>
      <c r="C294" s="8">
        <f t="shared" si="11"/>
        <v>14</v>
      </c>
      <c r="D294" s="67">
        <v>1</v>
      </c>
      <c r="E294" s="68" cm="1">
        <f t="array" ref="E294">_xlfn.XLOOKUP($B294,'Data Set'!$B$4:$B$38,_xlfn.XLOOKUP($C294,'Data Set'!$F$2:$BF$2,'Data Set'!$F$4:$BF$38,0))*26/12</f>
        <v>0</v>
      </c>
    </row>
    <row r="295" spans="2:5" x14ac:dyDescent="0.25">
      <c r="B295" s="8" t="str">
        <f t="shared" si="10"/>
        <v>Staff Support (admin, mileage, etc)</v>
      </c>
      <c r="C295" s="8">
        <f t="shared" si="11"/>
        <v>14</v>
      </c>
      <c r="D295" s="67">
        <v>1</v>
      </c>
      <c r="E295" s="68" cm="1">
        <f t="array" ref="E295">_xlfn.XLOOKUP($B295,'Data Set'!$B$4:$B$38,_xlfn.XLOOKUP($C295,'Data Set'!$F$2:$BF$2,'Data Set'!$F$4:$BF$38,0))*26/12</f>
        <v>0</v>
      </c>
    </row>
    <row r="296" spans="2:5" x14ac:dyDescent="0.25">
      <c r="B296" s="8" t="str">
        <f t="shared" si="10"/>
        <v>Miscellaneous</v>
      </c>
      <c r="C296" s="8">
        <f t="shared" si="11"/>
        <v>14</v>
      </c>
      <c r="D296" s="67">
        <v>1</v>
      </c>
      <c r="E296" s="68" cm="1">
        <f t="array" ref="E296">_xlfn.XLOOKUP($B296,'Data Set'!$B$4:$B$38,_xlfn.XLOOKUP($C296,'Data Set'!$F$2:$BF$2,'Data Set'!$F$4:$BF$38,0))*26/12</f>
        <v>0</v>
      </c>
    </row>
    <row r="297" spans="2:5" x14ac:dyDescent="0.25">
      <c r="B297" s="8" t="str">
        <f t="shared" si="10"/>
        <v>Negative Earnings / Min Earnings</v>
      </c>
      <c r="C297" s="8">
        <f t="shared" si="11"/>
        <v>14</v>
      </c>
      <c r="D297" s="67">
        <v>1</v>
      </c>
      <c r="E297" s="68" cm="1">
        <f t="array" ref="E297">_xlfn.XLOOKUP($B297,'Data Set'!$B$4:$B$38,_xlfn.XLOOKUP($C297,'Data Set'!$F$2:$BF$2,'Data Set'!$F$4:$BF$38,0))*26/12</f>
        <v>0</v>
      </c>
    </row>
    <row r="298" spans="2:5" x14ac:dyDescent="0.25">
      <c r="B298" s="8" t="str">
        <f t="shared" si="10"/>
        <v>Brex Costs (Marketing and Advertisement)</v>
      </c>
      <c r="C298" s="8">
        <f t="shared" si="11"/>
        <v>14</v>
      </c>
      <c r="D298" s="67">
        <v>1</v>
      </c>
      <c r="E298" s="68" cm="1">
        <f t="array" ref="E298">_xlfn.XLOOKUP($B298,'Data Set'!$B$4:$B$38,_xlfn.XLOOKUP($C298,'Data Set'!$F$2:$BF$2,'Data Set'!$F$4:$BF$38,0))*26/12</f>
        <v>0</v>
      </c>
    </row>
    <row r="299" spans="2:5" x14ac:dyDescent="0.25">
      <c r="B299" s="8" t="str">
        <f t="shared" si="10"/>
        <v>Health Insurance (covered by Finni)</v>
      </c>
      <c r="C299" s="8">
        <f t="shared" si="11"/>
        <v>14</v>
      </c>
      <c r="D299" s="67">
        <v>1</v>
      </c>
      <c r="E299" s="68" cm="1">
        <f t="array" ref="E299">_xlfn.XLOOKUP($B299,'Data Set'!$B$4:$B$38,_xlfn.XLOOKUP($C299,'Data Set'!$F$2:$BF$2,'Data Set'!$F$4:$BF$38,0))*26/12</f>
        <v>0</v>
      </c>
    </row>
    <row r="300" spans="2:5" x14ac:dyDescent="0.25">
      <c r="B300" s="8" t="str">
        <f t="shared" si="10"/>
        <v>iPad Costs (Amortized)</v>
      </c>
      <c r="C300" s="8">
        <f t="shared" si="11"/>
        <v>14</v>
      </c>
      <c r="D300" s="67">
        <v>1</v>
      </c>
      <c r="E300" s="68" cm="1">
        <f t="array" ref="E300">_xlfn.XLOOKUP($B300,'Data Set'!$B$4:$B$38,_xlfn.XLOOKUP($C300,'Data Set'!$F$2:$BF$2,'Data Set'!$F$4:$BF$38,0))*26/12</f>
        <v>83.333333333333329</v>
      </c>
    </row>
    <row r="301" spans="2:5" x14ac:dyDescent="0.25">
      <c r="B301" s="8" t="str">
        <f t="shared" si="10"/>
        <v>Licensing and Training</v>
      </c>
      <c r="C301" s="8">
        <f t="shared" si="11"/>
        <v>14</v>
      </c>
      <c r="D301" s="67">
        <v>1</v>
      </c>
      <c r="E301" s="68" cm="1">
        <f t="array" ref="E301">_xlfn.XLOOKUP($B301,'Data Set'!$B$4:$B$38,_xlfn.XLOOKUP($C301,'Data Set'!$F$2:$BF$2,'Data Set'!$F$4:$BF$38,0))*26/12</f>
        <v>0</v>
      </c>
    </row>
    <row r="302" spans="2:5" x14ac:dyDescent="0.25">
      <c r="B302" s="8" t="str">
        <f t="shared" si="10"/>
        <v>Liability Insurance</v>
      </c>
      <c r="C302" s="8">
        <f t="shared" si="11"/>
        <v>14</v>
      </c>
      <c r="D302" s="67">
        <v>1</v>
      </c>
      <c r="E302" s="68" cm="1">
        <f t="array" ref="E302">_xlfn.XLOOKUP($B302,'Data Set'!$B$4:$B$38,_xlfn.XLOOKUP($C302,'Data Set'!$F$2:$BF$2,'Data Set'!$F$4:$BF$38,0))*26/12</f>
        <v>58.333333333333343</v>
      </c>
    </row>
    <row r="303" spans="2:5" x14ac:dyDescent="0.25">
      <c r="B303" s="8" t="str">
        <f t="shared" si="10"/>
        <v>Background Check Costs</v>
      </c>
      <c r="C303" s="8">
        <f t="shared" si="11"/>
        <v>14</v>
      </c>
      <c r="D303" s="67">
        <v>1</v>
      </c>
      <c r="E303" s="68" cm="1">
        <f t="array" ref="E303">_xlfn.XLOOKUP($B303,'Data Set'!$B$4:$B$38,_xlfn.XLOOKUP($C303,'Data Set'!$F$2:$BF$2,'Data Set'!$F$4:$BF$38,0))*26/12</f>
        <v>58.333333333333343</v>
      </c>
    </row>
    <row r="304" spans="2:5" x14ac:dyDescent="0.25">
      <c r="B304" s="8" t="str">
        <f t="shared" si="10"/>
        <v>Billing Costs</v>
      </c>
      <c r="C304" s="8">
        <f t="shared" si="11"/>
        <v>14</v>
      </c>
      <c r="D304" s="67">
        <v>1</v>
      </c>
      <c r="E304" s="68" cm="1">
        <f t="array" ref="E304">_xlfn.XLOOKUP($B304,'Data Set'!$B$4:$B$38,_xlfn.XLOOKUP($C304,'Data Set'!$F$2:$BF$2,'Data Set'!$F$4:$BF$38,0))*26/12</f>
        <v>511.09044999999992</v>
      </c>
    </row>
    <row r="305" spans="2:5" x14ac:dyDescent="0.25">
      <c r="B305" s="8" t="str">
        <f t="shared" si="10"/>
        <v>Credentialing Costs</v>
      </c>
      <c r="C305" s="8">
        <f t="shared" si="11"/>
        <v>14</v>
      </c>
      <c r="D305" s="67">
        <v>1</v>
      </c>
      <c r="E305" s="68" cm="1">
        <f t="array" ref="E305">_xlfn.XLOOKUP($B305,'Data Set'!$B$4:$B$38,_xlfn.XLOOKUP($C305,'Data Set'!$F$2:$BF$2,'Data Set'!$F$4:$BF$38,0))*26/12</f>
        <v>54.166666666666664</v>
      </c>
    </row>
    <row r="306" spans="2:5" x14ac:dyDescent="0.25">
      <c r="B306" s="8" t="str">
        <f t="shared" si="10"/>
        <v>Slack Costs</v>
      </c>
      <c r="C306" s="8">
        <f t="shared" si="11"/>
        <v>14</v>
      </c>
      <c r="D306" s="67">
        <v>1</v>
      </c>
      <c r="E306" s="68" cm="1">
        <f t="array" ref="E306">_xlfn.XLOOKUP($B306,'Data Set'!$B$4:$B$38,_xlfn.XLOOKUP($C306,'Data Set'!$F$2:$BF$2,'Data Set'!$F$4:$BF$38,0))*26/12</f>
        <v>98</v>
      </c>
    </row>
    <row r="307" spans="2:5" x14ac:dyDescent="0.25">
      <c r="B307" s="8" t="str">
        <f t="shared" si="10"/>
        <v>Rippling Costs</v>
      </c>
      <c r="C307" s="8">
        <f t="shared" si="11"/>
        <v>14</v>
      </c>
      <c r="D307" s="67">
        <v>1</v>
      </c>
      <c r="E307" s="68" cm="1">
        <f t="array" ref="E307">_xlfn.XLOOKUP($B307,'Data Set'!$B$4:$B$38,_xlfn.XLOOKUP($C307,'Data Set'!$F$2:$BF$2,'Data Set'!$F$4:$BF$38,0))*26/12</f>
        <v>283.50000000000006</v>
      </c>
    </row>
    <row r="308" spans="2:5" x14ac:dyDescent="0.25">
      <c r="B308" s="8" t="str">
        <f t="shared" si="10"/>
        <v>Google Workspace Costs</v>
      </c>
      <c r="C308" s="8">
        <f t="shared" si="11"/>
        <v>14</v>
      </c>
      <c r="D308" s="67">
        <v>1</v>
      </c>
      <c r="E308" s="68" cm="1">
        <f t="array" ref="E308">_xlfn.XLOOKUP($B308,'Data Set'!$B$4:$B$38,_xlfn.XLOOKUP($C308,'Data Set'!$F$2:$BF$2,'Data Set'!$F$4:$BF$38,0))*26/12</f>
        <v>119</v>
      </c>
    </row>
    <row r="309" spans="2:5" x14ac:dyDescent="0.25">
      <c r="B309" s="8" t="str">
        <f t="shared" si="10"/>
        <v>Workers Comp</v>
      </c>
      <c r="C309" s="8">
        <f t="shared" si="11"/>
        <v>14</v>
      </c>
      <c r="D309" s="67">
        <v>1</v>
      </c>
      <c r="E309" s="68" cm="1">
        <f t="array" ref="E309">_xlfn.XLOOKUP($B309,'Data Set'!$B$4:$B$38,_xlfn.XLOOKUP($C309,'Data Set'!$F$2:$BF$2,'Data Set'!$F$4:$BF$38,0))*26/12</f>
        <v>133.48335</v>
      </c>
    </row>
    <row r="310" spans="2:5" x14ac:dyDescent="0.25">
      <c r="B310" s="8" t="str">
        <f t="shared" si="10"/>
        <v>Payroll Taxes</v>
      </c>
      <c r="C310" s="8">
        <f t="shared" si="11"/>
        <v>14</v>
      </c>
      <c r="D310" s="67">
        <v>1</v>
      </c>
      <c r="E310" s="68" cm="1">
        <f t="array" ref="E310">_xlfn.XLOOKUP($B310,'Data Set'!$B$4:$B$38,_xlfn.XLOOKUP($C310,'Data Set'!$F$2:$BF$2,'Data Set'!$F$4:$BF$38,0))*26/12</f>
        <v>486.98</v>
      </c>
    </row>
    <row r="311" spans="2:5" x14ac:dyDescent="0.25">
      <c r="B311" s="8" t="str">
        <f t="shared" si="10"/>
        <v>Billings</v>
      </c>
      <c r="C311" s="8">
        <f t="shared" si="11"/>
        <v>15</v>
      </c>
      <c r="D311" s="67">
        <v>1</v>
      </c>
      <c r="E311" s="68" cm="1">
        <f t="array" ref="E311">_xlfn.XLOOKUP($B311,'Data Set'!$B$4:$B$38,_xlfn.XLOOKUP($C311,'Data Set'!$F$2:$BF$2,'Data Set'!$F$4:$BF$38,0))*26/12</f>
        <v>43831.276666666665</v>
      </c>
    </row>
    <row r="312" spans="2:5" x14ac:dyDescent="0.25">
      <c r="B312" s="8" t="str">
        <f t="shared" si="10"/>
        <v xml:space="preserve">Staff Pay </v>
      </c>
      <c r="C312" s="8">
        <f t="shared" si="11"/>
        <v>15</v>
      </c>
      <c r="D312" s="67">
        <v>1</v>
      </c>
      <c r="E312" s="68" cm="1">
        <f t="array" ref="E312">_xlfn.XLOOKUP($B312,'Data Set'!$B$4:$B$38,_xlfn.XLOOKUP($C312,'Data Set'!$F$2:$BF$2,'Data Set'!$F$4:$BF$38,0))*26/12</f>
        <v>26102.158333333329</v>
      </c>
    </row>
    <row r="313" spans="2:5" x14ac:dyDescent="0.25">
      <c r="B313" s="8" t="str">
        <f t="shared" si="10"/>
        <v>Charge Backs</v>
      </c>
      <c r="C313" s="8">
        <f t="shared" si="11"/>
        <v>15</v>
      </c>
      <c r="D313" s="67">
        <v>1</v>
      </c>
      <c r="E313" s="68" cm="1">
        <f t="array" ref="E313">_xlfn.XLOOKUP($B313,'Data Set'!$B$4:$B$38,_xlfn.XLOOKUP($C313,'Data Set'!$F$2:$BF$2,'Data Set'!$F$4:$BF$38,0))*26/12</f>
        <v>0</v>
      </c>
    </row>
    <row r="314" spans="2:5" x14ac:dyDescent="0.25">
      <c r="B314" s="8" t="str">
        <f t="shared" si="10"/>
        <v>Practice Earnings*</v>
      </c>
      <c r="C314" s="8">
        <f t="shared" si="11"/>
        <v>15</v>
      </c>
      <c r="D314" s="67">
        <v>1</v>
      </c>
      <c r="E314" s="68" cm="1">
        <f t="array" ref="E314">_xlfn.XLOOKUP($B314,'Data Set'!$B$4:$B$38,_xlfn.XLOOKUP($C314,'Data Set'!$F$2:$BF$2,'Data Set'!$F$4:$BF$38,0))*26/12</f>
        <v>4579.735333333334</v>
      </c>
    </row>
    <row r="315" spans="2:5" x14ac:dyDescent="0.25">
      <c r="B315" s="8" t="str">
        <f t="shared" si="10"/>
        <v>Leases</v>
      </c>
      <c r="C315" s="8">
        <f t="shared" si="11"/>
        <v>15</v>
      </c>
      <c r="D315" s="67">
        <v>1</v>
      </c>
      <c r="E315" s="68" cm="1">
        <f t="array" ref="E315">_xlfn.XLOOKUP($B315,'Data Set'!$B$4:$B$38,_xlfn.XLOOKUP($C315,'Data Set'!$F$2:$BF$2,'Data Set'!$F$4:$BF$38,0))*26/12</f>
        <v>2600</v>
      </c>
    </row>
    <row r="316" spans="2:5" x14ac:dyDescent="0.25">
      <c r="B316" s="8" t="str">
        <f t="shared" si="10"/>
        <v>Staff Training Support</v>
      </c>
      <c r="C316" s="8">
        <f t="shared" si="11"/>
        <v>15</v>
      </c>
      <c r="D316" s="67">
        <v>1</v>
      </c>
      <c r="E316" s="68" cm="1">
        <f t="array" ref="E316">_xlfn.XLOOKUP($B316,'Data Set'!$B$4:$B$38,_xlfn.XLOOKUP($C316,'Data Set'!$F$2:$BF$2,'Data Set'!$F$4:$BF$38,0))*26/12</f>
        <v>0</v>
      </c>
    </row>
    <row r="317" spans="2:5" x14ac:dyDescent="0.25">
      <c r="B317" s="8" t="str">
        <f t="shared" si="10"/>
        <v>Staff Support (admin, mileage, etc)</v>
      </c>
      <c r="C317" s="8">
        <f t="shared" si="11"/>
        <v>15</v>
      </c>
      <c r="D317" s="67">
        <v>1</v>
      </c>
      <c r="E317" s="68" cm="1">
        <f t="array" ref="E317">_xlfn.XLOOKUP($B317,'Data Set'!$B$4:$B$38,_xlfn.XLOOKUP($C317,'Data Set'!$F$2:$BF$2,'Data Set'!$F$4:$BF$38,0))*26/12</f>
        <v>0</v>
      </c>
    </row>
    <row r="318" spans="2:5" x14ac:dyDescent="0.25">
      <c r="B318" s="8" t="str">
        <f t="shared" si="10"/>
        <v>Miscellaneous</v>
      </c>
      <c r="C318" s="8">
        <f t="shared" si="11"/>
        <v>15</v>
      </c>
      <c r="D318" s="67">
        <v>1</v>
      </c>
      <c r="E318" s="68" cm="1">
        <f t="array" ref="E318">_xlfn.XLOOKUP($B318,'Data Set'!$B$4:$B$38,_xlfn.XLOOKUP($C318,'Data Set'!$F$2:$BF$2,'Data Set'!$F$4:$BF$38,0))*26/12</f>
        <v>0</v>
      </c>
    </row>
    <row r="319" spans="2:5" x14ac:dyDescent="0.25">
      <c r="B319" s="8" t="str">
        <f t="shared" si="10"/>
        <v>Negative Earnings / Min Earnings</v>
      </c>
      <c r="C319" s="8">
        <f t="shared" si="11"/>
        <v>15</v>
      </c>
      <c r="D319" s="67">
        <v>1</v>
      </c>
      <c r="E319" s="68" cm="1">
        <f t="array" ref="E319">_xlfn.XLOOKUP($B319,'Data Set'!$B$4:$B$38,_xlfn.XLOOKUP($C319,'Data Set'!$F$2:$BF$2,'Data Set'!$F$4:$BF$38,0))*26/12</f>
        <v>0</v>
      </c>
    </row>
    <row r="320" spans="2:5" x14ac:dyDescent="0.25">
      <c r="B320" s="8" t="str">
        <f t="shared" si="10"/>
        <v>Brex Costs (Marketing and Advertisement)</v>
      </c>
      <c r="C320" s="8">
        <f t="shared" si="11"/>
        <v>15</v>
      </c>
      <c r="D320" s="67">
        <v>1</v>
      </c>
      <c r="E320" s="68" cm="1">
        <f t="array" ref="E320">_xlfn.XLOOKUP($B320,'Data Set'!$B$4:$B$38,_xlfn.XLOOKUP($C320,'Data Set'!$F$2:$BF$2,'Data Set'!$F$4:$BF$38,0))*26/12</f>
        <v>0</v>
      </c>
    </row>
    <row r="321" spans="2:5" x14ac:dyDescent="0.25">
      <c r="B321" s="8" t="str">
        <f t="shared" si="10"/>
        <v>Health Insurance (covered by Finni)</v>
      </c>
      <c r="C321" s="8">
        <f t="shared" si="11"/>
        <v>15</v>
      </c>
      <c r="D321" s="67">
        <v>1</v>
      </c>
      <c r="E321" s="68" cm="1">
        <f t="array" ref="E321">_xlfn.XLOOKUP($B321,'Data Set'!$B$4:$B$38,_xlfn.XLOOKUP($C321,'Data Set'!$F$2:$BF$2,'Data Set'!$F$4:$BF$38,0))*26/12</f>
        <v>778.02833333333331</v>
      </c>
    </row>
    <row r="322" spans="2:5" x14ac:dyDescent="0.25">
      <c r="B322" s="8" t="str">
        <f t="shared" si="10"/>
        <v>iPad Costs (Amortized)</v>
      </c>
      <c r="C322" s="8">
        <f t="shared" si="11"/>
        <v>15</v>
      </c>
      <c r="D322" s="67">
        <v>1</v>
      </c>
      <c r="E322" s="68" cm="1">
        <f t="array" ref="E322">_xlfn.XLOOKUP($B322,'Data Set'!$B$4:$B$38,_xlfn.XLOOKUP($C322,'Data Set'!$F$2:$BF$2,'Data Set'!$F$4:$BF$38,0))*26/12</f>
        <v>116.66666666666669</v>
      </c>
    </row>
    <row r="323" spans="2:5" x14ac:dyDescent="0.25">
      <c r="B323" s="8" t="str">
        <f t="shared" si="10"/>
        <v>Licensing and Training</v>
      </c>
      <c r="C323" s="8">
        <f t="shared" si="11"/>
        <v>15</v>
      </c>
      <c r="D323" s="67">
        <v>1</v>
      </c>
      <c r="E323" s="68" cm="1">
        <f t="array" ref="E323">_xlfn.XLOOKUP($B323,'Data Set'!$B$4:$B$38,_xlfn.XLOOKUP($C323,'Data Set'!$F$2:$BF$2,'Data Set'!$F$4:$BF$38,0))*26/12</f>
        <v>0</v>
      </c>
    </row>
    <row r="324" spans="2:5" x14ac:dyDescent="0.25">
      <c r="B324" s="8" t="str">
        <f t="shared" si="10"/>
        <v>Liability Insurance</v>
      </c>
      <c r="C324" s="8">
        <f t="shared" si="11"/>
        <v>15</v>
      </c>
      <c r="D324" s="67">
        <v>1</v>
      </c>
      <c r="E324" s="68" cm="1">
        <f t="array" ref="E324">_xlfn.XLOOKUP($B324,'Data Set'!$B$4:$B$38,_xlfn.XLOOKUP($C324,'Data Set'!$F$2:$BF$2,'Data Set'!$F$4:$BF$38,0))*26/12</f>
        <v>75.000000000000014</v>
      </c>
    </row>
    <row r="325" spans="2:5" x14ac:dyDescent="0.25">
      <c r="B325" s="8" t="str">
        <f t="shared" si="10"/>
        <v>Background Check Costs</v>
      </c>
      <c r="C325" s="8">
        <f t="shared" si="11"/>
        <v>15</v>
      </c>
      <c r="D325" s="67">
        <v>1</v>
      </c>
      <c r="E325" s="68" cm="1">
        <f t="array" ref="E325">_xlfn.XLOOKUP($B325,'Data Set'!$B$4:$B$38,_xlfn.XLOOKUP($C325,'Data Set'!$F$2:$BF$2,'Data Set'!$F$4:$BF$38,0))*26/12</f>
        <v>75.000000000000014</v>
      </c>
    </row>
    <row r="326" spans="2:5" x14ac:dyDescent="0.25">
      <c r="B326" s="8" t="str">
        <f t="shared" si="10"/>
        <v>Billing Costs</v>
      </c>
      <c r="C326" s="8">
        <f t="shared" si="11"/>
        <v>15</v>
      </c>
      <c r="D326" s="67">
        <v>1</v>
      </c>
      <c r="E326" s="68" cm="1">
        <f t="array" ref="E326">_xlfn.XLOOKUP($B326,'Data Set'!$B$4:$B$38,_xlfn.XLOOKUP($C326,'Data Set'!$F$2:$BF$2,'Data Set'!$F$4:$BF$38,0))*26/12</f>
        <v>1314.9383</v>
      </c>
    </row>
    <row r="327" spans="2:5" x14ac:dyDescent="0.25">
      <c r="B327" s="8" t="str">
        <f t="shared" si="10"/>
        <v>Credentialing Costs</v>
      </c>
      <c r="C327" s="8">
        <f t="shared" si="11"/>
        <v>15</v>
      </c>
      <c r="D327" s="67">
        <v>1</v>
      </c>
      <c r="E327" s="68" cm="1">
        <f t="array" ref="E327">_xlfn.XLOOKUP($B327,'Data Set'!$B$4:$B$38,_xlfn.XLOOKUP($C327,'Data Set'!$F$2:$BF$2,'Data Set'!$F$4:$BF$38,0))*26/12</f>
        <v>0</v>
      </c>
    </row>
    <row r="328" spans="2:5" x14ac:dyDescent="0.25">
      <c r="B328" s="8" t="str">
        <f t="shared" si="10"/>
        <v>Slack Costs</v>
      </c>
      <c r="C328" s="8">
        <f t="shared" si="11"/>
        <v>15</v>
      </c>
      <c r="D328" s="67">
        <v>1</v>
      </c>
      <c r="E328" s="68" cm="1">
        <f t="array" ref="E328">_xlfn.XLOOKUP($B328,'Data Set'!$B$4:$B$38,_xlfn.XLOOKUP($C328,'Data Set'!$F$2:$BF$2,'Data Set'!$F$4:$BF$38,0))*26/12</f>
        <v>126.00000000000001</v>
      </c>
    </row>
    <row r="329" spans="2:5" x14ac:dyDescent="0.25">
      <c r="B329" s="8" t="str">
        <f t="shared" si="10"/>
        <v>Rippling Costs</v>
      </c>
      <c r="C329" s="8">
        <f t="shared" si="11"/>
        <v>15</v>
      </c>
      <c r="D329" s="67">
        <v>1</v>
      </c>
      <c r="E329" s="68" cm="1">
        <f t="array" ref="E329">_xlfn.XLOOKUP($B329,'Data Set'!$B$4:$B$38,_xlfn.XLOOKUP($C329,'Data Set'!$F$2:$BF$2,'Data Set'!$F$4:$BF$38,0))*26/12</f>
        <v>364.50000000000006</v>
      </c>
    </row>
    <row r="330" spans="2:5" x14ac:dyDescent="0.25">
      <c r="B330" s="8" t="str">
        <f t="shared" si="10"/>
        <v>Google Workspace Costs</v>
      </c>
      <c r="C330" s="8">
        <f t="shared" si="11"/>
        <v>15</v>
      </c>
      <c r="D330" s="67">
        <v>1</v>
      </c>
      <c r="E330" s="68" cm="1">
        <f t="array" ref="E330">_xlfn.XLOOKUP($B330,'Data Set'!$B$4:$B$38,_xlfn.XLOOKUP($C330,'Data Set'!$F$2:$BF$2,'Data Set'!$F$4:$BF$38,0))*26/12</f>
        <v>153</v>
      </c>
    </row>
    <row r="331" spans="2:5" x14ac:dyDescent="0.25">
      <c r="B331" s="8" t="str">
        <f t="shared" si="10"/>
        <v>Workers Comp</v>
      </c>
      <c r="C331" s="8">
        <f t="shared" si="11"/>
        <v>15</v>
      </c>
      <c r="D331" s="67">
        <v>1</v>
      </c>
      <c r="E331" s="68" cm="1">
        <f t="array" ref="E331">_xlfn.XLOOKUP($B331,'Data Set'!$B$4:$B$38,_xlfn.XLOOKUP($C331,'Data Set'!$F$2:$BF$2,'Data Set'!$F$4:$BF$38,0))*26/12</f>
        <v>370.65064833333327</v>
      </c>
    </row>
    <row r="332" spans="2:5" x14ac:dyDescent="0.25">
      <c r="B332" s="8" t="str">
        <f t="shared" si="10"/>
        <v>Payroll Taxes</v>
      </c>
      <c r="C332" s="8">
        <f t="shared" si="11"/>
        <v>15</v>
      </c>
      <c r="D332" s="67">
        <v>1</v>
      </c>
      <c r="E332" s="68" cm="1">
        <f t="array" ref="E332">_xlfn.XLOOKUP($B332,'Data Set'!$B$4:$B$38,_xlfn.XLOOKUP($C332,'Data Set'!$F$2:$BF$2,'Data Set'!$F$4:$BF$38,0))*26/12</f>
        <v>2823.5349999999999</v>
      </c>
    </row>
    <row r="333" spans="2:5" x14ac:dyDescent="0.25">
      <c r="B333" s="8" t="str">
        <f t="shared" si="10"/>
        <v>Billings</v>
      </c>
      <c r="C333" s="8">
        <f t="shared" si="11"/>
        <v>16</v>
      </c>
      <c r="D333" s="67">
        <v>1</v>
      </c>
      <c r="E333" s="68" cm="1">
        <f t="array" ref="E333">_xlfn.XLOOKUP($B333,'Data Set'!$B$4:$B$38,_xlfn.XLOOKUP($C333,'Data Set'!$F$2:$BF$2,'Data Set'!$F$4:$BF$38,0))*26/12</f>
        <v>40275.364999999998</v>
      </c>
    </row>
    <row r="334" spans="2:5" x14ac:dyDescent="0.25">
      <c r="B334" s="8" t="str">
        <f t="shared" si="10"/>
        <v xml:space="preserve">Staff Pay </v>
      </c>
      <c r="C334" s="8">
        <f t="shared" si="11"/>
        <v>16</v>
      </c>
      <c r="D334" s="67">
        <v>1</v>
      </c>
      <c r="E334" s="68" cm="1">
        <f t="array" ref="E334">_xlfn.XLOOKUP($B334,'Data Set'!$B$4:$B$38,_xlfn.XLOOKUP($C334,'Data Set'!$F$2:$BF$2,'Data Set'!$F$4:$BF$38,0))*26/12</f>
        <v>16384.365833333333</v>
      </c>
    </row>
    <row r="335" spans="2:5" x14ac:dyDescent="0.25">
      <c r="B335" s="8" t="str">
        <f t="shared" si="10"/>
        <v>Charge Backs</v>
      </c>
      <c r="C335" s="8">
        <f t="shared" si="11"/>
        <v>16</v>
      </c>
      <c r="D335" s="67">
        <v>1</v>
      </c>
      <c r="E335" s="68" cm="1">
        <f t="array" ref="E335">_xlfn.XLOOKUP($B335,'Data Set'!$B$4:$B$38,_xlfn.XLOOKUP($C335,'Data Set'!$F$2:$BF$2,'Data Set'!$F$4:$BF$38,0))*26/12</f>
        <v>0</v>
      </c>
    </row>
    <row r="336" spans="2:5" x14ac:dyDescent="0.25">
      <c r="B336" s="8" t="str">
        <f t="shared" si="10"/>
        <v>Practice Earnings*</v>
      </c>
      <c r="C336" s="8">
        <f t="shared" si="11"/>
        <v>16</v>
      </c>
      <c r="D336" s="67">
        <v>1</v>
      </c>
      <c r="E336" s="68" cm="1">
        <f t="array" ref="E336">_xlfn.XLOOKUP($B336,'Data Set'!$B$4:$B$38,_xlfn.XLOOKUP($C336,'Data Set'!$F$2:$BF$2,'Data Set'!$F$4:$BF$38,0))*26/12</f>
        <v>11808.389666666661</v>
      </c>
    </row>
    <row r="337" spans="2:5" x14ac:dyDescent="0.25">
      <c r="B337" s="8" t="str">
        <f t="shared" si="10"/>
        <v>Leases</v>
      </c>
      <c r="C337" s="8">
        <f t="shared" si="11"/>
        <v>16</v>
      </c>
      <c r="D337" s="67">
        <v>1</v>
      </c>
      <c r="E337" s="68" cm="1">
        <f t="array" ref="E337">_xlfn.XLOOKUP($B337,'Data Set'!$B$4:$B$38,_xlfn.XLOOKUP($C337,'Data Set'!$F$2:$BF$2,'Data Set'!$F$4:$BF$38,0))*26/12</f>
        <v>1516.6666666666667</v>
      </c>
    </row>
    <row r="338" spans="2:5" x14ac:dyDescent="0.25">
      <c r="B338" s="8" t="str">
        <f t="shared" si="10"/>
        <v>Staff Training Support</v>
      </c>
      <c r="C338" s="8">
        <f t="shared" si="11"/>
        <v>16</v>
      </c>
      <c r="D338" s="67">
        <v>1</v>
      </c>
      <c r="E338" s="68" cm="1">
        <f t="array" ref="E338">_xlfn.XLOOKUP($B338,'Data Set'!$B$4:$B$38,_xlfn.XLOOKUP($C338,'Data Set'!$F$2:$BF$2,'Data Set'!$F$4:$BF$38,0))*26/12</f>
        <v>0</v>
      </c>
    </row>
    <row r="339" spans="2:5" x14ac:dyDescent="0.25">
      <c r="B339" s="8" t="str">
        <f t="shared" si="10"/>
        <v>Staff Support (admin, mileage, etc)</v>
      </c>
      <c r="C339" s="8">
        <f t="shared" si="11"/>
        <v>16</v>
      </c>
      <c r="D339" s="67">
        <v>1</v>
      </c>
      <c r="E339" s="68" cm="1">
        <f t="array" ref="E339">_xlfn.XLOOKUP($B339,'Data Set'!$B$4:$B$38,_xlfn.XLOOKUP($C339,'Data Set'!$F$2:$BF$2,'Data Set'!$F$4:$BF$38,0))*26/12</f>
        <v>0</v>
      </c>
    </row>
    <row r="340" spans="2:5" x14ac:dyDescent="0.25">
      <c r="B340" s="8" t="str">
        <f t="shared" si="10"/>
        <v>Miscellaneous</v>
      </c>
      <c r="C340" s="8">
        <f t="shared" si="11"/>
        <v>16</v>
      </c>
      <c r="D340" s="67">
        <v>1</v>
      </c>
      <c r="E340" s="68" cm="1">
        <f t="array" ref="E340">_xlfn.XLOOKUP($B340,'Data Set'!$B$4:$B$38,_xlfn.XLOOKUP($C340,'Data Set'!$F$2:$BF$2,'Data Set'!$F$4:$BF$38,0))*26/12</f>
        <v>0</v>
      </c>
    </row>
    <row r="341" spans="2:5" x14ac:dyDescent="0.25">
      <c r="B341" s="8" t="str">
        <f t="shared" si="10"/>
        <v>Negative Earnings / Min Earnings</v>
      </c>
      <c r="C341" s="8">
        <f t="shared" si="11"/>
        <v>16</v>
      </c>
      <c r="D341" s="67">
        <v>1</v>
      </c>
      <c r="E341" s="68" cm="1">
        <f t="array" ref="E341">_xlfn.XLOOKUP($B341,'Data Set'!$B$4:$B$38,_xlfn.XLOOKUP($C341,'Data Set'!$F$2:$BF$2,'Data Set'!$F$4:$BF$38,0))*26/12</f>
        <v>0</v>
      </c>
    </row>
    <row r="342" spans="2:5" x14ac:dyDescent="0.25">
      <c r="B342" s="8" t="str">
        <f t="shared" si="10"/>
        <v>Brex Costs (Marketing and Advertisement)</v>
      </c>
      <c r="C342" s="8">
        <f t="shared" si="11"/>
        <v>16</v>
      </c>
      <c r="D342" s="67">
        <v>1</v>
      </c>
      <c r="E342" s="68" cm="1">
        <f t="array" ref="E342">_xlfn.XLOOKUP($B342,'Data Set'!$B$4:$B$38,_xlfn.XLOOKUP($C342,'Data Set'!$F$2:$BF$2,'Data Set'!$F$4:$BF$38,0))*26/12</f>
        <v>0</v>
      </c>
    </row>
    <row r="343" spans="2:5" x14ac:dyDescent="0.25">
      <c r="B343" s="8" t="str">
        <f t="shared" si="10"/>
        <v>Health Insurance (covered by Finni)</v>
      </c>
      <c r="C343" s="8">
        <f t="shared" si="11"/>
        <v>16</v>
      </c>
      <c r="D343" s="67">
        <v>1</v>
      </c>
      <c r="E343" s="68" cm="1">
        <f t="array" ref="E343">_xlfn.XLOOKUP($B343,'Data Set'!$B$4:$B$38,_xlfn.XLOOKUP($C343,'Data Set'!$F$2:$BF$2,'Data Set'!$F$4:$BF$38,0))*26/12</f>
        <v>0</v>
      </c>
    </row>
    <row r="344" spans="2:5" x14ac:dyDescent="0.25">
      <c r="B344" s="8" t="str">
        <f t="shared" si="10"/>
        <v>iPad Costs (Amortized)</v>
      </c>
      <c r="C344" s="8">
        <f t="shared" si="11"/>
        <v>16</v>
      </c>
      <c r="D344" s="67">
        <v>1</v>
      </c>
      <c r="E344" s="68" cm="1">
        <f t="array" ref="E344">_xlfn.XLOOKUP($B344,'Data Set'!$B$4:$B$38,_xlfn.XLOOKUP($C344,'Data Set'!$F$2:$BF$2,'Data Set'!$F$4:$BF$38,0))*26/12</f>
        <v>133.33333333333334</v>
      </c>
    </row>
    <row r="345" spans="2:5" x14ac:dyDescent="0.25">
      <c r="B345" s="8" t="str">
        <f t="shared" si="10"/>
        <v>Licensing and Training</v>
      </c>
      <c r="C345" s="8">
        <f t="shared" si="11"/>
        <v>16</v>
      </c>
      <c r="D345" s="67">
        <v>1</v>
      </c>
      <c r="E345" s="68" cm="1">
        <f t="array" ref="E345">_xlfn.XLOOKUP($B345,'Data Set'!$B$4:$B$38,_xlfn.XLOOKUP($C345,'Data Set'!$F$2:$BF$2,'Data Set'!$F$4:$BF$38,0))*26/12</f>
        <v>0</v>
      </c>
    </row>
    <row r="346" spans="2:5" x14ac:dyDescent="0.25">
      <c r="B346" s="8" t="str">
        <f t="shared" ref="B346:B409" si="12">B324</f>
        <v>Liability Insurance</v>
      </c>
      <c r="C346" s="8">
        <f t="shared" ref="C346:C409" si="13">C324+1</f>
        <v>16</v>
      </c>
      <c r="D346" s="67">
        <v>1</v>
      </c>
      <c r="E346" s="68" cm="1">
        <f t="array" ref="E346">_xlfn.XLOOKUP($B346,'Data Set'!$B$4:$B$38,_xlfn.XLOOKUP($C346,'Data Set'!$F$2:$BF$2,'Data Set'!$F$4:$BF$38,0))*26/12</f>
        <v>91.666666666666686</v>
      </c>
    </row>
    <row r="347" spans="2:5" x14ac:dyDescent="0.25">
      <c r="B347" s="8" t="str">
        <f t="shared" si="12"/>
        <v>Background Check Costs</v>
      </c>
      <c r="C347" s="8">
        <f t="shared" si="13"/>
        <v>16</v>
      </c>
      <c r="D347" s="67">
        <v>1</v>
      </c>
      <c r="E347" s="68" cm="1">
        <f t="array" ref="E347">_xlfn.XLOOKUP($B347,'Data Set'!$B$4:$B$38,_xlfn.XLOOKUP($C347,'Data Set'!$F$2:$BF$2,'Data Set'!$F$4:$BF$38,0))*26/12</f>
        <v>91.666666666666686</v>
      </c>
    </row>
    <row r="348" spans="2:5" x14ac:dyDescent="0.25">
      <c r="B348" s="8" t="str">
        <f t="shared" si="12"/>
        <v>Billing Costs</v>
      </c>
      <c r="C348" s="8">
        <f t="shared" si="13"/>
        <v>16</v>
      </c>
      <c r="D348" s="67">
        <v>1</v>
      </c>
      <c r="E348" s="68" cm="1">
        <f t="array" ref="E348">_xlfn.XLOOKUP($B348,'Data Set'!$B$4:$B$38,_xlfn.XLOOKUP($C348,'Data Set'!$F$2:$BF$2,'Data Set'!$F$4:$BF$38,0))*26/12</f>
        <v>1208.2609499999999</v>
      </c>
    </row>
    <row r="349" spans="2:5" x14ac:dyDescent="0.25">
      <c r="B349" s="8" t="str">
        <f t="shared" si="12"/>
        <v>Credentialing Costs</v>
      </c>
      <c r="C349" s="8">
        <f t="shared" si="13"/>
        <v>16</v>
      </c>
      <c r="D349" s="67">
        <v>1</v>
      </c>
      <c r="E349" s="68" cm="1">
        <f t="array" ref="E349">_xlfn.XLOOKUP($B349,'Data Set'!$B$4:$B$38,_xlfn.XLOOKUP($C349,'Data Set'!$F$2:$BF$2,'Data Set'!$F$4:$BF$38,0))*26/12</f>
        <v>0</v>
      </c>
    </row>
    <row r="350" spans="2:5" x14ac:dyDescent="0.25">
      <c r="B350" s="8" t="str">
        <f t="shared" si="12"/>
        <v>Slack Costs</v>
      </c>
      <c r="C350" s="8">
        <f t="shared" si="13"/>
        <v>16</v>
      </c>
      <c r="D350" s="67">
        <v>1</v>
      </c>
      <c r="E350" s="68" cm="1">
        <f t="array" ref="E350">_xlfn.XLOOKUP($B350,'Data Set'!$B$4:$B$38,_xlfn.XLOOKUP($C350,'Data Set'!$F$2:$BF$2,'Data Set'!$F$4:$BF$38,0))*26/12</f>
        <v>154</v>
      </c>
    </row>
    <row r="351" spans="2:5" x14ac:dyDescent="0.25">
      <c r="B351" s="8" t="str">
        <f t="shared" si="12"/>
        <v>Rippling Costs</v>
      </c>
      <c r="C351" s="8">
        <f t="shared" si="13"/>
        <v>16</v>
      </c>
      <c r="D351" s="67">
        <v>1</v>
      </c>
      <c r="E351" s="68" cm="1">
        <f t="array" ref="E351">_xlfn.XLOOKUP($B351,'Data Set'!$B$4:$B$38,_xlfn.XLOOKUP($C351,'Data Set'!$F$2:$BF$2,'Data Set'!$F$4:$BF$38,0))*26/12</f>
        <v>445.50000000000006</v>
      </c>
    </row>
    <row r="352" spans="2:5" x14ac:dyDescent="0.25">
      <c r="B352" s="8" t="str">
        <f t="shared" si="12"/>
        <v>Google Workspace Costs</v>
      </c>
      <c r="C352" s="8">
        <f t="shared" si="13"/>
        <v>16</v>
      </c>
      <c r="D352" s="67">
        <v>1</v>
      </c>
      <c r="E352" s="68" cm="1">
        <f t="array" ref="E352">_xlfn.XLOOKUP($B352,'Data Set'!$B$4:$B$38,_xlfn.XLOOKUP($C352,'Data Set'!$F$2:$BF$2,'Data Set'!$F$4:$BF$38,0))*26/12</f>
        <v>187</v>
      </c>
    </row>
    <row r="353" spans="2:5" x14ac:dyDescent="0.25">
      <c r="B353" s="8" t="str">
        <f t="shared" si="12"/>
        <v>Workers Comp</v>
      </c>
      <c r="C353" s="8">
        <f t="shared" si="13"/>
        <v>16</v>
      </c>
      <c r="D353" s="67">
        <v>1</v>
      </c>
      <c r="E353" s="68" cm="1">
        <f t="array" ref="E353">_xlfn.XLOOKUP($B353,'Data Set'!$B$4:$B$38,_xlfn.XLOOKUP($C353,'Data Set'!$F$2:$BF$2,'Data Set'!$F$4:$BF$38,0))*26/12</f>
        <v>194.97395341666672</v>
      </c>
    </row>
    <row r="354" spans="2:5" x14ac:dyDescent="0.25">
      <c r="B354" s="8" t="str">
        <f t="shared" si="12"/>
        <v>Payroll Taxes</v>
      </c>
      <c r="C354" s="8">
        <f t="shared" si="13"/>
        <v>16</v>
      </c>
      <c r="D354" s="67">
        <v>1</v>
      </c>
      <c r="E354" s="68" cm="1">
        <f t="array" ref="E354">_xlfn.XLOOKUP($B354,'Data Set'!$B$4:$B$38,_xlfn.XLOOKUP($C354,'Data Set'!$F$2:$BF$2,'Data Set'!$F$4:$BF$38,0))*26/12</f>
        <v>1672.8833333333334</v>
      </c>
    </row>
    <row r="355" spans="2:5" x14ac:dyDescent="0.25">
      <c r="B355" s="8" t="str">
        <f t="shared" si="12"/>
        <v>Billings</v>
      </c>
      <c r="C355" s="8">
        <f t="shared" si="13"/>
        <v>17</v>
      </c>
      <c r="D355" s="67">
        <v>1</v>
      </c>
      <c r="E355" s="68" cm="1">
        <f t="array" ref="E355">_xlfn.XLOOKUP($B355,'Data Set'!$B$4:$B$38,_xlfn.XLOOKUP($C355,'Data Set'!$F$2:$BF$2,'Data Set'!$F$4:$BF$38,0))*26/12</f>
        <v>21167.769999999993</v>
      </c>
    </row>
    <row r="356" spans="2:5" x14ac:dyDescent="0.25">
      <c r="B356" s="8" t="str">
        <f t="shared" si="12"/>
        <v xml:space="preserve">Staff Pay </v>
      </c>
      <c r="C356" s="8">
        <f t="shared" si="13"/>
        <v>17</v>
      </c>
      <c r="D356" s="67">
        <v>1</v>
      </c>
      <c r="E356" s="68" cm="1">
        <f t="array" ref="E356">_xlfn.XLOOKUP($B356,'Data Set'!$B$4:$B$38,_xlfn.XLOOKUP($C356,'Data Set'!$F$2:$BF$2,'Data Set'!$F$4:$BF$38,0))*26/12</f>
        <v>5297.4674999999997</v>
      </c>
    </row>
    <row r="357" spans="2:5" x14ac:dyDescent="0.25">
      <c r="B357" s="8" t="str">
        <f t="shared" si="12"/>
        <v>Charge Backs</v>
      </c>
      <c r="C357" s="8">
        <f t="shared" si="13"/>
        <v>17</v>
      </c>
      <c r="D357" s="67">
        <v>1</v>
      </c>
      <c r="E357" s="68" cm="1">
        <f t="array" ref="E357">_xlfn.XLOOKUP($B357,'Data Set'!$B$4:$B$38,_xlfn.XLOOKUP($C357,'Data Set'!$F$2:$BF$2,'Data Set'!$F$4:$BF$38,0))*26/12</f>
        <v>0</v>
      </c>
    </row>
    <row r="358" spans="2:5" x14ac:dyDescent="0.25">
      <c r="B358" s="8" t="str">
        <f t="shared" si="12"/>
        <v>Practice Earnings*</v>
      </c>
      <c r="C358" s="8">
        <f t="shared" si="13"/>
        <v>17</v>
      </c>
      <c r="D358" s="67">
        <v>1</v>
      </c>
      <c r="E358" s="68" cm="1">
        <f t="array" ref="E358">_xlfn.XLOOKUP($B358,'Data Set'!$B$4:$B$38,_xlfn.XLOOKUP($C358,'Data Set'!$F$2:$BF$2,'Data Set'!$F$4:$BF$38,0))*26/12</f>
        <v>9519.9714999999942</v>
      </c>
    </row>
    <row r="359" spans="2:5" x14ac:dyDescent="0.25">
      <c r="B359" s="8" t="str">
        <f t="shared" si="12"/>
        <v>Leases</v>
      </c>
      <c r="C359" s="8">
        <f t="shared" si="13"/>
        <v>17</v>
      </c>
      <c r="D359" s="67">
        <v>1</v>
      </c>
      <c r="E359" s="68" cm="1">
        <f t="array" ref="E359">_xlfn.XLOOKUP($B359,'Data Set'!$B$4:$B$38,_xlfn.XLOOKUP($C359,'Data Set'!$F$2:$BF$2,'Data Set'!$F$4:$BF$38,0))*26/12</f>
        <v>0</v>
      </c>
    </row>
    <row r="360" spans="2:5" x14ac:dyDescent="0.25">
      <c r="B360" s="8" t="str">
        <f t="shared" si="12"/>
        <v>Staff Training Support</v>
      </c>
      <c r="C360" s="8">
        <f t="shared" si="13"/>
        <v>17</v>
      </c>
      <c r="D360" s="67">
        <v>1</v>
      </c>
      <c r="E360" s="68" cm="1">
        <f t="array" ref="E360">_xlfn.XLOOKUP($B360,'Data Set'!$B$4:$B$38,_xlfn.XLOOKUP($C360,'Data Set'!$F$2:$BF$2,'Data Set'!$F$4:$BF$38,0))*26/12</f>
        <v>0</v>
      </c>
    </row>
    <row r="361" spans="2:5" x14ac:dyDescent="0.25">
      <c r="B361" s="8" t="str">
        <f t="shared" si="12"/>
        <v>Staff Support (admin, mileage, etc)</v>
      </c>
      <c r="C361" s="8">
        <f t="shared" si="13"/>
        <v>17</v>
      </c>
      <c r="D361" s="67">
        <v>1</v>
      </c>
      <c r="E361" s="68" cm="1">
        <f t="array" ref="E361">_xlfn.XLOOKUP($B361,'Data Set'!$B$4:$B$38,_xlfn.XLOOKUP($C361,'Data Set'!$F$2:$BF$2,'Data Set'!$F$4:$BF$38,0))*26/12</f>
        <v>0</v>
      </c>
    </row>
    <row r="362" spans="2:5" x14ac:dyDescent="0.25">
      <c r="B362" s="8" t="str">
        <f t="shared" si="12"/>
        <v>Miscellaneous</v>
      </c>
      <c r="C362" s="8">
        <f t="shared" si="13"/>
        <v>17</v>
      </c>
      <c r="D362" s="67">
        <v>1</v>
      </c>
      <c r="E362" s="68" cm="1">
        <f t="array" ref="E362">_xlfn.XLOOKUP($B362,'Data Set'!$B$4:$B$38,_xlfn.XLOOKUP($C362,'Data Set'!$F$2:$BF$2,'Data Set'!$F$4:$BF$38,0))*26/12</f>
        <v>0</v>
      </c>
    </row>
    <row r="363" spans="2:5" x14ac:dyDescent="0.25">
      <c r="B363" s="8" t="str">
        <f t="shared" si="12"/>
        <v>Negative Earnings / Min Earnings</v>
      </c>
      <c r="C363" s="8">
        <f t="shared" si="13"/>
        <v>17</v>
      </c>
      <c r="D363" s="67">
        <v>1</v>
      </c>
      <c r="E363" s="68" cm="1">
        <f t="array" ref="E363">_xlfn.XLOOKUP($B363,'Data Set'!$B$4:$B$38,_xlfn.XLOOKUP($C363,'Data Set'!$F$2:$BF$2,'Data Set'!$F$4:$BF$38,0))*26/12</f>
        <v>0</v>
      </c>
    </row>
    <row r="364" spans="2:5" x14ac:dyDescent="0.25">
      <c r="B364" s="8" t="str">
        <f t="shared" si="12"/>
        <v>Brex Costs (Marketing and Advertisement)</v>
      </c>
      <c r="C364" s="8">
        <f t="shared" si="13"/>
        <v>17</v>
      </c>
      <c r="D364" s="67">
        <v>1</v>
      </c>
      <c r="E364" s="68" cm="1">
        <f t="array" ref="E364">_xlfn.XLOOKUP($B364,'Data Set'!$B$4:$B$38,_xlfn.XLOOKUP($C364,'Data Set'!$F$2:$BF$2,'Data Set'!$F$4:$BF$38,0))*26/12</f>
        <v>0</v>
      </c>
    </row>
    <row r="365" spans="2:5" x14ac:dyDescent="0.25">
      <c r="B365" s="8" t="str">
        <f t="shared" si="12"/>
        <v>Health Insurance (covered by Finni)</v>
      </c>
      <c r="C365" s="8">
        <f t="shared" si="13"/>
        <v>17</v>
      </c>
      <c r="D365" s="67">
        <v>1</v>
      </c>
      <c r="E365" s="68" cm="1">
        <f t="array" ref="E365">_xlfn.XLOOKUP($B365,'Data Set'!$B$4:$B$38,_xlfn.XLOOKUP($C365,'Data Set'!$F$2:$BF$2,'Data Set'!$F$4:$BF$38,0))*26/12</f>
        <v>0</v>
      </c>
    </row>
    <row r="366" spans="2:5" x14ac:dyDescent="0.25">
      <c r="B366" s="8" t="str">
        <f t="shared" si="12"/>
        <v>iPad Costs (Amortized)</v>
      </c>
      <c r="C366" s="8">
        <f t="shared" si="13"/>
        <v>17</v>
      </c>
      <c r="D366" s="67">
        <v>1</v>
      </c>
      <c r="E366" s="68" cm="1">
        <f t="array" ref="E366">_xlfn.XLOOKUP($B366,'Data Set'!$B$4:$B$38,_xlfn.XLOOKUP($C366,'Data Set'!$F$2:$BF$2,'Data Set'!$F$4:$BF$38,0))*26/12</f>
        <v>50.000000000000007</v>
      </c>
    </row>
    <row r="367" spans="2:5" x14ac:dyDescent="0.25">
      <c r="B367" s="8" t="str">
        <f t="shared" si="12"/>
        <v>Licensing and Training</v>
      </c>
      <c r="C367" s="8">
        <f t="shared" si="13"/>
        <v>17</v>
      </c>
      <c r="D367" s="67">
        <v>1</v>
      </c>
      <c r="E367" s="68" cm="1">
        <f t="array" ref="E367">_xlfn.XLOOKUP($B367,'Data Set'!$B$4:$B$38,_xlfn.XLOOKUP($C367,'Data Set'!$F$2:$BF$2,'Data Set'!$F$4:$BF$38,0))*26/12</f>
        <v>0</v>
      </c>
    </row>
    <row r="368" spans="2:5" x14ac:dyDescent="0.25">
      <c r="B368" s="8" t="str">
        <f t="shared" si="12"/>
        <v>Liability Insurance</v>
      </c>
      <c r="C368" s="8">
        <f t="shared" si="13"/>
        <v>17</v>
      </c>
      <c r="D368" s="67">
        <v>1</v>
      </c>
      <c r="E368" s="68" cm="1">
        <f t="array" ref="E368">_xlfn.XLOOKUP($B368,'Data Set'!$B$4:$B$38,_xlfn.XLOOKUP($C368,'Data Set'!$F$2:$BF$2,'Data Set'!$F$4:$BF$38,0))*26/12</f>
        <v>33.333333333333336</v>
      </c>
    </row>
    <row r="369" spans="2:5" x14ac:dyDescent="0.25">
      <c r="B369" s="8" t="str">
        <f t="shared" si="12"/>
        <v>Background Check Costs</v>
      </c>
      <c r="C369" s="8">
        <f t="shared" si="13"/>
        <v>17</v>
      </c>
      <c r="D369" s="67">
        <v>1</v>
      </c>
      <c r="E369" s="68" cm="1">
        <f t="array" ref="E369">_xlfn.XLOOKUP($B369,'Data Set'!$B$4:$B$38,_xlfn.XLOOKUP($C369,'Data Set'!$F$2:$BF$2,'Data Set'!$F$4:$BF$38,0))*26/12</f>
        <v>33.333333333333336</v>
      </c>
    </row>
    <row r="370" spans="2:5" x14ac:dyDescent="0.25">
      <c r="B370" s="8" t="str">
        <f t="shared" si="12"/>
        <v>Billing Costs</v>
      </c>
      <c r="C370" s="8">
        <f t="shared" si="13"/>
        <v>17</v>
      </c>
      <c r="D370" s="67">
        <v>1</v>
      </c>
      <c r="E370" s="68" cm="1">
        <f t="array" ref="E370">_xlfn.XLOOKUP($B370,'Data Set'!$B$4:$B$38,_xlfn.XLOOKUP($C370,'Data Set'!$F$2:$BF$2,'Data Set'!$F$4:$BF$38,0))*26/12</f>
        <v>635.03309999999988</v>
      </c>
    </row>
    <row r="371" spans="2:5" x14ac:dyDescent="0.25">
      <c r="B371" s="8" t="str">
        <f t="shared" si="12"/>
        <v>Credentialing Costs</v>
      </c>
      <c r="C371" s="8">
        <f t="shared" si="13"/>
        <v>17</v>
      </c>
      <c r="D371" s="67">
        <v>1</v>
      </c>
      <c r="E371" s="68" cm="1">
        <f t="array" ref="E371">_xlfn.XLOOKUP($B371,'Data Set'!$B$4:$B$38,_xlfn.XLOOKUP($C371,'Data Set'!$F$2:$BF$2,'Data Set'!$F$4:$BF$38,0))*26/12</f>
        <v>216.66666666666666</v>
      </c>
    </row>
    <row r="372" spans="2:5" x14ac:dyDescent="0.25">
      <c r="B372" s="8" t="str">
        <f t="shared" si="12"/>
        <v>Slack Costs</v>
      </c>
      <c r="C372" s="8">
        <f t="shared" si="13"/>
        <v>17</v>
      </c>
      <c r="D372" s="67">
        <v>1</v>
      </c>
      <c r="E372" s="68" cm="1">
        <f t="array" ref="E372">_xlfn.XLOOKUP($B372,'Data Set'!$B$4:$B$38,_xlfn.XLOOKUP($C372,'Data Set'!$F$2:$BF$2,'Data Set'!$F$4:$BF$38,0))*26/12</f>
        <v>56</v>
      </c>
    </row>
    <row r="373" spans="2:5" x14ac:dyDescent="0.25">
      <c r="B373" s="8" t="str">
        <f t="shared" si="12"/>
        <v>Rippling Costs</v>
      </c>
      <c r="C373" s="8">
        <f t="shared" si="13"/>
        <v>17</v>
      </c>
      <c r="D373" s="67">
        <v>1</v>
      </c>
      <c r="E373" s="68" cm="1">
        <f t="array" ref="E373">_xlfn.XLOOKUP($B373,'Data Set'!$B$4:$B$38,_xlfn.XLOOKUP($C373,'Data Set'!$F$2:$BF$2,'Data Set'!$F$4:$BF$38,0))*26/12</f>
        <v>162</v>
      </c>
    </row>
    <row r="374" spans="2:5" x14ac:dyDescent="0.25">
      <c r="B374" s="8" t="str">
        <f t="shared" si="12"/>
        <v>Google Workspace Costs</v>
      </c>
      <c r="C374" s="8">
        <f t="shared" si="13"/>
        <v>17</v>
      </c>
      <c r="D374" s="67">
        <v>1</v>
      </c>
      <c r="E374" s="68" cm="1">
        <f t="array" ref="E374">_xlfn.XLOOKUP($B374,'Data Set'!$B$4:$B$38,_xlfn.XLOOKUP($C374,'Data Set'!$F$2:$BF$2,'Data Set'!$F$4:$BF$38,0))*26/12</f>
        <v>68</v>
      </c>
    </row>
    <row r="375" spans="2:5" x14ac:dyDescent="0.25">
      <c r="B375" s="8" t="str">
        <f t="shared" si="12"/>
        <v>Workers Comp</v>
      </c>
      <c r="C375" s="8">
        <f t="shared" si="13"/>
        <v>17</v>
      </c>
      <c r="D375" s="67">
        <v>1</v>
      </c>
      <c r="E375" s="68" cm="1">
        <f t="array" ref="E375">_xlfn.XLOOKUP($B375,'Data Set'!$B$4:$B$38,_xlfn.XLOOKUP($C375,'Data Set'!$F$2:$BF$2,'Data Set'!$F$4:$BF$38,0))*26/12</f>
        <v>71.515811250000013</v>
      </c>
    </row>
    <row r="376" spans="2:5" x14ac:dyDescent="0.25">
      <c r="B376" s="8" t="str">
        <f t="shared" si="12"/>
        <v>Payroll Taxes</v>
      </c>
      <c r="C376" s="8">
        <f t="shared" si="13"/>
        <v>17</v>
      </c>
      <c r="D376" s="67">
        <v>1</v>
      </c>
      <c r="E376" s="68" cm="1">
        <f t="array" ref="E376">_xlfn.XLOOKUP($B376,'Data Set'!$B$4:$B$38,_xlfn.XLOOKUP($C376,'Data Set'!$F$2:$BF$2,'Data Set'!$F$4:$BF$38,0))*26/12</f>
        <v>490.03500000000003</v>
      </c>
    </row>
    <row r="377" spans="2:5" x14ac:dyDescent="0.25">
      <c r="B377" s="8" t="str">
        <f t="shared" si="12"/>
        <v>Billings</v>
      </c>
      <c r="C377" s="8">
        <f t="shared" si="13"/>
        <v>18</v>
      </c>
      <c r="D377" s="67">
        <v>1</v>
      </c>
      <c r="E377" s="68" cm="1">
        <f t="array" ref="E377">_xlfn.XLOOKUP($B377,'Data Set'!$B$4:$B$38,_xlfn.XLOOKUP($C377,'Data Set'!$F$2:$BF$2,'Data Set'!$F$4:$BF$38,0))*26/12</f>
        <v>10718.066666666669</v>
      </c>
    </row>
    <row r="378" spans="2:5" x14ac:dyDescent="0.25">
      <c r="B378" s="8" t="str">
        <f t="shared" si="12"/>
        <v xml:space="preserve">Staff Pay </v>
      </c>
      <c r="C378" s="8">
        <f t="shared" si="13"/>
        <v>18</v>
      </c>
      <c r="D378" s="67">
        <v>1</v>
      </c>
      <c r="E378" s="68" cm="1">
        <f t="array" ref="E378">_xlfn.XLOOKUP($B378,'Data Set'!$B$4:$B$38,_xlfn.XLOOKUP($C378,'Data Set'!$F$2:$BF$2,'Data Set'!$F$4:$BF$38,0))*26/12</f>
        <v>3646.4458333333332</v>
      </c>
    </row>
    <row r="379" spans="2:5" x14ac:dyDescent="0.25">
      <c r="B379" s="8" t="str">
        <f t="shared" si="12"/>
        <v>Charge Backs</v>
      </c>
      <c r="C379" s="8">
        <f t="shared" si="13"/>
        <v>18</v>
      </c>
      <c r="D379" s="67">
        <v>1</v>
      </c>
      <c r="E379" s="68" cm="1">
        <f t="array" ref="E379">_xlfn.XLOOKUP($B379,'Data Set'!$B$4:$B$38,_xlfn.XLOOKUP($C379,'Data Set'!$F$2:$BF$2,'Data Set'!$F$4:$BF$38,0))*26/12</f>
        <v>0</v>
      </c>
    </row>
    <row r="380" spans="2:5" x14ac:dyDescent="0.25">
      <c r="B380" s="8" t="str">
        <f t="shared" si="12"/>
        <v>Practice Earnings*</v>
      </c>
      <c r="C380" s="8">
        <f t="shared" si="13"/>
        <v>18</v>
      </c>
      <c r="D380" s="67">
        <v>1</v>
      </c>
      <c r="E380" s="68" cm="1">
        <f t="array" ref="E380">_xlfn.XLOOKUP($B380,'Data Set'!$B$4:$B$38,_xlfn.XLOOKUP($C380,'Data Set'!$F$2:$BF$2,'Data Set'!$F$4:$BF$38,0))*26/12</f>
        <v>3105.9361666666696</v>
      </c>
    </row>
    <row r="381" spans="2:5" x14ac:dyDescent="0.25">
      <c r="B381" s="8" t="str">
        <f t="shared" si="12"/>
        <v>Leases</v>
      </c>
      <c r="C381" s="8">
        <f t="shared" si="13"/>
        <v>18</v>
      </c>
      <c r="D381" s="67">
        <v>1</v>
      </c>
      <c r="E381" s="68" cm="1">
        <f t="array" ref="E381">_xlfn.XLOOKUP($B381,'Data Set'!$B$4:$B$38,_xlfn.XLOOKUP($C381,'Data Set'!$F$2:$BF$2,'Data Set'!$F$4:$BF$38,0))*26/12</f>
        <v>0</v>
      </c>
    </row>
    <row r="382" spans="2:5" x14ac:dyDescent="0.25">
      <c r="B382" s="8" t="str">
        <f t="shared" si="12"/>
        <v>Staff Training Support</v>
      </c>
      <c r="C382" s="8">
        <f t="shared" si="13"/>
        <v>18</v>
      </c>
      <c r="D382" s="67">
        <v>1</v>
      </c>
      <c r="E382" s="68" cm="1">
        <f t="array" ref="E382">_xlfn.XLOOKUP($B382,'Data Set'!$B$4:$B$38,_xlfn.XLOOKUP($C382,'Data Set'!$F$2:$BF$2,'Data Set'!$F$4:$BF$38,0))*26/12</f>
        <v>0</v>
      </c>
    </row>
    <row r="383" spans="2:5" x14ac:dyDescent="0.25">
      <c r="B383" s="8" t="str">
        <f t="shared" si="12"/>
        <v>Staff Support (admin, mileage, etc)</v>
      </c>
      <c r="C383" s="8">
        <f t="shared" si="13"/>
        <v>18</v>
      </c>
      <c r="D383" s="67">
        <v>1</v>
      </c>
      <c r="E383" s="68" cm="1">
        <f t="array" ref="E383">_xlfn.XLOOKUP($B383,'Data Set'!$B$4:$B$38,_xlfn.XLOOKUP($C383,'Data Set'!$F$2:$BF$2,'Data Set'!$F$4:$BF$38,0))*26/12</f>
        <v>0</v>
      </c>
    </row>
    <row r="384" spans="2:5" x14ac:dyDescent="0.25">
      <c r="B384" s="8" t="str">
        <f t="shared" si="12"/>
        <v>Miscellaneous</v>
      </c>
      <c r="C384" s="8">
        <f t="shared" si="13"/>
        <v>18</v>
      </c>
      <c r="D384" s="67">
        <v>1</v>
      </c>
      <c r="E384" s="68" cm="1">
        <f t="array" ref="E384">_xlfn.XLOOKUP($B384,'Data Set'!$B$4:$B$38,_xlfn.XLOOKUP($C384,'Data Set'!$F$2:$BF$2,'Data Set'!$F$4:$BF$38,0))*26/12</f>
        <v>0</v>
      </c>
    </row>
    <row r="385" spans="2:5" x14ac:dyDescent="0.25">
      <c r="B385" s="8" t="str">
        <f t="shared" si="12"/>
        <v>Negative Earnings / Min Earnings</v>
      </c>
      <c r="C385" s="8">
        <f t="shared" si="13"/>
        <v>18</v>
      </c>
      <c r="D385" s="67">
        <v>1</v>
      </c>
      <c r="E385" s="68" cm="1">
        <f t="array" ref="E385">_xlfn.XLOOKUP($B385,'Data Set'!$B$4:$B$38,_xlfn.XLOOKUP($C385,'Data Set'!$F$2:$BF$2,'Data Set'!$F$4:$BF$38,0))*26/12</f>
        <v>0</v>
      </c>
    </row>
    <row r="386" spans="2:5" x14ac:dyDescent="0.25">
      <c r="B386" s="8" t="str">
        <f t="shared" si="12"/>
        <v>Brex Costs (Marketing and Advertisement)</v>
      </c>
      <c r="C386" s="8">
        <f t="shared" si="13"/>
        <v>18</v>
      </c>
      <c r="D386" s="67">
        <v>1</v>
      </c>
      <c r="E386" s="68" cm="1">
        <f t="array" ref="E386">_xlfn.XLOOKUP($B386,'Data Set'!$B$4:$B$38,_xlfn.XLOOKUP($C386,'Data Set'!$F$2:$BF$2,'Data Set'!$F$4:$BF$38,0))*26/12</f>
        <v>0</v>
      </c>
    </row>
    <row r="387" spans="2:5" x14ac:dyDescent="0.25">
      <c r="B387" s="8" t="str">
        <f t="shared" si="12"/>
        <v>Health Insurance (covered by Finni)</v>
      </c>
      <c r="C387" s="8">
        <f t="shared" si="13"/>
        <v>18</v>
      </c>
      <c r="D387" s="67">
        <v>1</v>
      </c>
      <c r="E387" s="68" cm="1">
        <f t="array" ref="E387">_xlfn.XLOOKUP($B387,'Data Set'!$B$4:$B$38,_xlfn.XLOOKUP($C387,'Data Set'!$F$2:$BF$2,'Data Set'!$F$4:$BF$38,0))*26/12</f>
        <v>0</v>
      </c>
    </row>
    <row r="388" spans="2:5" x14ac:dyDescent="0.25">
      <c r="B388" s="8" t="str">
        <f t="shared" si="12"/>
        <v>iPad Costs (Amortized)</v>
      </c>
      <c r="C388" s="8">
        <f t="shared" si="13"/>
        <v>18</v>
      </c>
      <c r="D388" s="67">
        <v>1</v>
      </c>
      <c r="E388" s="68" cm="1">
        <f t="array" ref="E388">_xlfn.XLOOKUP($B388,'Data Set'!$B$4:$B$38,_xlfn.XLOOKUP($C388,'Data Set'!$F$2:$BF$2,'Data Set'!$F$4:$BF$38,0))*26/12</f>
        <v>16.666666666666668</v>
      </c>
    </row>
    <row r="389" spans="2:5" x14ac:dyDescent="0.25">
      <c r="B389" s="8" t="str">
        <f t="shared" si="12"/>
        <v>Licensing and Training</v>
      </c>
      <c r="C389" s="8">
        <f t="shared" si="13"/>
        <v>18</v>
      </c>
      <c r="D389" s="67">
        <v>1</v>
      </c>
      <c r="E389" s="68" cm="1">
        <f t="array" ref="E389">_xlfn.XLOOKUP($B389,'Data Set'!$B$4:$B$38,_xlfn.XLOOKUP($C389,'Data Set'!$F$2:$BF$2,'Data Set'!$F$4:$BF$38,0))*26/12</f>
        <v>0</v>
      </c>
    </row>
    <row r="390" spans="2:5" x14ac:dyDescent="0.25">
      <c r="B390" s="8" t="str">
        <f t="shared" si="12"/>
        <v>Liability Insurance</v>
      </c>
      <c r="C390" s="8">
        <f t="shared" si="13"/>
        <v>18</v>
      </c>
      <c r="D390" s="67">
        <v>1</v>
      </c>
      <c r="E390" s="68" cm="1">
        <f t="array" ref="E390">_xlfn.XLOOKUP($B390,'Data Set'!$B$4:$B$38,_xlfn.XLOOKUP($C390,'Data Set'!$F$2:$BF$2,'Data Set'!$F$4:$BF$38,0))*26/12</f>
        <v>16.666666666666668</v>
      </c>
    </row>
    <row r="391" spans="2:5" x14ac:dyDescent="0.25">
      <c r="B391" s="8" t="str">
        <f t="shared" si="12"/>
        <v>Background Check Costs</v>
      </c>
      <c r="C391" s="8">
        <f t="shared" si="13"/>
        <v>18</v>
      </c>
      <c r="D391" s="67">
        <v>1</v>
      </c>
      <c r="E391" s="68" cm="1">
        <f t="array" ref="E391">_xlfn.XLOOKUP($B391,'Data Set'!$B$4:$B$38,_xlfn.XLOOKUP($C391,'Data Set'!$F$2:$BF$2,'Data Set'!$F$4:$BF$38,0))*26/12</f>
        <v>16.666666666666668</v>
      </c>
    </row>
    <row r="392" spans="2:5" x14ac:dyDescent="0.25">
      <c r="B392" s="8" t="str">
        <f t="shared" si="12"/>
        <v>Billing Costs</v>
      </c>
      <c r="C392" s="8">
        <f t="shared" si="13"/>
        <v>18</v>
      </c>
      <c r="D392" s="67">
        <v>1</v>
      </c>
      <c r="E392" s="68" cm="1">
        <f t="array" ref="E392">_xlfn.XLOOKUP($B392,'Data Set'!$B$4:$B$38,_xlfn.XLOOKUP($C392,'Data Set'!$F$2:$BF$2,'Data Set'!$F$4:$BF$38,0))*26/12</f>
        <v>321.54200000000009</v>
      </c>
    </row>
    <row r="393" spans="2:5" x14ac:dyDescent="0.25">
      <c r="B393" s="8" t="str">
        <f t="shared" si="12"/>
        <v>Credentialing Costs</v>
      </c>
      <c r="C393" s="8">
        <f t="shared" si="13"/>
        <v>18</v>
      </c>
      <c r="D393" s="67">
        <v>1</v>
      </c>
      <c r="E393" s="68" cm="1">
        <f t="array" ref="E393">_xlfn.XLOOKUP($B393,'Data Set'!$B$4:$B$38,_xlfn.XLOOKUP($C393,'Data Set'!$F$2:$BF$2,'Data Set'!$F$4:$BF$38,0))*26/12</f>
        <v>0</v>
      </c>
    </row>
    <row r="394" spans="2:5" x14ac:dyDescent="0.25">
      <c r="B394" s="8" t="str">
        <f t="shared" si="12"/>
        <v>Slack Costs</v>
      </c>
      <c r="C394" s="8">
        <f t="shared" si="13"/>
        <v>18</v>
      </c>
      <c r="D394" s="67">
        <v>1</v>
      </c>
      <c r="E394" s="68" cm="1">
        <f t="array" ref="E394">_xlfn.XLOOKUP($B394,'Data Set'!$B$4:$B$38,_xlfn.XLOOKUP($C394,'Data Set'!$F$2:$BF$2,'Data Set'!$F$4:$BF$38,0))*26/12</f>
        <v>28</v>
      </c>
    </row>
    <row r="395" spans="2:5" x14ac:dyDescent="0.25">
      <c r="B395" s="8" t="str">
        <f t="shared" si="12"/>
        <v>Rippling Costs</v>
      </c>
      <c r="C395" s="8">
        <f t="shared" si="13"/>
        <v>18</v>
      </c>
      <c r="D395" s="67">
        <v>1</v>
      </c>
      <c r="E395" s="68" cm="1">
        <f t="array" ref="E395">_xlfn.XLOOKUP($B395,'Data Set'!$B$4:$B$38,_xlfn.XLOOKUP($C395,'Data Set'!$F$2:$BF$2,'Data Set'!$F$4:$BF$38,0))*26/12</f>
        <v>81</v>
      </c>
    </row>
    <row r="396" spans="2:5" x14ac:dyDescent="0.25">
      <c r="B396" s="8" t="str">
        <f t="shared" si="12"/>
        <v>Google Workspace Costs</v>
      </c>
      <c r="C396" s="8">
        <f t="shared" si="13"/>
        <v>18</v>
      </c>
      <c r="D396" s="67">
        <v>1</v>
      </c>
      <c r="E396" s="68" cm="1">
        <f t="array" ref="E396">_xlfn.XLOOKUP($B396,'Data Set'!$B$4:$B$38,_xlfn.XLOOKUP($C396,'Data Set'!$F$2:$BF$2,'Data Set'!$F$4:$BF$38,0))*26/12</f>
        <v>34</v>
      </c>
    </row>
    <row r="397" spans="2:5" x14ac:dyDescent="0.25">
      <c r="B397" s="8" t="str">
        <f t="shared" si="12"/>
        <v>Workers Comp</v>
      </c>
      <c r="C397" s="8">
        <f t="shared" si="13"/>
        <v>18</v>
      </c>
      <c r="D397" s="67">
        <v>1</v>
      </c>
      <c r="E397" s="68" cm="1">
        <f t="array" ref="E397">_xlfn.XLOOKUP($B397,'Data Set'!$B$4:$B$38,_xlfn.XLOOKUP($C397,'Data Set'!$F$2:$BF$2,'Data Set'!$F$4:$BF$38,0))*26/12</f>
        <v>84.232898750000004</v>
      </c>
    </row>
    <row r="398" spans="2:5" x14ac:dyDescent="0.25">
      <c r="B398" s="8" t="str">
        <f t="shared" si="12"/>
        <v>Payroll Taxes</v>
      </c>
      <c r="C398" s="8">
        <f t="shared" si="13"/>
        <v>18</v>
      </c>
      <c r="D398" s="67">
        <v>1</v>
      </c>
      <c r="E398" s="68" cm="1">
        <f t="array" ref="E398">_xlfn.XLOOKUP($B398,'Data Set'!$B$4:$B$38,_xlfn.XLOOKUP($C398,'Data Set'!$F$2:$BF$2,'Data Set'!$F$4:$BF$38,0))*26/12</f>
        <v>355.39833333333331</v>
      </c>
    </row>
    <row r="399" spans="2:5" x14ac:dyDescent="0.25">
      <c r="B399" s="8" t="str">
        <f t="shared" si="12"/>
        <v>Billings</v>
      </c>
      <c r="C399" s="8">
        <f t="shared" si="13"/>
        <v>19</v>
      </c>
      <c r="D399" s="67">
        <v>1</v>
      </c>
      <c r="E399" s="68" cm="1">
        <f t="array" ref="E399">_xlfn.XLOOKUP($B399,'Data Set'!$B$4:$B$38,_xlfn.XLOOKUP($C399,'Data Set'!$F$2:$BF$2,'Data Set'!$F$4:$BF$38,0))*26/12</f>
        <v>12923.343333333331</v>
      </c>
    </row>
    <row r="400" spans="2:5" x14ac:dyDescent="0.25">
      <c r="B400" s="8" t="str">
        <f t="shared" si="12"/>
        <v xml:space="preserve">Staff Pay </v>
      </c>
      <c r="C400" s="8">
        <f t="shared" si="13"/>
        <v>19</v>
      </c>
      <c r="D400" s="67">
        <v>1</v>
      </c>
      <c r="E400" s="68" cm="1">
        <f t="array" ref="E400">_xlfn.XLOOKUP($B400,'Data Set'!$B$4:$B$38,_xlfn.XLOOKUP($C400,'Data Set'!$F$2:$BF$2,'Data Set'!$F$4:$BF$38,0))*26/12</f>
        <v>13853.120666666664</v>
      </c>
    </row>
    <row r="401" spans="2:5" x14ac:dyDescent="0.25">
      <c r="B401" s="8" t="str">
        <f t="shared" si="12"/>
        <v>Charge Backs</v>
      </c>
      <c r="C401" s="8">
        <f t="shared" si="13"/>
        <v>19</v>
      </c>
      <c r="D401" s="67">
        <v>1</v>
      </c>
      <c r="E401" s="68" cm="1">
        <f t="array" ref="E401">_xlfn.XLOOKUP($B401,'Data Set'!$B$4:$B$38,_xlfn.XLOOKUP($C401,'Data Set'!$F$2:$BF$2,'Data Set'!$F$4:$BF$38,0))*26/12</f>
        <v>1050.8333333333333</v>
      </c>
    </row>
    <row r="402" spans="2:5" x14ac:dyDescent="0.25">
      <c r="B402" s="8" t="str">
        <f t="shared" si="12"/>
        <v>Practice Earnings*</v>
      </c>
      <c r="C402" s="8">
        <f t="shared" si="13"/>
        <v>19</v>
      </c>
      <c r="D402" s="67">
        <v>1</v>
      </c>
      <c r="E402" s="68" cm="1">
        <f t="array" ref="E402">_xlfn.XLOOKUP($B402,'Data Set'!$B$4:$B$38,_xlfn.XLOOKUP($C402,'Data Set'!$F$2:$BF$2,'Data Set'!$F$4:$BF$38,0))*26/12</f>
        <v>-6762.2468333333336</v>
      </c>
    </row>
    <row r="403" spans="2:5" x14ac:dyDescent="0.25">
      <c r="B403" s="8" t="str">
        <f t="shared" si="12"/>
        <v>Leases</v>
      </c>
      <c r="C403" s="8">
        <f t="shared" si="13"/>
        <v>19</v>
      </c>
      <c r="D403" s="67">
        <v>1</v>
      </c>
      <c r="E403" s="68" cm="1">
        <f t="array" ref="E403">_xlfn.XLOOKUP($B403,'Data Set'!$B$4:$B$38,_xlfn.XLOOKUP($C403,'Data Set'!$F$2:$BF$2,'Data Set'!$F$4:$BF$38,0))*26/12</f>
        <v>0</v>
      </c>
    </row>
    <row r="404" spans="2:5" x14ac:dyDescent="0.25">
      <c r="B404" s="8" t="str">
        <f t="shared" si="12"/>
        <v>Staff Training Support</v>
      </c>
      <c r="C404" s="8">
        <f t="shared" si="13"/>
        <v>19</v>
      </c>
      <c r="D404" s="67">
        <v>1</v>
      </c>
      <c r="E404" s="68" cm="1">
        <f t="array" ref="E404">_xlfn.XLOOKUP($B404,'Data Set'!$B$4:$B$38,_xlfn.XLOOKUP($C404,'Data Set'!$F$2:$BF$2,'Data Set'!$F$4:$BF$38,0))*26/12</f>
        <v>0</v>
      </c>
    </row>
    <row r="405" spans="2:5" x14ac:dyDescent="0.25">
      <c r="B405" s="8" t="str">
        <f t="shared" si="12"/>
        <v>Staff Support (admin, mileage, etc)</v>
      </c>
      <c r="C405" s="8">
        <f t="shared" si="13"/>
        <v>19</v>
      </c>
      <c r="D405" s="67">
        <v>1</v>
      </c>
      <c r="E405" s="68" cm="1">
        <f t="array" ref="E405">_xlfn.XLOOKUP($B405,'Data Set'!$B$4:$B$38,_xlfn.XLOOKUP($C405,'Data Set'!$F$2:$BF$2,'Data Set'!$F$4:$BF$38,0))*26/12</f>
        <v>0</v>
      </c>
    </row>
    <row r="406" spans="2:5" x14ac:dyDescent="0.25">
      <c r="B406" s="8" t="str">
        <f t="shared" si="12"/>
        <v>Miscellaneous</v>
      </c>
      <c r="C406" s="8">
        <f t="shared" si="13"/>
        <v>19</v>
      </c>
      <c r="D406" s="67">
        <v>1</v>
      </c>
      <c r="E406" s="68" cm="1">
        <f t="array" ref="E406">_xlfn.XLOOKUP($B406,'Data Set'!$B$4:$B$38,_xlfn.XLOOKUP($C406,'Data Set'!$F$2:$BF$2,'Data Set'!$F$4:$BF$38,0))*26/12</f>
        <v>0</v>
      </c>
    </row>
    <row r="407" spans="2:5" x14ac:dyDescent="0.25">
      <c r="B407" s="8" t="str">
        <f t="shared" si="12"/>
        <v>Negative Earnings / Min Earnings</v>
      </c>
      <c r="C407" s="8">
        <f t="shared" si="13"/>
        <v>19</v>
      </c>
      <c r="D407" s="67">
        <v>1</v>
      </c>
      <c r="E407" s="68" cm="1">
        <f t="array" ref="E407">_xlfn.XLOOKUP($B407,'Data Set'!$B$4:$B$38,_xlfn.XLOOKUP($C407,'Data Set'!$F$2:$BF$2,'Data Set'!$F$4:$BF$38,0))*26/12</f>
        <v>6762.2533333333331</v>
      </c>
    </row>
    <row r="408" spans="2:5" x14ac:dyDescent="0.25">
      <c r="B408" s="8" t="str">
        <f t="shared" si="12"/>
        <v>Brex Costs (Marketing and Advertisement)</v>
      </c>
      <c r="C408" s="8">
        <f t="shared" si="13"/>
        <v>19</v>
      </c>
      <c r="D408" s="67">
        <v>1</v>
      </c>
      <c r="E408" s="68" cm="1">
        <f t="array" ref="E408">_xlfn.XLOOKUP($B408,'Data Set'!$B$4:$B$38,_xlfn.XLOOKUP($C408,'Data Set'!$F$2:$BF$2,'Data Set'!$F$4:$BF$38,0))*26/12</f>
        <v>0</v>
      </c>
    </row>
    <row r="409" spans="2:5" x14ac:dyDescent="0.25">
      <c r="B409" s="8" t="str">
        <f t="shared" si="12"/>
        <v>Health Insurance (covered by Finni)</v>
      </c>
      <c r="C409" s="8">
        <f t="shared" si="13"/>
        <v>19</v>
      </c>
      <c r="D409" s="67">
        <v>1</v>
      </c>
      <c r="E409" s="68" cm="1">
        <f t="array" ref="E409">_xlfn.XLOOKUP($B409,'Data Set'!$B$4:$B$38,_xlfn.XLOOKUP($C409,'Data Set'!$F$2:$BF$2,'Data Set'!$F$4:$BF$38,0))*26/12</f>
        <v>0</v>
      </c>
    </row>
    <row r="410" spans="2:5" x14ac:dyDescent="0.25">
      <c r="B410" s="8" t="str">
        <f t="shared" ref="B410:B473" si="14">B388</f>
        <v>iPad Costs (Amortized)</v>
      </c>
      <c r="C410" s="8">
        <f t="shared" ref="C410:C473" si="15">C388+1</f>
        <v>19</v>
      </c>
      <c r="D410" s="67">
        <v>1</v>
      </c>
      <c r="E410" s="68" cm="1">
        <f t="array" ref="E410">_xlfn.XLOOKUP($B410,'Data Set'!$B$4:$B$38,_xlfn.XLOOKUP($C410,'Data Set'!$F$2:$BF$2,'Data Set'!$F$4:$BF$38,0))*26/12</f>
        <v>100.00000000000001</v>
      </c>
    </row>
    <row r="411" spans="2:5" x14ac:dyDescent="0.25">
      <c r="B411" s="8" t="str">
        <f t="shared" si="14"/>
        <v>Licensing and Training</v>
      </c>
      <c r="C411" s="8">
        <f t="shared" si="15"/>
        <v>19</v>
      </c>
      <c r="D411" s="67">
        <v>1</v>
      </c>
      <c r="E411" s="68" cm="1">
        <f t="array" ref="E411">_xlfn.XLOOKUP($B411,'Data Set'!$B$4:$B$38,_xlfn.XLOOKUP($C411,'Data Set'!$F$2:$BF$2,'Data Set'!$F$4:$BF$38,0))*26/12</f>
        <v>0</v>
      </c>
    </row>
    <row r="412" spans="2:5" x14ac:dyDescent="0.25">
      <c r="B412" s="8" t="str">
        <f t="shared" si="14"/>
        <v>Liability Insurance</v>
      </c>
      <c r="C412" s="8">
        <f t="shared" si="15"/>
        <v>19</v>
      </c>
      <c r="D412" s="67">
        <v>1</v>
      </c>
      <c r="E412" s="68" cm="1">
        <f t="array" ref="E412">_xlfn.XLOOKUP($B412,'Data Set'!$B$4:$B$38,_xlfn.XLOOKUP($C412,'Data Set'!$F$2:$BF$2,'Data Set'!$F$4:$BF$38,0))*26/12</f>
        <v>58.333333333333343</v>
      </c>
    </row>
    <row r="413" spans="2:5" x14ac:dyDescent="0.25">
      <c r="B413" s="8" t="str">
        <f t="shared" si="14"/>
        <v>Background Check Costs</v>
      </c>
      <c r="C413" s="8">
        <f t="shared" si="15"/>
        <v>19</v>
      </c>
      <c r="D413" s="67">
        <v>1</v>
      </c>
      <c r="E413" s="68" cm="1">
        <f t="array" ref="E413">_xlfn.XLOOKUP($B413,'Data Set'!$B$4:$B$38,_xlfn.XLOOKUP($C413,'Data Set'!$F$2:$BF$2,'Data Set'!$F$4:$BF$38,0))*26/12</f>
        <v>58.333333333333343</v>
      </c>
    </row>
    <row r="414" spans="2:5" x14ac:dyDescent="0.25">
      <c r="B414" s="8" t="str">
        <f t="shared" si="14"/>
        <v>Billing Costs</v>
      </c>
      <c r="C414" s="8">
        <f t="shared" si="15"/>
        <v>19</v>
      </c>
      <c r="D414" s="67">
        <v>1</v>
      </c>
      <c r="E414" s="68" cm="1">
        <f t="array" ref="E414">_xlfn.XLOOKUP($B414,'Data Set'!$B$4:$B$38,_xlfn.XLOOKUP($C414,'Data Set'!$F$2:$BF$2,'Data Set'!$F$4:$BF$38,0))*26/12</f>
        <v>387.70029999999991</v>
      </c>
    </row>
    <row r="415" spans="2:5" x14ac:dyDescent="0.25">
      <c r="B415" s="8" t="str">
        <f t="shared" si="14"/>
        <v>Credentialing Costs</v>
      </c>
      <c r="C415" s="8">
        <f t="shared" si="15"/>
        <v>19</v>
      </c>
      <c r="D415" s="67">
        <v>1</v>
      </c>
      <c r="E415" s="68" cm="1">
        <f t="array" ref="E415">_xlfn.XLOOKUP($B415,'Data Set'!$B$4:$B$38,_xlfn.XLOOKUP($C415,'Data Set'!$F$2:$BF$2,'Data Set'!$F$4:$BF$38,0))*26/12</f>
        <v>0</v>
      </c>
    </row>
    <row r="416" spans="2:5" x14ac:dyDescent="0.25">
      <c r="B416" s="8" t="str">
        <f t="shared" si="14"/>
        <v>Slack Costs</v>
      </c>
      <c r="C416" s="8">
        <f t="shared" si="15"/>
        <v>19</v>
      </c>
      <c r="D416" s="67">
        <v>1</v>
      </c>
      <c r="E416" s="68" cm="1">
        <f t="array" ref="E416">_xlfn.XLOOKUP($B416,'Data Set'!$B$4:$B$38,_xlfn.XLOOKUP($C416,'Data Set'!$F$2:$BF$2,'Data Set'!$F$4:$BF$38,0))*26/12</f>
        <v>98</v>
      </c>
    </row>
    <row r="417" spans="2:5" x14ac:dyDescent="0.25">
      <c r="B417" s="8" t="str">
        <f t="shared" si="14"/>
        <v>Rippling Costs</v>
      </c>
      <c r="C417" s="8">
        <f t="shared" si="15"/>
        <v>19</v>
      </c>
      <c r="D417" s="67">
        <v>1</v>
      </c>
      <c r="E417" s="68" cm="1">
        <f t="array" ref="E417">_xlfn.XLOOKUP($B417,'Data Set'!$B$4:$B$38,_xlfn.XLOOKUP($C417,'Data Set'!$F$2:$BF$2,'Data Set'!$F$4:$BF$38,0))*26/12</f>
        <v>283.50000000000006</v>
      </c>
    </row>
    <row r="418" spans="2:5" x14ac:dyDescent="0.25">
      <c r="B418" s="8" t="str">
        <f t="shared" si="14"/>
        <v>Google Workspace Costs</v>
      </c>
      <c r="C418" s="8">
        <f t="shared" si="15"/>
        <v>19</v>
      </c>
      <c r="D418" s="67">
        <v>1</v>
      </c>
      <c r="E418" s="68" cm="1">
        <f t="array" ref="E418">_xlfn.XLOOKUP($B418,'Data Set'!$B$4:$B$38,_xlfn.XLOOKUP($C418,'Data Set'!$F$2:$BF$2,'Data Set'!$F$4:$BF$38,0))*26/12</f>
        <v>119</v>
      </c>
    </row>
    <row r="419" spans="2:5" x14ac:dyDescent="0.25">
      <c r="B419" s="8" t="str">
        <f t="shared" si="14"/>
        <v>Workers Comp</v>
      </c>
      <c r="C419" s="8">
        <f t="shared" si="15"/>
        <v>19</v>
      </c>
      <c r="D419" s="67">
        <v>1</v>
      </c>
      <c r="E419" s="68" cm="1">
        <f t="array" ref="E419">_xlfn.XLOOKUP($B419,'Data Set'!$B$4:$B$38,_xlfn.XLOOKUP($C419,'Data Set'!$F$2:$BF$2,'Data Set'!$F$4:$BF$38,0))*26/12</f>
        <v>308.92459086666662</v>
      </c>
    </row>
    <row r="420" spans="2:5" x14ac:dyDescent="0.25">
      <c r="B420" s="8" t="str">
        <f t="shared" si="14"/>
        <v>Payroll Taxes</v>
      </c>
      <c r="C420" s="8">
        <f t="shared" si="15"/>
        <v>19</v>
      </c>
      <c r="D420" s="67">
        <v>1</v>
      </c>
      <c r="E420" s="68" cm="1">
        <f t="array" ref="E420">_xlfn.XLOOKUP($B420,'Data Set'!$B$4:$B$38,_xlfn.XLOOKUP($C420,'Data Set'!$F$2:$BF$2,'Data Set'!$F$4:$BF$38,0))*26/12</f>
        <v>1110.4166666666667</v>
      </c>
    </row>
    <row r="421" spans="2:5" x14ac:dyDescent="0.25">
      <c r="B421" s="8" t="str">
        <f t="shared" si="14"/>
        <v>Billings</v>
      </c>
      <c r="C421" s="8">
        <f t="shared" si="15"/>
        <v>20</v>
      </c>
      <c r="D421" s="67">
        <v>1</v>
      </c>
      <c r="E421" s="68" cm="1">
        <f t="array" ref="E421">_xlfn.XLOOKUP($B421,'Data Set'!$B$4:$B$38,_xlfn.XLOOKUP($C421,'Data Set'!$F$2:$BF$2,'Data Set'!$F$4:$BF$38,0))*26/12</f>
        <v>48822.994999999988</v>
      </c>
    </row>
    <row r="422" spans="2:5" x14ac:dyDescent="0.25">
      <c r="B422" s="8" t="str">
        <f t="shared" si="14"/>
        <v xml:space="preserve">Staff Pay </v>
      </c>
      <c r="C422" s="8">
        <f t="shared" si="15"/>
        <v>20</v>
      </c>
      <c r="D422" s="67">
        <v>1</v>
      </c>
      <c r="E422" s="68" cm="1">
        <f t="array" ref="E422">_xlfn.XLOOKUP($B422,'Data Set'!$B$4:$B$38,_xlfn.XLOOKUP($C422,'Data Set'!$F$2:$BF$2,'Data Set'!$F$4:$BF$38,0))*26/12</f>
        <v>12909.093166666666</v>
      </c>
    </row>
    <row r="423" spans="2:5" x14ac:dyDescent="0.25">
      <c r="B423" s="8" t="str">
        <f t="shared" si="14"/>
        <v>Charge Backs</v>
      </c>
      <c r="C423" s="8">
        <f t="shared" si="15"/>
        <v>20</v>
      </c>
      <c r="D423" s="67">
        <v>1</v>
      </c>
      <c r="E423" s="68" cm="1">
        <f t="array" ref="E423">_xlfn.XLOOKUP($B423,'Data Set'!$B$4:$B$38,_xlfn.XLOOKUP($C423,'Data Set'!$F$2:$BF$2,'Data Set'!$F$4:$BF$38,0))*26/12</f>
        <v>0</v>
      </c>
    </row>
    <row r="424" spans="2:5" x14ac:dyDescent="0.25">
      <c r="B424" s="8" t="str">
        <f t="shared" si="14"/>
        <v>Practice Earnings*</v>
      </c>
      <c r="C424" s="8">
        <f t="shared" si="15"/>
        <v>20</v>
      </c>
      <c r="D424" s="67">
        <v>1</v>
      </c>
      <c r="E424" s="68" cm="1">
        <f t="array" ref="E424">_xlfn.XLOOKUP($B424,'Data Set'!$B$4:$B$38,_xlfn.XLOOKUP($C424,'Data Set'!$F$2:$BF$2,'Data Set'!$F$4:$BF$38,0))*26/12</f>
        <v>17849.394333333315</v>
      </c>
    </row>
    <row r="425" spans="2:5" x14ac:dyDescent="0.25">
      <c r="B425" s="8" t="str">
        <f t="shared" si="14"/>
        <v>Leases</v>
      </c>
      <c r="C425" s="8">
        <f t="shared" si="15"/>
        <v>20</v>
      </c>
      <c r="D425" s="67">
        <v>1</v>
      </c>
      <c r="E425" s="68" cm="1">
        <f t="array" ref="E425">_xlfn.XLOOKUP($B425,'Data Set'!$B$4:$B$38,_xlfn.XLOOKUP($C425,'Data Set'!$F$2:$BF$2,'Data Set'!$F$4:$BF$38,0))*26/12</f>
        <v>0</v>
      </c>
    </row>
    <row r="426" spans="2:5" x14ac:dyDescent="0.25">
      <c r="B426" s="8" t="str">
        <f t="shared" si="14"/>
        <v>Staff Training Support</v>
      </c>
      <c r="C426" s="8">
        <f t="shared" si="15"/>
        <v>20</v>
      </c>
      <c r="D426" s="67">
        <v>1</v>
      </c>
      <c r="E426" s="68" cm="1">
        <f t="array" ref="E426">_xlfn.XLOOKUP($B426,'Data Set'!$B$4:$B$38,_xlfn.XLOOKUP($C426,'Data Set'!$F$2:$BF$2,'Data Set'!$F$4:$BF$38,0))*26/12</f>
        <v>0</v>
      </c>
    </row>
    <row r="427" spans="2:5" x14ac:dyDescent="0.25">
      <c r="B427" s="8" t="str">
        <f t="shared" si="14"/>
        <v>Staff Support (admin, mileage, etc)</v>
      </c>
      <c r="C427" s="8">
        <f t="shared" si="15"/>
        <v>20</v>
      </c>
      <c r="D427" s="67">
        <v>1</v>
      </c>
      <c r="E427" s="68" cm="1">
        <f t="array" ref="E427">_xlfn.XLOOKUP($B427,'Data Set'!$B$4:$B$38,_xlfn.XLOOKUP($C427,'Data Set'!$F$2:$BF$2,'Data Set'!$F$4:$BF$38,0))*26/12</f>
        <v>0</v>
      </c>
    </row>
    <row r="428" spans="2:5" x14ac:dyDescent="0.25">
      <c r="B428" s="8" t="str">
        <f t="shared" si="14"/>
        <v>Miscellaneous</v>
      </c>
      <c r="C428" s="8">
        <f t="shared" si="15"/>
        <v>20</v>
      </c>
      <c r="D428" s="67">
        <v>1</v>
      </c>
      <c r="E428" s="68" cm="1">
        <f t="array" ref="E428">_xlfn.XLOOKUP($B428,'Data Set'!$B$4:$B$38,_xlfn.XLOOKUP($C428,'Data Set'!$F$2:$BF$2,'Data Set'!$F$4:$BF$38,0))*26/12</f>
        <v>0</v>
      </c>
    </row>
    <row r="429" spans="2:5" x14ac:dyDescent="0.25">
      <c r="B429" s="8" t="str">
        <f t="shared" si="14"/>
        <v>Negative Earnings / Min Earnings</v>
      </c>
      <c r="C429" s="8">
        <f t="shared" si="15"/>
        <v>20</v>
      </c>
      <c r="D429" s="67">
        <v>1</v>
      </c>
      <c r="E429" s="68" cm="1">
        <f t="array" ref="E429">_xlfn.XLOOKUP($B429,'Data Set'!$B$4:$B$38,_xlfn.XLOOKUP($C429,'Data Set'!$F$2:$BF$2,'Data Set'!$F$4:$BF$38,0))*26/12</f>
        <v>0</v>
      </c>
    </row>
    <row r="430" spans="2:5" x14ac:dyDescent="0.25">
      <c r="B430" s="8" t="str">
        <f t="shared" si="14"/>
        <v>Brex Costs (Marketing and Advertisement)</v>
      </c>
      <c r="C430" s="8">
        <f t="shared" si="15"/>
        <v>20</v>
      </c>
      <c r="D430" s="67">
        <v>1</v>
      </c>
      <c r="E430" s="68" cm="1">
        <f t="array" ref="E430">_xlfn.XLOOKUP($B430,'Data Set'!$B$4:$B$38,_xlfn.XLOOKUP($C430,'Data Set'!$F$2:$BF$2,'Data Set'!$F$4:$BF$38,0))*26/12</f>
        <v>0</v>
      </c>
    </row>
    <row r="431" spans="2:5" x14ac:dyDescent="0.25">
      <c r="B431" s="8" t="str">
        <f t="shared" si="14"/>
        <v>Health Insurance (covered by Finni)</v>
      </c>
      <c r="C431" s="8">
        <f t="shared" si="15"/>
        <v>20</v>
      </c>
      <c r="D431" s="67">
        <v>1</v>
      </c>
      <c r="E431" s="68" cm="1">
        <f t="array" ref="E431">_xlfn.XLOOKUP($B431,'Data Set'!$B$4:$B$38,_xlfn.XLOOKUP($C431,'Data Set'!$F$2:$BF$2,'Data Set'!$F$4:$BF$38,0))*26/12</f>
        <v>749.22249999999997</v>
      </c>
    </row>
    <row r="432" spans="2:5" x14ac:dyDescent="0.25">
      <c r="B432" s="8" t="str">
        <f t="shared" si="14"/>
        <v>iPad Costs (Amortized)</v>
      </c>
      <c r="C432" s="8">
        <f t="shared" si="15"/>
        <v>20</v>
      </c>
      <c r="D432" s="67">
        <v>1</v>
      </c>
      <c r="E432" s="68" cm="1">
        <f t="array" ref="E432">_xlfn.XLOOKUP($B432,'Data Set'!$B$4:$B$38,_xlfn.XLOOKUP($C432,'Data Set'!$F$2:$BF$2,'Data Set'!$F$4:$BF$38,0))*26/12</f>
        <v>166.66666666666666</v>
      </c>
    </row>
    <row r="433" spans="2:5" x14ac:dyDescent="0.25">
      <c r="B433" s="8" t="str">
        <f t="shared" si="14"/>
        <v>Licensing and Training</v>
      </c>
      <c r="C433" s="8">
        <f t="shared" si="15"/>
        <v>20</v>
      </c>
      <c r="D433" s="67">
        <v>1</v>
      </c>
      <c r="E433" s="68" cm="1">
        <f t="array" ref="E433">_xlfn.XLOOKUP($B433,'Data Set'!$B$4:$B$38,_xlfn.XLOOKUP($C433,'Data Set'!$F$2:$BF$2,'Data Set'!$F$4:$BF$38,0))*26/12</f>
        <v>0</v>
      </c>
    </row>
    <row r="434" spans="2:5" x14ac:dyDescent="0.25">
      <c r="B434" s="8" t="str">
        <f t="shared" si="14"/>
        <v>Liability Insurance</v>
      </c>
      <c r="C434" s="8">
        <f t="shared" si="15"/>
        <v>20</v>
      </c>
      <c r="D434" s="67">
        <v>1</v>
      </c>
      <c r="E434" s="68" cm="1">
        <f t="array" ref="E434">_xlfn.XLOOKUP($B434,'Data Set'!$B$4:$B$38,_xlfn.XLOOKUP($C434,'Data Set'!$F$2:$BF$2,'Data Set'!$F$4:$BF$38,0))*26/12</f>
        <v>100.00000000000001</v>
      </c>
    </row>
    <row r="435" spans="2:5" x14ac:dyDescent="0.25">
      <c r="B435" s="8" t="str">
        <f t="shared" si="14"/>
        <v>Background Check Costs</v>
      </c>
      <c r="C435" s="8">
        <f t="shared" si="15"/>
        <v>20</v>
      </c>
      <c r="D435" s="67">
        <v>1</v>
      </c>
      <c r="E435" s="68" cm="1">
        <f t="array" ref="E435">_xlfn.XLOOKUP($B435,'Data Set'!$B$4:$B$38,_xlfn.XLOOKUP($C435,'Data Set'!$F$2:$BF$2,'Data Set'!$F$4:$BF$38,0))*26/12</f>
        <v>100.00000000000001</v>
      </c>
    </row>
    <row r="436" spans="2:5" x14ac:dyDescent="0.25">
      <c r="B436" s="8" t="str">
        <f t="shared" si="14"/>
        <v>Billing Costs</v>
      </c>
      <c r="C436" s="8">
        <f t="shared" si="15"/>
        <v>20</v>
      </c>
      <c r="D436" s="67">
        <v>1</v>
      </c>
      <c r="E436" s="68" cm="1">
        <f t="array" ref="E436">_xlfn.XLOOKUP($B436,'Data Set'!$B$4:$B$38,_xlfn.XLOOKUP($C436,'Data Set'!$F$2:$BF$2,'Data Set'!$F$4:$BF$38,0))*26/12</f>
        <v>1464.6898499999995</v>
      </c>
    </row>
    <row r="437" spans="2:5" x14ac:dyDescent="0.25">
      <c r="B437" s="8" t="str">
        <f t="shared" si="14"/>
        <v>Credentialing Costs</v>
      </c>
      <c r="C437" s="8">
        <f t="shared" si="15"/>
        <v>20</v>
      </c>
      <c r="D437" s="67">
        <v>1</v>
      </c>
      <c r="E437" s="68" cm="1">
        <f t="array" ref="E437">_xlfn.XLOOKUP($B437,'Data Set'!$B$4:$B$38,_xlfn.XLOOKUP($C437,'Data Set'!$F$2:$BF$2,'Data Set'!$F$4:$BF$38,0))*26/12</f>
        <v>0</v>
      </c>
    </row>
    <row r="438" spans="2:5" x14ac:dyDescent="0.25">
      <c r="B438" s="8" t="str">
        <f t="shared" si="14"/>
        <v>Slack Costs</v>
      </c>
      <c r="C438" s="8">
        <f t="shared" si="15"/>
        <v>20</v>
      </c>
      <c r="D438" s="67">
        <v>1</v>
      </c>
      <c r="E438" s="68" cm="1">
        <f t="array" ref="E438">_xlfn.XLOOKUP($B438,'Data Set'!$B$4:$B$38,_xlfn.XLOOKUP($C438,'Data Set'!$F$2:$BF$2,'Data Set'!$F$4:$BF$38,0))*26/12</f>
        <v>168.00000000000003</v>
      </c>
    </row>
    <row r="439" spans="2:5" x14ac:dyDescent="0.25">
      <c r="B439" s="8" t="str">
        <f t="shared" si="14"/>
        <v>Rippling Costs</v>
      </c>
      <c r="C439" s="8">
        <f t="shared" si="15"/>
        <v>20</v>
      </c>
      <c r="D439" s="67">
        <v>1</v>
      </c>
      <c r="E439" s="68" cm="1">
        <f t="array" ref="E439">_xlfn.XLOOKUP($B439,'Data Set'!$B$4:$B$38,_xlfn.XLOOKUP($C439,'Data Set'!$F$2:$BF$2,'Data Set'!$F$4:$BF$38,0))*26/12</f>
        <v>486</v>
      </c>
    </row>
    <row r="440" spans="2:5" x14ac:dyDescent="0.25">
      <c r="B440" s="8" t="str">
        <f t="shared" si="14"/>
        <v>Google Workspace Costs</v>
      </c>
      <c r="C440" s="8">
        <f t="shared" si="15"/>
        <v>20</v>
      </c>
      <c r="D440" s="67">
        <v>1</v>
      </c>
      <c r="E440" s="68" cm="1">
        <f t="array" ref="E440">_xlfn.XLOOKUP($B440,'Data Set'!$B$4:$B$38,_xlfn.XLOOKUP($C440,'Data Set'!$F$2:$BF$2,'Data Set'!$F$4:$BF$38,0))*26/12</f>
        <v>204</v>
      </c>
    </row>
    <row r="441" spans="2:5" x14ac:dyDescent="0.25">
      <c r="B441" s="8" t="str">
        <f t="shared" si="14"/>
        <v>Workers Comp</v>
      </c>
      <c r="C441" s="8">
        <f t="shared" si="15"/>
        <v>20</v>
      </c>
      <c r="D441" s="67">
        <v>1</v>
      </c>
      <c r="E441" s="68" cm="1">
        <f t="array" ref="E441">_xlfn.XLOOKUP($B441,'Data Set'!$B$4:$B$38,_xlfn.XLOOKUP($C441,'Data Set'!$F$2:$BF$2,'Data Set'!$F$4:$BF$38,0))*26/12</f>
        <v>267.21822854999999</v>
      </c>
    </row>
    <row r="442" spans="2:5" x14ac:dyDescent="0.25">
      <c r="B442" s="8" t="str">
        <f t="shared" si="14"/>
        <v>Payroll Taxes</v>
      </c>
      <c r="C442" s="8">
        <f t="shared" si="15"/>
        <v>20</v>
      </c>
      <c r="D442" s="67">
        <v>1</v>
      </c>
      <c r="E442" s="68" cm="1">
        <f t="array" ref="E442">_xlfn.XLOOKUP($B442,'Data Set'!$B$4:$B$38,_xlfn.XLOOKUP($C442,'Data Set'!$F$2:$BF$2,'Data Set'!$F$4:$BF$38,0))*26/12</f>
        <v>1279.9800000000002</v>
      </c>
    </row>
    <row r="443" spans="2:5" x14ac:dyDescent="0.25">
      <c r="B443" s="8" t="str">
        <f t="shared" si="14"/>
        <v>Billings</v>
      </c>
      <c r="C443" s="8">
        <f t="shared" si="15"/>
        <v>21</v>
      </c>
      <c r="D443" s="67">
        <v>1</v>
      </c>
      <c r="E443" s="68" cm="1">
        <f t="array" ref="E443">_xlfn.XLOOKUP($B443,'Data Set'!$B$4:$B$38,_xlfn.XLOOKUP($C443,'Data Set'!$F$2:$BF$2,'Data Set'!$F$4:$BF$38,0))*26/12</f>
        <v>1400.7066666666667</v>
      </c>
    </row>
    <row r="444" spans="2:5" x14ac:dyDescent="0.25">
      <c r="B444" s="8" t="str">
        <f t="shared" si="14"/>
        <v xml:space="preserve">Staff Pay </v>
      </c>
      <c r="C444" s="8">
        <f t="shared" si="15"/>
        <v>21</v>
      </c>
      <c r="D444" s="67">
        <v>1</v>
      </c>
      <c r="E444" s="68" cm="1">
        <f t="array" ref="E444">_xlfn.XLOOKUP($B444,'Data Set'!$B$4:$B$38,_xlfn.XLOOKUP($C444,'Data Set'!$F$2:$BF$2,'Data Set'!$F$4:$BF$38,0))*26/12</f>
        <v>0</v>
      </c>
    </row>
    <row r="445" spans="2:5" x14ac:dyDescent="0.25">
      <c r="B445" s="8" t="str">
        <f t="shared" si="14"/>
        <v>Charge Backs</v>
      </c>
      <c r="C445" s="8">
        <f t="shared" si="15"/>
        <v>21</v>
      </c>
      <c r="D445" s="67">
        <v>1</v>
      </c>
      <c r="E445" s="68" cm="1">
        <f t="array" ref="E445">_xlfn.XLOOKUP($B445,'Data Set'!$B$4:$B$38,_xlfn.XLOOKUP($C445,'Data Set'!$F$2:$BF$2,'Data Set'!$F$4:$BF$38,0))*26/12</f>
        <v>0</v>
      </c>
    </row>
    <row r="446" spans="2:5" x14ac:dyDescent="0.25">
      <c r="B446" s="8" t="str">
        <f t="shared" si="14"/>
        <v>Practice Earnings*</v>
      </c>
      <c r="C446" s="8">
        <f t="shared" si="15"/>
        <v>21</v>
      </c>
      <c r="D446" s="67">
        <v>1</v>
      </c>
      <c r="E446" s="68" cm="1">
        <f t="array" ref="E446">_xlfn.XLOOKUP($B446,'Data Set'!$B$4:$B$38,_xlfn.XLOOKUP($C446,'Data Set'!$F$2:$BF$2,'Data Set'!$F$4:$BF$38,0))*26/12</f>
        <v>882.44520000000011</v>
      </c>
    </row>
    <row r="447" spans="2:5" x14ac:dyDescent="0.25">
      <c r="B447" s="8" t="str">
        <f t="shared" si="14"/>
        <v>Leases</v>
      </c>
      <c r="C447" s="8">
        <f t="shared" si="15"/>
        <v>21</v>
      </c>
      <c r="D447" s="67">
        <v>1</v>
      </c>
      <c r="E447" s="68" cm="1">
        <f t="array" ref="E447">_xlfn.XLOOKUP($B447,'Data Set'!$B$4:$B$38,_xlfn.XLOOKUP($C447,'Data Set'!$F$2:$BF$2,'Data Set'!$F$4:$BF$38,0))*26/12</f>
        <v>0</v>
      </c>
    </row>
    <row r="448" spans="2:5" x14ac:dyDescent="0.25">
      <c r="B448" s="8" t="str">
        <f t="shared" si="14"/>
        <v>Staff Training Support</v>
      </c>
      <c r="C448" s="8">
        <f t="shared" si="15"/>
        <v>21</v>
      </c>
      <c r="D448" s="67">
        <v>1</v>
      </c>
      <c r="E448" s="68" cm="1">
        <f t="array" ref="E448">_xlfn.XLOOKUP($B448,'Data Set'!$B$4:$B$38,_xlfn.XLOOKUP($C448,'Data Set'!$F$2:$BF$2,'Data Set'!$F$4:$BF$38,0))*26/12</f>
        <v>0</v>
      </c>
    </row>
    <row r="449" spans="2:5" x14ac:dyDescent="0.25">
      <c r="B449" s="8" t="str">
        <f t="shared" si="14"/>
        <v>Staff Support (admin, mileage, etc)</v>
      </c>
      <c r="C449" s="8">
        <f t="shared" si="15"/>
        <v>21</v>
      </c>
      <c r="D449" s="67">
        <v>1</v>
      </c>
      <c r="E449" s="68" cm="1">
        <f t="array" ref="E449">_xlfn.XLOOKUP($B449,'Data Set'!$B$4:$B$38,_xlfn.XLOOKUP($C449,'Data Set'!$F$2:$BF$2,'Data Set'!$F$4:$BF$38,0))*26/12</f>
        <v>0</v>
      </c>
    </row>
    <row r="450" spans="2:5" x14ac:dyDescent="0.25">
      <c r="B450" s="8" t="str">
        <f t="shared" si="14"/>
        <v>Miscellaneous</v>
      </c>
      <c r="C450" s="8">
        <f t="shared" si="15"/>
        <v>21</v>
      </c>
      <c r="D450" s="67">
        <v>1</v>
      </c>
      <c r="E450" s="68" cm="1">
        <f t="array" ref="E450">_xlfn.XLOOKUP($B450,'Data Set'!$B$4:$B$38,_xlfn.XLOOKUP($C450,'Data Set'!$F$2:$BF$2,'Data Set'!$F$4:$BF$38,0))*26/12</f>
        <v>0</v>
      </c>
    </row>
    <row r="451" spans="2:5" x14ac:dyDescent="0.25">
      <c r="B451" s="8" t="str">
        <f t="shared" si="14"/>
        <v>Negative Earnings / Min Earnings</v>
      </c>
      <c r="C451" s="8">
        <f t="shared" si="15"/>
        <v>21</v>
      </c>
      <c r="D451" s="67">
        <v>1</v>
      </c>
      <c r="E451" s="68" cm="1">
        <f t="array" ref="E451">_xlfn.XLOOKUP($B451,'Data Set'!$B$4:$B$38,_xlfn.XLOOKUP($C451,'Data Set'!$F$2:$BF$2,'Data Set'!$F$4:$BF$38,0))*26/12</f>
        <v>0</v>
      </c>
    </row>
    <row r="452" spans="2:5" x14ac:dyDescent="0.25">
      <c r="B452" s="8" t="str">
        <f t="shared" si="14"/>
        <v>Brex Costs (Marketing and Advertisement)</v>
      </c>
      <c r="C452" s="8">
        <f t="shared" si="15"/>
        <v>21</v>
      </c>
      <c r="D452" s="67">
        <v>1</v>
      </c>
      <c r="E452" s="68" cm="1">
        <f t="array" ref="E452">_xlfn.XLOOKUP($B452,'Data Set'!$B$4:$B$38,_xlfn.XLOOKUP($C452,'Data Set'!$F$2:$BF$2,'Data Set'!$F$4:$BF$38,0))*26/12</f>
        <v>0</v>
      </c>
    </row>
    <row r="453" spans="2:5" x14ac:dyDescent="0.25">
      <c r="B453" s="8" t="str">
        <f t="shared" si="14"/>
        <v>Health Insurance (covered by Finni)</v>
      </c>
      <c r="C453" s="8">
        <f t="shared" si="15"/>
        <v>21</v>
      </c>
      <c r="D453" s="67">
        <v>1</v>
      </c>
      <c r="E453" s="68" cm="1">
        <f t="array" ref="E453">_xlfn.XLOOKUP($B453,'Data Set'!$B$4:$B$38,_xlfn.XLOOKUP($C453,'Data Set'!$F$2:$BF$2,'Data Set'!$F$4:$BF$38,0))*26/12</f>
        <v>0</v>
      </c>
    </row>
    <row r="454" spans="2:5" x14ac:dyDescent="0.25">
      <c r="B454" s="8" t="str">
        <f t="shared" si="14"/>
        <v>iPad Costs (Amortized)</v>
      </c>
      <c r="C454" s="8">
        <f t="shared" si="15"/>
        <v>21</v>
      </c>
      <c r="D454" s="67">
        <v>1</v>
      </c>
      <c r="E454" s="68" cm="1">
        <f t="array" ref="E454">_xlfn.XLOOKUP($B454,'Data Set'!$B$4:$B$38,_xlfn.XLOOKUP($C454,'Data Set'!$F$2:$BF$2,'Data Set'!$F$4:$BF$38,0))*26/12</f>
        <v>0</v>
      </c>
    </row>
    <row r="455" spans="2:5" x14ac:dyDescent="0.25">
      <c r="B455" s="8" t="str">
        <f t="shared" si="14"/>
        <v>Licensing and Training</v>
      </c>
      <c r="C455" s="8">
        <f t="shared" si="15"/>
        <v>21</v>
      </c>
      <c r="D455" s="67">
        <v>1</v>
      </c>
      <c r="E455" s="68" cm="1">
        <f t="array" ref="E455">_xlfn.XLOOKUP($B455,'Data Set'!$B$4:$B$38,_xlfn.XLOOKUP($C455,'Data Set'!$F$2:$BF$2,'Data Set'!$F$4:$BF$38,0))*26/12</f>
        <v>0</v>
      </c>
    </row>
    <row r="456" spans="2:5" x14ac:dyDescent="0.25">
      <c r="B456" s="8" t="str">
        <f t="shared" si="14"/>
        <v>Liability Insurance</v>
      </c>
      <c r="C456" s="8">
        <f t="shared" si="15"/>
        <v>21</v>
      </c>
      <c r="D456" s="67">
        <v>1</v>
      </c>
      <c r="E456" s="68" cm="1">
        <f t="array" ref="E456">_xlfn.XLOOKUP($B456,'Data Set'!$B$4:$B$38,_xlfn.XLOOKUP($C456,'Data Set'!$F$2:$BF$2,'Data Set'!$F$4:$BF$38,0))*26/12</f>
        <v>8.3333333333333339</v>
      </c>
    </row>
    <row r="457" spans="2:5" x14ac:dyDescent="0.25">
      <c r="B457" s="8" t="str">
        <f t="shared" si="14"/>
        <v>Background Check Costs</v>
      </c>
      <c r="C457" s="8">
        <f t="shared" si="15"/>
        <v>21</v>
      </c>
      <c r="D457" s="67">
        <v>1</v>
      </c>
      <c r="E457" s="68" cm="1">
        <f t="array" ref="E457">_xlfn.XLOOKUP($B457,'Data Set'!$B$4:$B$38,_xlfn.XLOOKUP($C457,'Data Set'!$F$2:$BF$2,'Data Set'!$F$4:$BF$38,0))*26/12</f>
        <v>8.3333333333333339</v>
      </c>
    </row>
    <row r="458" spans="2:5" x14ac:dyDescent="0.25">
      <c r="B458" s="8" t="str">
        <f t="shared" si="14"/>
        <v>Billing Costs</v>
      </c>
      <c r="C458" s="8">
        <f t="shared" si="15"/>
        <v>21</v>
      </c>
      <c r="D458" s="67">
        <v>1</v>
      </c>
      <c r="E458" s="68" cm="1">
        <f t="array" ref="E458">_xlfn.XLOOKUP($B458,'Data Set'!$B$4:$B$38,_xlfn.XLOOKUP($C458,'Data Set'!$F$2:$BF$2,'Data Set'!$F$4:$BF$38,0))*26/12</f>
        <v>42.0212</v>
      </c>
    </row>
    <row r="459" spans="2:5" x14ac:dyDescent="0.25">
      <c r="B459" s="8" t="str">
        <f t="shared" si="14"/>
        <v>Credentialing Costs</v>
      </c>
      <c r="C459" s="8">
        <f t="shared" si="15"/>
        <v>21</v>
      </c>
      <c r="D459" s="67">
        <v>1</v>
      </c>
      <c r="E459" s="68" cm="1">
        <f t="array" ref="E459">_xlfn.XLOOKUP($B459,'Data Set'!$B$4:$B$38,_xlfn.XLOOKUP($C459,'Data Set'!$F$2:$BF$2,'Data Set'!$F$4:$BF$38,0))*26/12</f>
        <v>0</v>
      </c>
    </row>
    <row r="460" spans="2:5" x14ac:dyDescent="0.25">
      <c r="B460" s="8" t="str">
        <f t="shared" si="14"/>
        <v>Slack Costs</v>
      </c>
      <c r="C460" s="8">
        <f t="shared" si="15"/>
        <v>21</v>
      </c>
      <c r="D460" s="67">
        <v>1</v>
      </c>
      <c r="E460" s="68" cm="1">
        <f t="array" ref="E460">_xlfn.XLOOKUP($B460,'Data Set'!$B$4:$B$38,_xlfn.XLOOKUP($C460,'Data Set'!$F$2:$BF$2,'Data Set'!$F$4:$BF$38,0))*26/12</f>
        <v>14</v>
      </c>
    </row>
    <row r="461" spans="2:5" x14ac:dyDescent="0.25">
      <c r="B461" s="8" t="str">
        <f t="shared" si="14"/>
        <v>Rippling Costs</v>
      </c>
      <c r="C461" s="8">
        <f t="shared" si="15"/>
        <v>21</v>
      </c>
      <c r="D461" s="67">
        <v>1</v>
      </c>
      <c r="E461" s="68" cm="1">
        <f t="array" ref="E461">_xlfn.XLOOKUP($B461,'Data Set'!$B$4:$B$38,_xlfn.XLOOKUP($C461,'Data Set'!$F$2:$BF$2,'Data Set'!$F$4:$BF$38,0))*26/12</f>
        <v>40.5</v>
      </c>
    </row>
    <row r="462" spans="2:5" x14ac:dyDescent="0.25">
      <c r="B462" s="8" t="str">
        <f t="shared" si="14"/>
        <v>Google Workspace Costs</v>
      </c>
      <c r="C462" s="8">
        <f t="shared" si="15"/>
        <v>21</v>
      </c>
      <c r="D462" s="67">
        <v>1</v>
      </c>
      <c r="E462" s="68" cm="1">
        <f t="array" ref="E462">_xlfn.XLOOKUP($B462,'Data Set'!$B$4:$B$38,_xlfn.XLOOKUP($C462,'Data Set'!$F$2:$BF$2,'Data Set'!$F$4:$BF$38,0))*26/12</f>
        <v>17</v>
      </c>
    </row>
    <row r="463" spans="2:5" x14ac:dyDescent="0.25">
      <c r="B463" s="8" t="str">
        <f t="shared" si="14"/>
        <v>Workers Comp</v>
      </c>
      <c r="C463" s="8">
        <f t="shared" si="15"/>
        <v>21</v>
      </c>
      <c r="D463" s="67">
        <v>1</v>
      </c>
      <c r="E463" s="68" cm="1">
        <f t="array" ref="E463">_xlfn.XLOOKUP($B463,'Data Set'!$B$4:$B$38,_xlfn.XLOOKUP($C463,'Data Set'!$F$2:$BF$2,'Data Set'!$F$4:$BF$38,0))*26/12</f>
        <v>0</v>
      </c>
    </row>
    <row r="464" spans="2:5" x14ac:dyDescent="0.25">
      <c r="B464" s="8" t="str">
        <f t="shared" si="14"/>
        <v>Payroll Taxes</v>
      </c>
      <c r="C464" s="8">
        <f t="shared" si="15"/>
        <v>21</v>
      </c>
      <c r="D464" s="67">
        <v>1</v>
      </c>
      <c r="E464" s="68" cm="1">
        <f t="array" ref="E464">_xlfn.XLOOKUP($B464,'Data Set'!$B$4:$B$38,_xlfn.XLOOKUP($C464,'Data Set'!$F$2:$BF$2,'Data Set'!$F$4:$BF$38,0))*26/12</f>
        <v>0</v>
      </c>
    </row>
    <row r="465" spans="2:5" x14ac:dyDescent="0.25">
      <c r="B465" s="8" t="str">
        <f t="shared" si="14"/>
        <v>Billings</v>
      </c>
      <c r="C465" s="8">
        <f t="shared" si="15"/>
        <v>22</v>
      </c>
      <c r="D465" s="67">
        <v>1</v>
      </c>
      <c r="E465" s="68" cm="1">
        <f t="array" ref="E465">_xlfn.XLOOKUP($B465,'Data Set'!$B$4:$B$38,_xlfn.XLOOKUP($C465,'Data Set'!$F$2:$BF$2,'Data Set'!$F$4:$BF$38,0))*26/12</f>
        <v>12048.703333333333</v>
      </c>
    </row>
    <row r="466" spans="2:5" x14ac:dyDescent="0.25">
      <c r="B466" s="8" t="str">
        <f t="shared" si="14"/>
        <v xml:space="preserve">Staff Pay </v>
      </c>
      <c r="C466" s="8">
        <f t="shared" si="15"/>
        <v>22</v>
      </c>
      <c r="D466" s="67">
        <v>1</v>
      </c>
      <c r="E466" s="68" cm="1">
        <f t="array" ref="E466">_xlfn.XLOOKUP($B466,'Data Set'!$B$4:$B$38,_xlfn.XLOOKUP($C466,'Data Set'!$F$2:$BF$2,'Data Set'!$F$4:$BF$38,0))*26/12</f>
        <v>1939.1666666666667</v>
      </c>
    </row>
    <row r="467" spans="2:5" x14ac:dyDescent="0.25">
      <c r="B467" s="8" t="str">
        <f t="shared" si="14"/>
        <v>Charge Backs</v>
      </c>
      <c r="C467" s="8">
        <f t="shared" si="15"/>
        <v>22</v>
      </c>
      <c r="D467" s="67">
        <v>1</v>
      </c>
      <c r="E467" s="68" cm="1">
        <f t="array" ref="E467">_xlfn.XLOOKUP($B467,'Data Set'!$B$4:$B$38,_xlfn.XLOOKUP($C467,'Data Set'!$F$2:$BF$2,'Data Set'!$F$4:$BF$38,0))*26/12</f>
        <v>0</v>
      </c>
    </row>
    <row r="468" spans="2:5" x14ac:dyDescent="0.25">
      <c r="B468" s="8" t="str">
        <f t="shared" si="14"/>
        <v>Practice Earnings*</v>
      </c>
      <c r="C468" s="8">
        <f t="shared" si="15"/>
        <v>22</v>
      </c>
      <c r="D468" s="67">
        <v>1</v>
      </c>
      <c r="E468" s="68" cm="1">
        <f t="array" ref="E468">_xlfn.XLOOKUP($B468,'Data Set'!$B$4:$B$38,_xlfn.XLOOKUP($C468,'Data Set'!$F$2:$BF$2,'Data Set'!$F$4:$BF$38,0))*26/12</f>
        <v>5651.5160000000024</v>
      </c>
    </row>
    <row r="469" spans="2:5" x14ac:dyDescent="0.25">
      <c r="B469" s="8" t="str">
        <f t="shared" si="14"/>
        <v>Leases</v>
      </c>
      <c r="C469" s="8">
        <f t="shared" si="15"/>
        <v>22</v>
      </c>
      <c r="D469" s="67">
        <v>1</v>
      </c>
      <c r="E469" s="68" cm="1">
        <f t="array" ref="E469">_xlfn.XLOOKUP($B469,'Data Set'!$B$4:$B$38,_xlfn.XLOOKUP($C469,'Data Set'!$F$2:$BF$2,'Data Set'!$F$4:$BF$38,0))*26/12</f>
        <v>0</v>
      </c>
    </row>
    <row r="470" spans="2:5" x14ac:dyDescent="0.25">
      <c r="B470" s="8" t="str">
        <f t="shared" si="14"/>
        <v>Staff Training Support</v>
      </c>
      <c r="C470" s="8">
        <f t="shared" si="15"/>
        <v>22</v>
      </c>
      <c r="D470" s="67">
        <v>1</v>
      </c>
      <c r="E470" s="68" cm="1">
        <f t="array" ref="E470">_xlfn.XLOOKUP($B470,'Data Set'!$B$4:$B$38,_xlfn.XLOOKUP($C470,'Data Set'!$F$2:$BF$2,'Data Set'!$F$4:$BF$38,0))*26/12</f>
        <v>0</v>
      </c>
    </row>
    <row r="471" spans="2:5" x14ac:dyDescent="0.25">
      <c r="B471" s="8" t="str">
        <f t="shared" si="14"/>
        <v>Staff Support (admin, mileage, etc)</v>
      </c>
      <c r="C471" s="8">
        <f t="shared" si="15"/>
        <v>22</v>
      </c>
      <c r="D471" s="67">
        <v>1</v>
      </c>
      <c r="E471" s="68" cm="1">
        <f t="array" ref="E471">_xlfn.XLOOKUP($B471,'Data Set'!$B$4:$B$38,_xlfn.XLOOKUP($C471,'Data Set'!$F$2:$BF$2,'Data Set'!$F$4:$BF$38,0))*26/12</f>
        <v>0</v>
      </c>
    </row>
    <row r="472" spans="2:5" x14ac:dyDescent="0.25">
      <c r="B472" s="8" t="str">
        <f t="shared" si="14"/>
        <v>Miscellaneous</v>
      </c>
      <c r="C472" s="8">
        <f t="shared" si="15"/>
        <v>22</v>
      </c>
      <c r="D472" s="67">
        <v>1</v>
      </c>
      <c r="E472" s="68" cm="1">
        <f t="array" ref="E472">_xlfn.XLOOKUP($B472,'Data Set'!$B$4:$B$38,_xlfn.XLOOKUP($C472,'Data Set'!$F$2:$BF$2,'Data Set'!$F$4:$BF$38,0))*26/12</f>
        <v>0</v>
      </c>
    </row>
    <row r="473" spans="2:5" x14ac:dyDescent="0.25">
      <c r="B473" s="8" t="str">
        <f t="shared" si="14"/>
        <v>Negative Earnings / Min Earnings</v>
      </c>
      <c r="C473" s="8">
        <f t="shared" si="15"/>
        <v>22</v>
      </c>
      <c r="D473" s="67">
        <v>1</v>
      </c>
      <c r="E473" s="68" cm="1">
        <f t="array" ref="E473">_xlfn.XLOOKUP($B473,'Data Set'!$B$4:$B$38,_xlfn.XLOOKUP($C473,'Data Set'!$F$2:$BF$2,'Data Set'!$F$4:$BF$38,0))*26/12</f>
        <v>0</v>
      </c>
    </row>
    <row r="474" spans="2:5" x14ac:dyDescent="0.25">
      <c r="B474" s="8" t="str">
        <f t="shared" ref="B474:B537" si="16">B452</f>
        <v>Brex Costs (Marketing and Advertisement)</v>
      </c>
      <c r="C474" s="8">
        <f t="shared" ref="C474:C537" si="17">C452+1</f>
        <v>22</v>
      </c>
      <c r="D474" s="67">
        <v>1</v>
      </c>
      <c r="E474" s="68" cm="1">
        <f t="array" ref="E474">_xlfn.XLOOKUP($B474,'Data Set'!$B$4:$B$38,_xlfn.XLOOKUP($C474,'Data Set'!$F$2:$BF$2,'Data Set'!$F$4:$BF$38,0))*26/12</f>
        <v>0</v>
      </c>
    </row>
    <row r="475" spans="2:5" x14ac:dyDescent="0.25">
      <c r="B475" s="8" t="str">
        <f t="shared" si="16"/>
        <v>Health Insurance (covered by Finni)</v>
      </c>
      <c r="C475" s="8">
        <f t="shared" si="17"/>
        <v>22</v>
      </c>
      <c r="D475" s="67">
        <v>1</v>
      </c>
      <c r="E475" s="68" cm="1">
        <f t="array" ref="E475">_xlfn.XLOOKUP($B475,'Data Set'!$B$4:$B$38,_xlfn.XLOOKUP($C475,'Data Set'!$F$2:$BF$2,'Data Set'!$F$4:$BF$38,0))*26/12</f>
        <v>0</v>
      </c>
    </row>
    <row r="476" spans="2:5" x14ac:dyDescent="0.25">
      <c r="B476" s="8" t="str">
        <f t="shared" si="16"/>
        <v>iPad Costs (Amortized)</v>
      </c>
      <c r="C476" s="8">
        <f t="shared" si="17"/>
        <v>22</v>
      </c>
      <c r="D476" s="67">
        <v>1</v>
      </c>
      <c r="E476" s="68" cm="1">
        <f t="array" ref="E476">_xlfn.XLOOKUP($B476,'Data Set'!$B$4:$B$38,_xlfn.XLOOKUP($C476,'Data Set'!$F$2:$BF$2,'Data Set'!$F$4:$BF$38,0))*26/12</f>
        <v>100.00000000000001</v>
      </c>
    </row>
    <row r="477" spans="2:5" x14ac:dyDescent="0.25">
      <c r="B477" s="8" t="str">
        <f t="shared" si="16"/>
        <v>Licensing and Training</v>
      </c>
      <c r="C477" s="8">
        <f t="shared" si="17"/>
        <v>22</v>
      </c>
      <c r="D477" s="67">
        <v>1</v>
      </c>
      <c r="E477" s="68" cm="1">
        <f t="array" ref="E477">_xlfn.XLOOKUP($B477,'Data Set'!$B$4:$B$38,_xlfn.XLOOKUP($C477,'Data Set'!$F$2:$BF$2,'Data Set'!$F$4:$BF$38,0))*26/12</f>
        <v>0</v>
      </c>
    </row>
    <row r="478" spans="2:5" x14ac:dyDescent="0.25">
      <c r="B478" s="8" t="str">
        <f t="shared" si="16"/>
        <v>Liability Insurance</v>
      </c>
      <c r="C478" s="8">
        <f t="shared" si="17"/>
        <v>22</v>
      </c>
      <c r="D478" s="67">
        <v>1</v>
      </c>
      <c r="E478" s="68" cm="1">
        <f t="array" ref="E478">_xlfn.XLOOKUP($B478,'Data Set'!$B$4:$B$38,_xlfn.XLOOKUP($C478,'Data Set'!$F$2:$BF$2,'Data Set'!$F$4:$BF$38,0))*26/12</f>
        <v>66.666666666666671</v>
      </c>
    </row>
    <row r="479" spans="2:5" x14ac:dyDescent="0.25">
      <c r="B479" s="8" t="str">
        <f t="shared" si="16"/>
        <v>Background Check Costs</v>
      </c>
      <c r="C479" s="8">
        <f t="shared" si="17"/>
        <v>22</v>
      </c>
      <c r="D479" s="67">
        <v>1</v>
      </c>
      <c r="E479" s="68" cm="1">
        <f t="array" ref="E479">_xlfn.XLOOKUP($B479,'Data Set'!$B$4:$B$38,_xlfn.XLOOKUP($C479,'Data Set'!$F$2:$BF$2,'Data Set'!$F$4:$BF$38,0))*26/12</f>
        <v>66.666666666666671</v>
      </c>
    </row>
    <row r="480" spans="2:5" x14ac:dyDescent="0.25">
      <c r="B480" s="8" t="str">
        <f t="shared" si="16"/>
        <v>Billing Costs</v>
      </c>
      <c r="C480" s="8">
        <f t="shared" si="17"/>
        <v>22</v>
      </c>
      <c r="D480" s="67">
        <v>1</v>
      </c>
      <c r="E480" s="68" cm="1">
        <f t="array" ref="E480">_xlfn.XLOOKUP($B480,'Data Set'!$B$4:$B$38,_xlfn.XLOOKUP($C480,'Data Set'!$F$2:$BF$2,'Data Set'!$F$4:$BF$38,0))*26/12</f>
        <v>361.46109999999999</v>
      </c>
    </row>
    <row r="481" spans="2:5" x14ac:dyDescent="0.25">
      <c r="B481" s="8" t="str">
        <f t="shared" si="16"/>
        <v>Credentialing Costs</v>
      </c>
      <c r="C481" s="8">
        <f t="shared" si="17"/>
        <v>22</v>
      </c>
      <c r="D481" s="67">
        <v>1</v>
      </c>
      <c r="E481" s="68" cm="1">
        <f t="array" ref="E481">_xlfn.XLOOKUP($B481,'Data Set'!$B$4:$B$38,_xlfn.XLOOKUP($C481,'Data Set'!$F$2:$BF$2,'Data Set'!$F$4:$BF$38,0))*26/12</f>
        <v>0</v>
      </c>
    </row>
    <row r="482" spans="2:5" x14ac:dyDescent="0.25">
      <c r="B482" s="8" t="str">
        <f t="shared" si="16"/>
        <v>Slack Costs</v>
      </c>
      <c r="C482" s="8">
        <f t="shared" si="17"/>
        <v>22</v>
      </c>
      <c r="D482" s="67">
        <v>1</v>
      </c>
      <c r="E482" s="68" cm="1">
        <f t="array" ref="E482">_xlfn.XLOOKUP($B482,'Data Set'!$B$4:$B$38,_xlfn.XLOOKUP($C482,'Data Set'!$F$2:$BF$2,'Data Set'!$F$4:$BF$38,0))*26/12</f>
        <v>112</v>
      </c>
    </row>
    <row r="483" spans="2:5" x14ac:dyDescent="0.25">
      <c r="B483" s="8" t="str">
        <f t="shared" si="16"/>
        <v>Rippling Costs</v>
      </c>
      <c r="C483" s="8">
        <f t="shared" si="17"/>
        <v>22</v>
      </c>
      <c r="D483" s="67">
        <v>1</v>
      </c>
      <c r="E483" s="68" cm="1">
        <f t="array" ref="E483">_xlfn.XLOOKUP($B483,'Data Set'!$B$4:$B$38,_xlfn.XLOOKUP($C483,'Data Set'!$F$2:$BF$2,'Data Set'!$F$4:$BF$38,0))*26/12</f>
        <v>324</v>
      </c>
    </row>
    <row r="484" spans="2:5" x14ac:dyDescent="0.25">
      <c r="B484" s="8" t="str">
        <f t="shared" si="16"/>
        <v>Google Workspace Costs</v>
      </c>
      <c r="C484" s="8">
        <f t="shared" si="17"/>
        <v>22</v>
      </c>
      <c r="D484" s="67">
        <v>1</v>
      </c>
      <c r="E484" s="68" cm="1">
        <f t="array" ref="E484">_xlfn.XLOOKUP($B484,'Data Set'!$B$4:$B$38,_xlfn.XLOOKUP($C484,'Data Set'!$F$2:$BF$2,'Data Set'!$F$4:$BF$38,0))*26/12</f>
        <v>136</v>
      </c>
    </row>
    <row r="485" spans="2:5" x14ac:dyDescent="0.25">
      <c r="B485" s="8" t="str">
        <f t="shared" si="16"/>
        <v>Workers Comp</v>
      </c>
      <c r="C485" s="8">
        <f t="shared" si="17"/>
        <v>22</v>
      </c>
      <c r="D485" s="67">
        <v>1</v>
      </c>
      <c r="E485" s="68" cm="1">
        <f t="array" ref="E485">_xlfn.XLOOKUP($B485,'Data Set'!$B$4:$B$38,_xlfn.XLOOKUP($C485,'Data Set'!$F$2:$BF$2,'Data Set'!$F$4:$BF$38,0))*26/12</f>
        <v>27.536166666666663</v>
      </c>
    </row>
    <row r="486" spans="2:5" x14ac:dyDescent="0.25">
      <c r="B486" s="8" t="str">
        <f t="shared" si="16"/>
        <v>Payroll Taxes</v>
      </c>
      <c r="C486" s="8">
        <f t="shared" si="17"/>
        <v>22</v>
      </c>
      <c r="D486" s="67">
        <v>1</v>
      </c>
      <c r="E486" s="68" cm="1">
        <f t="array" ref="E486">_xlfn.XLOOKUP($B486,'Data Set'!$B$4:$B$38,_xlfn.XLOOKUP($C486,'Data Set'!$F$2:$BF$2,'Data Set'!$F$4:$BF$38,0))*26/12</f>
        <v>182.6933333333333</v>
      </c>
    </row>
    <row r="487" spans="2:5" x14ac:dyDescent="0.25">
      <c r="B487" s="8" t="str">
        <f t="shared" si="16"/>
        <v>Billings</v>
      </c>
      <c r="C487" s="8">
        <f t="shared" si="17"/>
        <v>23</v>
      </c>
      <c r="D487" s="67">
        <v>1</v>
      </c>
      <c r="E487" s="68" cm="1">
        <f t="array" ref="E487">_xlfn.XLOOKUP($B487,'Data Set'!$B$4:$B$38,_xlfn.XLOOKUP($C487,'Data Set'!$F$2:$BF$2,'Data Set'!$F$4:$BF$38,0))*26/12</f>
        <v>6296.875</v>
      </c>
    </row>
    <row r="488" spans="2:5" x14ac:dyDescent="0.25">
      <c r="B488" s="8" t="str">
        <f t="shared" si="16"/>
        <v xml:space="preserve">Staff Pay </v>
      </c>
      <c r="C488" s="8">
        <f t="shared" si="17"/>
        <v>23</v>
      </c>
      <c r="D488" s="67">
        <v>1</v>
      </c>
      <c r="E488" s="68" cm="1">
        <f t="array" ref="E488">_xlfn.XLOOKUP($B488,'Data Set'!$B$4:$B$38,_xlfn.XLOOKUP($C488,'Data Set'!$F$2:$BF$2,'Data Set'!$F$4:$BF$38,0))*26/12</f>
        <v>0</v>
      </c>
    </row>
    <row r="489" spans="2:5" x14ac:dyDescent="0.25">
      <c r="B489" s="8" t="str">
        <f t="shared" si="16"/>
        <v>Charge Backs</v>
      </c>
      <c r="C489" s="8">
        <f t="shared" si="17"/>
        <v>23</v>
      </c>
      <c r="D489" s="67">
        <v>1</v>
      </c>
      <c r="E489" s="68" cm="1">
        <f t="array" ref="E489">_xlfn.XLOOKUP($B489,'Data Set'!$B$4:$B$38,_xlfn.XLOOKUP($C489,'Data Set'!$F$2:$BF$2,'Data Set'!$F$4:$BF$38,0))*26/12</f>
        <v>0</v>
      </c>
    </row>
    <row r="490" spans="2:5" x14ac:dyDescent="0.25">
      <c r="B490" s="8" t="str">
        <f t="shared" si="16"/>
        <v>Practice Earnings*</v>
      </c>
      <c r="C490" s="8">
        <f t="shared" si="17"/>
        <v>23</v>
      </c>
      <c r="D490" s="67">
        <v>1</v>
      </c>
      <c r="E490" s="68" cm="1">
        <f t="array" ref="E490">_xlfn.XLOOKUP($B490,'Data Set'!$B$4:$B$38,_xlfn.XLOOKUP($C490,'Data Set'!$F$2:$BF$2,'Data Set'!$F$4:$BF$38,0))*26/12</f>
        <v>3967.03125</v>
      </c>
    </row>
    <row r="491" spans="2:5" x14ac:dyDescent="0.25">
      <c r="B491" s="8" t="str">
        <f t="shared" si="16"/>
        <v>Leases</v>
      </c>
      <c r="C491" s="8">
        <f t="shared" si="17"/>
        <v>23</v>
      </c>
      <c r="D491" s="67">
        <v>1</v>
      </c>
      <c r="E491" s="68" cm="1">
        <f t="array" ref="E491">_xlfn.XLOOKUP($B491,'Data Set'!$B$4:$B$38,_xlfn.XLOOKUP($C491,'Data Set'!$F$2:$BF$2,'Data Set'!$F$4:$BF$38,0))*26/12</f>
        <v>0</v>
      </c>
    </row>
    <row r="492" spans="2:5" x14ac:dyDescent="0.25">
      <c r="B492" s="8" t="str">
        <f t="shared" si="16"/>
        <v>Staff Training Support</v>
      </c>
      <c r="C492" s="8">
        <f t="shared" si="17"/>
        <v>23</v>
      </c>
      <c r="D492" s="67">
        <v>1</v>
      </c>
      <c r="E492" s="68" cm="1">
        <f t="array" ref="E492">_xlfn.XLOOKUP($B492,'Data Set'!$B$4:$B$38,_xlfn.XLOOKUP($C492,'Data Set'!$F$2:$BF$2,'Data Set'!$F$4:$BF$38,0))*26/12</f>
        <v>0</v>
      </c>
    </row>
    <row r="493" spans="2:5" x14ac:dyDescent="0.25">
      <c r="B493" s="8" t="str">
        <f t="shared" si="16"/>
        <v>Staff Support (admin, mileage, etc)</v>
      </c>
      <c r="C493" s="8">
        <f t="shared" si="17"/>
        <v>23</v>
      </c>
      <c r="D493" s="67">
        <v>1</v>
      </c>
      <c r="E493" s="68" cm="1">
        <f t="array" ref="E493">_xlfn.XLOOKUP($B493,'Data Set'!$B$4:$B$38,_xlfn.XLOOKUP($C493,'Data Set'!$F$2:$BF$2,'Data Set'!$F$4:$BF$38,0))*26/12</f>
        <v>0</v>
      </c>
    </row>
    <row r="494" spans="2:5" x14ac:dyDescent="0.25">
      <c r="B494" s="8" t="str">
        <f t="shared" si="16"/>
        <v>Miscellaneous</v>
      </c>
      <c r="C494" s="8">
        <f t="shared" si="17"/>
        <v>23</v>
      </c>
      <c r="D494" s="67">
        <v>1</v>
      </c>
      <c r="E494" s="68" cm="1">
        <f t="array" ref="E494">_xlfn.XLOOKUP($B494,'Data Set'!$B$4:$B$38,_xlfn.XLOOKUP($C494,'Data Set'!$F$2:$BF$2,'Data Set'!$F$4:$BF$38,0))*26/12</f>
        <v>0</v>
      </c>
    </row>
    <row r="495" spans="2:5" x14ac:dyDescent="0.25">
      <c r="B495" s="8" t="str">
        <f t="shared" si="16"/>
        <v>Negative Earnings / Min Earnings</v>
      </c>
      <c r="C495" s="8">
        <f t="shared" si="17"/>
        <v>23</v>
      </c>
      <c r="D495" s="67">
        <v>1</v>
      </c>
      <c r="E495" s="68" cm="1">
        <f t="array" ref="E495">_xlfn.XLOOKUP($B495,'Data Set'!$B$4:$B$38,_xlfn.XLOOKUP($C495,'Data Set'!$F$2:$BF$2,'Data Set'!$F$4:$BF$38,0))*26/12</f>
        <v>0</v>
      </c>
    </row>
    <row r="496" spans="2:5" x14ac:dyDescent="0.25">
      <c r="B496" s="8" t="str">
        <f t="shared" si="16"/>
        <v>Brex Costs (Marketing and Advertisement)</v>
      </c>
      <c r="C496" s="8">
        <f t="shared" si="17"/>
        <v>23</v>
      </c>
      <c r="D496" s="67">
        <v>1</v>
      </c>
      <c r="E496" s="68" cm="1">
        <f t="array" ref="E496">_xlfn.XLOOKUP($B496,'Data Set'!$B$4:$B$38,_xlfn.XLOOKUP($C496,'Data Set'!$F$2:$BF$2,'Data Set'!$F$4:$BF$38,0))*26/12</f>
        <v>0</v>
      </c>
    </row>
    <row r="497" spans="2:5" x14ac:dyDescent="0.25">
      <c r="B497" s="8" t="str">
        <f t="shared" si="16"/>
        <v>Health Insurance (covered by Finni)</v>
      </c>
      <c r="C497" s="8">
        <f t="shared" si="17"/>
        <v>23</v>
      </c>
      <c r="D497" s="67">
        <v>1</v>
      </c>
      <c r="E497" s="68" cm="1">
        <f t="array" ref="E497">_xlfn.XLOOKUP($B497,'Data Set'!$B$4:$B$38,_xlfn.XLOOKUP($C497,'Data Set'!$F$2:$BF$2,'Data Set'!$F$4:$BF$38,0))*26/12</f>
        <v>0</v>
      </c>
    </row>
    <row r="498" spans="2:5" x14ac:dyDescent="0.25">
      <c r="B498" s="8" t="str">
        <f t="shared" si="16"/>
        <v>iPad Costs (Amortized)</v>
      </c>
      <c r="C498" s="8">
        <f t="shared" si="17"/>
        <v>23</v>
      </c>
      <c r="D498" s="67">
        <v>1</v>
      </c>
      <c r="E498" s="68" cm="1">
        <f t="array" ref="E498">_xlfn.XLOOKUP($B498,'Data Set'!$B$4:$B$38,_xlfn.XLOOKUP($C498,'Data Set'!$F$2:$BF$2,'Data Set'!$F$4:$BF$38,0))*26/12</f>
        <v>0</v>
      </c>
    </row>
    <row r="499" spans="2:5" x14ac:dyDescent="0.25">
      <c r="B499" s="8" t="str">
        <f t="shared" si="16"/>
        <v>Licensing and Training</v>
      </c>
      <c r="C499" s="8">
        <f t="shared" si="17"/>
        <v>23</v>
      </c>
      <c r="D499" s="67">
        <v>1</v>
      </c>
      <c r="E499" s="68" cm="1">
        <f t="array" ref="E499">_xlfn.XLOOKUP($B499,'Data Set'!$B$4:$B$38,_xlfn.XLOOKUP($C499,'Data Set'!$F$2:$BF$2,'Data Set'!$F$4:$BF$38,0))*26/12</f>
        <v>0</v>
      </c>
    </row>
    <row r="500" spans="2:5" x14ac:dyDescent="0.25">
      <c r="B500" s="8" t="str">
        <f t="shared" si="16"/>
        <v>Liability Insurance</v>
      </c>
      <c r="C500" s="8">
        <f t="shared" si="17"/>
        <v>23</v>
      </c>
      <c r="D500" s="67">
        <v>1</v>
      </c>
      <c r="E500" s="68" cm="1">
        <f t="array" ref="E500">_xlfn.XLOOKUP($B500,'Data Set'!$B$4:$B$38,_xlfn.XLOOKUP($C500,'Data Set'!$F$2:$BF$2,'Data Set'!$F$4:$BF$38,0))*26/12</f>
        <v>8.3333333333333339</v>
      </c>
    </row>
    <row r="501" spans="2:5" x14ac:dyDescent="0.25">
      <c r="B501" s="8" t="str">
        <f t="shared" si="16"/>
        <v>Background Check Costs</v>
      </c>
      <c r="C501" s="8">
        <f t="shared" si="17"/>
        <v>23</v>
      </c>
      <c r="D501" s="67">
        <v>1</v>
      </c>
      <c r="E501" s="68" cm="1">
        <f t="array" ref="E501">_xlfn.XLOOKUP($B501,'Data Set'!$B$4:$B$38,_xlfn.XLOOKUP($C501,'Data Set'!$F$2:$BF$2,'Data Set'!$F$4:$BF$38,0))*26/12</f>
        <v>8.3333333333333339</v>
      </c>
    </row>
    <row r="502" spans="2:5" x14ac:dyDescent="0.25">
      <c r="B502" s="8" t="str">
        <f t="shared" si="16"/>
        <v>Billing Costs</v>
      </c>
      <c r="C502" s="8">
        <f t="shared" si="17"/>
        <v>23</v>
      </c>
      <c r="D502" s="67">
        <v>1</v>
      </c>
      <c r="E502" s="68" cm="1">
        <f t="array" ref="E502">_xlfn.XLOOKUP($B502,'Data Set'!$B$4:$B$38,_xlfn.XLOOKUP($C502,'Data Set'!$F$2:$BF$2,'Data Set'!$F$4:$BF$38,0))*26/12</f>
        <v>188.90625</v>
      </c>
    </row>
    <row r="503" spans="2:5" x14ac:dyDescent="0.25">
      <c r="B503" s="8" t="str">
        <f t="shared" si="16"/>
        <v>Credentialing Costs</v>
      </c>
      <c r="C503" s="8">
        <f t="shared" si="17"/>
        <v>23</v>
      </c>
      <c r="D503" s="67">
        <v>1</v>
      </c>
      <c r="E503" s="68" cm="1">
        <f t="array" ref="E503">_xlfn.XLOOKUP($B503,'Data Set'!$B$4:$B$38,_xlfn.XLOOKUP($C503,'Data Set'!$F$2:$BF$2,'Data Set'!$F$4:$BF$38,0))*26/12</f>
        <v>0</v>
      </c>
    </row>
    <row r="504" spans="2:5" x14ac:dyDescent="0.25">
      <c r="B504" s="8" t="str">
        <f t="shared" si="16"/>
        <v>Slack Costs</v>
      </c>
      <c r="C504" s="8">
        <f t="shared" si="17"/>
        <v>23</v>
      </c>
      <c r="D504" s="67">
        <v>1</v>
      </c>
      <c r="E504" s="68" cm="1">
        <f t="array" ref="E504">_xlfn.XLOOKUP($B504,'Data Set'!$B$4:$B$38,_xlfn.XLOOKUP($C504,'Data Set'!$F$2:$BF$2,'Data Set'!$F$4:$BF$38,0))*26/12</f>
        <v>14</v>
      </c>
    </row>
    <row r="505" spans="2:5" x14ac:dyDescent="0.25">
      <c r="B505" s="8" t="str">
        <f t="shared" si="16"/>
        <v>Rippling Costs</v>
      </c>
      <c r="C505" s="8">
        <f t="shared" si="17"/>
        <v>23</v>
      </c>
      <c r="D505" s="67">
        <v>1</v>
      </c>
      <c r="E505" s="68" cm="1">
        <f t="array" ref="E505">_xlfn.XLOOKUP($B505,'Data Set'!$B$4:$B$38,_xlfn.XLOOKUP($C505,'Data Set'!$F$2:$BF$2,'Data Set'!$F$4:$BF$38,0))*26/12</f>
        <v>40.5</v>
      </c>
    </row>
    <row r="506" spans="2:5" x14ac:dyDescent="0.25">
      <c r="B506" s="8" t="str">
        <f t="shared" si="16"/>
        <v>Google Workspace Costs</v>
      </c>
      <c r="C506" s="8">
        <f t="shared" si="17"/>
        <v>23</v>
      </c>
      <c r="D506" s="67">
        <v>1</v>
      </c>
      <c r="E506" s="68" cm="1">
        <f t="array" ref="E506">_xlfn.XLOOKUP($B506,'Data Set'!$B$4:$B$38,_xlfn.XLOOKUP($C506,'Data Set'!$F$2:$BF$2,'Data Set'!$F$4:$BF$38,0))*26/12</f>
        <v>17</v>
      </c>
    </row>
    <row r="507" spans="2:5" x14ac:dyDescent="0.25">
      <c r="B507" s="8" t="str">
        <f t="shared" si="16"/>
        <v>Workers Comp</v>
      </c>
      <c r="C507" s="8">
        <f t="shared" si="17"/>
        <v>23</v>
      </c>
      <c r="D507" s="67">
        <v>1</v>
      </c>
      <c r="E507" s="68" cm="1">
        <f t="array" ref="E507">_xlfn.XLOOKUP($B507,'Data Set'!$B$4:$B$38,_xlfn.XLOOKUP($C507,'Data Set'!$F$2:$BF$2,'Data Set'!$F$4:$BF$38,0))*26/12</f>
        <v>0</v>
      </c>
    </row>
    <row r="508" spans="2:5" x14ac:dyDescent="0.25">
      <c r="B508" s="8" t="str">
        <f t="shared" si="16"/>
        <v>Payroll Taxes</v>
      </c>
      <c r="C508" s="8">
        <f t="shared" si="17"/>
        <v>23</v>
      </c>
      <c r="D508" s="67">
        <v>1</v>
      </c>
      <c r="E508" s="68" cm="1">
        <f t="array" ref="E508">_xlfn.XLOOKUP($B508,'Data Set'!$B$4:$B$38,_xlfn.XLOOKUP($C508,'Data Set'!$F$2:$BF$2,'Data Set'!$F$4:$BF$38,0))*26/12</f>
        <v>0</v>
      </c>
    </row>
    <row r="509" spans="2:5" x14ac:dyDescent="0.25">
      <c r="B509" s="8" t="str">
        <f t="shared" si="16"/>
        <v>Billings</v>
      </c>
      <c r="C509" s="8">
        <f t="shared" si="17"/>
        <v>24</v>
      </c>
      <c r="D509" s="67">
        <v>1</v>
      </c>
      <c r="E509" s="68" cm="1">
        <f t="array" ref="E509">_xlfn.XLOOKUP($B509,'Data Set'!$B$4:$B$38,_xlfn.XLOOKUP($C509,'Data Set'!$F$2:$BF$2,'Data Set'!$F$4:$BF$38,0))*26/12</f>
        <v>77362.415000000008</v>
      </c>
    </row>
    <row r="510" spans="2:5" x14ac:dyDescent="0.25">
      <c r="B510" s="8" t="str">
        <f t="shared" si="16"/>
        <v xml:space="preserve">Staff Pay </v>
      </c>
      <c r="C510" s="8">
        <f t="shared" si="17"/>
        <v>24</v>
      </c>
      <c r="D510" s="67">
        <v>1</v>
      </c>
      <c r="E510" s="68" cm="1">
        <f t="array" ref="E510">_xlfn.XLOOKUP($B510,'Data Set'!$B$4:$B$38,_xlfn.XLOOKUP($C510,'Data Set'!$F$2:$BF$2,'Data Set'!$F$4:$BF$38,0))*26/12</f>
        <v>50568.26666666667</v>
      </c>
    </row>
    <row r="511" spans="2:5" x14ac:dyDescent="0.25">
      <c r="B511" s="8" t="str">
        <f t="shared" si="16"/>
        <v>Charge Backs</v>
      </c>
      <c r="C511" s="8">
        <f t="shared" si="17"/>
        <v>24</v>
      </c>
      <c r="D511" s="67">
        <v>1</v>
      </c>
      <c r="E511" s="68" cm="1">
        <f t="array" ref="E511">_xlfn.XLOOKUP($B511,'Data Set'!$B$4:$B$38,_xlfn.XLOOKUP($C511,'Data Set'!$F$2:$BF$2,'Data Set'!$F$4:$BF$38,0))*26/12</f>
        <v>0</v>
      </c>
    </row>
    <row r="512" spans="2:5" x14ac:dyDescent="0.25">
      <c r="B512" s="8" t="str">
        <f t="shared" si="16"/>
        <v>Practice Earnings*</v>
      </c>
      <c r="C512" s="8">
        <f t="shared" si="17"/>
        <v>24</v>
      </c>
      <c r="D512" s="67">
        <v>1</v>
      </c>
      <c r="E512" s="68" cm="1">
        <f t="array" ref="E512">_xlfn.XLOOKUP($B512,'Data Set'!$B$4:$B$38,_xlfn.XLOOKUP($C512,'Data Set'!$F$2:$BF$2,'Data Set'!$F$4:$BF$38,0))*26/12</f>
        <v>3585.4216666666694</v>
      </c>
    </row>
    <row r="513" spans="2:5" x14ac:dyDescent="0.25">
      <c r="B513" s="8" t="str">
        <f t="shared" si="16"/>
        <v>Leases</v>
      </c>
      <c r="C513" s="8">
        <f t="shared" si="17"/>
        <v>24</v>
      </c>
      <c r="D513" s="67">
        <v>1</v>
      </c>
      <c r="E513" s="68" cm="1">
        <f t="array" ref="E513">_xlfn.XLOOKUP($B513,'Data Set'!$B$4:$B$38,_xlfn.XLOOKUP($C513,'Data Set'!$F$2:$BF$2,'Data Set'!$F$4:$BF$38,0))*26/12</f>
        <v>0</v>
      </c>
    </row>
    <row r="514" spans="2:5" x14ac:dyDescent="0.25">
      <c r="B514" s="8" t="str">
        <f t="shared" si="16"/>
        <v>Staff Training Support</v>
      </c>
      <c r="C514" s="8">
        <f t="shared" si="17"/>
        <v>24</v>
      </c>
      <c r="D514" s="67">
        <v>1</v>
      </c>
      <c r="E514" s="68" cm="1">
        <f t="array" ref="E514">_xlfn.XLOOKUP($B514,'Data Set'!$B$4:$B$38,_xlfn.XLOOKUP($C514,'Data Set'!$F$2:$BF$2,'Data Set'!$F$4:$BF$38,0))*26/12</f>
        <v>0</v>
      </c>
    </row>
    <row r="515" spans="2:5" x14ac:dyDescent="0.25">
      <c r="B515" s="8" t="str">
        <f t="shared" si="16"/>
        <v>Staff Support (admin, mileage, etc)</v>
      </c>
      <c r="C515" s="8">
        <f t="shared" si="17"/>
        <v>24</v>
      </c>
      <c r="D515" s="67">
        <v>1</v>
      </c>
      <c r="E515" s="68" cm="1">
        <f t="array" ref="E515">_xlfn.XLOOKUP($B515,'Data Set'!$B$4:$B$38,_xlfn.XLOOKUP($C515,'Data Set'!$F$2:$BF$2,'Data Set'!$F$4:$BF$38,0))*26/12</f>
        <v>0</v>
      </c>
    </row>
    <row r="516" spans="2:5" x14ac:dyDescent="0.25">
      <c r="B516" s="8" t="str">
        <f t="shared" si="16"/>
        <v>Miscellaneous</v>
      </c>
      <c r="C516" s="8">
        <f t="shared" si="17"/>
        <v>24</v>
      </c>
      <c r="D516" s="67">
        <v>1</v>
      </c>
      <c r="E516" s="68" cm="1">
        <f t="array" ref="E516">_xlfn.XLOOKUP($B516,'Data Set'!$B$4:$B$38,_xlfn.XLOOKUP($C516,'Data Set'!$F$2:$BF$2,'Data Set'!$F$4:$BF$38,0))*26/12</f>
        <v>0</v>
      </c>
    </row>
    <row r="517" spans="2:5" x14ac:dyDescent="0.25">
      <c r="B517" s="8" t="str">
        <f t="shared" si="16"/>
        <v>Negative Earnings / Min Earnings</v>
      </c>
      <c r="C517" s="8">
        <f t="shared" si="17"/>
        <v>24</v>
      </c>
      <c r="D517" s="67">
        <v>1</v>
      </c>
      <c r="E517" s="68" cm="1">
        <f t="array" ref="E517">_xlfn.XLOOKUP($B517,'Data Set'!$B$4:$B$38,_xlfn.XLOOKUP($C517,'Data Set'!$F$2:$BF$2,'Data Set'!$F$4:$BF$38,0))*26/12</f>
        <v>0</v>
      </c>
    </row>
    <row r="518" spans="2:5" x14ac:dyDescent="0.25">
      <c r="B518" s="8" t="str">
        <f t="shared" si="16"/>
        <v>Brex Costs (Marketing and Advertisement)</v>
      </c>
      <c r="C518" s="8">
        <f t="shared" si="17"/>
        <v>24</v>
      </c>
      <c r="D518" s="67">
        <v>1</v>
      </c>
      <c r="E518" s="68" cm="1">
        <f t="array" ref="E518">_xlfn.XLOOKUP($B518,'Data Set'!$B$4:$B$38,_xlfn.XLOOKUP($C518,'Data Set'!$F$2:$BF$2,'Data Set'!$F$4:$BF$38,0))*26/12</f>
        <v>0</v>
      </c>
    </row>
    <row r="519" spans="2:5" x14ac:dyDescent="0.25">
      <c r="B519" s="8" t="str">
        <f t="shared" si="16"/>
        <v>Health Insurance (covered by Finni)</v>
      </c>
      <c r="C519" s="8">
        <f t="shared" si="17"/>
        <v>24</v>
      </c>
      <c r="D519" s="67">
        <v>1</v>
      </c>
      <c r="E519" s="68" cm="1">
        <f t="array" ref="E519">_xlfn.XLOOKUP($B519,'Data Set'!$B$4:$B$38,_xlfn.XLOOKUP($C519,'Data Set'!$F$2:$BF$2,'Data Set'!$F$4:$BF$38,0))*26/12</f>
        <v>0</v>
      </c>
    </row>
    <row r="520" spans="2:5" x14ac:dyDescent="0.25">
      <c r="B520" s="8" t="str">
        <f t="shared" si="16"/>
        <v>iPad Costs (Amortized)</v>
      </c>
      <c r="C520" s="8">
        <f t="shared" si="17"/>
        <v>24</v>
      </c>
      <c r="D520" s="67">
        <v>1</v>
      </c>
      <c r="E520" s="68" cm="1">
        <f t="array" ref="E520">_xlfn.XLOOKUP($B520,'Data Set'!$B$4:$B$38,_xlfn.XLOOKUP($C520,'Data Set'!$F$2:$BF$2,'Data Set'!$F$4:$BF$38,0))*26/12</f>
        <v>616.66666666666674</v>
      </c>
    </row>
    <row r="521" spans="2:5" x14ac:dyDescent="0.25">
      <c r="B521" s="8" t="str">
        <f t="shared" si="16"/>
        <v>Licensing and Training</v>
      </c>
      <c r="C521" s="8">
        <f t="shared" si="17"/>
        <v>24</v>
      </c>
      <c r="D521" s="67">
        <v>1</v>
      </c>
      <c r="E521" s="68" cm="1">
        <f t="array" ref="E521">_xlfn.XLOOKUP($B521,'Data Set'!$B$4:$B$38,_xlfn.XLOOKUP($C521,'Data Set'!$F$2:$BF$2,'Data Set'!$F$4:$BF$38,0))*26/12</f>
        <v>0</v>
      </c>
    </row>
    <row r="522" spans="2:5" x14ac:dyDescent="0.25">
      <c r="B522" s="8" t="str">
        <f t="shared" si="16"/>
        <v>Liability Insurance</v>
      </c>
      <c r="C522" s="8">
        <f t="shared" si="17"/>
        <v>24</v>
      </c>
      <c r="D522" s="67">
        <v>1</v>
      </c>
      <c r="E522" s="68" cm="1">
        <f t="array" ref="E522">_xlfn.XLOOKUP($B522,'Data Set'!$B$4:$B$38,_xlfn.XLOOKUP($C522,'Data Set'!$F$2:$BF$2,'Data Set'!$F$4:$BF$38,0))*26/12</f>
        <v>400.00000000000006</v>
      </c>
    </row>
    <row r="523" spans="2:5" x14ac:dyDescent="0.25">
      <c r="B523" s="8" t="str">
        <f t="shared" si="16"/>
        <v>Background Check Costs</v>
      </c>
      <c r="C523" s="8">
        <f t="shared" si="17"/>
        <v>24</v>
      </c>
      <c r="D523" s="67">
        <v>1</v>
      </c>
      <c r="E523" s="68" cm="1">
        <f t="array" ref="E523">_xlfn.XLOOKUP($B523,'Data Set'!$B$4:$B$38,_xlfn.XLOOKUP($C523,'Data Set'!$F$2:$BF$2,'Data Set'!$F$4:$BF$38,0))*26/12</f>
        <v>400.00000000000006</v>
      </c>
    </row>
    <row r="524" spans="2:5" x14ac:dyDescent="0.25">
      <c r="B524" s="8" t="str">
        <f t="shared" si="16"/>
        <v>Billing Costs</v>
      </c>
      <c r="C524" s="8">
        <f t="shared" si="17"/>
        <v>24</v>
      </c>
      <c r="D524" s="67">
        <v>1</v>
      </c>
      <c r="E524" s="68" cm="1">
        <f t="array" ref="E524">_xlfn.XLOOKUP($B524,'Data Set'!$B$4:$B$38,_xlfn.XLOOKUP($C524,'Data Set'!$F$2:$BF$2,'Data Set'!$F$4:$BF$38,0))*26/12</f>
        <v>2320.8724500000003</v>
      </c>
    </row>
    <row r="525" spans="2:5" x14ac:dyDescent="0.25">
      <c r="B525" s="8" t="str">
        <f t="shared" si="16"/>
        <v>Credentialing Costs</v>
      </c>
      <c r="C525" s="8">
        <f t="shared" si="17"/>
        <v>24</v>
      </c>
      <c r="D525" s="67">
        <v>1</v>
      </c>
      <c r="E525" s="68" cm="1">
        <f t="array" ref="E525">_xlfn.XLOOKUP($B525,'Data Set'!$B$4:$B$38,_xlfn.XLOOKUP($C525,'Data Set'!$F$2:$BF$2,'Data Set'!$F$4:$BF$38,0))*26/12</f>
        <v>1137.5</v>
      </c>
    </row>
    <row r="526" spans="2:5" x14ac:dyDescent="0.25">
      <c r="B526" s="8" t="str">
        <f t="shared" si="16"/>
        <v>Slack Costs</v>
      </c>
      <c r="C526" s="8">
        <f t="shared" si="17"/>
        <v>24</v>
      </c>
      <c r="D526" s="67">
        <v>1</v>
      </c>
      <c r="E526" s="68" cm="1">
        <f t="array" ref="E526">_xlfn.XLOOKUP($B526,'Data Set'!$B$4:$B$38,_xlfn.XLOOKUP($C526,'Data Set'!$F$2:$BF$2,'Data Set'!$F$4:$BF$38,0))*26/12</f>
        <v>672.00000000000011</v>
      </c>
    </row>
    <row r="527" spans="2:5" x14ac:dyDescent="0.25">
      <c r="B527" s="8" t="str">
        <f t="shared" si="16"/>
        <v>Rippling Costs</v>
      </c>
      <c r="C527" s="8">
        <f t="shared" si="17"/>
        <v>24</v>
      </c>
      <c r="D527" s="67">
        <v>1</v>
      </c>
      <c r="E527" s="68" cm="1">
        <f t="array" ref="E527">_xlfn.XLOOKUP($B527,'Data Set'!$B$4:$B$38,_xlfn.XLOOKUP($C527,'Data Set'!$F$2:$BF$2,'Data Set'!$F$4:$BF$38,0))*26/12</f>
        <v>1944</v>
      </c>
    </row>
    <row r="528" spans="2:5" x14ac:dyDescent="0.25">
      <c r="B528" s="8" t="str">
        <f t="shared" si="16"/>
        <v>Google Workspace Costs</v>
      </c>
      <c r="C528" s="8">
        <f t="shared" si="17"/>
        <v>24</v>
      </c>
      <c r="D528" s="67">
        <v>1</v>
      </c>
      <c r="E528" s="68" cm="1">
        <f t="array" ref="E528">_xlfn.XLOOKUP($B528,'Data Set'!$B$4:$B$38,_xlfn.XLOOKUP($C528,'Data Set'!$F$2:$BF$2,'Data Set'!$F$4:$BF$38,0))*26/12</f>
        <v>816</v>
      </c>
    </row>
    <row r="529" spans="2:5" x14ac:dyDescent="0.25">
      <c r="B529" s="8" t="str">
        <f t="shared" si="16"/>
        <v>Workers Comp</v>
      </c>
      <c r="C529" s="8">
        <f t="shared" si="17"/>
        <v>24</v>
      </c>
      <c r="D529" s="67">
        <v>1</v>
      </c>
      <c r="E529" s="68" cm="1">
        <f t="array" ref="E529">_xlfn.XLOOKUP($B529,'Data Set'!$B$4:$B$38,_xlfn.XLOOKUP($C529,'Data Set'!$F$2:$BF$2,'Data Set'!$F$4:$BF$38,0))*26/12</f>
        <v>657.38746666666668</v>
      </c>
    </row>
    <row r="530" spans="2:5" x14ac:dyDescent="0.25">
      <c r="B530" s="8" t="str">
        <f t="shared" si="16"/>
        <v>Payroll Taxes</v>
      </c>
      <c r="C530" s="8">
        <f t="shared" si="17"/>
        <v>24</v>
      </c>
      <c r="D530" s="67">
        <v>1</v>
      </c>
      <c r="E530" s="68" cm="1">
        <f t="array" ref="E530">_xlfn.XLOOKUP($B530,'Data Set'!$B$4:$B$38,_xlfn.XLOOKUP($C530,'Data Set'!$F$2:$BF$2,'Data Set'!$F$4:$BF$38,0))*26/12</f>
        <v>4352.335</v>
      </c>
    </row>
    <row r="531" spans="2:5" x14ac:dyDescent="0.25">
      <c r="B531" s="8" t="str">
        <f t="shared" si="16"/>
        <v>Billings</v>
      </c>
      <c r="C531" s="8">
        <f t="shared" si="17"/>
        <v>25</v>
      </c>
      <c r="D531" s="67">
        <v>1</v>
      </c>
      <c r="E531" s="68" cm="1">
        <f t="array" ref="E531">_xlfn.XLOOKUP($B531,'Data Set'!$B$4:$B$38,_xlfn.XLOOKUP($C531,'Data Set'!$F$2:$BF$2,'Data Set'!$F$4:$BF$38,0))*26/12</f>
        <v>65673.335000000006</v>
      </c>
    </row>
    <row r="532" spans="2:5" x14ac:dyDescent="0.25">
      <c r="B532" s="8" t="str">
        <f t="shared" si="16"/>
        <v xml:space="preserve">Staff Pay </v>
      </c>
      <c r="C532" s="8">
        <f t="shared" si="17"/>
        <v>25</v>
      </c>
      <c r="D532" s="67">
        <v>1</v>
      </c>
      <c r="E532" s="68" cm="1">
        <f t="array" ref="E532">_xlfn.XLOOKUP($B532,'Data Set'!$B$4:$B$38,_xlfn.XLOOKUP($C532,'Data Set'!$F$2:$BF$2,'Data Set'!$F$4:$BF$38,0))*26/12</f>
        <v>34347.906666666669</v>
      </c>
    </row>
    <row r="533" spans="2:5" x14ac:dyDescent="0.25">
      <c r="B533" s="8" t="str">
        <f t="shared" si="16"/>
        <v>Charge Backs</v>
      </c>
      <c r="C533" s="8">
        <f t="shared" si="17"/>
        <v>25</v>
      </c>
      <c r="D533" s="67">
        <v>1</v>
      </c>
      <c r="E533" s="68" cm="1">
        <f t="array" ref="E533">_xlfn.XLOOKUP($B533,'Data Set'!$B$4:$B$38,_xlfn.XLOOKUP($C533,'Data Set'!$F$2:$BF$2,'Data Set'!$F$4:$BF$38,0))*26/12</f>
        <v>0</v>
      </c>
    </row>
    <row r="534" spans="2:5" x14ac:dyDescent="0.25">
      <c r="B534" s="8" t="str">
        <f t="shared" si="16"/>
        <v>Practice Earnings*</v>
      </c>
      <c r="C534" s="8">
        <f t="shared" si="17"/>
        <v>25</v>
      </c>
      <c r="D534" s="67">
        <v>1</v>
      </c>
      <c r="E534" s="68" cm="1">
        <f t="array" ref="E534">_xlfn.XLOOKUP($B534,'Data Set'!$B$4:$B$38,_xlfn.XLOOKUP($C534,'Data Set'!$F$2:$BF$2,'Data Set'!$F$4:$BF$38,0))*26/12</f>
        <v>7026.2941666666675</v>
      </c>
    </row>
    <row r="535" spans="2:5" x14ac:dyDescent="0.25">
      <c r="B535" s="8" t="str">
        <f t="shared" si="16"/>
        <v>Leases</v>
      </c>
      <c r="C535" s="8">
        <f t="shared" si="17"/>
        <v>25</v>
      </c>
      <c r="D535" s="67">
        <v>1</v>
      </c>
      <c r="E535" s="68" cm="1">
        <f t="array" ref="E535">_xlfn.XLOOKUP($B535,'Data Set'!$B$4:$B$38,_xlfn.XLOOKUP($C535,'Data Set'!$F$2:$BF$2,'Data Set'!$F$4:$BF$38,0))*26/12</f>
        <v>2708.3333333333335</v>
      </c>
    </row>
    <row r="536" spans="2:5" x14ac:dyDescent="0.25">
      <c r="B536" s="8" t="str">
        <f t="shared" si="16"/>
        <v>Staff Training Support</v>
      </c>
      <c r="C536" s="8">
        <f t="shared" si="17"/>
        <v>25</v>
      </c>
      <c r="D536" s="67">
        <v>1</v>
      </c>
      <c r="E536" s="68" cm="1">
        <f t="array" ref="E536">_xlfn.XLOOKUP($B536,'Data Set'!$B$4:$B$38,_xlfn.XLOOKUP($C536,'Data Set'!$F$2:$BF$2,'Data Set'!$F$4:$BF$38,0))*26/12</f>
        <v>0</v>
      </c>
    </row>
    <row r="537" spans="2:5" x14ac:dyDescent="0.25">
      <c r="B537" s="8" t="str">
        <f t="shared" si="16"/>
        <v>Staff Support (admin, mileage, etc)</v>
      </c>
      <c r="C537" s="8">
        <f t="shared" si="17"/>
        <v>25</v>
      </c>
      <c r="D537" s="67">
        <v>1</v>
      </c>
      <c r="E537" s="68" cm="1">
        <f t="array" ref="E537">_xlfn.XLOOKUP($B537,'Data Set'!$B$4:$B$38,_xlfn.XLOOKUP($C537,'Data Set'!$F$2:$BF$2,'Data Set'!$F$4:$BF$38,0))*26/12</f>
        <v>0</v>
      </c>
    </row>
    <row r="538" spans="2:5" x14ac:dyDescent="0.25">
      <c r="B538" s="8" t="str">
        <f t="shared" ref="B538:B601" si="18">B516</f>
        <v>Miscellaneous</v>
      </c>
      <c r="C538" s="8">
        <f t="shared" ref="C538:C601" si="19">C516+1</f>
        <v>25</v>
      </c>
      <c r="D538" s="67">
        <v>1</v>
      </c>
      <c r="E538" s="68" cm="1">
        <f t="array" ref="E538">_xlfn.XLOOKUP($B538,'Data Set'!$B$4:$B$38,_xlfn.XLOOKUP($C538,'Data Set'!$F$2:$BF$2,'Data Set'!$F$4:$BF$38,0))*26/12</f>
        <v>0</v>
      </c>
    </row>
    <row r="539" spans="2:5" x14ac:dyDescent="0.25">
      <c r="B539" s="8" t="str">
        <f t="shared" si="18"/>
        <v>Negative Earnings / Min Earnings</v>
      </c>
      <c r="C539" s="8">
        <f t="shared" si="19"/>
        <v>25</v>
      </c>
      <c r="D539" s="67">
        <v>1</v>
      </c>
      <c r="E539" s="68" cm="1">
        <f t="array" ref="E539">_xlfn.XLOOKUP($B539,'Data Set'!$B$4:$B$38,_xlfn.XLOOKUP($C539,'Data Set'!$F$2:$BF$2,'Data Set'!$F$4:$BF$38,0))*26/12</f>
        <v>0</v>
      </c>
    </row>
    <row r="540" spans="2:5" x14ac:dyDescent="0.25">
      <c r="B540" s="8" t="str">
        <f t="shared" si="18"/>
        <v>Brex Costs (Marketing and Advertisement)</v>
      </c>
      <c r="C540" s="8">
        <f t="shared" si="19"/>
        <v>25</v>
      </c>
      <c r="D540" s="67">
        <v>1</v>
      </c>
      <c r="E540" s="68" cm="1">
        <f t="array" ref="E540">_xlfn.XLOOKUP($B540,'Data Set'!$B$4:$B$38,_xlfn.XLOOKUP($C540,'Data Set'!$F$2:$BF$2,'Data Set'!$F$4:$BF$38,0))*26/12</f>
        <v>0</v>
      </c>
    </row>
    <row r="541" spans="2:5" x14ac:dyDescent="0.25">
      <c r="B541" s="8" t="str">
        <f t="shared" si="18"/>
        <v>Health Insurance (covered by Finni)</v>
      </c>
      <c r="C541" s="8">
        <f t="shared" si="19"/>
        <v>25</v>
      </c>
      <c r="D541" s="67">
        <v>1</v>
      </c>
      <c r="E541" s="68" cm="1">
        <f t="array" ref="E541">_xlfn.XLOOKUP($B541,'Data Set'!$B$4:$B$38,_xlfn.XLOOKUP($C541,'Data Set'!$F$2:$BF$2,'Data Set'!$F$4:$BF$38,0))*26/12</f>
        <v>0</v>
      </c>
    </row>
    <row r="542" spans="2:5" x14ac:dyDescent="0.25">
      <c r="B542" s="8" t="str">
        <f t="shared" si="18"/>
        <v>iPad Costs (Amortized)</v>
      </c>
      <c r="C542" s="8">
        <f t="shared" si="19"/>
        <v>25</v>
      </c>
      <c r="D542" s="67">
        <v>1</v>
      </c>
      <c r="E542" s="68" cm="1">
        <f t="array" ref="E542">_xlfn.XLOOKUP($B542,'Data Set'!$B$4:$B$38,_xlfn.XLOOKUP($C542,'Data Set'!$F$2:$BF$2,'Data Set'!$F$4:$BF$38,0))*26/12</f>
        <v>366.66666666666674</v>
      </c>
    </row>
    <row r="543" spans="2:5" x14ac:dyDescent="0.25">
      <c r="B543" s="8" t="str">
        <f t="shared" si="18"/>
        <v>Licensing and Training</v>
      </c>
      <c r="C543" s="8">
        <f t="shared" si="19"/>
        <v>25</v>
      </c>
      <c r="D543" s="67">
        <v>1</v>
      </c>
      <c r="E543" s="68" cm="1">
        <f t="array" ref="E543">_xlfn.XLOOKUP($B543,'Data Set'!$B$4:$B$38,_xlfn.XLOOKUP($C543,'Data Set'!$F$2:$BF$2,'Data Set'!$F$4:$BF$38,0))*26/12</f>
        <v>0</v>
      </c>
    </row>
    <row r="544" spans="2:5" x14ac:dyDescent="0.25">
      <c r="B544" s="8" t="str">
        <f t="shared" si="18"/>
        <v>Liability Insurance</v>
      </c>
      <c r="C544" s="8">
        <f t="shared" si="19"/>
        <v>25</v>
      </c>
      <c r="D544" s="67">
        <v>1</v>
      </c>
      <c r="E544" s="68" cm="1">
        <f t="array" ref="E544">_xlfn.XLOOKUP($B544,'Data Set'!$B$4:$B$38,_xlfn.XLOOKUP($C544,'Data Set'!$F$2:$BF$2,'Data Set'!$F$4:$BF$38,0))*26/12</f>
        <v>225</v>
      </c>
    </row>
    <row r="545" spans="2:5" x14ac:dyDescent="0.25">
      <c r="B545" s="8" t="str">
        <f t="shared" si="18"/>
        <v>Background Check Costs</v>
      </c>
      <c r="C545" s="8">
        <f t="shared" si="19"/>
        <v>25</v>
      </c>
      <c r="D545" s="67">
        <v>1</v>
      </c>
      <c r="E545" s="68" cm="1">
        <f t="array" ref="E545">_xlfn.XLOOKUP($B545,'Data Set'!$B$4:$B$38,_xlfn.XLOOKUP($C545,'Data Set'!$F$2:$BF$2,'Data Set'!$F$4:$BF$38,0))*26/12</f>
        <v>225</v>
      </c>
    </row>
    <row r="546" spans="2:5" x14ac:dyDescent="0.25">
      <c r="B546" s="8" t="str">
        <f t="shared" si="18"/>
        <v>Billing Costs</v>
      </c>
      <c r="C546" s="8">
        <f t="shared" si="19"/>
        <v>25</v>
      </c>
      <c r="D546" s="67">
        <v>1</v>
      </c>
      <c r="E546" s="68" cm="1">
        <f t="array" ref="E546">_xlfn.XLOOKUP($B546,'Data Set'!$B$4:$B$38,_xlfn.XLOOKUP($C546,'Data Set'!$F$2:$BF$2,'Data Set'!$F$4:$BF$38,0))*26/12</f>
        <v>1970.2000499999997</v>
      </c>
    </row>
    <row r="547" spans="2:5" x14ac:dyDescent="0.25">
      <c r="B547" s="8" t="str">
        <f t="shared" si="18"/>
        <v>Credentialing Costs</v>
      </c>
      <c r="C547" s="8">
        <f t="shared" si="19"/>
        <v>25</v>
      </c>
      <c r="D547" s="67">
        <v>1</v>
      </c>
      <c r="E547" s="68" cm="1">
        <f t="array" ref="E547">_xlfn.XLOOKUP($B547,'Data Set'!$B$4:$B$38,_xlfn.XLOOKUP($C547,'Data Set'!$F$2:$BF$2,'Data Set'!$F$4:$BF$38,0))*26/12</f>
        <v>0</v>
      </c>
    </row>
    <row r="548" spans="2:5" x14ac:dyDescent="0.25">
      <c r="B548" s="8" t="str">
        <f t="shared" si="18"/>
        <v>Slack Costs</v>
      </c>
      <c r="C548" s="8">
        <f t="shared" si="19"/>
        <v>25</v>
      </c>
      <c r="D548" s="67">
        <v>1</v>
      </c>
      <c r="E548" s="68" cm="1">
        <f t="array" ref="E548">_xlfn.XLOOKUP($B548,'Data Set'!$B$4:$B$38,_xlfn.XLOOKUP($C548,'Data Set'!$F$2:$BF$2,'Data Set'!$F$4:$BF$38,0))*26/12</f>
        <v>378.00000000000006</v>
      </c>
    </row>
    <row r="549" spans="2:5" x14ac:dyDescent="0.25">
      <c r="B549" s="8" t="str">
        <f t="shared" si="18"/>
        <v>Rippling Costs</v>
      </c>
      <c r="C549" s="8">
        <f t="shared" si="19"/>
        <v>25</v>
      </c>
      <c r="D549" s="67">
        <v>1</v>
      </c>
      <c r="E549" s="68" cm="1">
        <f t="array" ref="E549">_xlfn.XLOOKUP($B549,'Data Set'!$B$4:$B$38,_xlfn.XLOOKUP($C549,'Data Set'!$F$2:$BF$2,'Data Set'!$F$4:$BF$38,0))*26/12</f>
        <v>1093.5000000000002</v>
      </c>
    </row>
    <row r="550" spans="2:5" x14ac:dyDescent="0.25">
      <c r="B550" s="8" t="str">
        <f t="shared" si="18"/>
        <v>Google Workspace Costs</v>
      </c>
      <c r="C550" s="8">
        <f t="shared" si="19"/>
        <v>25</v>
      </c>
      <c r="D550" s="67">
        <v>1</v>
      </c>
      <c r="E550" s="68" cm="1">
        <f t="array" ref="E550">_xlfn.XLOOKUP($B550,'Data Set'!$B$4:$B$38,_xlfn.XLOOKUP($C550,'Data Set'!$F$2:$BF$2,'Data Set'!$F$4:$BF$38,0))*26/12</f>
        <v>459.00000000000006</v>
      </c>
    </row>
    <row r="551" spans="2:5" x14ac:dyDescent="0.25">
      <c r="B551" s="8" t="str">
        <f t="shared" si="18"/>
        <v>Workers Comp</v>
      </c>
      <c r="C551" s="8">
        <f t="shared" si="19"/>
        <v>25</v>
      </c>
      <c r="D551" s="67">
        <v>1</v>
      </c>
      <c r="E551" s="68" cm="1">
        <f t="array" ref="E551">_xlfn.XLOOKUP($B551,'Data Set'!$B$4:$B$38,_xlfn.XLOOKUP($C551,'Data Set'!$F$2:$BF$2,'Data Set'!$F$4:$BF$38,0))*26/12</f>
        <v>443.08799599999998</v>
      </c>
    </row>
    <row r="552" spans="2:5" x14ac:dyDescent="0.25">
      <c r="B552" s="8" t="str">
        <f t="shared" si="18"/>
        <v>Payroll Taxes</v>
      </c>
      <c r="C552" s="8">
        <f t="shared" si="19"/>
        <v>25</v>
      </c>
      <c r="D552" s="67">
        <v>1</v>
      </c>
      <c r="E552" s="68" cm="1">
        <f t="array" ref="E552">_xlfn.XLOOKUP($B552,'Data Set'!$B$4:$B$38,_xlfn.XLOOKUP($C552,'Data Set'!$F$2:$BF$2,'Data Set'!$F$4:$BF$38,0))*26/12</f>
        <v>3298.2733333333331</v>
      </c>
    </row>
    <row r="553" spans="2:5" x14ac:dyDescent="0.25">
      <c r="B553" s="8" t="str">
        <f t="shared" si="18"/>
        <v>Billings</v>
      </c>
      <c r="C553" s="8">
        <f t="shared" si="19"/>
        <v>26</v>
      </c>
      <c r="D553" s="67">
        <v>1</v>
      </c>
      <c r="E553" s="68" cm="1">
        <f t="array" ref="E553">_xlfn.XLOOKUP($B553,'Data Set'!$B$4:$B$38,_xlfn.XLOOKUP($C553,'Data Set'!$F$2:$BF$2,'Data Set'!$F$4:$BF$38,0))*26/12</f>
        <v>77930.580000000089</v>
      </c>
    </row>
    <row r="554" spans="2:5" x14ac:dyDescent="0.25">
      <c r="B554" s="8" t="str">
        <f t="shared" si="18"/>
        <v xml:space="preserve">Staff Pay </v>
      </c>
      <c r="C554" s="8">
        <f t="shared" si="19"/>
        <v>26</v>
      </c>
      <c r="D554" s="67">
        <v>1</v>
      </c>
      <c r="E554" s="68" cm="1">
        <f t="array" ref="E554">_xlfn.XLOOKUP($B554,'Data Set'!$B$4:$B$38,_xlfn.XLOOKUP($C554,'Data Set'!$F$2:$BF$2,'Data Set'!$F$4:$BF$38,0))*26/12</f>
        <v>33221.5</v>
      </c>
    </row>
    <row r="555" spans="2:5" x14ac:dyDescent="0.25">
      <c r="B555" s="8" t="str">
        <f t="shared" si="18"/>
        <v>Charge Backs</v>
      </c>
      <c r="C555" s="8">
        <f t="shared" si="19"/>
        <v>26</v>
      </c>
      <c r="D555" s="67">
        <v>1</v>
      </c>
      <c r="E555" s="68" cm="1">
        <f t="array" ref="E555">_xlfn.XLOOKUP($B555,'Data Set'!$B$4:$B$38,_xlfn.XLOOKUP($C555,'Data Set'!$F$2:$BF$2,'Data Set'!$F$4:$BF$38,0))*26/12</f>
        <v>409.5</v>
      </c>
    </row>
    <row r="556" spans="2:5" x14ac:dyDescent="0.25">
      <c r="B556" s="8" t="str">
        <f t="shared" si="18"/>
        <v>Practice Earnings*</v>
      </c>
      <c r="C556" s="8">
        <f t="shared" si="19"/>
        <v>26</v>
      </c>
      <c r="D556" s="67">
        <v>1</v>
      </c>
      <c r="E556" s="68" cm="1">
        <f t="array" ref="E556">_xlfn.XLOOKUP($B556,'Data Set'!$B$4:$B$38,_xlfn.XLOOKUP($C556,'Data Set'!$F$2:$BF$2,'Data Set'!$F$4:$BF$38,0))*26/12</f>
        <v>15465.265833333426</v>
      </c>
    </row>
    <row r="557" spans="2:5" x14ac:dyDescent="0.25">
      <c r="B557" s="8" t="str">
        <f t="shared" si="18"/>
        <v>Leases</v>
      </c>
      <c r="C557" s="8">
        <f t="shared" si="19"/>
        <v>26</v>
      </c>
      <c r="D557" s="67">
        <v>1</v>
      </c>
      <c r="E557" s="68" cm="1">
        <f t="array" ref="E557">_xlfn.XLOOKUP($B557,'Data Set'!$B$4:$B$38,_xlfn.XLOOKUP($C557,'Data Set'!$F$2:$BF$2,'Data Set'!$F$4:$BF$38,0))*26/12</f>
        <v>0</v>
      </c>
    </row>
    <row r="558" spans="2:5" x14ac:dyDescent="0.25">
      <c r="B558" s="8" t="str">
        <f t="shared" si="18"/>
        <v>Staff Training Support</v>
      </c>
      <c r="C558" s="8">
        <f t="shared" si="19"/>
        <v>26</v>
      </c>
      <c r="D558" s="67">
        <v>1</v>
      </c>
      <c r="E558" s="68" cm="1">
        <f t="array" ref="E558">_xlfn.XLOOKUP($B558,'Data Set'!$B$4:$B$38,_xlfn.XLOOKUP($C558,'Data Set'!$F$2:$BF$2,'Data Set'!$F$4:$BF$38,0))*26/12</f>
        <v>0</v>
      </c>
    </row>
    <row r="559" spans="2:5" x14ac:dyDescent="0.25">
      <c r="B559" s="8" t="str">
        <f t="shared" si="18"/>
        <v>Staff Support (admin, mileage, etc)</v>
      </c>
      <c r="C559" s="8">
        <f t="shared" si="19"/>
        <v>26</v>
      </c>
      <c r="D559" s="67">
        <v>1</v>
      </c>
      <c r="E559" s="68" cm="1">
        <f t="array" ref="E559">_xlfn.XLOOKUP($B559,'Data Set'!$B$4:$B$38,_xlfn.XLOOKUP($C559,'Data Set'!$F$2:$BF$2,'Data Set'!$F$4:$BF$38,0))*26/12</f>
        <v>0</v>
      </c>
    </row>
    <row r="560" spans="2:5" x14ac:dyDescent="0.25">
      <c r="B560" s="8" t="str">
        <f t="shared" si="18"/>
        <v>Miscellaneous</v>
      </c>
      <c r="C560" s="8">
        <f t="shared" si="19"/>
        <v>26</v>
      </c>
      <c r="D560" s="67">
        <v>1</v>
      </c>
      <c r="E560" s="68" cm="1">
        <f t="array" ref="E560">_xlfn.XLOOKUP($B560,'Data Set'!$B$4:$B$38,_xlfn.XLOOKUP($C560,'Data Set'!$F$2:$BF$2,'Data Set'!$F$4:$BF$38,0))*26/12</f>
        <v>0</v>
      </c>
    </row>
    <row r="561" spans="2:5" x14ac:dyDescent="0.25">
      <c r="B561" s="8" t="str">
        <f t="shared" si="18"/>
        <v>Negative Earnings / Min Earnings</v>
      </c>
      <c r="C561" s="8">
        <f t="shared" si="19"/>
        <v>26</v>
      </c>
      <c r="D561" s="67">
        <v>1</v>
      </c>
      <c r="E561" s="68" cm="1">
        <f t="array" ref="E561">_xlfn.XLOOKUP($B561,'Data Set'!$B$4:$B$38,_xlfn.XLOOKUP($C561,'Data Set'!$F$2:$BF$2,'Data Set'!$F$4:$BF$38,0))*26/12</f>
        <v>0</v>
      </c>
    </row>
    <row r="562" spans="2:5" x14ac:dyDescent="0.25">
      <c r="B562" s="8" t="str">
        <f t="shared" si="18"/>
        <v>Brex Costs (Marketing and Advertisement)</v>
      </c>
      <c r="C562" s="8">
        <f t="shared" si="19"/>
        <v>26</v>
      </c>
      <c r="D562" s="67">
        <v>1</v>
      </c>
      <c r="E562" s="68" cm="1">
        <f t="array" ref="E562">_xlfn.XLOOKUP($B562,'Data Set'!$B$4:$B$38,_xlfn.XLOOKUP($C562,'Data Set'!$F$2:$BF$2,'Data Set'!$F$4:$BF$38,0))*26/12</f>
        <v>0</v>
      </c>
    </row>
    <row r="563" spans="2:5" x14ac:dyDescent="0.25">
      <c r="B563" s="8" t="str">
        <f t="shared" si="18"/>
        <v>Health Insurance (covered by Finni)</v>
      </c>
      <c r="C563" s="8">
        <f t="shared" si="19"/>
        <v>26</v>
      </c>
      <c r="D563" s="67">
        <v>1</v>
      </c>
      <c r="E563" s="68" cm="1">
        <f t="array" ref="E563">_xlfn.XLOOKUP($B563,'Data Set'!$B$4:$B$38,_xlfn.XLOOKUP($C563,'Data Set'!$F$2:$BF$2,'Data Set'!$F$4:$BF$38,0))*26/12</f>
        <v>0</v>
      </c>
    </row>
    <row r="564" spans="2:5" x14ac:dyDescent="0.25">
      <c r="B564" s="8" t="str">
        <f t="shared" si="18"/>
        <v>iPad Costs (Amortized)</v>
      </c>
      <c r="C564" s="8">
        <f t="shared" si="19"/>
        <v>26</v>
      </c>
      <c r="D564" s="67">
        <v>1</v>
      </c>
      <c r="E564" s="68" cm="1">
        <f t="array" ref="E564">_xlfn.XLOOKUP($B564,'Data Set'!$B$4:$B$38,_xlfn.XLOOKUP($C564,'Data Set'!$F$2:$BF$2,'Data Set'!$F$4:$BF$38,0))*26/12</f>
        <v>616.66666666666674</v>
      </c>
    </row>
    <row r="565" spans="2:5" x14ac:dyDescent="0.25">
      <c r="B565" s="8" t="str">
        <f t="shared" si="18"/>
        <v>Licensing and Training</v>
      </c>
      <c r="C565" s="8">
        <f t="shared" si="19"/>
        <v>26</v>
      </c>
      <c r="D565" s="67">
        <v>1</v>
      </c>
      <c r="E565" s="68" cm="1">
        <f t="array" ref="E565">_xlfn.XLOOKUP($B565,'Data Set'!$B$4:$B$38,_xlfn.XLOOKUP($C565,'Data Set'!$F$2:$BF$2,'Data Set'!$F$4:$BF$38,0))*26/12</f>
        <v>409.5</v>
      </c>
    </row>
    <row r="566" spans="2:5" x14ac:dyDescent="0.25">
      <c r="B566" s="8" t="str">
        <f t="shared" si="18"/>
        <v>Liability Insurance</v>
      </c>
      <c r="C566" s="8">
        <f t="shared" si="19"/>
        <v>26</v>
      </c>
      <c r="D566" s="67">
        <v>1</v>
      </c>
      <c r="E566" s="68" cm="1">
        <f t="array" ref="E566">_xlfn.XLOOKUP($B566,'Data Set'!$B$4:$B$38,_xlfn.XLOOKUP($C566,'Data Set'!$F$2:$BF$2,'Data Set'!$F$4:$BF$38,0))*26/12</f>
        <v>341.66666666666669</v>
      </c>
    </row>
    <row r="567" spans="2:5" x14ac:dyDescent="0.25">
      <c r="B567" s="8" t="str">
        <f t="shared" si="18"/>
        <v>Background Check Costs</v>
      </c>
      <c r="C567" s="8">
        <f t="shared" si="19"/>
        <v>26</v>
      </c>
      <c r="D567" s="67">
        <v>1</v>
      </c>
      <c r="E567" s="68" cm="1">
        <f t="array" ref="E567">_xlfn.XLOOKUP($B567,'Data Set'!$B$4:$B$38,_xlfn.XLOOKUP($C567,'Data Set'!$F$2:$BF$2,'Data Set'!$F$4:$BF$38,0))*26/12</f>
        <v>341.66666666666669</v>
      </c>
    </row>
    <row r="568" spans="2:5" x14ac:dyDescent="0.25">
      <c r="B568" s="8" t="str">
        <f t="shared" si="18"/>
        <v>Billing Costs</v>
      </c>
      <c r="C568" s="8">
        <f t="shared" si="19"/>
        <v>26</v>
      </c>
      <c r="D568" s="67">
        <v>1</v>
      </c>
      <c r="E568" s="68" cm="1">
        <f t="array" ref="E568">_xlfn.XLOOKUP($B568,'Data Set'!$B$4:$B$38,_xlfn.XLOOKUP($C568,'Data Set'!$F$2:$BF$2,'Data Set'!$F$4:$BF$38,0))*26/12</f>
        <v>2337.9174000000025</v>
      </c>
    </row>
    <row r="569" spans="2:5" x14ac:dyDescent="0.25">
      <c r="B569" s="8" t="str">
        <f t="shared" si="18"/>
        <v>Credentialing Costs</v>
      </c>
      <c r="C569" s="8">
        <f t="shared" si="19"/>
        <v>26</v>
      </c>
      <c r="D569" s="67">
        <v>1</v>
      </c>
      <c r="E569" s="68" cm="1">
        <f t="array" ref="E569">_xlfn.XLOOKUP($B569,'Data Set'!$B$4:$B$38,_xlfn.XLOOKUP($C569,'Data Set'!$F$2:$BF$2,'Data Set'!$F$4:$BF$38,0))*26/12</f>
        <v>216.66666666666666</v>
      </c>
    </row>
    <row r="570" spans="2:5" x14ac:dyDescent="0.25">
      <c r="B570" s="8" t="str">
        <f t="shared" si="18"/>
        <v>Slack Costs</v>
      </c>
      <c r="C570" s="8">
        <f t="shared" si="19"/>
        <v>26</v>
      </c>
      <c r="D570" s="67">
        <v>1</v>
      </c>
      <c r="E570" s="68" cm="1">
        <f t="array" ref="E570">_xlfn.XLOOKUP($B570,'Data Set'!$B$4:$B$38,_xlfn.XLOOKUP($C570,'Data Set'!$F$2:$BF$2,'Data Set'!$F$4:$BF$38,0))*26/12</f>
        <v>574.00000000000011</v>
      </c>
    </row>
    <row r="571" spans="2:5" x14ac:dyDescent="0.25">
      <c r="B571" s="8" t="str">
        <f t="shared" si="18"/>
        <v>Rippling Costs</v>
      </c>
      <c r="C571" s="8">
        <f t="shared" si="19"/>
        <v>26</v>
      </c>
      <c r="D571" s="67">
        <v>1</v>
      </c>
      <c r="E571" s="68" cm="1">
        <f t="array" ref="E571">_xlfn.XLOOKUP($B571,'Data Set'!$B$4:$B$38,_xlfn.XLOOKUP($C571,'Data Set'!$F$2:$BF$2,'Data Set'!$F$4:$BF$38,0))*26/12</f>
        <v>1660.5000000000002</v>
      </c>
    </row>
    <row r="572" spans="2:5" x14ac:dyDescent="0.25">
      <c r="B572" s="8" t="str">
        <f t="shared" si="18"/>
        <v>Google Workspace Costs</v>
      </c>
      <c r="C572" s="8">
        <f t="shared" si="19"/>
        <v>26</v>
      </c>
      <c r="D572" s="67">
        <v>1</v>
      </c>
      <c r="E572" s="68" cm="1">
        <f t="array" ref="E572">_xlfn.XLOOKUP($B572,'Data Set'!$B$4:$B$38,_xlfn.XLOOKUP($C572,'Data Set'!$F$2:$BF$2,'Data Set'!$F$4:$BF$38,0))*26/12</f>
        <v>697.00000000000011</v>
      </c>
    </row>
    <row r="573" spans="2:5" x14ac:dyDescent="0.25">
      <c r="B573" s="8" t="str">
        <f t="shared" si="18"/>
        <v>Workers Comp</v>
      </c>
      <c r="C573" s="8">
        <f t="shared" si="19"/>
        <v>26</v>
      </c>
      <c r="D573" s="67">
        <v>1</v>
      </c>
      <c r="E573" s="68" cm="1">
        <f t="array" ref="E573">_xlfn.XLOOKUP($B573,'Data Set'!$B$4:$B$38,_xlfn.XLOOKUP($C573,'Data Set'!$F$2:$BF$2,'Data Set'!$F$4:$BF$38,0))*26/12</f>
        <v>740.83945000000006</v>
      </c>
    </row>
    <row r="574" spans="2:5" x14ac:dyDescent="0.25">
      <c r="B574" s="8" t="str">
        <f t="shared" si="18"/>
        <v>Payroll Taxes</v>
      </c>
      <c r="C574" s="8">
        <f t="shared" si="19"/>
        <v>26</v>
      </c>
      <c r="D574" s="67">
        <v>1</v>
      </c>
      <c r="E574" s="68" cm="1">
        <f t="array" ref="E574">_xlfn.XLOOKUP($B574,'Data Set'!$B$4:$B$38,_xlfn.XLOOKUP($C574,'Data Set'!$F$2:$BF$2,'Data Set'!$F$4:$BF$38,0))*26/12</f>
        <v>4082.9533333333334</v>
      </c>
    </row>
    <row r="575" spans="2:5" x14ac:dyDescent="0.25">
      <c r="B575" s="8" t="str">
        <f t="shared" si="18"/>
        <v>Billings</v>
      </c>
      <c r="C575" s="8">
        <f t="shared" si="19"/>
        <v>27</v>
      </c>
      <c r="D575" s="67">
        <v>1</v>
      </c>
      <c r="E575" s="68" cm="1">
        <f t="array" ref="E575">_xlfn.XLOOKUP($B575,'Data Set'!$B$4:$B$38,_xlfn.XLOOKUP($C575,'Data Set'!$F$2:$BF$2,'Data Set'!$F$4:$BF$38,0))*26/12</f>
        <v>44789.961666666662</v>
      </c>
    </row>
    <row r="576" spans="2:5" x14ac:dyDescent="0.25">
      <c r="B576" s="8" t="str">
        <f t="shared" si="18"/>
        <v xml:space="preserve">Staff Pay </v>
      </c>
      <c r="C576" s="8">
        <f t="shared" si="19"/>
        <v>27</v>
      </c>
      <c r="D576" s="67">
        <v>1</v>
      </c>
      <c r="E576" s="68" cm="1">
        <f t="array" ref="E576">_xlfn.XLOOKUP($B576,'Data Set'!$B$4:$B$38,_xlfn.XLOOKUP($C576,'Data Set'!$F$2:$BF$2,'Data Set'!$F$4:$BF$38,0))*26/12</f>
        <v>15003.083333333334</v>
      </c>
    </row>
    <row r="577" spans="2:5" x14ac:dyDescent="0.25">
      <c r="B577" s="8" t="str">
        <f t="shared" si="18"/>
        <v>Charge Backs</v>
      </c>
      <c r="C577" s="8">
        <f t="shared" si="19"/>
        <v>27</v>
      </c>
      <c r="D577" s="67">
        <v>1</v>
      </c>
      <c r="E577" s="68" cm="1">
        <f t="array" ref="E577">_xlfn.XLOOKUP($B577,'Data Set'!$B$4:$B$38,_xlfn.XLOOKUP($C577,'Data Set'!$F$2:$BF$2,'Data Set'!$F$4:$BF$38,0))*26/12</f>
        <v>71.283333333333331</v>
      </c>
    </row>
    <row r="578" spans="2:5" x14ac:dyDescent="0.25">
      <c r="B578" s="8" t="str">
        <f t="shared" si="18"/>
        <v>Practice Earnings*</v>
      </c>
      <c r="C578" s="8">
        <f t="shared" si="19"/>
        <v>27</v>
      </c>
      <c r="D578" s="67">
        <v>1</v>
      </c>
      <c r="E578" s="68" cm="1">
        <f t="array" ref="E578">_xlfn.XLOOKUP($B578,'Data Set'!$B$4:$B$38,_xlfn.XLOOKUP($C578,'Data Set'!$F$2:$BF$2,'Data Set'!$F$4:$BF$38,0))*26/12</f>
        <v>16278.606499999994</v>
      </c>
    </row>
    <row r="579" spans="2:5" x14ac:dyDescent="0.25">
      <c r="B579" s="8" t="str">
        <f t="shared" si="18"/>
        <v>Leases</v>
      </c>
      <c r="C579" s="8">
        <f t="shared" si="19"/>
        <v>27</v>
      </c>
      <c r="D579" s="67">
        <v>1</v>
      </c>
      <c r="E579" s="68" cm="1">
        <f t="array" ref="E579">_xlfn.XLOOKUP($B579,'Data Set'!$B$4:$B$38,_xlfn.XLOOKUP($C579,'Data Set'!$F$2:$BF$2,'Data Set'!$F$4:$BF$38,0))*26/12</f>
        <v>0</v>
      </c>
    </row>
    <row r="580" spans="2:5" x14ac:dyDescent="0.25">
      <c r="B580" s="8" t="str">
        <f t="shared" si="18"/>
        <v>Staff Training Support</v>
      </c>
      <c r="C580" s="8">
        <f t="shared" si="19"/>
        <v>27</v>
      </c>
      <c r="D580" s="67">
        <v>1</v>
      </c>
      <c r="E580" s="68" cm="1">
        <f t="array" ref="E580">_xlfn.XLOOKUP($B580,'Data Set'!$B$4:$B$38,_xlfn.XLOOKUP($C580,'Data Set'!$F$2:$BF$2,'Data Set'!$F$4:$BF$38,0))*26/12</f>
        <v>0</v>
      </c>
    </row>
    <row r="581" spans="2:5" x14ac:dyDescent="0.25">
      <c r="B581" s="8" t="str">
        <f t="shared" si="18"/>
        <v>Staff Support (admin, mileage, etc)</v>
      </c>
      <c r="C581" s="8">
        <f t="shared" si="19"/>
        <v>27</v>
      </c>
      <c r="D581" s="67">
        <v>1</v>
      </c>
      <c r="E581" s="68" cm="1">
        <f t="array" ref="E581">_xlfn.XLOOKUP($B581,'Data Set'!$B$4:$B$38,_xlfn.XLOOKUP($C581,'Data Set'!$F$2:$BF$2,'Data Set'!$F$4:$BF$38,0))*26/12</f>
        <v>0</v>
      </c>
    </row>
    <row r="582" spans="2:5" x14ac:dyDescent="0.25">
      <c r="B582" s="8" t="str">
        <f t="shared" si="18"/>
        <v>Miscellaneous</v>
      </c>
      <c r="C582" s="8">
        <f t="shared" si="19"/>
        <v>27</v>
      </c>
      <c r="D582" s="67">
        <v>1</v>
      </c>
      <c r="E582" s="68" cm="1">
        <f t="array" ref="E582">_xlfn.XLOOKUP($B582,'Data Set'!$B$4:$B$38,_xlfn.XLOOKUP($C582,'Data Set'!$F$2:$BF$2,'Data Set'!$F$4:$BF$38,0))*26/12</f>
        <v>0</v>
      </c>
    </row>
    <row r="583" spans="2:5" x14ac:dyDescent="0.25">
      <c r="B583" s="8" t="str">
        <f t="shared" si="18"/>
        <v>Negative Earnings / Min Earnings</v>
      </c>
      <c r="C583" s="8">
        <f t="shared" si="19"/>
        <v>27</v>
      </c>
      <c r="D583" s="67">
        <v>1</v>
      </c>
      <c r="E583" s="68" cm="1">
        <f t="array" ref="E583">_xlfn.XLOOKUP($B583,'Data Set'!$B$4:$B$38,_xlfn.XLOOKUP($C583,'Data Set'!$F$2:$BF$2,'Data Set'!$F$4:$BF$38,0))*26/12</f>
        <v>0</v>
      </c>
    </row>
    <row r="584" spans="2:5" x14ac:dyDescent="0.25">
      <c r="B584" s="8" t="str">
        <f t="shared" si="18"/>
        <v>Brex Costs (Marketing and Advertisement)</v>
      </c>
      <c r="C584" s="8">
        <f t="shared" si="19"/>
        <v>27</v>
      </c>
      <c r="D584" s="67">
        <v>1</v>
      </c>
      <c r="E584" s="68" cm="1">
        <f t="array" ref="E584">_xlfn.XLOOKUP($B584,'Data Set'!$B$4:$B$38,_xlfn.XLOOKUP($C584,'Data Set'!$F$2:$BF$2,'Data Set'!$F$4:$BF$38,0))*26/12</f>
        <v>0</v>
      </c>
    </row>
    <row r="585" spans="2:5" x14ac:dyDescent="0.25">
      <c r="B585" s="8" t="str">
        <f t="shared" si="18"/>
        <v>Health Insurance (covered by Finni)</v>
      </c>
      <c r="C585" s="8">
        <f t="shared" si="19"/>
        <v>27</v>
      </c>
      <c r="D585" s="67">
        <v>1</v>
      </c>
      <c r="E585" s="68" cm="1">
        <f t="array" ref="E585">_xlfn.XLOOKUP($B585,'Data Set'!$B$4:$B$38,_xlfn.XLOOKUP($C585,'Data Set'!$F$2:$BF$2,'Data Set'!$F$4:$BF$38,0))*26/12</f>
        <v>0</v>
      </c>
    </row>
    <row r="586" spans="2:5" x14ac:dyDescent="0.25">
      <c r="B586" s="8" t="str">
        <f t="shared" si="18"/>
        <v>iPad Costs (Amortized)</v>
      </c>
      <c r="C586" s="8">
        <f t="shared" si="19"/>
        <v>27</v>
      </c>
      <c r="D586" s="67">
        <v>1</v>
      </c>
      <c r="E586" s="68" cm="1">
        <f t="array" ref="E586">_xlfn.XLOOKUP($B586,'Data Set'!$B$4:$B$38,_xlfn.XLOOKUP($C586,'Data Set'!$F$2:$BF$2,'Data Set'!$F$4:$BF$38,0))*26/12</f>
        <v>250</v>
      </c>
    </row>
    <row r="587" spans="2:5" x14ac:dyDescent="0.25">
      <c r="B587" s="8" t="str">
        <f t="shared" si="18"/>
        <v>Licensing and Training</v>
      </c>
      <c r="C587" s="8">
        <f t="shared" si="19"/>
        <v>27</v>
      </c>
      <c r="D587" s="67">
        <v>1</v>
      </c>
      <c r="E587" s="68" cm="1">
        <f t="array" ref="E587">_xlfn.XLOOKUP($B587,'Data Set'!$B$4:$B$38,_xlfn.XLOOKUP($C587,'Data Set'!$F$2:$BF$2,'Data Set'!$F$4:$BF$38,0))*26/12</f>
        <v>0</v>
      </c>
    </row>
    <row r="588" spans="2:5" x14ac:dyDescent="0.25">
      <c r="B588" s="8" t="str">
        <f t="shared" si="18"/>
        <v>Liability Insurance</v>
      </c>
      <c r="C588" s="8">
        <f t="shared" si="19"/>
        <v>27</v>
      </c>
      <c r="D588" s="67">
        <v>1</v>
      </c>
      <c r="E588" s="68" cm="1">
        <f t="array" ref="E588">_xlfn.XLOOKUP($B588,'Data Set'!$B$4:$B$38,_xlfn.XLOOKUP($C588,'Data Set'!$F$2:$BF$2,'Data Set'!$F$4:$BF$38,0))*26/12</f>
        <v>133.33333333333334</v>
      </c>
    </row>
    <row r="589" spans="2:5" x14ac:dyDescent="0.25">
      <c r="B589" s="8" t="str">
        <f t="shared" si="18"/>
        <v>Background Check Costs</v>
      </c>
      <c r="C589" s="8">
        <f t="shared" si="19"/>
        <v>27</v>
      </c>
      <c r="D589" s="67">
        <v>1</v>
      </c>
      <c r="E589" s="68" cm="1">
        <f t="array" ref="E589">_xlfn.XLOOKUP($B589,'Data Set'!$B$4:$B$38,_xlfn.XLOOKUP($C589,'Data Set'!$F$2:$BF$2,'Data Set'!$F$4:$BF$38,0))*26/12</f>
        <v>133.33333333333334</v>
      </c>
    </row>
    <row r="590" spans="2:5" x14ac:dyDescent="0.25">
      <c r="B590" s="8" t="str">
        <f t="shared" si="18"/>
        <v>Billing Costs</v>
      </c>
      <c r="C590" s="8">
        <f t="shared" si="19"/>
        <v>27</v>
      </c>
      <c r="D590" s="67">
        <v>1</v>
      </c>
      <c r="E590" s="68" cm="1">
        <f t="array" ref="E590">_xlfn.XLOOKUP($B590,'Data Set'!$B$4:$B$38,_xlfn.XLOOKUP($C590,'Data Set'!$F$2:$BF$2,'Data Set'!$F$4:$BF$38,0))*26/12</f>
        <v>1343.69885</v>
      </c>
    </row>
    <row r="591" spans="2:5" x14ac:dyDescent="0.25">
      <c r="B591" s="8" t="str">
        <f t="shared" si="18"/>
        <v>Credentialing Costs</v>
      </c>
      <c r="C591" s="8">
        <f t="shared" si="19"/>
        <v>27</v>
      </c>
      <c r="D591" s="67">
        <v>1</v>
      </c>
      <c r="E591" s="68" cm="1">
        <f t="array" ref="E591">_xlfn.XLOOKUP($B591,'Data Set'!$B$4:$B$38,_xlfn.XLOOKUP($C591,'Data Set'!$F$2:$BF$2,'Data Set'!$F$4:$BF$38,0))*26/12</f>
        <v>433.33333333333331</v>
      </c>
    </row>
    <row r="592" spans="2:5" x14ac:dyDescent="0.25">
      <c r="B592" s="8" t="str">
        <f t="shared" si="18"/>
        <v>Slack Costs</v>
      </c>
      <c r="C592" s="8">
        <f t="shared" si="19"/>
        <v>27</v>
      </c>
      <c r="D592" s="67">
        <v>1</v>
      </c>
      <c r="E592" s="68" cm="1">
        <f t="array" ref="E592">_xlfn.XLOOKUP($B592,'Data Set'!$B$4:$B$38,_xlfn.XLOOKUP($C592,'Data Set'!$F$2:$BF$2,'Data Set'!$F$4:$BF$38,0))*26/12</f>
        <v>224</v>
      </c>
    </row>
    <row r="593" spans="2:5" x14ac:dyDescent="0.25">
      <c r="B593" s="8" t="str">
        <f t="shared" si="18"/>
        <v>Rippling Costs</v>
      </c>
      <c r="C593" s="8">
        <f t="shared" si="19"/>
        <v>27</v>
      </c>
      <c r="D593" s="67">
        <v>1</v>
      </c>
      <c r="E593" s="68" cm="1">
        <f t="array" ref="E593">_xlfn.XLOOKUP($B593,'Data Set'!$B$4:$B$38,_xlfn.XLOOKUP($C593,'Data Set'!$F$2:$BF$2,'Data Set'!$F$4:$BF$38,0))*26/12</f>
        <v>648</v>
      </c>
    </row>
    <row r="594" spans="2:5" x14ac:dyDescent="0.25">
      <c r="B594" s="8" t="str">
        <f t="shared" si="18"/>
        <v>Google Workspace Costs</v>
      </c>
      <c r="C594" s="8">
        <f t="shared" si="19"/>
        <v>27</v>
      </c>
      <c r="D594" s="67">
        <v>1</v>
      </c>
      <c r="E594" s="68" cm="1">
        <f t="array" ref="E594">_xlfn.XLOOKUP($B594,'Data Set'!$B$4:$B$38,_xlfn.XLOOKUP($C594,'Data Set'!$F$2:$BF$2,'Data Set'!$F$4:$BF$38,0))*26/12</f>
        <v>272</v>
      </c>
    </row>
    <row r="595" spans="2:5" x14ac:dyDescent="0.25">
      <c r="B595" s="8" t="str">
        <f t="shared" si="18"/>
        <v>Workers Comp</v>
      </c>
      <c r="C595" s="8">
        <f t="shared" si="19"/>
        <v>27</v>
      </c>
      <c r="D595" s="67">
        <v>1</v>
      </c>
      <c r="E595" s="68" cm="1">
        <f t="array" ref="E595">_xlfn.XLOOKUP($B595,'Data Set'!$B$4:$B$38,_xlfn.XLOOKUP($C595,'Data Set'!$F$2:$BF$2,'Data Set'!$F$4:$BF$38,0))*26/12</f>
        <v>195.04008333333334</v>
      </c>
    </row>
    <row r="596" spans="2:5" x14ac:dyDescent="0.25">
      <c r="B596" s="8" t="str">
        <f t="shared" si="18"/>
        <v>Payroll Taxes</v>
      </c>
      <c r="C596" s="8">
        <f t="shared" si="19"/>
        <v>27</v>
      </c>
      <c r="D596" s="67">
        <v>1</v>
      </c>
      <c r="E596" s="68" cm="1">
        <f t="array" ref="E596">_xlfn.XLOOKUP($B596,'Data Set'!$B$4:$B$38,_xlfn.XLOOKUP($C596,'Data Set'!$F$2:$BF$2,'Data Set'!$F$4:$BF$38,0))*26/12</f>
        <v>1487.2650000000001</v>
      </c>
    </row>
    <row r="597" spans="2:5" x14ac:dyDescent="0.25">
      <c r="B597" s="8" t="str">
        <f t="shared" si="18"/>
        <v>Billings</v>
      </c>
      <c r="C597" s="8">
        <f t="shared" si="19"/>
        <v>28</v>
      </c>
      <c r="D597" s="67">
        <v>1</v>
      </c>
      <c r="E597" s="68" cm="1">
        <f t="array" ref="E597">_xlfn.XLOOKUP($B597,'Data Set'!$B$4:$B$38,_xlfn.XLOOKUP($C597,'Data Set'!$F$2:$BF$2,'Data Set'!$F$4:$BF$38,0))*26/12</f>
        <v>42055.693333333322</v>
      </c>
    </row>
    <row r="598" spans="2:5" x14ac:dyDescent="0.25">
      <c r="B598" s="8" t="str">
        <f t="shared" si="18"/>
        <v xml:space="preserve">Staff Pay </v>
      </c>
      <c r="C598" s="8">
        <f t="shared" si="19"/>
        <v>28</v>
      </c>
      <c r="D598" s="67">
        <v>1</v>
      </c>
      <c r="E598" s="68" cm="1">
        <f t="array" ref="E598">_xlfn.XLOOKUP($B598,'Data Set'!$B$4:$B$38,_xlfn.XLOOKUP($C598,'Data Set'!$F$2:$BF$2,'Data Set'!$F$4:$BF$38,0))*26/12</f>
        <v>14775.171666666667</v>
      </c>
    </row>
    <row r="599" spans="2:5" x14ac:dyDescent="0.25">
      <c r="B599" s="8" t="str">
        <f t="shared" si="18"/>
        <v>Charge Backs</v>
      </c>
      <c r="C599" s="8">
        <f t="shared" si="19"/>
        <v>28</v>
      </c>
      <c r="D599" s="67">
        <v>1</v>
      </c>
      <c r="E599" s="68" cm="1">
        <f t="array" ref="E599">_xlfn.XLOOKUP($B599,'Data Set'!$B$4:$B$38,_xlfn.XLOOKUP($C599,'Data Set'!$F$2:$BF$2,'Data Set'!$F$4:$BF$38,0))*26/12</f>
        <v>0</v>
      </c>
    </row>
    <row r="600" spans="2:5" x14ac:dyDescent="0.25">
      <c r="B600" s="8" t="str">
        <f t="shared" si="18"/>
        <v>Practice Earnings*</v>
      </c>
      <c r="C600" s="8">
        <f t="shared" si="19"/>
        <v>28</v>
      </c>
      <c r="D600" s="67">
        <v>1</v>
      </c>
      <c r="E600" s="68" cm="1">
        <f t="array" ref="E600">_xlfn.XLOOKUP($B600,'Data Set'!$B$4:$B$38,_xlfn.XLOOKUP($C600,'Data Set'!$F$2:$BF$2,'Data Set'!$F$4:$BF$38,0))*26/12</f>
        <v>16411.373333333326</v>
      </c>
    </row>
    <row r="601" spans="2:5" x14ac:dyDescent="0.25">
      <c r="B601" s="8" t="str">
        <f t="shared" si="18"/>
        <v>Leases</v>
      </c>
      <c r="C601" s="8">
        <f t="shared" si="19"/>
        <v>28</v>
      </c>
      <c r="D601" s="67">
        <v>1</v>
      </c>
      <c r="E601" s="68" cm="1">
        <f t="array" ref="E601">_xlfn.XLOOKUP($B601,'Data Set'!$B$4:$B$38,_xlfn.XLOOKUP($C601,'Data Set'!$F$2:$BF$2,'Data Set'!$F$4:$BF$38,0))*26/12</f>
        <v>0</v>
      </c>
    </row>
    <row r="602" spans="2:5" x14ac:dyDescent="0.25">
      <c r="B602" s="8" t="str">
        <f t="shared" ref="B602:B665" si="20">B580</f>
        <v>Staff Training Support</v>
      </c>
      <c r="C602" s="8">
        <f t="shared" ref="C602:C665" si="21">C580+1</f>
        <v>28</v>
      </c>
      <c r="D602" s="67">
        <v>1</v>
      </c>
      <c r="E602" s="68" cm="1">
        <f t="array" ref="E602">_xlfn.XLOOKUP($B602,'Data Set'!$B$4:$B$38,_xlfn.XLOOKUP($C602,'Data Set'!$F$2:$BF$2,'Data Set'!$F$4:$BF$38,0))*26/12</f>
        <v>0</v>
      </c>
    </row>
    <row r="603" spans="2:5" x14ac:dyDescent="0.25">
      <c r="B603" s="8" t="str">
        <f t="shared" si="20"/>
        <v>Staff Support (admin, mileage, etc)</v>
      </c>
      <c r="C603" s="8">
        <f t="shared" si="21"/>
        <v>28</v>
      </c>
      <c r="D603" s="67">
        <v>1</v>
      </c>
      <c r="E603" s="68" cm="1">
        <f t="array" ref="E603">_xlfn.XLOOKUP($B603,'Data Set'!$B$4:$B$38,_xlfn.XLOOKUP($C603,'Data Set'!$F$2:$BF$2,'Data Set'!$F$4:$BF$38,0))*26/12</f>
        <v>0</v>
      </c>
    </row>
    <row r="604" spans="2:5" x14ac:dyDescent="0.25">
      <c r="B604" s="8" t="str">
        <f t="shared" si="20"/>
        <v>Miscellaneous</v>
      </c>
      <c r="C604" s="8">
        <f t="shared" si="21"/>
        <v>28</v>
      </c>
      <c r="D604" s="67">
        <v>1</v>
      </c>
      <c r="E604" s="68" cm="1">
        <f t="array" ref="E604">_xlfn.XLOOKUP($B604,'Data Set'!$B$4:$B$38,_xlfn.XLOOKUP($C604,'Data Set'!$F$2:$BF$2,'Data Set'!$F$4:$BF$38,0))*26/12</f>
        <v>0</v>
      </c>
    </row>
    <row r="605" spans="2:5" x14ac:dyDescent="0.25">
      <c r="B605" s="8" t="str">
        <f t="shared" si="20"/>
        <v>Negative Earnings / Min Earnings</v>
      </c>
      <c r="C605" s="8">
        <f t="shared" si="21"/>
        <v>28</v>
      </c>
      <c r="D605" s="67">
        <v>1</v>
      </c>
      <c r="E605" s="68" cm="1">
        <f t="array" ref="E605">_xlfn.XLOOKUP($B605,'Data Set'!$B$4:$B$38,_xlfn.XLOOKUP($C605,'Data Set'!$F$2:$BF$2,'Data Set'!$F$4:$BF$38,0))*26/12</f>
        <v>0</v>
      </c>
    </row>
    <row r="606" spans="2:5" x14ac:dyDescent="0.25">
      <c r="B606" s="8" t="str">
        <f t="shared" si="20"/>
        <v>Brex Costs (Marketing and Advertisement)</v>
      </c>
      <c r="C606" s="8">
        <f t="shared" si="21"/>
        <v>28</v>
      </c>
      <c r="D606" s="67">
        <v>1</v>
      </c>
      <c r="E606" s="68" cm="1">
        <f t="array" ref="E606">_xlfn.XLOOKUP($B606,'Data Set'!$B$4:$B$38,_xlfn.XLOOKUP($C606,'Data Set'!$F$2:$BF$2,'Data Set'!$F$4:$BF$38,0))*26/12</f>
        <v>0</v>
      </c>
    </row>
    <row r="607" spans="2:5" x14ac:dyDescent="0.25">
      <c r="B607" s="8" t="str">
        <f t="shared" si="20"/>
        <v>Health Insurance (covered by Finni)</v>
      </c>
      <c r="C607" s="8">
        <f t="shared" si="21"/>
        <v>28</v>
      </c>
      <c r="D607" s="67">
        <v>1</v>
      </c>
      <c r="E607" s="68" cm="1">
        <f t="array" ref="E607">_xlfn.XLOOKUP($B607,'Data Set'!$B$4:$B$38,_xlfn.XLOOKUP($C607,'Data Set'!$F$2:$BF$2,'Data Set'!$F$4:$BF$38,0))*26/12</f>
        <v>0</v>
      </c>
    </row>
    <row r="608" spans="2:5" x14ac:dyDescent="0.25">
      <c r="B608" s="8" t="str">
        <f t="shared" si="20"/>
        <v>iPad Costs (Amortized)</v>
      </c>
      <c r="C608" s="8">
        <f t="shared" si="21"/>
        <v>28</v>
      </c>
      <c r="D608" s="67">
        <v>1</v>
      </c>
      <c r="E608" s="68" cm="1">
        <f t="array" ref="E608">_xlfn.XLOOKUP($B608,'Data Set'!$B$4:$B$38,_xlfn.XLOOKUP($C608,'Data Set'!$F$2:$BF$2,'Data Set'!$F$4:$BF$38,0))*26/12</f>
        <v>83.333333333333329</v>
      </c>
    </row>
    <row r="609" spans="2:5" x14ac:dyDescent="0.25">
      <c r="B609" s="8" t="str">
        <f t="shared" si="20"/>
        <v>Licensing and Training</v>
      </c>
      <c r="C609" s="8">
        <f t="shared" si="21"/>
        <v>28</v>
      </c>
      <c r="D609" s="67">
        <v>1</v>
      </c>
      <c r="E609" s="68" cm="1">
        <f t="array" ref="E609">_xlfn.XLOOKUP($B609,'Data Set'!$B$4:$B$38,_xlfn.XLOOKUP($C609,'Data Set'!$F$2:$BF$2,'Data Set'!$F$4:$BF$38,0))*26/12</f>
        <v>0</v>
      </c>
    </row>
    <row r="610" spans="2:5" x14ac:dyDescent="0.25">
      <c r="B610" s="8" t="str">
        <f t="shared" si="20"/>
        <v>Liability Insurance</v>
      </c>
      <c r="C610" s="8">
        <f t="shared" si="21"/>
        <v>28</v>
      </c>
      <c r="D610" s="67">
        <v>1</v>
      </c>
      <c r="E610" s="68" cm="1">
        <f t="array" ref="E610">_xlfn.XLOOKUP($B610,'Data Set'!$B$4:$B$38,_xlfn.XLOOKUP($C610,'Data Set'!$F$2:$BF$2,'Data Set'!$F$4:$BF$38,0))*26/12</f>
        <v>50.000000000000007</v>
      </c>
    </row>
    <row r="611" spans="2:5" x14ac:dyDescent="0.25">
      <c r="B611" s="8" t="str">
        <f t="shared" si="20"/>
        <v>Background Check Costs</v>
      </c>
      <c r="C611" s="8">
        <f t="shared" si="21"/>
        <v>28</v>
      </c>
      <c r="D611" s="67">
        <v>1</v>
      </c>
      <c r="E611" s="68" cm="1">
        <f t="array" ref="E611">_xlfn.XLOOKUP($B611,'Data Set'!$B$4:$B$38,_xlfn.XLOOKUP($C611,'Data Set'!$F$2:$BF$2,'Data Set'!$F$4:$BF$38,0))*26/12</f>
        <v>50.000000000000007</v>
      </c>
    </row>
    <row r="612" spans="2:5" x14ac:dyDescent="0.25">
      <c r="B612" s="8" t="str">
        <f t="shared" si="20"/>
        <v>Billing Costs</v>
      </c>
      <c r="C612" s="8">
        <f t="shared" si="21"/>
        <v>28</v>
      </c>
      <c r="D612" s="67">
        <v>1</v>
      </c>
      <c r="E612" s="68" cm="1">
        <f t="array" ref="E612">_xlfn.XLOOKUP($B612,'Data Set'!$B$4:$B$38,_xlfn.XLOOKUP($C612,'Data Set'!$F$2:$BF$2,'Data Set'!$F$4:$BF$38,0))*26/12</f>
        <v>1261.6707999999996</v>
      </c>
    </row>
    <row r="613" spans="2:5" x14ac:dyDescent="0.25">
      <c r="B613" s="8" t="str">
        <f t="shared" si="20"/>
        <v>Credentialing Costs</v>
      </c>
      <c r="C613" s="8">
        <f t="shared" si="21"/>
        <v>28</v>
      </c>
      <c r="D613" s="67">
        <v>1</v>
      </c>
      <c r="E613" s="68" cm="1">
        <f t="array" ref="E613">_xlfn.XLOOKUP($B613,'Data Set'!$B$4:$B$38,_xlfn.XLOOKUP($C613,'Data Set'!$F$2:$BF$2,'Data Set'!$F$4:$BF$38,0))*26/12</f>
        <v>325</v>
      </c>
    </row>
    <row r="614" spans="2:5" x14ac:dyDescent="0.25">
      <c r="B614" s="8" t="str">
        <f t="shared" si="20"/>
        <v>Slack Costs</v>
      </c>
      <c r="C614" s="8">
        <f t="shared" si="21"/>
        <v>28</v>
      </c>
      <c r="D614" s="67">
        <v>1</v>
      </c>
      <c r="E614" s="68" cm="1">
        <f t="array" ref="E614">_xlfn.XLOOKUP($B614,'Data Set'!$B$4:$B$38,_xlfn.XLOOKUP($C614,'Data Set'!$F$2:$BF$2,'Data Set'!$F$4:$BF$38,0))*26/12</f>
        <v>84.000000000000014</v>
      </c>
    </row>
    <row r="615" spans="2:5" x14ac:dyDescent="0.25">
      <c r="B615" s="8" t="str">
        <f t="shared" si="20"/>
        <v>Rippling Costs</v>
      </c>
      <c r="C615" s="8">
        <f t="shared" si="21"/>
        <v>28</v>
      </c>
      <c r="D615" s="67">
        <v>1</v>
      </c>
      <c r="E615" s="68" cm="1">
        <f t="array" ref="E615">_xlfn.XLOOKUP($B615,'Data Set'!$B$4:$B$38,_xlfn.XLOOKUP($C615,'Data Set'!$F$2:$BF$2,'Data Set'!$F$4:$BF$38,0))*26/12</f>
        <v>243</v>
      </c>
    </row>
    <row r="616" spans="2:5" x14ac:dyDescent="0.25">
      <c r="B616" s="8" t="str">
        <f t="shared" si="20"/>
        <v>Google Workspace Costs</v>
      </c>
      <c r="C616" s="8">
        <f t="shared" si="21"/>
        <v>28</v>
      </c>
      <c r="D616" s="67">
        <v>1</v>
      </c>
      <c r="E616" s="68" cm="1">
        <f t="array" ref="E616">_xlfn.XLOOKUP($B616,'Data Set'!$B$4:$B$38,_xlfn.XLOOKUP($C616,'Data Set'!$F$2:$BF$2,'Data Set'!$F$4:$BF$38,0))*26/12</f>
        <v>102</v>
      </c>
    </row>
    <row r="617" spans="2:5" x14ac:dyDescent="0.25">
      <c r="B617" s="8" t="str">
        <f t="shared" si="20"/>
        <v>Workers Comp</v>
      </c>
      <c r="C617" s="8">
        <f t="shared" si="21"/>
        <v>28</v>
      </c>
      <c r="D617" s="67">
        <v>1</v>
      </c>
      <c r="E617" s="68" cm="1">
        <f t="array" ref="E617">_xlfn.XLOOKUP($B617,'Data Set'!$B$4:$B$38,_xlfn.XLOOKUP($C617,'Data Set'!$F$2:$BF$2,'Data Set'!$F$4:$BF$38,0))*26/12</f>
        <v>140.36413083333335</v>
      </c>
    </row>
    <row r="618" spans="2:5" x14ac:dyDescent="0.25">
      <c r="B618" s="8" t="str">
        <f t="shared" si="20"/>
        <v>Payroll Taxes</v>
      </c>
      <c r="C618" s="8">
        <f t="shared" si="21"/>
        <v>28</v>
      </c>
      <c r="D618" s="67">
        <v>1</v>
      </c>
      <c r="E618" s="68" cm="1">
        <f t="array" ref="E618">_xlfn.XLOOKUP($B618,'Data Set'!$B$4:$B$38,_xlfn.XLOOKUP($C618,'Data Set'!$F$2:$BF$2,'Data Set'!$F$4:$BF$38,0))*26/12</f>
        <v>1026.8050000000001</v>
      </c>
    </row>
    <row r="619" spans="2:5" x14ac:dyDescent="0.25">
      <c r="B619" s="8" t="str">
        <f t="shared" si="20"/>
        <v>Billings</v>
      </c>
      <c r="C619" s="8">
        <f t="shared" si="21"/>
        <v>29</v>
      </c>
      <c r="D619" s="67">
        <v>1</v>
      </c>
      <c r="E619" s="68" cm="1">
        <f t="array" ref="E619">_xlfn.XLOOKUP($B619,'Data Set'!$B$4:$B$38,_xlfn.XLOOKUP($C619,'Data Set'!$F$2:$BF$2,'Data Set'!$F$4:$BF$38,0))*26/12</f>
        <v>20145.341666666664</v>
      </c>
    </row>
    <row r="620" spans="2:5" x14ac:dyDescent="0.25">
      <c r="B620" s="8" t="str">
        <f t="shared" si="20"/>
        <v xml:space="preserve">Staff Pay </v>
      </c>
      <c r="C620" s="8">
        <f t="shared" si="21"/>
        <v>29</v>
      </c>
      <c r="D620" s="67">
        <v>1</v>
      </c>
      <c r="E620" s="68" cm="1">
        <f t="array" ref="E620">_xlfn.XLOOKUP($B620,'Data Set'!$B$4:$B$38,_xlfn.XLOOKUP($C620,'Data Set'!$F$2:$BF$2,'Data Set'!$F$4:$BF$38,0))*26/12</f>
        <v>6338.041666666667</v>
      </c>
    </row>
    <row r="621" spans="2:5" x14ac:dyDescent="0.25">
      <c r="B621" s="8" t="str">
        <f t="shared" si="20"/>
        <v>Charge Backs</v>
      </c>
      <c r="C621" s="8">
        <f t="shared" si="21"/>
        <v>29</v>
      </c>
      <c r="D621" s="67">
        <v>1</v>
      </c>
      <c r="E621" s="68" cm="1">
        <f t="array" ref="E621">_xlfn.XLOOKUP($B621,'Data Set'!$B$4:$B$38,_xlfn.XLOOKUP($C621,'Data Set'!$F$2:$BF$2,'Data Set'!$F$4:$BF$38,0))*26/12</f>
        <v>0</v>
      </c>
    </row>
    <row r="622" spans="2:5" x14ac:dyDescent="0.25">
      <c r="B622" s="8" t="str">
        <f t="shared" si="20"/>
        <v>Practice Earnings*</v>
      </c>
      <c r="C622" s="8">
        <f t="shared" si="21"/>
        <v>29</v>
      </c>
      <c r="D622" s="67">
        <v>1</v>
      </c>
      <c r="E622" s="68" cm="1">
        <f t="array" ref="E622">_xlfn.XLOOKUP($B622,'Data Set'!$B$4:$B$38,_xlfn.XLOOKUP($C622,'Data Set'!$F$2:$BF$2,'Data Set'!$F$4:$BF$38,0))*26/12</f>
        <v>6353.5224999999964</v>
      </c>
    </row>
    <row r="623" spans="2:5" x14ac:dyDescent="0.25">
      <c r="B623" s="8" t="str">
        <f t="shared" si="20"/>
        <v>Leases</v>
      </c>
      <c r="C623" s="8">
        <f t="shared" si="21"/>
        <v>29</v>
      </c>
      <c r="D623" s="67">
        <v>1</v>
      </c>
      <c r="E623" s="68" cm="1">
        <f t="array" ref="E623">_xlfn.XLOOKUP($B623,'Data Set'!$B$4:$B$38,_xlfn.XLOOKUP($C623,'Data Set'!$F$2:$BF$2,'Data Set'!$F$4:$BF$38,0))*26/12</f>
        <v>0</v>
      </c>
    </row>
    <row r="624" spans="2:5" x14ac:dyDescent="0.25">
      <c r="B624" s="8" t="str">
        <f t="shared" si="20"/>
        <v>Staff Training Support</v>
      </c>
      <c r="C624" s="8">
        <f t="shared" si="21"/>
        <v>29</v>
      </c>
      <c r="D624" s="67">
        <v>1</v>
      </c>
      <c r="E624" s="68" cm="1">
        <f t="array" ref="E624">_xlfn.XLOOKUP($B624,'Data Set'!$B$4:$B$38,_xlfn.XLOOKUP($C624,'Data Set'!$F$2:$BF$2,'Data Set'!$F$4:$BF$38,0))*26/12</f>
        <v>0</v>
      </c>
    </row>
    <row r="625" spans="2:5" x14ac:dyDescent="0.25">
      <c r="B625" s="8" t="str">
        <f t="shared" si="20"/>
        <v>Staff Support (admin, mileage, etc)</v>
      </c>
      <c r="C625" s="8">
        <f t="shared" si="21"/>
        <v>29</v>
      </c>
      <c r="D625" s="67">
        <v>1</v>
      </c>
      <c r="E625" s="68" cm="1">
        <f t="array" ref="E625">_xlfn.XLOOKUP($B625,'Data Set'!$B$4:$B$38,_xlfn.XLOOKUP($C625,'Data Set'!$F$2:$BF$2,'Data Set'!$F$4:$BF$38,0))*26/12</f>
        <v>0</v>
      </c>
    </row>
    <row r="626" spans="2:5" x14ac:dyDescent="0.25">
      <c r="B626" s="8" t="str">
        <f t="shared" si="20"/>
        <v>Miscellaneous</v>
      </c>
      <c r="C626" s="8">
        <f t="shared" si="21"/>
        <v>29</v>
      </c>
      <c r="D626" s="67">
        <v>1</v>
      </c>
      <c r="E626" s="68" cm="1">
        <f t="array" ref="E626">_xlfn.XLOOKUP($B626,'Data Set'!$B$4:$B$38,_xlfn.XLOOKUP($C626,'Data Set'!$F$2:$BF$2,'Data Set'!$F$4:$BF$38,0))*26/12</f>
        <v>0</v>
      </c>
    </row>
    <row r="627" spans="2:5" x14ac:dyDescent="0.25">
      <c r="B627" s="8" t="str">
        <f t="shared" si="20"/>
        <v>Negative Earnings / Min Earnings</v>
      </c>
      <c r="C627" s="8">
        <f t="shared" si="21"/>
        <v>29</v>
      </c>
      <c r="D627" s="67">
        <v>1</v>
      </c>
      <c r="E627" s="68" cm="1">
        <f t="array" ref="E627">_xlfn.XLOOKUP($B627,'Data Set'!$B$4:$B$38,_xlfn.XLOOKUP($C627,'Data Set'!$F$2:$BF$2,'Data Set'!$F$4:$BF$38,0))*26/12</f>
        <v>0</v>
      </c>
    </row>
    <row r="628" spans="2:5" x14ac:dyDescent="0.25">
      <c r="B628" s="8" t="str">
        <f t="shared" si="20"/>
        <v>Brex Costs (Marketing and Advertisement)</v>
      </c>
      <c r="C628" s="8">
        <f t="shared" si="21"/>
        <v>29</v>
      </c>
      <c r="D628" s="67">
        <v>1</v>
      </c>
      <c r="E628" s="68" cm="1">
        <f t="array" ref="E628">_xlfn.XLOOKUP($B628,'Data Set'!$B$4:$B$38,_xlfn.XLOOKUP($C628,'Data Set'!$F$2:$BF$2,'Data Set'!$F$4:$BF$38,0))*26/12</f>
        <v>0</v>
      </c>
    </row>
    <row r="629" spans="2:5" x14ac:dyDescent="0.25">
      <c r="B629" s="8" t="str">
        <f t="shared" si="20"/>
        <v>Health Insurance (covered by Finni)</v>
      </c>
      <c r="C629" s="8">
        <f t="shared" si="21"/>
        <v>29</v>
      </c>
      <c r="D629" s="67">
        <v>1</v>
      </c>
      <c r="E629" s="68" cm="1">
        <f t="array" ref="E629">_xlfn.XLOOKUP($B629,'Data Set'!$B$4:$B$38,_xlfn.XLOOKUP($C629,'Data Set'!$F$2:$BF$2,'Data Set'!$F$4:$BF$38,0))*26/12</f>
        <v>0</v>
      </c>
    </row>
    <row r="630" spans="2:5" x14ac:dyDescent="0.25">
      <c r="B630" s="8" t="str">
        <f t="shared" si="20"/>
        <v>iPad Costs (Amortized)</v>
      </c>
      <c r="C630" s="8">
        <f t="shared" si="21"/>
        <v>29</v>
      </c>
      <c r="D630" s="67">
        <v>1</v>
      </c>
      <c r="E630" s="68" cm="1">
        <f t="array" ref="E630">_xlfn.XLOOKUP($B630,'Data Set'!$B$4:$B$38,_xlfn.XLOOKUP($C630,'Data Set'!$F$2:$BF$2,'Data Set'!$F$4:$BF$38,0))*26/12</f>
        <v>33.333333333333336</v>
      </c>
    </row>
    <row r="631" spans="2:5" x14ac:dyDescent="0.25">
      <c r="B631" s="8" t="str">
        <f t="shared" si="20"/>
        <v>Licensing and Training</v>
      </c>
      <c r="C631" s="8">
        <f t="shared" si="21"/>
        <v>29</v>
      </c>
      <c r="D631" s="67">
        <v>1</v>
      </c>
      <c r="E631" s="68" cm="1">
        <f t="array" ref="E631">_xlfn.XLOOKUP($B631,'Data Set'!$B$4:$B$38,_xlfn.XLOOKUP($C631,'Data Set'!$F$2:$BF$2,'Data Set'!$F$4:$BF$38,0))*26/12</f>
        <v>0</v>
      </c>
    </row>
    <row r="632" spans="2:5" x14ac:dyDescent="0.25">
      <c r="B632" s="8" t="str">
        <f t="shared" si="20"/>
        <v>Liability Insurance</v>
      </c>
      <c r="C632" s="8">
        <f t="shared" si="21"/>
        <v>29</v>
      </c>
      <c r="D632" s="67">
        <v>1</v>
      </c>
      <c r="E632" s="68" cm="1">
        <f t="array" ref="E632">_xlfn.XLOOKUP($B632,'Data Set'!$B$4:$B$38,_xlfn.XLOOKUP($C632,'Data Set'!$F$2:$BF$2,'Data Set'!$F$4:$BF$38,0))*26/12</f>
        <v>25.000000000000004</v>
      </c>
    </row>
    <row r="633" spans="2:5" x14ac:dyDescent="0.25">
      <c r="B633" s="8" t="str">
        <f t="shared" si="20"/>
        <v>Background Check Costs</v>
      </c>
      <c r="C633" s="8">
        <f t="shared" si="21"/>
        <v>29</v>
      </c>
      <c r="D633" s="67">
        <v>1</v>
      </c>
      <c r="E633" s="68" cm="1">
        <f t="array" ref="E633">_xlfn.XLOOKUP($B633,'Data Set'!$B$4:$B$38,_xlfn.XLOOKUP($C633,'Data Set'!$F$2:$BF$2,'Data Set'!$F$4:$BF$38,0))*26/12</f>
        <v>25.000000000000004</v>
      </c>
    </row>
    <row r="634" spans="2:5" x14ac:dyDescent="0.25">
      <c r="B634" s="8" t="str">
        <f t="shared" si="20"/>
        <v>Billing Costs</v>
      </c>
      <c r="C634" s="8">
        <f t="shared" si="21"/>
        <v>29</v>
      </c>
      <c r="D634" s="67">
        <v>1</v>
      </c>
      <c r="E634" s="68" cm="1">
        <f t="array" ref="E634">_xlfn.XLOOKUP($B634,'Data Set'!$B$4:$B$38,_xlfn.XLOOKUP($C634,'Data Set'!$F$2:$BF$2,'Data Set'!$F$4:$BF$38,0))*26/12</f>
        <v>604.36024999999984</v>
      </c>
    </row>
    <row r="635" spans="2:5" x14ac:dyDescent="0.25">
      <c r="B635" s="8" t="str">
        <f t="shared" si="20"/>
        <v>Credentialing Costs</v>
      </c>
      <c r="C635" s="8">
        <f t="shared" si="21"/>
        <v>29</v>
      </c>
      <c r="D635" s="67">
        <v>1</v>
      </c>
      <c r="E635" s="68" cm="1">
        <f t="array" ref="E635">_xlfn.XLOOKUP($B635,'Data Set'!$B$4:$B$38,_xlfn.XLOOKUP($C635,'Data Set'!$F$2:$BF$2,'Data Set'!$F$4:$BF$38,0))*26/12</f>
        <v>0</v>
      </c>
    </row>
    <row r="636" spans="2:5" x14ac:dyDescent="0.25">
      <c r="B636" s="8" t="str">
        <f t="shared" si="20"/>
        <v>Slack Costs</v>
      </c>
      <c r="C636" s="8">
        <f t="shared" si="21"/>
        <v>29</v>
      </c>
      <c r="D636" s="67">
        <v>1</v>
      </c>
      <c r="E636" s="68" cm="1">
        <f t="array" ref="E636">_xlfn.XLOOKUP($B636,'Data Set'!$B$4:$B$38,_xlfn.XLOOKUP($C636,'Data Set'!$F$2:$BF$2,'Data Set'!$F$4:$BF$38,0))*26/12</f>
        <v>42.000000000000007</v>
      </c>
    </row>
    <row r="637" spans="2:5" x14ac:dyDescent="0.25">
      <c r="B637" s="8" t="str">
        <f t="shared" si="20"/>
        <v>Rippling Costs</v>
      </c>
      <c r="C637" s="8">
        <f t="shared" si="21"/>
        <v>29</v>
      </c>
      <c r="D637" s="67">
        <v>1</v>
      </c>
      <c r="E637" s="68" cm="1">
        <f t="array" ref="E637">_xlfn.XLOOKUP($B637,'Data Set'!$B$4:$B$38,_xlfn.XLOOKUP($C637,'Data Set'!$F$2:$BF$2,'Data Set'!$F$4:$BF$38,0))*26/12</f>
        <v>121.5</v>
      </c>
    </row>
    <row r="638" spans="2:5" x14ac:dyDescent="0.25">
      <c r="B638" s="8" t="str">
        <f t="shared" si="20"/>
        <v>Google Workspace Costs</v>
      </c>
      <c r="C638" s="8">
        <f t="shared" si="21"/>
        <v>29</v>
      </c>
      <c r="D638" s="67">
        <v>1</v>
      </c>
      <c r="E638" s="68" cm="1">
        <f t="array" ref="E638">_xlfn.XLOOKUP($B638,'Data Set'!$B$4:$B$38,_xlfn.XLOOKUP($C638,'Data Set'!$F$2:$BF$2,'Data Set'!$F$4:$BF$38,0))*26/12</f>
        <v>51</v>
      </c>
    </row>
    <row r="639" spans="2:5" x14ac:dyDescent="0.25">
      <c r="B639" s="8" t="str">
        <f t="shared" si="20"/>
        <v>Workers Comp</v>
      </c>
      <c r="C639" s="8">
        <f t="shared" si="21"/>
        <v>29</v>
      </c>
      <c r="D639" s="67">
        <v>1</v>
      </c>
      <c r="E639" s="68" cm="1">
        <f t="array" ref="E639">_xlfn.XLOOKUP($B639,'Data Set'!$B$4:$B$38,_xlfn.XLOOKUP($C639,'Data Set'!$F$2:$BF$2,'Data Set'!$F$4:$BF$38,0))*26/12</f>
        <v>76.0565</v>
      </c>
    </row>
    <row r="640" spans="2:5" x14ac:dyDescent="0.25">
      <c r="B640" s="8" t="str">
        <f t="shared" si="20"/>
        <v>Payroll Taxes</v>
      </c>
      <c r="C640" s="8">
        <f t="shared" si="21"/>
        <v>29</v>
      </c>
      <c r="D640" s="67">
        <v>1</v>
      </c>
      <c r="E640" s="68" cm="1">
        <f t="array" ref="E640">_xlfn.XLOOKUP($B640,'Data Set'!$B$4:$B$38,_xlfn.XLOOKUP($C640,'Data Set'!$F$2:$BF$2,'Data Set'!$F$4:$BF$38,0))*26/12</f>
        <v>513.4133333333333</v>
      </c>
    </row>
    <row r="641" spans="2:5" x14ac:dyDescent="0.25">
      <c r="B641" s="8" t="str">
        <f t="shared" si="20"/>
        <v>Billings</v>
      </c>
      <c r="C641" s="8">
        <f t="shared" si="21"/>
        <v>30</v>
      </c>
      <c r="D641" s="67">
        <v>1</v>
      </c>
      <c r="E641" s="68" cm="1">
        <f t="array" ref="E641">_xlfn.XLOOKUP($B641,'Data Set'!$B$4:$B$38,_xlfn.XLOOKUP($C641,'Data Set'!$F$2:$BF$2,'Data Set'!$F$4:$BF$38,0))*26/12</f>
        <v>38433.416666666642</v>
      </c>
    </row>
    <row r="642" spans="2:5" x14ac:dyDescent="0.25">
      <c r="B642" s="8" t="str">
        <f t="shared" si="20"/>
        <v xml:space="preserve">Staff Pay </v>
      </c>
      <c r="C642" s="8">
        <f t="shared" si="21"/>
        <v>30</v>
      </c>
      <c r="D642" s="67">
        <v>1</v>
      </c>
      <c r="E642" s="68" cm="1">
        <f t="array" ref="E642">_xlfn.XLOOKUP($B642,'Data Set'!$B$4:$B$38,_xlfn.XLOOKUP($C642,'Data Set'!$F$2:$BF$2,'Data Set'!$F$4:$BF$38,0))*26/12</f>
        <v>6497.833333333333</v>
      </c>
    </row>
    <row r="643" spans="2:5" x14ac:dyDescent="0.25">
      <c r="B643" s="8" t="str">
        <f t="shared" si="20"/>
        <v>Charge Backs</v>
      </c>
      <c r="C643" s="8">
        <f t="shared" si="21"/>
        <v>30</v>
      </c>
      <c r="D643" s="67">
        <v>1</v>
      </c>
      <c r="E643" s="68" cm="1">
        <f t="array" ref="E643">_xlfn.XLOOKUP($B643,'Data Set'!$B$4:$B$38,_xlfn.XLOOKUP($C643,'Data Set'!$F$2:$BF$2,'Data Set'!$F$4:$BF$38,0))*26/12</f>
        <v>0</v>
      </c>
    </row>
    <row r="644" spans="2:5" x14ac:dyDescent="0.25">
      <c r="B644" s="8" t="str">
        <f t="shared" si="20"/>
        <v>Practice Earnings*</v>
      </c>
      <c r="C644" s="8">
        <f t="shared" si="21"/>
        <v>30</v>
      </c>
      <c r="D644" s="67">
        <v>1</v>
      </c>
      <c r="E644" s="68" cm="1">
        <f t="array" ref="E644">_xlfn.XLOOKUP($B644,'Data Set'!$B$4:$B$38,_xlfn.XLOOKUP($C644,'Data Set'!$F$2:$BF$2,'Data Set'!$F$4:$BF$38,0))*26/12</f>
        <v>17715.21916666664</v>
      </c>
    </row>
    <row r="645" spans="2:5" x14ac:dyDescent="0.25">
      <c r="B645" s="8" t="str">
        <f t="shared" si="20"/>
        <v>Leases</v>
      </c>
      <c r="C645" s="8">
        <f t="shared" si="21"/>
        <v>30</v>
      </c>
      <c r="D645" s="67">
        <v>1</v>
      </c>
      <c r="E645" s="68" cm="1">
        <f t="array" ref="E645">_xlfn.XLOOKUP($B645,'Data Set'!$B$4:$B$38,_xlfn.XLOOKUP($C645,'Data Set'!$F$2:$BF$2,'Data Set'!$F$4:$BF$38,0))*26/12</f>
        <v>0</v>
      </c>
    </row>
    <row r="646" spans="2:5" x14ac:dyDescent="0.25">
      <c r="B646" s="8" t="str">
        <f t="shared" si="20"/>
        <v>Staff Training Support</v>
      </c>
      <c r="C646" s="8">
        <f t="shared" si="21"/>
        <v>30</v>
      </c>
      <c r="D646" s="67">
        <v>1</v>
      </c>
      <c r="E646" s="68" cm="1">
        <f t="array" ref="E646">_xlfn.XLOOKUP($B646,'Data Set'!$B$4:$B$38,_xlfn.XLOOKUP($C646,'Data Set'!$F$2:$BF$2,'Data Set'!$F$4:$BF$38,0))*26/12</f>
        <v>0</v>
      </c>
    </row>
    <row r="647" spans="2:5" x14ac:dyDescent="0.25">
      <c r="B647" s="8" t="str">
        <f t="shared" si="20"/>
        <v>Staff Support (admin, mileage, etc)</v>
      </c>
      <c r="C647" s="8">
        <f t="shared" si="21"/>
        <v>30</v>
      </c>
      <c r="D647" s="67">
        <v>1</v>
      </c>
      <c r="E647" s="68" cm="1">
        <f t="array" ref="E647">_xlfn.XLOOKUP($B647,'Data Set'!$B$4:$B$38,_xlfn.XLOOKUP($C647,'Data Set'!$F$2:$BF$2,'Data Set'!$F$4:$BF$38,0))*26/12</f>
        <v>0</v>
      </c>
    </row>
    <row r="648" spans="2:5" x14ac:dyDescent="0.25">
      <c r="B648" s="8" t="str">
        <f t="shared" si="20"/>
        <v>Miscellaneous</v>
      </c>
      <c r="C648" s="8">
        <f t="shared" si="21"/>
        <v>30</v>
      </c>
      <c r="D648" s="67">
        <v>1</v>
      </c>
      <c r="E648" s="68" cm="1">
        <f t="array" ref="E648">_xlfn.XLOOKUP($B648,'Data Set'!$B$4:$B$38,_xlfn.XLOOKUP($C648,'Data Set'!$F$2:$BF$2,'Data Set'!$F$4:$BF$38,0))*26/12</f>
        <v>0</v>
      </c>
    </row>
    <row r="649" spans="2:5" x14ac:dyDescent="0.25">
      <c r="B649" s="8" t="str">
        <f t="shared" si="20"/>
        <v>Negative Earnings / Min Earnings</v>
      </c>
      <c r="C649" s="8">
        <f t="shared" si="21"/>
        <v>30</v>
      </c>
      <c r="D649" s="67">
        <v>1</v>
      </c>
      <c r="E649" s="68" cm="1">
        <f t="array" ref="E649">_xlfn.XLOOKUP($B649,'Data Set'!$B$4:$B$38,_xlfn.XLOOKUP($C649,'Data Set'!$F$2:$BF$2,'Data Set'!$F$4:$BF$38,0))*26/12</f>
        <v>0</v>
      </c>
    </row>
    <row r="650" spans="2:5" x14ac:dyDescent="0.25">
      <c r="B650" s="8" t="str">
        <f t="shared" si="20"/>
        <v>Brex Costs (Marketing and Advertisement)</v>
      </c>
      <c r="C650" s="8">
        <f t="shared" si="21"/>
        <v>30</v>
      </c>
      <c r="D650" s="67">
        <v>1</v>
      </c>
      <c r="E650" s="68" cm="1">
        <f t="array" ref="E650">_xlfn.XLOOKUP($B650,'Data Set'!$B$4:$B$38,_xlfn.XLOOKUP($C650,'Data Set'!$F$2:$BF$2,'Data Set'!$F$4:$BF$38,0))*26/12</f>
        <v>0</v>
      </c>
    </row>
    <row r="651" spans="2:5" x14ac:dyDescent="0.25">
      <c r="B651" s="8" t="str">
        <f t="shared" si="20"/>
        <v>Health Insurance (covered by Finni)</v>
      </c>
      <c r="C651" s="8">
        <f t="shared" si="21"/>
        <v>30</v>
      </c>
      <c r="D651" s="67">
        <v>1</v>
      </c>
      <c r="E651" s="68" cm="1">
        <f t="array" ref="E651">_xlfn.XLOOKUP($B651,'Data Set'!$B$4:$B$38,_xlfn.XLOOKUP($C651,'Data Set'!$F$2:$BF$2,'Data Set'!$F$4:$BF$38,0))*26/12</f>
        <v>0</v>
      </c>
    </row>
    <row r="652" spans="2:5" x14ac:dyDescent="0.25">
      <c r="B652" s="8" t="str">
        <f t="shared" si="20"/>
        <v>iPad Costs (Amortized)</v>
      </c>
      <c r="C652" s="8">
        <f t="shared" si="21"/>
        <v>30</v>
      </c>
      <c r="D652" s="67">
        <v>1</v>
      </c>
      <c r="E652" s="68" cm="1">
        <f t="array" ref="E652">_xlfn.XLOOKUP($B652,'Data Set'!$B$4:$B$38,_xlfn.XLOOKUP($C652,'Data Set'!$F$2:$BF$2,'Data Set'!$F$4:$BF$38,0))*26/12</f>
        <v>83.333333333333329</v>
      </c>
    </row>
    <row r="653" spans="2:5" x14ac:dyDescent="0.25">
      <c r="B653" s="8" t="str">
        <f t="shared" si="20"/>
        <v>Licensing and Training</v>
      </c>
      <c r="C653" s="8">
        <f t="shared" si="21"/>
        <v>30</v>
      </c>
      <c r="D653" s="67">
        <v>1</v>
      </c>
      <c r="E653" s="68" cm="1">
        <f t="array" ref="E653">_xlfn.XLOOKUP($B653,'Data Set'!$B$4:$B$38,_xlfn.XLOOKUP($C653,'Data Set'!$F$2:$BF$2,'Data Set'!$F$4:$BF$38,0))*26/12</f>
        <v>0</v>
      </c>
    </row>
    <row r="654" spans="2:5" x14ac:dyDescent="0.25">
      <c r="B654" s="8" t="str">
        <f t="shared" si="20"/>
        <v>Liability Insurance</v>
      </c>
      <c r="C654" s="8">
        <f t="shared" si="21"/>
        <v>30</v>
      </c>
      <c r="D654" s="67">
        <v>1</v>
      </c>
      <c r="E654" s="68" cm="1">
        <f t="array" ref="E654">_xlfn.XLOOKUP($B654,'Data Set'!$B$4:$B$38,_xlfn.XLOOKUP($C654,'Data Set'!$F$2:$BF$2,'Data Set'!$F$4:$BF$38,0))*26/12</f>
        <v>50.000000000000007</v>
      </c>
    </row>
    <row r="655" spans="2:5" x14ac:dyDescent="0.25">
      <c r="B655" s="8" t="str">
        <f t="shared" si="20"/>
        <v>Background Check Costs</v>
      </c>
      <c r="C655" s="8">
        <f t="shared" si="21"/>
        <v>30</v>
      </c>
      <c r="D655" s="67">
        <v>1</v>
      </c>
      <c r="E655" s="68" cm="1">
        <f t="array" ref="E655">_xlfn.XLOOKUP($B655,'Data Set'!$B$4:$B$38,_xlfn.XLOOKUP($C655,'Data Set'!$F$2:$BF$2,'Data Set'!$F$4:$BF$38,0))*26/12</f>
        <v>50.000000000000007</v>
      </c>
    </row>
    <row r="656" spans="2:5" x14ac:dyDescent="0.25">
      <c r="B656" s="8" t="str">
        <f t="shared" si="20"/>
        <v>Billing Costs</v>
      </c>
      <c r="C656" s="8">
        <f t="shared" si="21"/>
        <v>30</v>
      </c>
      <c r="D656" s="67">
        <v>1</v>
      </c>
      <c r="E656" s="68" cm="1">
        <f t="array" ref="E656">_xlfn.XLOOKUP($B656,'Data Set'!$B$4:$B$38,_xlfn.XLOOKUP($C656,'Data Set'!$F$2:$BF$2,'Data Set'!$F$4:$BF$38,0))*26/12</f>
        <v>1153.0024999999991</v>
      </c>
    </row>
    <row r="657" spans="2:5" x14ac:dyDescent="0.25">
      <c r="B657" s="8" t="str">
        <f t="shared" si="20"/>
        <v>Credentialing Costs</v>
      </c>
      <c r="C657" s="8">
        <f t="shared" si="21"/>
        <v>30</v>
      </c>
      <c r="D657" s="67">
        <v>1</v>
      </c>
      <c r="E657" s="68" cm="1">
        <f t="array" ref="E657">_xlfn.XLOOKUP($B657,'Data Set'!$B$4:$B$38,_xlfn.XLOOKUP($C657,'Data Set'!$F$2:$BF$2,'Data Set'!$F$4:$BF$38,0))*26/12</f>
        <v>0</v>
      </c>
    </row>
    <row r="658" spans="2:5" x14ac:dyDescent="0.25">
      <c r="B658" s="8" t="str">
        <f t="shared" si="20"/>
        <v>Slack Costs</v>
      </c>
      <c r="C658" s="8">
        <f t="shared" si="21"/>
        <v>30</v>
      </c>
      <c r="D658" s="67">
        <v>1</v>
      </c>
      <c r="E658" s="68" cm="1">
        <f t="array" ref="E658">_xlfn.XLOOKUP($B658,'Data Set'!$B$4:$B$38,_xlfn.XLOOKUP($C658,'Data Set'!$F$2:$BF$2,'Data Set'!$F$4:$BF$38,0))*26/12</f>
        <v>84.000000000000014</v>
      </c>
    </row>
    <row r="659" spans="2:5" x14ac:dyDescent="0.25">
      <c r="B659" s="8" t="str">
        <f t="shared" si="20"/>
        <v>Rippling Costs</v>
      </c>
      <c r="C659" s="8">
        <f t="shared" si="21"/>
        <v>30</v>
      </c>
      <c r="D659" s="67">
        <v>1</v>
      </c>
      <c r="E659" s="68" cm="1">
        <f t="array" ref="E659">_xlfn.XLOOKUP($B659,'Data Set'!$B$4:$B$38,_xlfn.XLOOKUP($C659,'Data Set'!$F$2:$BF$2,'Data Set'!$F$4:$BF$38,0))*26/12</f>
        <v>243</v>
      </c>
    </row>
    <row r="660" spans="2:5" x14ac:dyDescent="0.25">
      <c r="B660" s="8" t="str">
        <f t="shared" si="20"/>
        <v>Google Workspace Costs</v>
      </c>
      <c r="C660" s="8">
        <f t="shared" si="21"/>
        <v>30</v>
      </c>
      <c r="D660" s="67">
        <v>1</v>
      </c>
      <c r="E660" s="68" cm="1">
        <f t="array" ref="E660">_xlfn.XLOOKUP($B660,'Data Set'!$B$4:$B$38,_xlfn.XLOOKUP($C660,'Data Set'!$F$2:$BF$2,'Data Set'!$F$4:$BF$38,0))*26/12</f>
        <v>102</v>
      </c>
    </row>
    <row r="661" spans="2:5" x14ac:dyDescent="0.25">
      <c r="B661" s="8" t="str">
        <f t="shared" si="20"/>
        <v>Workers Comp</v>
      </c>
      <c r="C661" s="8">
        <f t="shared" si="21"/>
        <v>30</v>
      </c>
      <c r="D661" s="67">
        <v>1</v>
      </c>
      <c r="E661" s="68" cm="1">
        <f t="array" ref="E661">_xlfn.XLOOKUP($B661,'Data Set'!$B$4:$B$38,_xlfn.XLOOKUP($C661,'Data Set'!$F$2:$BF$2,'Data Set'!$F$4:$BF$38,0))*26/12</f>
        <v>92.269233333333332</v>
      </c>
    </row>
    <row r="662" spans="2:5" x14ac:dyDescent="0.25">
      <c r="B662" s="8" t="str">
        <f t="shared" si="20"/>
        <v>Payroll Taxes</v>
      </c>
      <c r="C662" s="8">
        <f t="shared" si="21"/>
        <v>30</v>
      </c>
      <c r="D662" s="67">
        <v>1</v>
      </c>
      <c r="E662" s="68" cm="1">
        <f t="array" ref="E662">_xlfn.XLOOKUP($B662,'Data Set'!$B$4:$B$38,_xlfn.XLOOKUP($C662,'Data Set'!$F$2:$BF$2,'Data Set'!$F$4:$BF$38,0))*26/12</f>
        <v>801.55833333333328</v>
      </c>
    </row>
    <row r="663" spans="2:5" x14ac:dyDescent="0.25">
      <c r="B663" s="8" t="str">
        <f t="shared" si="20"/>
        <v>Billings</v>
      </c>
      <c r="C663" s="8">
        <f t="shared" si="21"/>
        <v>31</v>
      </c>
      <c r="D663" s="67">
        <v>1</v>
      </c>
      <c r="E663" s="68" cm="1">
        <f t="array" ref="E663">_xlfn.XLOOKUP($B663,'Data Set'!$B$4:$B$38,_xlfn.XLOOKUP($C663,'Data Set'!$F$2:$BF$2,'Data Set'!$F$4:$BF$38,0))*26/12</f>
        <v>18085.058333333334</v>
      </c>
    </row>
    <row r="664" spans="2:5" x14ac:dyDescent="0.25">
      <c r="B664" s="8" t="str">
        <f t="shared" si="20"/>
        <v xml:space="preserve">Staff Pay </v>
      </c>
      <c r="C664" s="8">
        <f t="shared" si="21"/>
        <v>31</v>
      </c>
      <c r="D664" s="67">
        <v>1</v>
      </c>
      <c r="E664" s="68" cm="1">
        <f t="array" ref="E664">_xlfn.XLOOKUP($B664,'Data Set'!$B$4:$B$38,_xlfn.XLOOKUP($C664,'Data Set'!$F$2:$BF$2,'Data Set'!$F$4:$BF$38,0))*26/12</f>
        <v>4550.541666666667</v>
      </c>
    </row>
    <row r="665" spans="2:5" x14ac:dyDescent="0.25">
      <c r="B665" s="8" t="str">
        <f t="shared" si="20"/>
        <v>Charge Backs</v>
      </c>
      <c r="C665" s="8">
        <f t="shared" si="21"/>
        <v>31</v>
      </c>
      <c r="D665" s="67">
        <v>1</v>
      </c>
      <c r="E665" s="68" cm="1">
        <f t="array" ref="E665">_xlfn.XLOOKUP($B665,'Data Set'!$B$4:$B$38,_xlfn.XLOOKUP($C665,'Data Set'!$F$2:$BF$2,'Data Set'!$F$4:$BF$38,0))*26/12</f>
        <v>0</v>
      </c>
    </row>
    <row r="666" spans="2:5" x14ac:dyDescent="0.25">
      <c r="B666" s="8" t="str">
        <f t="shared" ref="B666:B729" si="22">B644</f>
        <v>Practice Earnings*</v>
      </c>
      <c r="C666" s="8">
        <f t="shared" ref="C666:C729" si="23">C644+1</f>
        <v>31</v>
      </c>
      <c r="D666" s="67">
        <v>1</v>
      </c>
      <c r="E666" s="68" cm="1">
        <f t="array" ref="E666">_xlfn.XLOOKUP($B666,'Data Set'!$B$4:$B$38,_xlfn.XLOOKUP($C666,'Data Set'!$F$2:$BF$2,'Data Set'!$F$4:$BF$38,0))*26/12</f>
        <v>6843.0440000000008</v>
      </c>
    </row>
    <row r="667" spans="2:5" x14ac:dyDescent="0.25">
      <c r="B667" s="8" t="str">
        <f t="shared" si="22"/>
        <v>Leases</v>
      </c>
      <c r="C667" s="8">
        <f t="shared" si="23"/>
        <v>31</v>
      </c>
      <c r="D667" s="67">
        <v>1</v>
      </c>
      <c r="E667" s="68" cm="1">
        <f t="array" ref="E667">_xlfn.XLOOKUP($B667,'Data Set'!$B$4:$B$38,_xlfn.XLOOKUP($C667,'Data Set'!$F$2:$BF$2,'Data Set'!$F$4:$BF$38,0))*26/12</f>
        <v>0</v>
      </c>
    </row>
    <row r="668" spans="2:5" x14ac:dyDescent="0.25">
      <c r="B668" s="8" t="str">
        <f t="shared" si="22"/>
        <v>Staff Training Support</v>
      </c>
      <c r="C668" s="8">
        <f t="shared" si="23"/>
        <v>31</v>
      </c>
      <c r="D668" s="67">
        <v>1</v>
      </c>
      <c r="E668" s="68" cm="1">
        <f t="array" ref="E668">_xlfn.XLOOKUP($B668,'Data Set'!$B$4:$B$38,_xlfn.XLOOKUP($C668,'Data Set'!$F$2:$BF$2,'Data Set'!$F$4:$BF$38,0))*26/12</f>
        <v>0</v>
      </c>
    </row>
    <row r="669" spans="2:5" x14ac:dyDescent="0.25">
      <c r="B669" s="8" t="str">
        <f t="shared" si="22"/>
        <v>Staff Support (admin, mileage, etc)</v>
      </c>
      <c r="C669" s="8">
        <f t="shared" si="23"/>
        <v>31</v>
      </c>
      <c r="D669" s="67">
        <v>1</v>
      </c>
      <c r="E669" s="68" cm="1">
        <f t="array" ref="E669">_xlfn.XLOOKUP($B669,'Data Set'!$B$4:$B$38,_xlfn.XLOOKUP($C669,'Data Set'!$F$2:$BF$2,'Data Set'!$F$4:$BF$38,0))*26/12</f>
        <v>0</v>
      </c>
    </row>
    <row r="670" spans="2:5" x14ac:dyDescent="0.25">
      <c r="B670" s="8" t="str">
        <f t="shared" si="22"/>
        <v>Miscellaneous</v>
      </c>
      <c r="C670" s="8">
        <f t="shared" si="23"/>
        <v>31</v>
      </c>
      <c r="D670" s="67">
        <v>1</v>
      </c>
      <c r="E670" s="68" cm="1">
        <f t="array" ref="E670">_xlfn.XLOOKUP($B670,'Data Set'!$B$4:$B$38,_xlfn.XLOOKUP($C670,'Data Set'!$F$2:$BF$2,'Data Set'!$F$4:$BF$38,0))*26/12</f>
        <v>0</v>
      </c>
    </row>
    <row r="671" spans="2:5" x14ac:dyDescent="0.25">
      <c r="B671" s="8" t="str">
        <f t="shared" si="22"/>
        <v>Negative Earnings / Min Earnings</v>
      </c>
      <c r="C671" s="8">
        <f t="shared" si="23"/>
        <v>31</v>
      </c>
      <c r="D671" s="67">
        <v>1</v>
      </c>
      <c r="E671" s="68" cm="1">
        <f t="array" ref="E671">_xlfn.XLOOKUP($B671,'Data Set'!$B$4:$B$38,_xlfn.XLOOKUP($C671,'Data Set'!$F$2:$BF$2,'Data Set'!$F$4:$BF$38,0))*26/12</f>
        <v>0</v>
      </c>
    </row>
    <row r="672" spans="2:5" x14ac:dyDescent="0.25">
      <c r="B672" s="8" t="str">
        <f t="shared" si="22"/>
        <v>Brex Costs (Marketing and Advertisement)</v>
      </c>
      <c r="C672" s="8">
        <f t="shared" si="23"/>
        <v>31</v>
      </c>
      <c r="D672" s="67">
        <v>1</v>
      </c>
      <c r="E672" s="68" cm="1">
        <f t="array" ref="E672">_xlfn.XLOOKUP($B672,'Data Set'!$B$4:$B$38,_xlfn.XLOOKUP($C672,'Data Set'!$F$2:$BF$2,'Data Set'!$F$4:$BF$38,0))*26/12</f>
        <v>0</v>
      </c>
    </row>
    <row r="673" spans="2:5" x14ac:dyDescent="0.25">
      <c r="B673" s="8" t="str">
        <f t="shared" si="22"/>
        <v>Health Insurance (covered by Finni)</v>
      </c>
      <c r="C673" s="8">
        <f t="shared" si="23"/>
        <v>31</v>
      </c>
      <c r="D673" s="67">
        <v>1</v>
      </c>
      <c r="E673" s="68" cm="1">
        <f t="array" ref="E673">_xlfn.XLOOKUP($B673,'Data Set'!$B$4:$B$38,_xlfn.XLOOKUP($C673,'Data Set'!$F$2:$BF$2,'Data Set'!$F$4:$BF$38,0))*26/12</f>
        <v>0</v>
      </c>
    </row>
    <row r="674" spans="2:5" x14ac:dyDescent="0.25">
      <c r="B674" s="8" t="str">
        <f t="shared" si="22"/>
        <v>iPad Costs (Amortized)</v>
      </c>
      <c r="C674" s="8">
        <f t="shared" si="23"/>
        <v>31</v>
      </c>
      <c r="D674" s="67">
        <v>1</v>
      </c>
      <c r="E674" s="68" cm="1">
        <f t="array" ref="E674">_xlfn.XLOOKUP($B674,'Data Set'!$B$4:$B$38,_xlfn.XLOOKUP($C674,'Data Set'!$F$2:$BF$2,'Data Set'!$F$4:$BF$38,0))*26/12</f>
        <v>116.66666666666669</v>
      </c>
    </row>
    <row r="675" spans="2:5" x14ac:dyDescent="0.25">
      <c r="B675" s="8" t="str">
        <f t="shared" si="22"/>
        <v>Licensing and Training</v>
      </c>
      <c r="C675" s="8">
        <f t="shared" si="23"/>
        <v>31</v>
      </c>
      <c r="D675" s="67">
        <v>1</v>
      </c>
      <c r="E675" s="68" cm="1">
        <f t="array" ref="E675">_xlfn.XLOOKUP($B675,'Data Set'!$B$4:$B$38,_xlfn.XLOOKUP($C675,'Data Set'!$F$2:$BF$2,'Data Set'!$F$4:$BF$38,0))*26/12</f>
        <v>0</v>
      </c>
    </row>
    <row r="676" spans="2:5" x14ac:dyDescent="0.25">
      <c r="B676" s="8" t="str">
        <f t="shared" si="22"/>
        <v>Liability Insurance</v>
      </c>
      <c r="C676" s="8">
        <f t="shared" si="23"/>
        <v>31</v>
      </c>
      <c r="D676" s="67">
        <v>1</v>
      </c>
      <c r="E676" s="68" cm="1">
        <f t="array" ref="E676">_xlfn.XLOOKUP($B676,'Data Set'!$B$4:$B$38,_xlfn.XLOOKUP($C676,'Data Set'!$F$2:$BF$2,'Data Set'!$F$4:$BF$38,0))*26/12</f>
        <v>91.666666666666686</v>
      </c>
    </row>
    <row r="677" spans="2:5" x14ac:dyDescent="0.25">
      <c r="B677" s="8" t="str">
        <f t="shared" si="22"/>
        <v>Background Check Costs</v>
      </c>
      <c r="C677" s="8">
        <f t="shared" si="23"/>
        <v>31</v>
      </c>
      <c r="D677" s="67">
        <v>1</v>
      </c>
      <c r="E677" s="68" cm="1">
        <f t="array" ref="E677">_xlfn.XLOOKUP($B677,'Data Set'!$B$4:$B$38,_xlfn.XLOOKUP($C677,'Data Set'!$F$2:$BF$2,'Data Set'!$F$4:$BF$38,0))*26/12</f>
        <v>91.666666666666686</v>
      </c>
    </row>
    <row r="678" spans="2:5" x14ac:dyDescent="0.25">
      <c r="B678" s="8" t="str">
        <f t="shared" si="22"/>
        <v>Billing Costs</v>
      </c>
      <c r="C678" s="8">
        <f t="shared" si="23"/>
        <v>31</v>
      </c>
      <c r="D678" s="67">
        <v>1</v>
      </c>
      <c r="E678" s="68" cm="1">
        <f t="array" ref="E678">_xlfn.XLOOKUP($B678,'Data Set'!$B$4:$B$38,_xlfn.XLOOKUP($C678,'Data Set'!$F$2:$BF$2,'Data Set'!$F$4:$BF$38,0))*26/12</f>
        <v>542.55174999999997</v>
      </c>
    </row>
    <row r="679" spans="2:5" x14ac:dyDescent="0.25">
      <c r="B679" s="8" t="str">
        <f t="shared" si="22"/>
        <v>Credentialing Costs</v>
      </c>
      <c r="C679" s="8">
        <f t="shared" si="23"/>
        <v>31</v>
      </c>
      <c r="D679" s="67">
        <v>1</v>
      </c>
      <c r="E679" s="68" cm="1">
        <f t="array" ref="E679">_xlfn.XLOOKUP($B679,'Data Set'!$B$4:$B$38,_xlfn.XLOOKUP($C679,'Data Set'!$F$2:$BF$2,'Data Set'!$F$4:$BF$38,0))*26/12</f>
        <v>0</v>
      </c>
    </row>
    <row r="680" spans="2:5" x14ac:dyDescent="0.25">
      <c r="B680" s="8" t="str">
        <f t="shared" si="22"/>
        <v>Slack Costs</v>
      </c>
      <c r="C680" s="8">
        <f t="shared" si="23"/>
        <v>31</v>
      </c>
      <c r="D680" s="67">
        <v>1</v>
      </c>
      <c r="E680" s="68" cm="1">
        <f t="array" ref="E680">_xlfn.XLOOKUP($B680,'Data Set'!$B$4:$B$38,_xlfn.XLOOKUP($C680,'Data Set'!$F$2:$BF$2,'Data Set'!$F$4:$BF$38,0))*26/12</f>
        <v>154</v>
      </c>
    </row>
    <row r="681" spans="2:5" x14ac:dyDescent="0.25">
      <c r="B681" s="8" t="str">
        <f t="shared" si="22"/>
        <v>Rippling Costs</v>
      </c>
      <c r="C681" s="8">
        <f t="shared" si="23"/>
        <v>31</v>
      </c>
      <c r="D681" s="67">
        <v>1</v>
      </c>
      <c r="E681" s="68" cm="1">
        <f t="array" ref="E681">_xlfn.XLOOKUP($B681,'Data Set'!$B$4:$B$38,_xlfn.XLOOKUP($C681,'Data Set'!$F$2:$BF$2,'Data Set'!$F$4:$BF$38,0))*26/12</f>
        <v>445.50000000000006</v>
      </c>
    </row>
    <row r="682" spans="2:5" x14ac:dyDescent="0.25">
      <c r="B682" s="8" t="str">
        <f t="shared" si="22"/>
        <v>Google Workspace Costs</v>
      </c>
      <c r="C682" s="8">
        <f t="shared" si="23"/>
        <v>31</v>
      </c>
      <c r="D682" s="67">
        <v>1</v>
      </c>
      <c r="E682" s="68" cm="1">
        <f t="array" ref="E682">_xlfn.XLOOKUP($B682,'Data Set'!$B$4:$B$38,_xlfn.XLOOKUP($C682,'Data Set'!$F$2:$BF$2,'Data Set'!$F$4:$BF$38,0))*26/12</f>
        <v>187</v>
      </c>
    </row>
    <row r="683" spans="2:5" x14ac:dyDescent="0.25">
      <c r="B683" s="8" t="str">
        <f t="shared" si="22"/>
        <v>Workers Comp</v>
      </c>
      <c r="C683" s="8">
        <f t="shared" si="23"/>
        <v>31</v>
      </c>
      <c r="D683" s="67">
        <v>1</v>
      </c>
      <c r="E683" s="68" cm="1">
        <f t="array" ref="E683">_xlfn.XLOOKUP($B683,'Data Set'!$B$4:$B$38,_xlfn.XLOOKUP($C683,'Data Set'!$F$2:$BF$2,'Data Set'!$F$4:$BF$38,0))*26/12</f>
        <v>58.701987500000008</v>
      </c>
    </row>
    <row r="684" spans="2:5" x14ac:dyDescent="0.25">
      <c r="B684" s="8" t="str">
        <f t="shared" si="22"/>
        <v>Payroll Taxes</v>
      </c>
      <c r="C684" s="8">
        <f t="shared" si="23"/>
        <v>31</v>
      </c>
      <c r="D684" s="67">
        <v>1</v>
      </c>
      <c r="E684" s="68" cm="1">
        <f t="array" ref="E684">_xlfn.XLOOKUP($B684,'Data Set'!$B$4:$B$38,_xlfn.XLOOKUP($C684,'Data Set'!$F$2:$BF$2,'Data Set'!$F$4:$BF$38,0))*26/12</f>
        <v>631.17166666666674</v>
      </c>
    </row>
    <row r="685" spans="2:5" x14ac:dyDescent="0.25">
      <c r="B685" s="8" t="str">
        <f t="shared" si="22"/>
        <v>Billings</v>
      </c>
      <c r="C685" s="8">
        <f t="shared" si="23"/>
        <v>32</v>
      </c>
      <c r="D685" s="67">
        <v>1</v>
      </c>
      <c r="E685" s="68" cm="1">
        <f t="array" ref="E685">_xlfn.XLOOKUP($B685,'Data Set'!$B$4:$B$38,_xlfn.XLOOKUP($C685,'Data Set'!$F$2:$BF$2,'Data Set'!$F$4:$BF$38,0))*26/12</f>
        <v>33701.654999999999</v>
      </c>
    </row>
    <row r="686" spans="2:5" x14ac:dyDescent="0.25">
      <c r="B686" s="8" t="str">
        <f t="shared" si="22"/>
        <v xml:space="preserve">Staff Pay </v>
      </c>
      <c r="C686" s="8">
        <f t="shared" si="23"/>
        <v>32</v>
      </c>
      <c r="D686" s="67">
        <v>1</v>
      </c>
      <c r="E686" s="68" cm="1">
        <f t="array" ref="E686">_xlfn.XLOOKUP($B686,'Data Set'!$B$4:$B$38,_xlfn.XLOOKUP($C686,'Data Set'!$F$2:$BF$2,'Data Set'!$F$4:$BF$38,0))*26/12</f>
        <v>14500.460000000001</v>
      </c>
    </row>
    <row r="687" spans="2:5" x14ac:dyDescent="0.25">
      <c r="B687" s="8" t="str">
        <f t="shared" si="22"/>
        <v>Charge Backs</v>
      </c>
      <c r="C687" s="8">
        <f t="shared" si="23"/>
        <v>32</v>
      </c>
      <c r="D687" s="67">
        <v>1</v>
      </c>
      <c r="E687" s="68" cm="1">
        <f t="array" ref="E687">_xlfn.XLOOKUP($B687,'Data Set'!$B$4:$B$38,_xlfn.XLOOKUP($C687,'Data Set'!$F$2:$BF$2,'Data Set'!$F$4:$BF$38,0))*26/12</f>
        <v>0</v>
      </c>
    </row>
    <row r="688" spans="2:5" x14ac:dyDescent="0.25">
      <c r="B688" s="8" t="str">
        <f t="shared" si="22"/>
        <v>Practice Earnings*</v>
      </c>
      <c r="C688" s="8">
        <f t="shared" si="23"/>
        <v>32</v>
      </c>
      <c r="D688" s="67">
        <v>1</v>
      </c>
      <c r="E688" s="68" cm="1">
        <f t="array" ref="E688">_xlfn.XLOOKUP($B688,'Data Set'!$B$4:$B$38,_xlfn.XLOOKUP($C688,'Data Set'!$F$2:$BF$2,'Data Set'!$F$4:$BF$38,0))*26/12</f>
        <v>6731.5819999999958</v>
      </c>
    </row>
    <row r="689" spans="2:5" x14ac:dyDescent="0.25">
      <c r="B689" s="8" t="str">
        <f t="shared" si="22"/>
        <v>Leases</v>
      </c>
      <c r="C689" s="8">
        <f t="shared" si="23"/>
        <v>32</v>
      </c>
      <c r="D689" s="67">
        <v>1</v>
      </c>
      <c r="E689" s="68" cm="1">
        <f t="array" ref="E689">_xlfn.XLOOKUP($B689,'Data Set'!$B$4:$B$38,_xlfn.XLOOKUP($C689,'Data Set'!$F$2:$BF$2,'Data Set'!$F$4:$BF$38,0))*26/12</f>
        <v>0</v>
      </c>
    </row>
    <row r="690" spans="2:5" x14ac:dyDescent="0.25">
      <c r="B690" s="8" t="str">
        <f t="shared" si="22"/>
        <v>Staff Training Support</v>
      </c>
      <c r="C690" s="8">
        <f t="shared" si="23"/>
        <v>32</v>
      </c>
      <c r="D690" s="67">
        <v>1</v>
      </c>
      <c r="E690" s="68" cm="1">
        <f t="array" ref="E690">_xlfn.XLOOKUP($B690,'Data Set'!$B$4:$B$38,_xlfn.XLOOKUP($C690,'Data Set'!$F$2:$BF$2,'Data Set'!$F$4:$BF$38,0))*26/12</f>
        <v>0</v>
      </c>
    </row>
    <row r="691" spans="2:5" x14ac:dyDescent="0.25">
      <c r="B691" s="8" t="str">
        <f t="shared" si="22"/>
        <v>Staff Support (admin, mileage, etc)</v>
      </c>
      <c r="C691" s="8">
        <f t="shared" si="23"/>
        <v>32</v>
      </c>
      <c r="D691" s="67">
        <v>1</v>
      </c>
      <c r="E691" s="68" cm="1">
        <f t="array" ref="E691">_xlfn.XLOOKUP($B691,'Data Set'!$B$4:$B$38,_xlfn.XLOOKUP($C691,'Data Set'!$F$2:$BF$2,'Data Set'!$F$4:$BF$38,0))*26/12</f>
        <v>0</v>
      </c>
    </row>
    <row r="692" spans="2:5" x14ac:dyDescent="0.25">
      <c r="B692" s="8" t="str">
        <f t="shared" si="22"/>
        <v>Miscellaneous</v>
      </c>
      <c r="C692" s="8">
        <f t="shared" si="23"/>
        <v>32</v>
      </c>
      <c r="D692" s="67">
        <v>1</v>
      </c>
      <c r="E692" s="68" cm="1">
        <f t="array" ref="E692">_xlfn.XLOOKUP($B692,'Data Set'!$B$4:$B$38,_xlfn.XLOOKUP($C692,'Data Set'!$F$2:$BF$2,'Data Set'!$F$4:$BF$38,0))*26/12</f>
        <v>0</v>
      </c>
    </row>
    <row r="693" spans="2:5" x14ac:dyDescent="0.25">
      <c r="B693" s="8" t="str">
        <f t="shared" si="22"/>
        <v>Negative Earnings / Min Earnings</v>
      </c>
      <c r="C693" s="8">
        <f t="shared" si="23"/>
        <v>32</v>
      </c>
      <c r="D693" s="67">
        <v>1</v>
      </c>
      <c r="E693" s="68" cm="1">
        <f t="array" ref="E693">_xlfn.XLOOKUP($B693,'Data Set'!$B$4:$B$38,_xlfn.XLOOKUP($C693,'Data Set'!$F$2:$BF$2,'Data Set'!$F$4:$BF$38,0))*26/12</f>
        <v>0</v>
      </c>
    </row>
    <row r="694" spans="2:5" x14ac:dyDescent="0.25">
      <c r="B694" s="8" t="str">
        <f t="shared" si="22"/>
        <v>Brex Costs (Marketing and Advertisement)</v>
      </c>
      <c r="C694" s="8">
        <f t="shared" si="23"/>
        <v>32</v>
      </c>
      <c r="D694" s="67">
        <v>1</v>
      </c>
      <c r="E694" s="68" cm="1">
        <f t="array" ref="E694">_xlfn.XLOOKUP($B694,'Data Set'!$B$4:$B$38,_xlfn.XLOOKUP($C694,'Data Set'!$F$2:$BF$2,'Data Set'!$F$4:$BF$38,0))*26/12</f>
        <v>0</v>
      </c>
    </row>
    <row r="695" spans="2:5" x14ac:dyDescent="0.25">
      <c r="B695" s="8" t="str">
        <f t="shared" si="22"/>
        <v>Health Insurance (covered by Finni)</v>
      </c>
      <c r="C695" s="8">
        <f t="shared" si="23"/>
        <v>32</v>
      </c>
      <c r="D695" s="67">
        <v>1</v>
      </c>
      <c r="E695" s="68" cm="1">
        <f t="array" ref="E695">_xlfn.XLOOKUP($B695,'Data Set'!$B$4:$B$38,_xlfn.XLOOKUP($C695,'Data Set'!$F$2:$BF$2,'Data Set'!$F$4:$BF$38,0))*26/12</f>
        <v>0</v>
      </c>
    </row>
    <row r="696" spans="2:5" x14ac:dyDescent="0.25">
      <c r="B696" s="8" t="str">
        <f t="shared" si="22"/>
        <v>iPad Costs (Amortized)</v>
      </c>
      <c r="C696" s="8">
        <f t="shared" si="23"/>
        <v>32</v>
      </c>
      <c r="D696" s="67">
        <v>1</v>
      </c>
      <c r="E696" s="68" cm="1">
        <f t="array" ref="E696">_xlfn.XLOOKUP($B696,'Data Set'!$B$4:$B$38,_xlfn.XLOOKUP($C696,'Data Set'!$F$2:$BF$2,'Data Set'!$F$4:$BF$38,0))*26/12</f>
        <v>166.66666666666666</v>
      </c>
    </row>
    <row r="697" spans="2:5" x14ac:dyDescent="0.25">
      <c r="B697" s="8" t="str">
        <f t="shared" si="22"/>
        <v>Licensing and Training</v>
      </c>
      <c r="C697" s="8">
        <f t="shared" si="23"/>
        <v>32</v>
      </c>
      <c r="D697" s="67">
        <v>1</v>
      </c>
      <c r="E697" s="68" cm="1">
        <f t="array" ref="E697">_xlfn.XLOOKUP($B697,'Data Set'!$B$4:$B$38,_xlfn.XLOOKUP($C697,'Data Set'!$F$2:$BF$2,'Data Set'!$F$4:$BF$38,0))*26/12</f>
        <v>0</v>
      </c>
    </row>
    <row r="698" spans="2:5" x14ac:dyDescent="0.25">
      <c r="B698" s="8" t="str">
        <f t="shared" si="22"/>
        <v>Liability Insurance</v>
      </c>
      <c r="C698" s="8">
        <f t="shared" si="23"/>
        <v>32</v>
      </c>
      <c r="D698" s="67">
        <v>1</v>
      </c>
      <c r="E698" s="68" cm="1">
        <f t="array" ref="E698">_xlfn.XLOOKUP($B698,'Data Set'!$B$4:$B$38,_xlfn.XLOOKUP($C698,'Data Set'!$F$2:$BF$2,'Data Set'!$F$4:$BF$38,0))*26/12</f>
        <v>91.666666666666686</v>
      </c>
    </row>
    <row r="699" spans="2:5" x14ac:dyDescent="0.25">
      <c r="B699" s="8" t="str">
        <f t="shared" si="22"/>
        <v>Background Check Costs</v>
      </c>
      <c r="C699" s="8">
        <f t="shared" si="23"/>
        <v>32</v>
      </c>
      <c r="D699" s="67">
        <v>1</v>
      </c>
      <c r="E699" s="68" cm="1">
        <f t="array" ref="E699">_xlfn.XLOOKUP($B699,'Data Set'!$B$4:$B$38,_xlfn.XLOOKUP($C699,'Data Set'!$F$2:$BF$2,'Data Set'!$F$4:$BF$38,0))*26/12</f>
        <v>91.666666666666686</v>
      </c>
    </row>
    <row r="700" spans="2:5" x14ac:dyDescent="0.25">
      <c r="B700" s="8" t="str">
        <f t="shared" si="22"/>
        <v>Billing Costs</v>
      </c>
      <c r="C700" s="8">
        <f t="shared" si="23"/>
        <v>32</v>
      </c>
      <c r="D700" s="67">
        <v>1</v>
      </c>
      <c r="E700" s="68" cm="1">
        <f t="array" ref="E700">_xlfn.XLOOKUP($B700,'Data Set'!$B$4:$B$38,_xlfn.XLOOKUP($C700,'Data Set'!$F$2:$BF$2,'Data Set'!$F$4:$BF$38,0))*26/12</f>
        <v>1011.0496499999999</v>
      </c>
    </row>
    <row r="701" spans="2:5" x14ac:dyDescent="0.25">
      <c r="B701" s="8" t="str">
        <f t="shared" si="22"/>
        <v>Credentialing Costs</v>
      </c>
      <c r="C701" s="8">
        <f t="shared" si="23"/>
        <v>32</v>
      </c>
      <c r="D701" s="67">
        <v>1</v>
      </c>
      <c r="E701" s="68" cm="1">
        <f t="array" ref="E701">_xlfn.XLOOKUP($B701,'Data Set'!$B$4:$B$38,_xlfn.XLOOKUP($C701,'Data Set'!$F$2:$BF$2,'Data Set'!$F$4:$BF$38,0))*26/12</f>
        <v>0</v>
      </c>
    </row>
    <row r="702" spans="2:5" x14ac:dyDescent="0.25">
      <c r="B702" s="8" t="str">
        <f t="shared" si="22"/>
        <v>Slack Costs</v>
      </c>
      <c r="C702" s="8">
        <f t="shared" si="23"/>
        <v>32</v>
      </c>
      <c r="D702" s="67">
        <v>1</v>
      </c>
      <c r="E702" s="68" cm="1">
        <f t="array" ref="E702">_xlfn.XLOOKUP($B702,'Data Set'!$B$4:$B$38,_xlfn.XLOOKUP($C702,'Data Set'!$F$2:$BF$2,'Data Set'!$F$4:$BF$38,0))*26/12</f>
        <v>154</v>
      </c>
    </row>
    <row r="703" spans="2:5" x14ac:dyDescent="0.25">
      <c r="B703" s="8" t="str">
        <f t="shared" si="22"/>
        <v>Rippling Costs</v>
      </c>
      <c r="C703" s="8">
        <f t="shared" si="23"/>
        <v>32</v>
      </c>
      <c r="D703" s="67">
        <v>1</v>
      </c>
      <c r="E703" s="68" cm="1">
        <f t="array" ref="E703">_xlfn.XLOOKUP($B703,'Data Set'!$B$4:$B$38,_xlfn.XLOOKUP($C703,'Data Set'!$F$2:$BF$2,'Data Set'!$F$4:$BF$38,0))*26/12</f>
        <v>445.50000000000006</v>
      </c>
    </row>
    <row r="704" spans="2:5" x14ac:dyDescent="0.25">
      <c r="B704" s="8" t="str">
        <f t="shared" si="22"/>
        <v>Google Workspace Costs</v>
      </c>
      <c r="C704" s="8">
        <f t="shared" si="23"/>
        <v>32</v>
      </c>
      <c r="D704" s="67">
        <v>1</v>
      </c>
      <c r="E704" s="68" cm="1">
        <f t="array" ref="E704">_xlfn.XLOOKUP($B704,'Data Set'!$B$4:$B$38,_xlfn.XLOOKUP($C704,'Data Set'!$F$2:$BF$2,'Data Set'!$F$4:$BF$38,0))*26/12</f>
        <v>187</v>
      </c>
    </row>
    <row r="705" spans="2:5" x14ac:dyDescent="0.25">
      <c r="B705" s="8" t="str">
        <f t="shared" si="22"/>
        <v>Workers Comp</v>
      </c>
      <c r="C705" s="8">
        <f t="shared" si="23"/>
        <v>32</v>
      </c>
      <c r="D705" s="67">
        <v>1</v>
      </c>
      <c r="E705" s="68" cm="1">
        <f t="array" ref="E705">_xlfn.XLOOKUP($B705,'Data Set'!$B$4:$B$38,_xlfn.XLOOKUP($C705,'Data Set'!$F$2:$BF$2,'Data Set'!$F$4:$BF$38,0))*26/12</f>
        <v>0</v>
      </c>
    </row>
    <row r="706" spans="2:5" x14ac:dyDescent="0.25">
      <c r="B706" s="8" t="str">
        <f t="shared" si="22"/>
        <v>Payroll Taxes</v>
      </c>
      <c r="C706" s="8">
        <f t="shared" si="23"/>
        <v>32</v>
      </c>
      <c r="D706" s="67">
        <v>1</v>
      </c>
      <c r="E706" s="68" cm="1">
        <f t="array" ref="E706">_xlfn.XLOOKUP($B706,'Data Set'!$B$4:$B$38,_xlfn.XLOOKUP($C706,'Data Set'!$F$2:$BF$2,'Data Set'!$F$4:$BF$38,0))*26/12</f>
        <v>1454.7866666666669</v>
      </c>
    </row>
    <row r="707" spans="2:5" x14ac:dyDescent="0.25">
      <c r="B707" s="8" t="str">
        <f t="shared" si="22"/>
        <v>Billings</v>
      </c>
      <c r="C707" s="8">
        <f t="shared" si="23"/>
        <v>33</v>
      </c>
      <c r="D707" s="67">
        <v>1</v>
      </c>
      <c r="E707" s="68" cm="1">
        <f t="array" ref="E707">_xlfn.XLOOKUP($B707,'Data Set'!$B$4:$B$38,_xlfn.XLOOKUP($C707,'Data Set'!$F$2:$BF$2,'Data Set'!$F$4:$BF$38,0))*26/12</f>
        <v>663129.11166666483</v>
      </c>
    </row>
    <row r="708" spans="2:5" x14ac:dyDescent="0.25">
      <c r="B708" s="8" t="str">
        <f t="shared" si="22"/>
        <v xml:space="preserve">Staff Pay </v>
      </c>
      <c r="C708" s="8">
        <f t="shared" si="23"/>
        <v>33</v>
      </c>
      <c r="D708" s="67">
        <v>1</v>
      </c>
      <c r="E708" s="68" cm="1">
        <f t="array" ref="E708">_xlfn.XLOOKUP($B708,'Data Set'!$B$4:$B$38,_xlfn.XLOOKUP($C708,'Data Set'!$F$2:$BF$2,'Data Set'!$F$4:$BF$38,0))*26/12</f>
        <v>306783.10000000003</v>
      </c>
    </row>
    <row r="709" spans="2:5" x14ac:dyDescent="0.25">
      <c r="B709" s="8" t="str">
        <f t="shared" si="22"/>
        <v>Charge Backs</v>
      </c>
      <c r="C709" s="8">
        <f t="shared" si="23"/>
        <v>33</v>
      </c>
      <c r="D709" s="67">
        <v>1</v>
      </c>
      <c r="E709" s="68" cm="1">
        <f t="array" ref="E709">_xlfn.XLOOKUP($B709,'Data Set'!$B$4:$B$38,_xlfn.XLOOKUP($C709,'Data Set'!$F$2:$BF$2,'Data Set'!$F$4:$BF$38,0))*26/12</f>
        <v>20085.346666666668</v>
      </c>
    </row>
    <row r="710" spans="2:5" x14ac:dyDescent="0.25">
      <c r="B710" s="8" t="str">
        <f t="shared" si="22"/>
        <v>Practice Earnings*</v>
      </c>
      <c r="C710" s="8">
        <f t="shared" si="23"/>
        <v>33</v>
      </c>
      <c r="D710" s="67">
        <v>1</v>
      </c>
      <c r="E710" s="68" cm="1">
        <f t="array" ref="E710">_xlfn.XLOOKUP($B710,'Data Set'!$B$4:$B$38,_xlfn.XLOOKUP($C710,'Data Set'!$F$2:$BF$2,'Data Set'!$F$4:$BF$38,0))*26/12</f>
        <v>90902.889999998151</v>
      </c>
    </row>
    <row r="711" spans="2:5" x14ac:dyDescent="0.25">
      <c r="B711" s="8" t="str">
        <f t="shared" si="22"/>
        <v>Leases</v>
      </c>
      <c r="C711" s="8">
        <f t="shared" si="23"/>
        <v>33</v>
      </c>
      <c r="D711" s="67">
        <v>1</v>
      </c>
      <c r="E711" s="68" cm="1">
        <f t="array" ref="E711">_xlfn.XLOOKUP($B711,'Data Set'!$B$4:$B$38,_xlfn.XLOOKUP($C711,'Data Set'!$F$2:$BF$2,'Data Set'!$F$4:$BF$38,0))*26/12</f>
        <v>2441.79</v>
      </c>
    </row>
    <row r="712" spans="2:5" x14ac:dyDescent="0.25">
      <c r="B712" s="8" t="str">
        <f t="shared" si="22"/>
        <v>Staff Training Support</v>
      </c>
      <c r="C712" s="8">
        <f t="shared" si="23"/>
        <v>33</v>
      </c>
      <c r="D712" s="67">
        <v>1</v>
      </c>
      <c r="E712" s="68" cm="1">
        <f t="array" ref="E712">_xlfn.XLOOKUP($B712,'Data Set'!$B$4:$B$38,_xlfn.XLOOKUP($C712,'Data Set'!$F$2:$BF$2,'Data Set'!$F$4:$BF$38,0))*26/12</f>
        <v>0</v>
      </c>
    </row>
    <row r="713" spans="2:5" x14ac:dyDescent="0.25">
      <c r="B713" s="8" t="str">
        <f t="shared" si="22"/>
        <v>Staff Support (admin, mileage, etc)</v>
      </c>
      <c r="C713" s="8">
        <f t="shared" si="23"/>
        <v>33</v>
      </c>
      <c r="D713" s="67">
        <v>1</v>
      </c>
      <c r="E713" s="68" cm="1">
        <f t="array" ref="E713">_xlfn.XLOOKUP($B713,'Data Set'!$B$4:$B$38,_xlfn.XLOOKUP($C713,'Data Set'!$F$2:$BF$2,'Data Set'!$F$4:$BF$38,0))*26/12</f>
        <v>777.2266666666668</v>
      </c>
    </row>
    <row r="714" spans="2:5" x14ac:dyDescent="0.25">
      <c r="B714" s="8" t="str">
        <f t="shared" si="22"/>
        <v>Miscellaneous</v>
      </c>
      <c r="C714" s="8">
        <f t="shared" si="23"/>
        <v>33</v>
      </c>
      <c r="D714" s="67">
        <v>1</v>
      </c>
      <c r="E714" s="68" cm="1">
        <f t="array" ref="E714">_xlfn.XLOOKUP($B714,'Data Set'!$B$4:$B$38,_xlfn.XLOOKUP($C714,'Data Set'!$F$2:$BF$2,'Data Set'!$F$4:$BF$38,0))*26/12</f>
        <v>0</v>
      </c>
    </row>
    <row r="715" spans="2:5" x14ac:dyDescent="0.25">
      <c r="B715" s="8" t="str">
        <f t="shared" si="22"/>
        <v>Negative Earnings / Min Earnings</v>
      </c>
      <c r="C715" s="8">
        <f t="shared" si="23"/>
        <v>33</v>
      </c>
      <c r="D715" s="67">
        <v>1</v>
      </c>
      <c r="E715" s="68" cm="1">
        <f t="array" ref="E715">_xlfn.XLOOKUP($B715,'Data Set'!$B$4:$B$38,_xlfn.XLOOKUP($C715,'Data Set'!$F$2:$BF$2,'Data Set'!$F$4:$BF$38,0))*26/12</f>
        <v>0</v>
      </c>
    </row>
    <row r="716" spans="2:5" x14ac:dyDescent="0.25">
      <c r="B716" s="8" t="str">
        <f t="shared" si="22"/>
        <v>Brex Costs (Marketing and Advertisement)</v>
      </c>
      <c r="C716" s="8">
        <f t="shared" si="23"/>
        <v>33</v>
      </c>
      <c r="D716" s="67">
        <v>1</v>
      </c>
      <c r="E716" s="68" cm="1">
        <f t="array" ref="E716">_xlfn.XLOOKUP($B716,'Data Set'!$B$4:$B$38,_xlfn.XLOOKUP($C716,'Data Set'!$F$2:$BF$2,'Data Set'!$F$4:$BF$38,0))*26/12</f>
        <v>0</v>
      </c>
    </row>
    <row r="717" spans="2:5" x14ac:dyDescent="0.25">
      <c r="B717" s="8" t="str">
        <f t="shared" si="22"/>
        <v>Health Insurance (covered by Finni)</v>
      </c>
      <c r="C717" s="8">
        <f t="shared" si="23"/>
        <v>33</v>
      </c>
      <c r="D717" s="67">
        <v>1</v>
      </c>
      <c r="E717" s="68" cm="1">
        <f t="array" ref="E717">_xlfn.XLOOKUP($B717,'Data Set'!$B$4:$B$38,_xlfn.XLOOKUP($C717,'Data Set'!$F$2:$BF$2,'Data Set'!$F$4:$BF$38,0))*26/12</f>
        <v>0</v>
      </c>
    </row>
    <row r="718" spans="2:5" x14ac:dyDescent="0.25">
      <c r="B718" s="8" t="str">
        <f t="shared" si="22"/>
        <v>iPad Costs (Amortized)</v>
      </c>
      <c r="C718" s="8">
        <f t="shared" si="23"/>
        <v>33</v>
      </c>
      <c r="D718" s="67">
        <v>1</v>
      </c>
      <c r="E718" s="68" cm="1">
        <f t="array" ref="E718">_xlfn.XLOOKUP($B718,'Data Set'!$B$4:$B$38,_xlfn.XLOOKUP($C718,'Data Set'!$F$2:$BF$2,'Data Set'!$F$4:$BF$38,0))*26/12</f>
        <v>1533.3333333333333</v>
      </c>
    </row>
    <row r="719" spans="2:5" x14ac:dyDescent="0.25">
      <c r="B719" s="8" t="str">
        <f t="shared" si="22"/>
        <v>Licensing and Training</v>
      </c>
      <c r="C719" s="8">
        <f t="shared" si="23"/>
        <v>33</v>
      </c>
      <c r="D719" s="67">
        <v>1</v>
      </c>
      <c r="E719" s="68" cm="1">
        <f t="array" ref="E719">_xlfn.XLOOKUP($B719,'Data Set'!$B$4:$B$38,_xlfn.XLOOKUP($C719,'Data Set'!$F$2:$BF$2,'Data Set'!$F$4:$BF$38,0))*26/12</f>
        <v>3903.8566666666666</v>
      </c>
    </row>
    <row r="720" spans="2:5" x14ac:dyDescent="0.25">
      <c r="B720" s="8" t="str">
        <f t="shared" si="22"/>
        <v>Liability Insurance</v>
      </c>
      <c r="C720" s="8">
        <f t="shared" si="23"/>
        <v>33</v>
      </c>
      <c r="D720" s="67">
        <v>1</v>
      </c>
      <c r="E720" s="68" cm="1">
        <f t="array" ref="E720">_xlfn.XLOOKUP($B720,'Data Set'!$B$4:$B$38,_xlfn.XLOOKUP($C720,'Data Set'!$F$2:$BF$2,'Data Set'!$F$4:$BF$38,0))*26/12</f>
        <v>941.66666666666663</v>
      </c>
    </row>
    <row r="721" spans="2:5" x14ac:dyDescent="0.25">
      <c r="B721" s="8" t="str">
        <f t="shared" si="22"/>
        <v>Background Check Costs</v>
      </c>
      <c r="C721" s="8">
        <f t="shared" si="23"/>
        <v>33</v>
      </c>
      <c r="D721" s="67">
        <v>1</v>
      </c>
      <c r="E721" s="68" cm="1">
        <f t="array" ref="E721">_xlfn.XLOOKUP($B721,'Data Set'!$B$4:$B$38,_xlfn.XLOOKUP($C721,'Data Set'!$F$2:$BF$2,'Data Set'!$F$4:$BF$38,0))*26/12</f>
        <v>941.66666666666663</v>
      </c>
    </row>
    <row r="722" spans="2:5" x14ac:dyDescent="0.25">
      <c r="B722" s="8" t="str">
        <f t="shared" si="22"/>
        <v>Billing Costs</v>
      </c>
      <c r="C722" s="8">
        <f t="shared" si="23"/>
        <v>33</v>
      </c>
      <c r="D722" s="67">
        <v>1</v>
      </c>
      <c r="E722" s="68" cm="1">
        <f t="array" ref="E722">_xlfn.XLOOKUP($B722,'Data Set'!$B$4:$B$38,_xlfn.XLOOKUP($C722,'Data Set'!$F$2:$BF$2,'Data Set'!$F$4:$BF$38,0))*26/12</f>
        <v>19893.873349999943</v>
      </c>
    </row>
    <row r="723" spans="2:5" x14ac:dyDescent="0.25">
      <c r="B723" s="8" t="str">
        <f t="shared" si="22"/>
        <v>Credentialing Costs</v>
      </c>
      <c r="C723" s="8">
        <f t="shared" si="23"/>
        <v>33</v>
      </c>
      <c r="D723" s="67">
        <v>1</v>
      </c>
      <c r="E723" s="68" cm="1">
        <f t="array" ref="E723">_xlfn.XLOOKUP($B723,'Data Set'!$B$4:$B$38,_xlfn.XLOOKUP($C723,'Data Set'!$F$2:$BF$2,'Data Set'!$F$4:$BF$38,0))*26/12</f>
        <v>541.66666666666663</v>
      </c>
    </row>
    <row r="724" spans="2:5" x14ac:dyDescent="0.25">
      <c r="B724" s="8" t="str">
        <f t="shared" si="22"/>
        <v>Slack Costs</v>
      </c>
      <c r="C724" s="8">
        <f t="shared" si="23"/>
        <v>33</v>
      </c>
      <c r="D724" s="67">
        <v>1</v>
      </c>
      <c r="E724" s="68" cm="1">
        <f t="array" ref="E724">_xlfn.XLOOKUP($B724,'Data Set'!$B$4:$B$38,_xlfn.XLOOKUP($C724,'Data Set'!$F$2:$BF$2,'Data Set'!$F$4:$BF$38,0))*26/12</f>
        <v>1582</v>
      </c>
    </row>
    <row r="725" spans="2:5" x14ac:dyDescent="0.25">
      <c r="B725" s="8" t="str">
        <f t="shared" si="22"/>
        <v>Rippling Costs</v>
      </c>
      <c r="C725" s="8">
        <f t="shared" si="23"/>
        <v>33</v>
      </c>
      <c r="D725" s="67">
        <v>1</v>
      </c>
      <c r="E725" s="68" cm="1">
        <f t="array" ref="E725">_xlfn.XLOOKUP($B725,'Data Set'!$B$4:$B$38,_xlfn.XLOOKUP($C725,'Data Set'!$F$2:$BF$2,'Data Set'!$F$4:$BF$38,0))*26/12</f>
        <v>4576.5000000000009</v>
      </c>
    </row>
    <row r="726" spans="2:5" x14ac:dyDescent="0.25">
      <c r="B726" s="8" t="str">
        <f t="shared" si="22"/>
        <v>Google Workspace Costs</v>
      </c>
      <c r="C726" s="8">
        <f t="shared" si="23"/>
        <v>33</v>
      </c>
      <c r="D726" s="67">
        <v>1</v>
      </c>
      <c r="E726" s="68" cm="1">
        <f t="array" ref="E726">_xlfn.XLOOKUP($B726,'Data Set'!$B$4:$B$38,_xlfn.XLOOKUP($C726,'Data Set'!$F$2:$BF$2,'Data Set'!$F$4:$BF$38,0))*26/12</f>
        <v>1921</v>
      </c>
    </row>
    <row r="727" spans="2:5" x14ac:dyDescent="0.25">
      <c r="B727" s="8" t="str">
        <f t="shared" si="22"/>
        <v>Workers Comp</v>
      </c>
      <c r="C727" s="8">
        <f t="shared" si="23"/>
        <v>33</v>
      </c>
      <c r="D727" s="67">
        <v>1</v>
      </c>
      <c r="E727" s="68" cm="1">
        <f t="array" ref="E727">_xlfn.XLOOKUP($B727,'Data Set'!$B$4:$B$38,_xlfn.XLOOKUP($C727,'Data Set'!$F$2:$BF$2,'Data Set'!$F$4:$BF$38,0))*26/12</f>
        <v>3988.1803000000004</v>
      </c>
    </row>
    <row r="728" spans="2:5" x14ac:dyDescent="0.25">
      <c r="B728" s="8" t="str">
        <f t="shared" si="22"/>
        <v>Payroll Taxes</v>
      </c>
      <c r="C728" s="8">
        <f t="shared" si="23"/>
        <v>33</v>
      </c>
      <c r="D728" s="67">
        <v>1</v>
      </c>
      <c r="E728" s="68" cm="1">
        <f t="array" ref="E728">_xlfn.XLOOKUP($B728,'Data Set'!$B$4:$B$38,_xlfn.XLOOKUP($C728,'Data Set'!$F$2:$BF$2,'Data Set'!$F$4:$BF$38,0))*26/12</f>
        <v>23918.76500000001</v>
      </c>
    </row>
    <row r="729" spans="2:5" x14ac:dyDescent="0.25">
      <c r="B729" s="8" t="str">
        <f t="shared" si="22"/>
        <v>Billings</v>
      </c>
      <c r="C729" s="8">
        <f t="shared" si="23"/>
        <v>34</v>
      </c>
      <c r="D729" s="67">
        <v>1</v>
      </c>
      <c r="E729" s="68" cm="1">
        <f t="array" ref="E729">_xlfn.XLOOKUP($B729,'Data Set'!$B$4:$B$38,_xlfn.XLOOKUP($C729,'Data Set'!$F$2:$BF$2,'Data Set'!$F$4:$BF$38,0))*26/12</f>
        <v>73096.63833333338</v>
      </c>
    </row>
    <row r="730" spans="2:5" x14ac:dyDescent="0.25">
      <c r="B730" s="8" t="str">
        <f t="shared" ref="B730:B793" si="24">B708</f>
        <v xml:space="preserve">Staff Pay </v>
      </c>
      <c r="C730" s="8">
        <f t="shared" ref="C730:C793" si="25">C708+1</f>
        <v>34</v>
      </c>
      <c r="D730" s="67">
        <v>1</v>
      </c>
      <c r="E730" s="68" cm="1">
        <f t="array" ref="E730">_xlfn.XLOOKUP($B730,'Data Set'!$B$4:$B$38,_xlfn.XLOOKUP($C730,'Data Set'!$F$2:$BF$2,'Data Set'!$F$4:$BF$38,0))*26/12</f>
        <v>34154.25</v>
      </c>
    </row>
    <row r="731" spans="2:5" x14ac:dyDescent="0.25">
      <c r="B731" s="8" t="str">
        <f t="shared" si="24"/>
        <v>Charge Backs</v>
      </c>
      <c r="C731" s="8">
        <f t="shared" si="25"/>
        <v>34</v>
      </c>
      <c r="D731" s="67">
        <v>1</v>
      </c>
      <c r="E731" s="68" cm="1">
        <f t="array" ref="E731">_xlfn.XLOOKUP($B731,'Data Set'!$B$4:$B$38,_xlfn.XLOOKUP($C731,'Data Set'!$F$2:$BF$2,'Data Set'!$F$4:$BF$38,0))*26/12</f>
        <v>342.33333333333331</v>
      </c>
    </row>
    <row r="732" spans="2:5" x14ac:dyDescent="0.25">
      <c r="B732" s="8" t="str">
        <f t="shared" si="24"/>
        <v>Practice Earnings*</v>
      </c>
      <c r="C732" s="8">
        <f t="shared" si="25"/>
        <v>34</v>
      </c>
      <c r="D732" s="67">
        <v>1</v>
      </c>
      <c r="E732" s="68" cm="1">
        <f t="array" ref="E732">_xlfn.XLOOKUP($B732,'Data Set'!$B$4:$B$38,_xlfn.XLOOKUP($C732,'Data Set'!$F$2:$BF$2,'Data Set'!$F$4:$BF$38,0))*26/12</f>
        <v>16671.07000000004</v>
      </c>
    </row>
    <row r="733" spans="2:5" x14ac:dyDescent="0.25">
      <c r="B733" s="8" t="str">
        <f t="shared" si="24"/>
        <v>Leases</v>
      </c>
      <c r="C733" s="8">
        <f t="shared" si="25"/>
        <v>34</v>
      </c>
      <c r="D733" s="67">
        <v>1</v>
      </c>
      <c r="E733" s="68" cm="1">
        <f t="array" ref="E733">_xlfn.XLOOKUP($B733,'Data Set'!$B$4:$B$38,_xlfn.XLOOKUP($C733,'Data Set'!$F$2:$BF$2,'Data Set'!$F$4:$BF$38,0))*26/12</f>
        <v>0</v>
      </c>
    </row>
    <row r="734" spans="2:5" x14ac:dyDescent="0.25">
      <c r="B734" s="8" t="str">
        <f t="shared" si="24"/>
        <v>Staff Training Support</v>
      </c>
      <c r="C734" s="8">
        <f t="shared" si="25"/>
        <v>34</v>
      </c>
      <c r="D734" s="67">
        <v>1</v>
      </c>
      <c r="E734" s="68" cm="1">
        <f t="array" ref="E734">_xlfn.XLOOKUP($B734,'Data Set'!$B$4:$B$38,_xlfn.XLOOKUP($C734,'Data Set'!$F$2:$BF$2,'Data Set'!$F$4:$BF$38,0))*26/12</f>
        <v>0</v>
      </c>
    </row>
    <row r="735" spans="2:5" x14ac:dyDescent="0.25">
      <c r="B735" s="8" t="str">
        <f t="shared" si="24"/>
        <v>Staff Support (admin, mileage, etc)</v>
      </c>
      <c r="C735" s="8">
        <f t="shared" si="25"/>
        <v>34</v>
      </c>
      <c r="D735" s="67">
        <v>1</v>
      </c>
      <c r="E735" s="68" cm="1">
        <f t="array" ref="E735">_xlfn.XLOOKUP($B735,'Data Set'!$B$4:$B$38,_xlfn.XLOOKUP($C735,'Data Set'!$F$2:$BF$2,'Data Set'!$F$4:$BF$38,0))*26/12</f>
        <v>0</v>
      </c>
    </row>
    <row r="736" spans="2:5" x14ac:dyDescent="0.25">
      <c r="B736" s="8" t="str">
        <f t="shared" si="24"/>
        <v>Miscellaneous</v>
      </c>
      <c r="C736" s="8">
        <f t="shared" si="25"/>
        <v>34</v>
      </c>
      <c r="D736" s="67">
        <v>1</v>
      </c>
      <c r="E736" s="68" cm="1">
        <f t="array" ref="E736">_xlfn.XLOOKUP($B736,'Data Set'!$B$4:$B$38,_xlfn.XLOOKUP($C736,'Data Set'!$F$2:$BF$2,'Data Set'!$F$4:$BF$38,0))*26/12</f>
        <v>0</v>
      </c>
    </row>
    <row r="737" spans="2:5" x14ac:dyDescent="0.25">
      <c r="B737" s="8" t="str">
        <f t="shared" si="24"/>
        <v>Negative Earnings / Min Earnings</v>
      </c>
      <c r="C737" s="8">
        <f t="shared" si="25"/>
        <v>34</v>
      </c>
      <c r="D737" s="67">
        <v>1</v>
      </c>
      <c r="E737" s="68" cm="1">
        <f t="array" ref="E737">_xlfn.XLOOKUP($B737,'Data Set'!$B$4:$B$38,_xlfn.XLOOKUP($C737,'Data Set'!$F$2:$BF$2,'Data Set'!$F$4:$BF$38,0))*26/12</f>
        <v>0</v>
      </c>
    </row>
    <row r="738" spans="2:5" x14ac:dyDescent="0.25">
      <c r="B738" s="8" t="str">
        <f t="shared" si="24"/>
        <v>Brex Costs (Marketing and Advertisement)</v>
      </c>
      <c r="C738" s="8">
        <f t="shared" si="25"/>
        <v>34</v>
      </c>
      <c r="D738" s="67">
        <v>1</v>
      </c>
      <c r="E738" s="68" cm="1">
        <f t="array" ref="E738">_xlfn.XLOOKUP($B738,'Data Set'!$B$4:$B$38,_xlfn.XLOOKUP($C738,'Data Set'!$F$2:$BF$2,'Data Set'!$F$4:$BF$38,0))*26/12</f>
        <v>0</v>
      </c>
    </row>
    <row r="739" spans="2:5" x14ac:dyDescent="0.25">
      <c r="B739" s="8" t="str">
        <f t="shared" si="24"/>
        <v>Health Insurance (covered by Finni)</v>
      </c>
      <c r="C739" s="8">
        <f t="shared" si="25"/>
        <v>34</v>
      </c>
      <c r="D739" s="67">
        <v>1</v>
      </c>
      <c r="E739" s="68" cm="1">
        <f t="array" ref="E739">_xlfn.XLOOKUP($B739,'Data Set'!$B$4:$B$38,_xlfn.XLOOKUP($C739,'Data Set'!$F$2:$BF$2,'Data Set'!$F$4:$BF$38,0))*26/12</f>
        <v>0</v>
      </c>
    </row>
    <row r="740" spans="2:5" x14ac:dyDescent="0.25">
      <c r="B740" s="8" t="str">
        <f t="shared" si="24"/>
        <v>iPad Costs (Amortized)</v>
      </c>
      <c r="C740" s="8">
        <f t="shared" si="25"/>
        <v>34</v>
      </c>
      <c r="D740" s="67">
        <v>1</v>
      </c>
      <c r="E740" s="68" cm="1">
        <f t="array" ref="E740">_xlfn.XLOOKUP($B740,'Data Set'!$B$4:$B$38,_xlfn.XLOOKUP($C740,'Data Set'!$F$2:$BF$2,'Data Set'!$F$4:$BF$38,0))*26/12</f>
        <v>350</v>
      </c>
    </row>
    <row r="741" spans="2:5" x14ac:dyDescent="0.25">
      <c r="B741" s="8" t="str">
        <f t="shared" si="24"/>
        <v>Licensing and Training</v>
      </c>
      <c r="C741" s="8">
        <f t="shared" si="25"/>
        <v>34</v>
      </c>
      <c r="D741" s="67">
        <v>1</v>
      </c>
      <c r="E741" s="68" cm="1">
        <f t="array" ref="E741">_xlfn.XLOOKUP($B741,'Data Set'!$B$4:$B$38,_xlfn.XLOOKUP($C741,'Data Set'!$F$2:$BF$2,'Data Set'!$F$4:$BF$38,0))*26/12</f>
        <v>342.33333333333331</v>
      </c>
    </row>
    <row r="742" spans="2:5" x14ac:dyDescent="0.25">
      <c r="B742" s="8" t="str">
        <f t="shared" si="24"/>
        <v>Liability Insurance</v>
      </c>
      <c r="C742" s="8">
        <f t="shared" si="25"/>
        <v>34</v>
      </c>
      <c r="D742" s="67">
        <v>1</v>
      </c>
      <c r="E742" s="68" cm="1">
        <f t="array" ref="E742">_xlfn.XLOOKUP($B742,'Data Set'!$B$4:$B$38,_xlfn.XLOOKUP($C742,'Data Set'!$F$2:$BF$2,'Data Set'!$F$4:$BF$38,0))*26/12</f>
        <v>208.33333333333334</v>
      </c>
    </row>
    <row r="743" spans="2:5" x14ac:dyDescent="0.25">
      <c r="B743" s="8" t="str">
        <f t="shared" si="24"/>
        <v>Background Check Costs</v>
      </c>
      <c r="C743" s="8">
        <f t="shared" si="25"/>
        <v>34</v>
      </c>
      <c r="D743" s="67">
        <v>1</v>
      </c>
      <c r="E743" s="68" cm="1">
        <f t="array" ref="E743">_xlfn.XLOOKUP($B743,'Data Set'!$B$4:$B$38,_xlfn.XLOOKUP($C743,'Data Set'!$F$2:$BF$2,'Data Set'!$F$4:$BF$38,0))*26/12</f>
        <v>208.33333333333334</v>
      </c>
    </row>
    <row r="744" spans="2:5" x14ac:dyDescent="0.25">
      <c r="B744" s="8" t="str">
        <f t="shared" si="24"/>
        <v>Billing Costs</v>
      </c>
      <c r="C744" s="8">
        <f t="shared" si="25"/>
        <v>34</v>
      </c>
      <c r="D744" s="67">
        <v>1</v>
      </c>
      <c r="E744" s="68" cm="1">
        <f t="array" ref="E744">_xlfn.XLOOKUP($B744,'Data Set'!$B$4:$B$38,_xlfn.XLOOKUP($C744,'Data Set'!$F$2:$BF$2,'Data Set'!$F$4:$BF$38,0))*26/12</f>
        <v>2192.8991500000011</v>
      </c>
    </row>
    <row r="745" spans="2:5" x14ac:dyDescent="0.25">
      <c r="B745" s="8" t="str">
        <f t="shared" si="24"/>
        <v>Credentialing Costs</v>
      </c>
      <c r="C745" s="8">
        <f t="shared" si="25"/>
        <v>34</v>
      </c>
      <c r="D745" s="67">
        <v>1</v>
      </c>
      <c r="E745" s="68" cm="1">
        <f t="array" ref="E745">_xlfn.XLOOKUP($B745,'Data Set'!$B$4:$B$38,_xlfn.XLOOKUP($C745,'Data Set'!$F$2:$BF$2,'Data Set'!$F$4:$BF$38,0))*26/12</f>
        <v>595.83333333333337</v>
      </c>
    </row>
    <row r="746" spans="2:5" x14ac:dyDescent="0.25">
      <c r="B746" s="8" t="str">
        <f t="shared" si="24"/>
        <v>Slack Costs</v>
      </c>
      <c r="C746" s="8">
        <f t="shared" si="25"/>
        <v>34</v>
      </c>
      <c r="D746" s="67">
        <v>1</v>
      </c>
      <c r="E746" s="68" cm="1">
        <f t="array" ref="E746">_xlfn.XLOOKUP($B746,'Data Set'!$B$4:$B$38,_xlfn.XLOOKUP($C746,'Data Set'!$F$2:$BF$2,'Data Set'!$F$4:$BF$38,0))*26/12</f>
        <v>350</v>
      </c>
    </row>
    <row r="747" spans="2:5" x14ac:dyDescent="0.25">
      <c r="B747" s="8" t="str">
        <f t="shared" si="24"/>
        <v>Rippling Costs</v>
      </c>
      <c r="C747" s="8">
        <f t="shared" si="25"/>
        <v>34</v>
      </c>
      <c r="D747" s="67">
        <v>1</v>
      </c>
      <c r="E747" s="68" cm="1">
        <f t="array" ref="E747">_xlfn.XLOOKUP($B747,'Data Set'!$B$4:$B$38,_xlfn.XLOOKUP($C747,'Data Set'!$F$2:$BF$2,'Data Set'!$F$4:$BF$38,0))*26/12</f>
        <v>1012.5</v>
      </c>
    </row>
    <row r="748" spans="2:5" x14ac:dyDescent="0.25">
      <c r="B748" s="8" t="str">
        <f t="shared" si="24"/>
        <v>Google Workspace Costs</v>
      </c>
      <c r="C748" s="8">
        <f t="shared" si="25"/>
        <v>34</v>
      </c>
      <c r="D748" s="67">
        <v>1</v>
      </c>
      <c r="E748" s="68" cm="1">
        <f t="array" ref="E748">_xlfn.XLOOKUP($B748,'Data Set'!$B$4:$B$38,_xlfn.XLOOKUP($C748,'Data Set'!$F$2:$BF$2,'Data Set'!$F$4:$BF$38,0))*26/12</f>
        <v>425</v>
      </c>
    </row>
    <row r="749" spans="2:5" x14ac:dyDescent="0.25">
      <c r="B749" s="8" t="str">
        <f t="shared" si="24"/>
        <v>Workers Comp</v>
      </c>
      <c r="C749" s="8">
        <f t="shared" si="25"/>
        <v>34</v>
      </c>
      <c r="D749" s="67">
        <v>1</v>
      </c>
      <c r="E749" s="68" cm="1">
        <f t="array" ref="E749">_xlfn.XLOOKUP($B749,'Data Set'!$B$4:$B$38,_xlfn.XLOOKUP($C749,'Data Set'!$F$2:$BF$2,'Data Set'!$F$4:$BF$38,0))*26/12</f>
        <v>0</v>
      </c>
    </row>
    <row r="750" spans="2:5" x14ac:dyDescent="0.25">
      <c r="B750" s="8" t="str">
        <f t="shared" si="24"/>
        <v>Payroll Taxes</v>
      </c>
      <c r="C750" s="8">
        <f t="shared" si="25"/>
        <v>34</v>
      </c>
      <c r="D750" s="67">
        <v>1</v>
      </c>
      <c r="E750" s="68" cm="1">
        <f t="array" ref="E750">_xlfn.XLOOKUP($B750,'Data Set'!$B$4:$B$38,_xlfn.XLOOKUP($C750,'Data Set'!$F$2:$BF$2,'Data Set'!$F$4:$BF$38,0))*26/12</f>
        <v>3313.375</v>
      </c>
    </row>
    <row r="751" spans="2:5" x14ac:dyDescent="0.25">
      <c r="B751" s="8" t="str">
        <f t="shared" si="24"/>
        <v>Billings</v>
      </c>
      <c r="C751" s="8">
        <f t="shared" si="25"/>
        <v>35</v>
      </c>
      <c r="D751" s="67">
        <v>1</v>
      </c>
      <c r="E751" s="68" cm="1">
        <f t="array" ref="E751">_xlfn.XLOOKUP($B751,'Data Set'!$B$4:$B$38,_xlfn.XLOOKUP($C751,'Data Set'!$F$2:$BF$2,'Data Set'!$F$4:$BF$38,0))*26/12</f>
        <v>38935.693333333351</v>
      </c>
    </row>
    <row r="752" spans="2:5" x14ac:dyDescent="0.25">
      <c r="B752" s="8" t="str">
        <f t="shared" si="24"/>
        <v xml:space="preserve">Staff Pay </v>
      </c>
      <c r="C752" s="8">
        <f t="shared" si="25"/>
        <v>35</v>
      </c>
      <c r="D752" s="67">
        <v>1</v>
      </c>
      <c r="E752" s="68" cm="1">
        <f t="array" ref="E752">_xlfn.XLOOKUP($B752,'Data Set'!$B$4:$B$38,_xlfn.XLOOKUP($C752,'Data Set'!$F$2:$BF$2,'Data Set'!$F$4:$BF$38,0))*26/12</f>
        <v>17390.869166666667</v>
      </c>
    </row>
    <row r="753" spans="2:5" x14ac:dyDescent="0.25">
      <c r="B753" s="8" t="str">
        <f t="shared" si="24"/>
        <v>Charge Backs</v>
      </c>
      <c r="C753" s="8">
        <f t="shared" si="25"/>
        <v>35</v>
      </c>
      <c r="D753" s="67">
        <v>1</v>
      </c>
      <c r="E753" s="68" cm="1">
        <f t="array" ref="E753">_xlfn.XLOOKUP($B753,'Data Set'!$B$4:$B$38,_xlfn.XLOOKUP($C753,'Data Set'!$F$2:$BF$2,'Data Set'!$F$4:$BF$38,0))*26/12</f>
        <v>0</v>
      </c>
    </row>
    <row r="754" spans="2:5" x14ac:dyDescent="0.25">
      <c r="B754" s="8" t="str">
        <f t="shared" si="24"/>
        <v>Practice Earnings*</v>
      </c>
      <c r="C754" s="8">
        <f t="shared" si="25"/>
        <v>35</v>
      </c>
      <c r="D754" s="67">
        <v>1</v>
      </c>
      <c r="E754" s="68" cm="1">
        <f t="array" ref="E754">_xlfn.XLOOKUP($B754,'Data Set'!$B$4:$B$38,_xlfn.XLOOKUP($C754,'Data Set'!$F$2:$BF$2,'Data Set'!$F$4:$BF$38,0))*26/12</f>
        <v>7138.6185000000141</v>
      </c>
    </row>
    <row r="755" spans="2:5" x14ac:dyDescent="0.25">
      <c r="B755" s="8" t="str">
        <f t="shared" si="24"/>
        <v>Leases</v>
      </c>
      <c r="C755" s="8">
        <f t="shared" si="25"/>
        <v>35</v>
      </c>
      <c r="D755" s="67">
        <v>1</v>
      </c>
      <c r="E755" s="68" cm="1">
        <f t="array" ref="E755">_xlfn.XLOOKUP($B755,'Data Set'!$B$4:$B$38,_xlfn.XLOOKUP($C755,'Data Set'!$F$2:$BF$2,'Data Set'!$F$4:$BF$38,0))*26/12</f>
        <v>0</v>
      </c>
    </row>
    <row r="756" spans="2:5" x14ac:dyDescent="0.25">
      <c r="B756" s="8" t="str">
        <f t="shared" si="24"/>
        <v>Staff Training Support</v>
      </c>
      <c r="C756" s="8">
        <f t="shared" si="25"/>
        <v>35</v>
      </c>
      <c r="D756" s="67">
        <v>1</v>
      </c>
      <c r="E756" s="68" cm="1">
        <f t="array" ref="E756">_xlfn.XLOOKUP($B756,'Data Set'!$B$4:$B$38,_xlfn.XLOOKUP($C756,'Data Set'!$F$2:$BF$2,'Data Set'!$F$4:$BF$38,0))*26/12</f>
        <v>0</v>
      </c>
    </row>
    <row r="757" spans="2:5" x14ac:dyDescent="0.25">
      <c r="B757" s="8" t="str">
        <f t="shared" si="24"/>
        <v>Staff Support (admin, mileage, etc)</v>
      </c>
      <c r="C757" s="8">
        <f t="shared" si="25"/>
        <v>35</v>
      </c>
      <c r="D757" s="67">
        <v>1</v>
      </c>
      <c r="E757" s="68" cm="1">
        <f t="array" ref="E757">_xlfn.XLOOKUP($B757,'Data Set'!$B$4:$B$38,_xlfn.XLOOKUP($C757,'Data Set'!$F$2:$BF$2,'Data Set'!$F$4:$BF$38,0))*26/12</f>
        <v>0</v>
      </c>
    </row>
    <row r="758" spans="2:5" x14ac:dyDescent="0.25">
      <c r="B758" s="8" t="str">
        <f t="shared" si="24"/>
        <v>Miscellaneous</v>
      </c>
      <c r="C758" s="8">
        <f t="shared" si="25"/>
        <v>35</v>
      </c>
      <c r="D758" s="67">
        <v>1</v>
      </c>
      <c r="E758" s="68" cm="1">
        <f t="array" ref="E758">_xlfn.XLOOKUP($B758,'Data Set'!$B$4:$B$38,_xlfn.XLOOKUP($C758,'Data Set'!$F$2:$BF$2,'Data Set'!$F$4:$BF$38,0))*26/12</f>
        <v>0</v>
      </c>
    </row>
    <row r="759" spans="2:5" x14ac:dyDescent="0.25">
      <c r="B759" s="8" t="str">
        <f t="shared" si="24"/>
        <v>Negative Earnings / Min Earnings</v>
      </c>
      <c r="C759" s="8">
        <f t="shared" si="25"/>
        <v>35</v>
      </c>
      <c r="D759" s="67">
        <v>1</v>
      </c>
      <c r="E759" s="68" cm="1">
        <f t="array" ref="E759">_xlfn.XLOOKUP($B759,'Data Set'!$B$4:$B$38,_xlfn.XLOOKUP($C759,'Data Set'!$F$2:$BF$2,'Data Set'!$F$4:$BF$38,0))*26/12</f>
        <v>0</v>
      </c>
    </row>
    <row r="760" spans="2:5" x14ac:dyDescent="0.25">
      <c r="B760" s="8" t="str">
        <f t="shared" si="24"/>
        <v>Brex Costs (Marketing and Advertisement)</v>
      </c>
      <c r="C760" s="8">
        <f t="shared" si="25"/>
        <v>35</v>
      </c>
      <c r="D760" s="67">
        <v>1</v>
      </c>
      <c r="E760" s="68" cm="1">
        <f t="array" ref="E760">_xlfn.XLOOKUP($B760,'Data Set'!$B$4:$B$38,_xlfn.XLOOKUP($C760,'Data Set'!$F$2:$BF$2,'Data Set'!$F$4:$BF$38,0))*26/12</f>
        <v>0</v>
      </c>
    </row>
    <row r="761" spans="2:5" x14ac:dyDescent="0.25">
      <c r="B761" s="8" t="str">
        <f t="shared" si="24"/>
        <v>Health Insurance (covered by Finni)</v>
      </c>
      <c r="C761" s="8">
        <f t="shared" si="25"/>
        <v>35</v>
      </c>
      <c r="D761" s="67">
        <v>1</v>
      </c>
      <c r="E761" s="68" cm="1">
        <f t="array" ref="E761">_xlfn.XLOOKUP($B761,'Data Set'!$B$4:$B$38,_xlfn.XLOOKUP($C761,'Data Set'!$F$2:$BF$2,'Data Set'!$F$4:$BF$38,0))*26/12</f>
        <v>0</v>
      </c>
    </row>
    <row r="762" spans="2:5" x14ac:dyDescent="0.25">
      <c r="B762" s="8" t="str">
        <f t="shared" si="24"/>
        <v>iPad Costs (Amortized)</v>
      </c>
      <c r="C762" s="8">
        <f t="shared" si="25"/>
        <v>35</v>
      </c>
      <c r="D762" s="67">
        <v>1</v>
      </c>
      <c r="E762" s="68" cm="1">
        <f t="array" ref="E762">_xlfn.XLOOKUP($B762,'Data Set'!$B$4:$B$38,_xlfn.XLOOKUP($C762,'Data Set'!$F$2:$BF$2,'Data Set'!$F$4:$BF$38,0))*26/12</f>
        <v>133.33333333333334</v>
      </c>
    </row>
    <row r="763" spans="2:5" x14ac:dyDescent="0.25">
      <c r="B763" s="8" t="str">
        <f t="shared" si="24"/>
        <v>Licensing and Training</v>
      </c>
      <c r="C763" s="8">
        <f t="shared" si="25"/>
        <v>35</v>
      </c>
      <c r="D763" s="67">
        <v>1</v>
      </c>
      <c r="E763" s="68" cm="1">
        <f t="array" ref="E763">_xlfn.XLOOKUP($B763,'Data Set'!$B$4:$B$38,_xlfn.XLOOKUP($C763,'Data Set'!$F$2:$BF$2,'Data Set'!$F$4:$BF$38,0))*26/12</f>
        <v>0</v>
      </c>
    </row>
    <row r="764" spans="2:5" x14ac:dyDescent="0.25">
      <c r="B764" s="8" t="str">
        <f t="shared" si="24"/>
        <v>Liability Insurance</v>
      </c>
      <c r="C764" s="8">
        <f t="shared" si="25"/>
        <v>35</v>
      </c>
      <c r="D764" s="67">
        <v>1</v>
      </c>
      <c r="E764" s="68" cm="1">
        <f t="array" ref="E764">_xlfn.XLOOKUP($B764,'Data Set'!$B$4:$B$38,_xlfn.XLOOKUP($C764,'Data Set'!$F$2:$BF$2,'Data Set'!$F$4:$BF$38,0))*26/12</f>
        <v>75.000000000000014</v>
      </c>
    </row>
    <row r="765" spans="2:5" x14ac:dyDescent="0.25">
      <c r="B765" s="8" t="str">
        <f t="shared" si="24"/>
        <v>Background Check Costs</v>
      </c>
      <c r="C765" s="8">
        <f t="shared" si="25"/>
        <v>35</v>
      </c>
      <c r="D765" s="67">
        <v>1</v>
      </c>
      <c r="E765" s="68" cm="1">
        <f t="array" ref="E765">_xlfn.XLOOKUP($B765,'Data Set'!$B$4:$B$38,_xlfn.XLOOKUP($C765,'Data Set'!$F$2:$BF$2,'Data Set'!$F$4:$BF$38,0))*26/12</f>
        <v>75.000000000000014</v>
      </c>
    </row>
    <row r="766" spans="2:5" x14ac:dyDescent="0.25">
      <c r="B766" s="8" t="str">
        <f t="shared" si="24"/>
        <v>Billing Costs</v>
      </c>
      <c r="C766" s="8">
        <f t="shared" si="25"/>
        <v>35</v>
      </c>
      <c r="D766" s="67">
        <v>1</v>
      </c>
      <c r="E766" s="68" cm="1">
        <f t="array" ref="E766">_xlfn.XLOOKUP($B766,'Data Set'!$B$4:$B$38,_xlfn.XLOOKUP($C766,'Data Set'!$F$2:$BF$2,'Data Set'!$F$4:$BF$38,0))*26/12</f>
        <v>1168.0708000000004</v>
      </c>
    </row>
    <row r="767" spans="2:5" x14ac:dyDescent="0.25">
      <c r="B767" s="8" t="str">
        <f t="shared" si="24"/>
        <v>Credentialing Costs</v>
      </c>
      <c r="C767" s="8">
        <f t="shared" si="25"/>
        <v>35</v>
      </c>
      <c r="D767" s="67">
        <v>1</v>
      </c>
      <c r="E767" s="68" cm="1">
        <f t="array" ref="E767">_xlfn.XLOOKUP($B767,'Data Set'!$B$4:$B$38,_xlfn.XLOOKUP($C767,'Data Set'!$F$2:$BF$2,'Data Set'!$F$4:$BF$38,0))*26/12</f>
        <v>487.5</v>
      </c>
    </row>
    <row r="768" spans="2:5" x14ac:dyDescent="0.25">
      <c r="B768" s="8" t="str">
        <f t="shared" si="24"/>
        <v>Slack Costs</v>
      </c>
      <c r="C768" s="8">
        <f t="shared" si="25"/>
        <v>35</v>
      </c>
      <c r="D768" s="67">
        <v>1</v>
      </c>
      <c r="E768" s="68" cm="1">
        <f t="array" ref="E768">_xlfn.XLOOKUP($B768,'Data Set'!$B$4:$B$38,_xlfn.XLOOKUP($C768,'Data Set'!$F$2:$BF$2,'Data Set'!$F$4:$BF$38,0))*26/12</f>
        <v>126.00000000000001</v>
      </c>
    </row>
    <row r="769" spans="2:5" x14ac:dyDescent="0.25">
      <c r="B769" s="8" t="str">
        <f t="shared" si="24"/>
        <v>Rippling Costs</v>
      </c>
      <c r="C769" s="8">
        <f t="shared" si="25"/>
        <v>35</v>
      </c>
      <c r="D769" s="67">
        <v>1</v>
      </c>
      <c r="E769" s="68" cm="1">
        <f t="array" ref="E769">_xlfn.XLOOKUP($B769,'Data Set'!$B$4:$B$38,_xlfn.XLOOKUP($C769,'Data Set'!$F$2:$BF$2,'Data Set'!$F$4:$BF$38,0))*26/12</f>
        <v>364.50000000000006</v>
      </c>
    </row>
    <row r="770" spans="2:5" x14ac:dyDescent="0.25">
      <c r="B770" s="8" t="str">
        <f t="shared" si="24"/>
        <v>Google Workspace Costs</v>
      </c>
      <c r="C770" s="8">
        <f t="shared" si="25"/>
        <v>35</v>
      </c>
      <c r="D770" s="67">
        <v>1</v>
      </c>
      <c r="E770" s="68" cm="1">
        <f t="array" ref="E770">_xlfn.XLOOKUP($B770,'Data Set'!$B$4:$B$38,_xlfn.XLOOKUP($C770,'Data Set'!$F$2:$BF$2,'Data Set'!$F$4:$BF$38,0))*26/12</f>
        <v>153</v>
      </c>
    </row>
    <row r="771" spans="2:5" x14ac:dyDescent="0.25">
      <c r="B771" s="8" t="str">
        <f t="shared" si="24"/>
        <v>Workers Comp</v>
      </c>
      <c r="C771" s="8">
        <f t="shared" si="25"/>
        <v>35</v>
      </c>
      <c r="D771" s="67">
        <v>1</v>
      </c>
      <c r="E771" s="68" cm="1">
        <f t="array" ref="E771">_xlfn.XLOOKUP($B771,'Data Set'!$B$4:$B$38,_xlfn.XLOOKUP($C771,'Data Set'!$F$2:$BF$2,'Data Set'!$F$4:$BF$38,0))*26/12</f>
        <v>156.51782249999999</v>
      </c>
    </row>
    <row r="772" spans="2:5" x14ac:dyDescent="0.25">
      <c r="B772" s="8" t="str">
        <f t="shared" si="24"/>
        <v>Payroll Taxes</v>
      </c>
      <c r="C772" s="8">
        <f t="shared" si="25"/>
        <v>35</v>
      </c>
      <c r="D772" s="67">
        <v>1</v>
      </c>
      <c r="E772" s="68" cm="1">
        <f t="array" ref="E772">_xlfn.XLOOKUP($B772,'Data Set'!$B$4:$B$38,_xlfn.XLOOKUP($C772,'Data Set'!$F$2:$BF$2,'Data Set'!$F$4:$BF$38,0))*26/12</f>
        <v>1956.9549999999999</v>
      </c>
    </row>
    <row r="773" spans="2:5" x14ac:dyDescent="0.25">
      <c r="B773" s="8" t="str">
        <f t="shared" si="24"/>
        <v>Billings</v>
      </c>
      <c r="C773" s="8">
        <f t="shared" si="25"/>
        <v>36</v>
      </c>
      <c r="D773" s="67">
        <v>1</v>
      </c>
      <c r="E773" s="68" cm="1">
        <f t="array" ref="E773">_xlfn.XLOOKUP($B773,'Data Set'!$B$4:$B$38,_xlfn.XLOOKUP($C773,'Data Set'!$F$2:$BF$2,'Data Set'!$F$4:$BF$38,0))*26/12</f>
        <v>4585.5333333333338</v>
      </c>
    </row>
    <row r="774" spans="2:5" x14ac:dyDescent="0.25">
      <c r="B774" s="8" t="str">
        <f t="shared" si="24"/>
        <v xml:space="preserve">Staff Pay </v>
      </c>
      <c r="C774" s="8">
        <f t="shared" si="25"/>
        <v>36</v>
      </c>
      <c r="D774" s="67">
        <v>1</v>
      </c>
      <c r="E774" s="68" cm="1">
        <f t="array" ref="E774">_xlfn.XLOOKUP($B774,'Data Set'!$B$4:$B$38,_xlfn.XLOOKUP($C774,'Data Set'!$F$2:$BF$2,'Data Set'!$F$4:$BF$38,0))*26/12</f>
        <v>3367.1986833333335</v>
      </c>
    </row>
    <row r="775" spans="2:5" x14ac:dyDescent="0.25">
      <c r="B775" s="8" t="str">
        <f t="shared" si="24"/>
        <v>Charge Backs</v>
      </c>
      <c r="C775" s="8">
        <f t="shared" si="25"/>
        <v>36</v>
      </c>
      <c r="D775" s="67">
        <v>1</v>
      </c>
      <c r="E775" s="68" cm="1">
        <f t="array" ref="E775">_xlfn.XLOOKUP($B775,'Data Set'!$B$4:$B$38,_xlfn.XLOOKUP($C775,'Data Set'!$F$2:$BF$2,'Data Set'!$F$4:$BF$38,0))*26/12</f>
        <v>171.16666666666666</v>
      </c>
    </row>
    <row r="776" spans="2:5" x14ac:dyDescent="0.25">
      <c r="B776" s="8" t="str">
        <f t="shared" si="24"/>
        <v>Practice Earnings*</v>
      </c>
      <c r="C776" s="8">
        <f t="shared" si="25"/>
        <v>36</v>
      </c>
      <c r="D776" s="67">
        <v>1</v>
      </c>
      <c r="E776" s="68" cm="1">
        <f t="array" ref="E776">_xlfn.XLOOKUP($B776,'Data Set'!$B$4:$B$38,_xlfn.XLOOKUP($C776,'Data Set'!$F$2:$BF$2,'Data Set'!$F$4:$BF$38,0))*26/12</f>
        <v>-649.47934999999961</v>
      </c>
    </row>
    <row r="777" spans="2:5" x14ac:dyDescent="0.25">
      <c r="B777" s="8" t="str">
        <f t="shared" si="24"/>
        <v>Leases</v>
      </c>
      <c r="C777" s="8">
        <f t="shared" si="25"/>
        <v>36</v>
      </c>
      <c r="D777" s="67">
        <v>1</v>
      </c>
      <c r="E777" s="68" cm="1">
        <f t="array" ref="E777">_xlfn.XLOOKUP($B777,'Data Set'!$B$4:$B$38,_xlfn.XLOOKUP($C777,'Data Set'!$F$2:$BF$2,'Data Set'!$F$4:$BF$38,0))*26/12</f>
        <v>0</v>
      </c>
    </row>
    <row r="778" spans="2:5" x14ac:dyDescent="0.25">
      <c r="B778" s="8" t="str">
        <f t="shared" si="24"/>
        <v>Staff Training Support</v>
      </c>
      <c r="C778" s="8">
        <f t="shared" si="25"/>
        <v>36</v>
      </c>
      <c r="D778" s="67">
        <v>1</v>
      </c>
      <c r="E778" s="68" cm="1">
        <f t="array" ref="E778">_xlfn.XLOOKUP($B778,'Data Set'!$B$4:$B$38,_xlfn.XLOOKUP($C778,'Data Set'!$F$2:$BF$2,'Data Set'!$F$4:$BF$38,0))*26/12</f>
        <v>0</v>
      </c>
    </row>
    <row r="779" spans="2:5" x14ac:dyDescent="0.25">
      <c r="B779" s="8" t="str">
        <f t="shared" si="24"/>
        <v>Staff Support (admin, mileage, etc)</v>
      </c>
      <c r="C779" s="8">
        <f t="shared" si="25"/>
        <v>36</v>
      </c>
      <c r="D779" s="67">
        <v>1</v>
      </c>
      <c r="E779" s="68" cm="1">
        <f t="array" ref="E779">_xlfn.XLOOKUP($B779,'Data Set'!$B$4:$B$38,_xlfn.XLOOKUP($C779,'Data Set'!$F$2:$BF$2,'Data Set'!$F$4:$BF$38,0))*26/12</f>
        <v>0</v>
      </c>
    </row>
    <row r="780" spans="2:5" x14ac:dyDescent="0.25">
      <c r="B780" s="8" t="str">
        <f t="shared" si="24"/>
        <v>Miscellaneous</v>
      </c>
      <c r="C780" s="8">
        <f t="shared" si="25"/>
        <v>36</v>
      </c>
      <c r="D780" s="67">
        <v>1</v>
      </c>
      <c r="E780" s="68" cm="1">
        <f t="array" ref="E780">_xlfn.XLOOKUP($B780,'Data Set'!$B$4:$B$38,_xlfn.XLOOKUP($C780,'Data Set'!$F$2:$BF$2,'Data Set'!$F$4:$BF$38,0))*26/12</f>
        <v>0</v>
      </c>
    </row>
    <row r="781" spans="2:5" x14ac:dyDescent="0.25">
      <c r="B781" s="8" t="str">
        <f t="shared" si="24"/>
        <v>Negative Earnings / Min Earnings</v>
      </c>
      <c r="C781" s="8">
        <f t="shared" si="25"/>
        <v>36</v>
      </c>
      <c r="D781" s="67">
        <v>1</v>
      </c>
      <c r="E781" s="68" cm="1">
        <f t="array" ref="E781">_xlfn.XLOOKUP($B781,'Data Set'!$B$4:$B$38,_xlfn.XLOOKUP($C781,'Data Set'!$F$2:$BF$2,'Data Set'!$F$4:$BF$38,0))*26/12</f>
        <v>478.31333333333333</v>
      </c>
    </row>
    <row r="782" spans="2:5" x14ac:dyDescent="0.25">
      <c r="B782" s="8" t="str">
        <f t="shared" si="24"/>
        <v>Brex Costs (Marketing and Advertisement)</v>
      </c>
      <c r="C782" s="8">
        <f t="shared" si="25"/>
        <v>36</v>
      </c>
      <c r="D782" s="67">
        <v>1</v>
      </c>
      <c r="E782" s="68" cm="1">
        <f t="array" ref="E782">_xlfn.XLOOKUP($B782,'Data Set'!$B$4:$B$38,_xlfn.XLOOKUP($C782,'Data Set'!$F$2:$BF$2,'Data Set'!$F$4:$BF$38,0))*26/12</f>
        <v>0</v>
      </c>
    </row>
    <row r="783" spans="2:5" x14ac:dyDescent="0.25">
      <c r="B783" s="8" t="str">
        <f t="shared" si="24"/>
        <v>Health Insurance (covered by Finni)</v>
      </c>
      <c r="C783" s="8">
        <f t="shared" si="25"/>
        <v>36</v>
      </c>
      <c r="D783" s="67">
        <v>1</v>
      </c>
      <c r="E783" s="68" cm="1">
        <f t="array" ref="E783">_xlfn.XLOOKUP($B783,'Data Set'!$B$4:$B$38,_xlfn.XLOOKUP($C783,'Data Set'!$F$2:$BF$2,'Data Set'!$F$4:$BF$38,0))*26/12</f>
        <v>0</v>
      </c>
    </row>
    <row r="784" spans="2:5" x14ac:dyDescent="0.25">
      <c r="B784" s="8" t="str">
        <f t="shared" si="24"/>
        <v>iPad Costs (Amortized)</v>
      </c>
      <c r="C784" s="8">
        <f t="shared" si="25"/>
        <v>36</v>
      </c>
      <c r="D784" s="67">
        <v>1</v>
      </c>
      <c r="E784" s="68" cm="1">
        <f t="array" ref="E784">_xlfn.XLOOKUP($B784,'Data Set'!$B$4:$B$38,_xlfn.XLOOKUP($C784,'Data Set'!$F$2:$BF$2,'Data Set'!$F$4:$BF$38,0))*26/12</f>
        <v>83.333333333333329</v>
      </c>
    </row>
    <row r="785" spans="2:5" x14ac:dyDescent="0.25">
      <c r="B785" s="8" t="str">
        <f t="shared" si="24"/>
        <v>Licensing and Training</v>
      </c>
      <c r="C785" s="8">
        <f t="shared" si="25"/>
        <v>36</v>
      </c>
      <c r="D785" s="67">
        <v>1</v>
      </c>
      <c r="E785" s="68" cm="1">
        <f t="array" ref="E785">_xlfn.XLOOKUP($B785,'Data Set'!$B$4:$B$38,_xlfn.XLOOKUP($C785,'Data Set'!$F$2:$BF$2,'Data Set'!$F$4:$BF$38,0))*26/12</f>
        <v>171.16666666666666</v>
      </c>
    </row>
    <row r="786" spans="2:5" x14ac:dyDescent="0.25">
      <c r="B786" s="8" t="str">
        <f t="shared" si="24"/>
        <v>Liability Insurance</v>
      </c>
      <c r="C786" s="8">
        <f t="shared" si="25"/>
        <v>36</v>
      </c>
      <c r="D786" s="67">
        <v>1</v>
      </c>
      <c r="E786" s="68" cm="1">
        <f t="array" ref="E786">_xlfn.XLOOKUP($B786,'Data Set'!$B$4:$B$38,_xlfn.XLOOKUP($C786,'Data Set'!$F$2:$BF$2,'Data Set'!$F$4:$BF$38,0))*26/12</f>
        <v>50.000000000000007</v>
      </c>
    </row>
    <row r="787" spans="2:5" x14ac:dyDescent="0.25">
      <c r="B787" s="8" t="str">
        <f t="shared" si="24"/>
        <v>Background Check Costs</v>
      </c>
      <c r="C787" s="8">
        <f t="shared" si="25"/>
        <v>36</v>
      </c>
      <c r="D787" s="67">
        <v>1</v>
      </c>
      <c r="E787" s="68" cm="1">
        <f t="array" ref="E787">_xlfn.XLOOKUP($B787,'Data Set'!$B$4:$B$38,_xlfn.XLOOKUP($C787,'Data Set'!$F$2:$BF$2,'Data Set'!$F$4:$BF$38,0))*26/12</f>
        <v>50.000000000000007</v>
      </c>
    </row>
    <row r="788" spans="2:5" x14ac:dyDescent="0.25">
      <c r="B788" s="8" t="str">
        <f t="shared" si="24"/>
        <v>Billing Costs</v>
      </c>
      <c r="C788" s="8">
        <f t="shared" si="25"/>
        <v>36</v>
      </c>
      <c r="D788" s="67">
        <v>1</v>
      </c>
      <c r="E788" s="68" cm="1">
        <f t="array" ref="E788">_xlfn.XLOOKUP($B788,'Data Set'!$B$4:$B$38,_xlfn.XLOOKUP($C788,'Data Set'!$F$2:$BF$2,'Data Set'!$F$4:$BF$38,0))*26/12</f>
        <v>137.566</v>
      </c>
    </row>
    <row r="789" spans="2:5" x14ac:dyDescent="0.25">
      <c r="B789" s="8" t="str">
        <f t="shared" si="24"/>
        <v>Credentialing Costs</v>
      </c>
      <c r="C789" s="8">
        <f t="shared" si="25"/>
        <v>36</v>
      </c>
      <c r="D789" s="67">
        <v>1</v>
      </c>
      <c r="E789" s="68" cm="1">
        <f t="array" ref="E789">_xlfn.XLOOKUP($B789,'Data Set'!$B$4:$B$38,_xlfn.XLOOKUP($C789,'Data Set'!$F$2:$BF$2,'Data Set'!$F$4:$BF$38,0))*26/12</f>
        <v>0</v>
      </c>
    </row>
    <row r="790" spans="2:5" x14ac:dyDescent="0.25">
      <c r="B790" s="8" t="str">
        <f t="shared" si="24"/>
        <v>Slack Costs</v>
      </c>
      <c r="C790" s="8">
        <f t="shared" si="25"/>
        <v>36</v>
      </c>
      <c r="D790" s="67">
        <v>1</v>
      </c>
      <c r="E790" s="68" cm="1">
        <f t="array" ref="E790">_xlfn.XLOOKUP($B790,'Data Set'!$B$4:$B$38,_xlfn.XLOOKUP($C790,'Data Set'!$F$2:$BF$2,'Data Set'!$F$4:$BF$38,0))*26/12</f>
        <v>84.000000000000014</v>
      </c>
    </row>
    <row r="791" spans="2:5" x14ac:dyDescent="0.25">
      <c r="B791" s="8" t="str">
        <f t="shared" si="24"/>
        <v>Rippling Costs</v>
      </c>
      <c r="C791" s="8">
        <f t="shared" si="25"/>
        <v>36</v>
      </c>
      <c r="D791" s="67">
        <v>1</v>
      </c>
      <c r="E791" s="68" cm="1">
        <f t="array" ref="E791">_xlfn.XLOOKUP($B791,'Data Set'!$B$4:$B$38,_xlfn.XLOOKUP($C791,'Data Set'!$F$2:$BF$2,'Data Set'!$F$4:$BF$38,0))*26/12</f>
        <v>243</v>
      </c>
    </row>
    <row r="792" spans="2:5" x14ac:dyDescent="0.25">
      <c r="B792" s="8" t="str">
        <f t="shared" si="24"/>
        <v>Google Workspace Costs</v>
      </c>
      <c r="C792" s="8">
        <f t="shared" si="25"/>
        <v>36</v>
      </c>
      <c r="D792" s="67">
        <v>1</v>
      </c>
      <c r="E792" s="68" cm="1">
        <f t="array" ref="E792">_xlfn.XLOOKUP($B792,'Data Set'!$B$4:$B$38,_xlfn.XLOOKUP($C792,'Data Set'!$F$2:$BF$2,'Data Set'!$F$4:$BF$38,0))*26/12</f>
        <v>102</v>
      </c>
    </row>
    <row r="793" spans="2:5" x14ac:dyDescent="0.25">
      <c r="B793" s="8" t="str">
        <f t="shared" si="24"/>
        <v>Workers Comp</v>
      </c>
      <c r="C793" s="8">
        <f t="shared" si="25"/>
        <v>36</v>
      </c>
      <c r="D793" s="67">
        <v>1</v>
      </c>
      <c r="E793" s="68" cm="1">
        <f t="array" ref="E793">_xlfn.XLOOKUP($B793,'Data Set'!$B$4:$B$38,_xlfn.XLOOKUP($C793,'Data Set'!$F$2:$BF$2,'Data Set'!$F$4:$BF$38,0))*26/12</f>
        <v>65.660374325000006</v>
      </c>
    </row>
    <row r="794" spans="2:5" x14ac:dyDescent="0.25">
      <c r="B794" s="8" t="str">
        <f t="shared" ref="B794:B857" si="26">B772</f>
        <v>Payroll Taxes</v>
      </c>
      <c r="C794" s="8">
        <f t="shared" ref="C794:C857" si="27">C772+1</f>
        <v>36</v>
      </c>
      <c r="D794" s="67">
        <v>1</v>
      </c>
      <c r="E794" s="68" cm="1">
        <f t="array" ref="E794">_xlfn.XLOOKUP($B794,'Data Set'!$B$4:$B$38,_xlfn.XLOOKUP($C794,'Data Set'!$F$2:$BF$2,'Data Set'!$F$4:$BF$38,0))*26/12</f>
        <v>85.388333333333321</v>
      </c>
    </row>
    <row r="795" spans="2:5" x14ac:dyDescent="0.25">
      <c r="B795" s="8" t="str">
        <f t="shared" si="26"/>
        <v>Billings</v>
      </c>
      <c r="C795" s="8">
        <f t="shared" si="27"/>
        <v>37</v>
      </c>
      <c r="D795" s="67">
        <v>1</v>
      </c>
      <c r="E795" s="68" cm="1">
        <f t="array" ref="E795">_xlfn.XLOOKUP($B795,'Data Set'!$B$4:$B$38,_xlfn.XLOOKUP($C795,'Data Set'!$F$2:$BF$2,'Data Set'!$F$4:$BF$38,0))*26/12</f>
        <v>2158.5416666666665</v>
      </c>
    </row>
    <row r="796" spans="2:5" x14ac:dyDescent="0.25">
      <c r="B796" s="8" t="str">
        <f t="shared" si="26"/>
        <v xml:space="preserve">Staff Pay </v>
      </c>
      <c r="C796" s="8">
        <f t="shared" si="27"/>
        <v>37</v>
      </c>
      <c r="D796" s="67">
        <v>1</v>
      </c>
      <c r="E796" s="68" cm="1">
        <f t="array" ref="E796">_xlfn.XLOOKUP($B796,'Data Set'!$B$4:$B$38,_xlfn.XLOOKUP($C796,'Data Set'!$F$2:$BF$2,'Data Set'!$F$4:$BF$38,0))*26/12</f>
        <v>0</v>
      </c>
    </row>
    <row r="797" spans="2:5" x14ac:dyDescent="0.25">
      <c r="B797" s="8" t="str">
        <f t="shared" si="26"/>
        <v>Charge Backs</v>
      </c>
      <c r="C797" s="8">
        <f t="shared" si="27"/>
        <v>37</v>
      </c>
      <c r="D797" s="67">
        <v>1</v>
      </c>
      <c r="E797" s="68" cm="1">
        <f t="array" ref="E797">_xlfn.XLOOKUP($B797,'Data Set'!$B$4:$B$38,_xlfn.XLOOKUP($C797,'Data Set'!$F$2:$BF$2,'Data Set'!$F$4:$BF$38,0))*26/12</f>
        <v>0</v>
      </c>
    </row>
    <row r="798" spans="2:5" x14ac:dyDescent="0.25">
      <c r="B798" s="8" t="str">
        <f t="shared" si="26"/>
        <v>Practice Earnings*</v>
      </c>
      <c r="C798" s="8">
        <f t="shared" si="27"/>
        <v>37</v>
      </c>
      <c r="D798" s="67">
        <v>1</v>
      </c>
      <c r="E798" s="68" cm="1">
        <f t="array" ref="E798">_xlfn.XLOOKUP($B798,'Data Set'!$B$4:$B$38,_xlfn.XLOOKUP($C798,'Data Set'!$F$2:$BF$2,'Data Set'!$F$4:$BF$38,0))*26/12</f>
        <v>1510.9791666666667</v>
      </c>
    </row>
    <row r="799" spans="2:5" x14ac:dyDescent="0.25">
      <c r="B799" s="8" t="str">
        <f t="shared" si="26"/>
        <v>Leases</v>
      </c>
      <c r="C799" s="8">
        <f t="shared" si="27"/>
        <v>37</v>
      </c>
      <c r="D799" s="67">
        <v>1</v>
      </c>
      <c r="E799" s="68" cm="1">
        <f t="array" ref="E799">_xlfn.XLOOKUP($B799,'Data Set'!$B$4:$B$38,_xlfn.XLOOKUP($C799,'Data Set'!$F$2:$BF$2,'Data Set'!$F$4:$BF$38,0))*26/12</f>
        <v>0</v>
      </c>
    </row>
    <row r="800" spans="2:5" x14ac:dyDescent="0.25">
      <c r="B800" s="8" t="str">
        <f t="shared" si="26"/>
        <v>Staff Training Support</v>
      </c>
      <c r="C800" s="8">
        <f t="shared" si="27"/>
        <v>37</v>
      </c>
      <c r="D800" s="67">
        <v>1</v>
      </c>
      <c r="E800" s="68" cm="1">
        <f t="array" ref="E800">_xlfn.XLOOKUP($B800,'Data Set'!$B$4:$B$38,_xlfn.XLOOKUP($C800,'Data Set'!$F$2:$BF$2,'Data Set'!$F$4:$BF$38,0))*26/12</f>
        <v>0</v>
      </c>
    </row>
    <row r="801" spans="2:5" x14ac:dyDescent="0.25">
      <c r="B801" s="8" t="str">
        <f t="shared" si="26"/>
        <v>Staff Support (admin, mileage, etc)</v>
      </c>
      <c r="C801" s="8">
        <f t="shared" si="27"/>
        <v>37</v>
      </c>
      <c r="D801" s="67">
        <v>1</v>
      </c>
      <c r="E801" s="68" cm="1">
        <f t="array" ref="E801">_xlfn.XLOOKUP($B801,'Data Set'!$B$4:$B$38,_xlfn.XLOOKUP($C801,'Data Set'!$F$2:$BF$2,'Data Set'!$F$4:$BF$38,0))*26/12</f>
        <v>0</v>
      </c>
    </row>
    <row r="802" spans="2:5" x14ac:dyDescent="0.25">
      <c r="B802" s="8" t="str">
        <f t="shared" si="26"/>
        <v>Miscellaneous</v>
      </c>
      <c r="C802" s="8">
        <f t="shared" si="27"/>
        <v>37</v>
      </c>
      <c r="D802" s="67">
        <v>1</v>
      </c>
      <c r="E802" s="68" cm="1">
        <f t="array" ref="E802">_xlfn.XLOOKUP($B802,'Data Set'!$B$4:$B$38,_xlfn.XLOOKUP($C802,'Data Set'!$F$2:$BF$2,'Data Set'!$F$4:$BF$38,0))*26/12</f>
        <v>0</v>
      </c>
    </row>
    <row r="803" spans="2:5" x14ac:dyDescent="0.25">
      <c r="B803" s="8" t="str">
        <f t="shared" si="26"/>
        <v>Negative Earnings / Min Earnings</v>
      </c>
      <c r="C803" s="8">
        <f t="shared" si="27"/>
        <v>37</v>
      </c>
      <c r="D803" s="67">
        <v>1</v>
      </c>
      <c r="E803" s="68" cm="1">
        <f t="array" ref="E803">_xlfn.XLOOKUP($B803,'Data Set'!$B$4:$B$38,_xlfn.XLOOKUP($C803,'Data Set'!$F$2:$BF$2,'Data Set'!$F$4:$BF$38,0))*26/12</f>
        <v>0</v>
      </c>
    </row>
    <row r="804" spans="2:5" x14ac:dyDescent="0.25">
      <c r="B804" s="8" t="str">
        <f t="shared" si="26"/>
        <v>Brex Costs (Marketing and Advertisement)</v>
      </c>
      <c r="C804" s="8">
        <f t="shared" si="27"/>
        <v>37</v>
      </c>
      <c r="D804" s="67">
        <v>1</v>
      </c>
      <c r="E804" s="68" cm="1">
        <f t="array" ref="E804">_xlfn.XLOOKUP($B804,'Data Set'!$B$4:$B$38,_xlfn.XLOOKUP($C804,'Data Set'!$F$2:$BF$2,'Data Set'!$F$4:$BF$38,0))*26/12</f>
        <v>0</v>
      </c>
    </row>
    <row r="805" spans="2:5" x14ac:dyDescent="0.25">
      <c r="B805" s="8" t="str">
        <f t="shared" si="26"/>
        <v>Health Insurance (covered by Finni)</v>
      </c>
      <c r="C805" s="8">
        <f t="shared" si="27"/>
        <v>37</v>
      </c>
      <c r="D805" s="67">
        <v>1</v>
      </c>
      <c r="E805" s="68" cm="1">
        <f t="array" ref="E805">_xlfn.XLOOKUP($B805,'Data Set'!$B$4:$B$38,_xlfn.XLOOKUP($C805,'Data Set'!$F$2:$BF$2,'Data Set'!$F$4:$BF$38,0))*26/12</f>
        <v>0</v>
      </c>
    </row>
    <row r="806" spans="2:5" x14ac:dyDescent="0.25">
      <c r="B806" s="8" t="str">
        <f t="shared" si="26"/>
        <v>iPad Costs (Amortized)</v>
      </c>
      <c r="C806" s="8">
        <f t="shared" si="27"/>
        <v>37</v>
      </c>
      <c r="D806" s="67">
        <v>1</v>
      </c>
      <c r="E806" s="68" cm="1">
        <f t="array" ref="E806">_xlfn.XLOOKUP($B806,'Data Set'!$B$4:$B$38,_xlfn.XLOOKUP($C806,'Data Set'!$F$2:$BF$2,'Data Set'!$F$4:$BF$38,0))*26/12</f>
        <v>0</v>
      </c>
    </row>
    <row r="807" spans="2:5" x14ac:dyDescent="0.25">
      <c r="B807" s="8" t="str">
        <f t="shared" si="26"/>
        <v>Licensing and Training</v>
      </c>
      <c r="C807" s="8">
        <f t="shared" si="27"/>
        <v>37</v>
      </c>
      <c r="D807" s="67">
        <v>1</v>
      </c>
      <c r="E807" s="68" cm="1">
        <f t="array" ref="E807">_xlfn.XLOOKUP($B807,'Data Set'!$B$4:$B$38,_xlfn.XLOOKUP($C807,'Data Set'!$F$2:$BF$2,'Data Set'!$F$4:$BF$38,0))*26/12</f>
        <v>0</v>
      </c>
    </row>
    <row r="808" spans="2:5" x14ac:dyDescent="0.25">
      <c r="B808" s="8" t="str">
        <f t="shared" si="26"/>
        <v>Liability Insurance</v>
      </c>
      <c r="C808" s="8">
        <f t="shared" si="27"/>
        <v>37</v>
      </c>
      <c r="D808" s="67">
        <v>1</v>
      </c>
      <c r="E808" s="68" cm="1">
        <f t="array" ref="E808">_xlfn.XLOOKUP($B808,'Data Set'!$B$4:$B$38,_xlfn.XLOOKUP($C808,'Data Set'!$F$2:$BF$2,'Data Set'!$F$4:$BF$38,0))*26/12</f>
        <v>8.3333333333333339</v>
      </c>
    </row>
    <row r="809" spans="2:5" x14ac:dyDescent="0.25">
      <c r="B809" s="8" t="str">
        <f t="shared" si="26"/>
        <v>Background Check Costs</v>
      </c>
      <c r="C809" s="8">
        <f t="shared" si="27"/>
        <v>37</v>
      </c>
      <c r="D809" s="67">
        <v>1</v>
      </c>
      <c r="E809" s="68" cm="1">
        <f t="array" ref="E809">_xlfn.XLOOKUP($B809,'Data Set'!$B$4:$B$38,_xlfn.XLOOKUP($C809,'Data Set'!$F$2:$BF$2,'Data Set'!$F$4:$BF$38,0))*26/12</f>
        <v>8.3333333333333339</v>
      </c>
    </row>
    <row r="810" spans="2:5" x14ac:dyDescent="0.25">
      <c r="B810" s="8" t="str">
        <f t="shared" si="26"/>
        <v>Billing Costs</v>
      </c>
      <c r="C810" s="8">
        <f t="shared" si="27"/>
        <v>37</v>
      </c>
      <c r="D810" s="67">
        <v>1</v>
      </c>
      <c r="E810" s="68" cm="1">
        <f t="array" ref="E810">_xlfn.XLOOKUP($B810,'Data Set'!$B$4:$B$38,_xlfn.XLOOKUP($C810,'Data Set'!$F$2:$BF$2,'Data Set'!$F$4:$BF$38,0))*26/12</f>
        <v>64.756249999999994</v>
      </c>
    </row>
    <row r="811" spans="2:5" x14ac:dyDescent="0.25">
      <c r="B811" s="8" t="str">
        <f t="shared" si="26"/>
        <v>Credentialing Costs</v>
      </c>
      <c r="C811" s="8">
        <f t="shared" si="27"/>
        <v>37</v>
      </c>
      <c r="D811" s="67">
        <v>1</v>
      </c>
      <c r="E811" s="68" cm="1">
        <f t="array" ref="E811">_xlfn.XLOOKUP($B811,'Data Set'!$B$4:$B$38,_xlfn.XLOOKUP($C811,'Data Set'!$F$2:$BF$2,'Data Set'!$F$4:$BF$38,0))*26/12</f>
        <v>0</v>
      </c>
    </row>
    <row r="812" spans="2:5" x14ac:dyDescent="0.25">
      <c r="B812" s="8" t="str">
        <f t="shared" si="26"/>
        <v>Slack Costs</v>
      </c>
      <c r="C812" s="8">
        <f t="shared" si="27"/>
        <v>37</v>
      </c>
      <c r="D812" s="67">
        <v>1</v>
      </c>
      <c r="E812" s="68" cm="1">
        <f t="array" ref="E812">_xlfn.XLOOKUP($B812,'Data Set'!$B$4:$B$38,_xlfn.XLOOKUP($C812,'Data Set'!$F$2:$BF$2,'Data Set'!$F$4:$BF$38,0))*26/12</f>
        <v>14</v>
      </c>
    </row>
    <row r="813" spans="2:5" x14ac:dyDescent="0.25">
      <c r="B813" s="8" t="str">
        <f t="shared" si="26"/>
        <v>Rippling Costs</v>
      </c>
      <c r="C813" s="8">
        <f t="shared" si="27"/>
        <v>37</v>
      </c>
      <c r="D813" s="67">
        <v>1</v>
      </c>
      <c r="E813" s="68" cm="1">
        <f t="array" ref="E813">_xlfn.XLOOKUP($B813,'Data Set'!$B$4:$B$38,_xlfn.XLOOKUP($C813,'Data Set'!$F$2:$BF$2,'Data Set'!$F$4:$BF$38,0))*26/12</f>
        <v>40.5</v>
      </c>
    </row>
    <row r="814" spans="2:5" x14ac:dyDescent="0.25">
      <c r="B814" s="8" t="str">
        <f t="shared" si="26"/>
        <v>Google Workspace Costs</v>
      </c>
      <c r="C814" s="8">
        <f t="shared" si="27"/>
        <v>37</v>
      </c>
      <c r="D814" s="67">
        <v>1</v>
      </c>
      <c r="E814" s="68" cm="1">
        <f t="array" ref="E814">_xlfn.XLOOKUP($B814,'Data Set'!$B$4:$B$38,_xlfn.XLOOKUP($C814,'Data Set'!$F$2:$BF$2,'Data Set'!$F$4:$BF$38,0))*26/12</f>
        <v>17</v>
      </c>
    </row>
    <row r="815" spans="2:5" x14ac:dyDescent="0.25">
      <c r="B815" s="8" t="str">
        <f t="shared" si="26"/>
        <v>Workers Comp</v>
      </c>
      <c r="C815" s="8">
        <f t="shared" si="27"/>
        <v>37</v>
      </c>
      <c r="D815" s="67">
        <v>1</v>
      </c>
      <c r="E815" s="68" cm="1">
        <f t="array" ref="E815">_xlfn.XLOOKUP($B815,'Data Set'!$B$4:$B$38,_xlfn.XLOOKUP($C815,'Data Set'!$F$2:$BF$2,'Data Set'!$F$4:$BF$38,0))*26/12</f>
        <v>0</v>
      </c>
    </row>
    <row r="816" spans="2:5" x14ac:dyDescent="0.25">
      <c r="B816" s="8" t="str">
        <f t="shared" si="26"/>
        <v>Payroll Taxes</v>
      </c>
      <c r="C816" s="8">
        <f t="shared" si="27"/>
        <v>37</v>
      </c>
      <c r="D816" s="67">
        <v>1</v>
      </c>
      <c r="E816" s="68" cm="1">
        <f t="array" ref="E816">_xlfn.XLOOKUP($B816,'Data Set'!$B$4:$B$38,_xlfn.XLOOKUP($C816,'Data Set'!$F$2:$BF$2,'Data Set'!$F$4:$BF$38,0))*26/12</f>
        <v>0</v>
      </c>
    </row>
    <row r="817" spans="2:5" x14ac:dyDescent="0.25">
      <c r="B817" s="8" t="str">
        <f t="shared" si="26"/>
        <v>Billings</v>
      </c>
      <c r="C817" s="8">
        <f t="shared" si="27"/>
        <v>38</v>
      </c>
      <c r="D817" s="67">
        <v>1</v>
      </c>
      <c r="E817" s="68" cm="1">
        <f t="array" ref="E817">_xlfn.XLOOKUP($B817,'Data Set'!$B$4:$B$38,_xlfn.XLOOKUP($C817,'Data Set'!$F$2:$BF$2,'Data Set'!$F$4:$BF$38,0))*26/12</f>
        <v>6051.0449999999992</v>
      </c>
    </row>
    <row r="818" spans="2:5" x14ac:dyDescent="0.25">
      <c r="B818" s="8" t="str">
        <f t="shared" si="26"/>
        <v xml:space="preserve">Staff Pay </v>
      </c>
      <c r="C818" s="8">
        <f t="shared" si="27"/>
        <v>38</v>
      </c>
      <c r="D818" s="67">
        <v>1</v>
      </c>
      <c r="E818" s="68" cm="1">
        <f t="array" ref="E818">_xlfn.XLOOKUP($B818,'Data Set'!$B$4:$B$38,_xlfn.XLOOKUP($C818,'Data Set'!$F$2:$BF$2,'Data Set'!$F$4:$BF$38,0))*26/12</f>
        <v>1530.2083333333333</v>
      </c>
    </row>
    <row r="819" spans="2:5" x14ac:dyDescent="0.25">
      <c r="B819" s="8" t="str">
        <f t="shared" si="26"/>
        <v>Charge Backs</v>
      </c>
      <c r="C819" s="8">
        <f t="shared" si="27"/>
        <v>38</v>
      </c>
      <c r="D819" s="67">
        <v>1</v>
      </c>
      <c r="E819" s="68" cm="1">
        <f t="array" ref="E819">_xlfn.XLOOKUP($B819,'Data Set'!$B$4:$B$38,_xlfn.XLOOKUP($C819,'Data Set'!$F$2:$BF$2,'Data Set'!$F$4:$BF$38,0))*26/12</f>
        <v>0</v>
      </c>
    </row>
    <row r="820" spans="2:5" x14ac:dyDescent="0.25">
      <c r="B820" s="8" t="str">
        <f t="shared" si="26"/>
        <v>Practice Earnings*</v>
      </c>
      <c r="C820" s="8">
        <f t="shared" si="27"/>
        <v>38</v>
      </c>
      <c r="D820" s="67">
        <v>1</v>
      </c>
      <c r="E820" s="68" cm="1">
        <f t="array" ref="E820">_xlfn.XLOOKUP($B820,'Data Set'!$B$4:$B$38,_xlfn.XLOOKUP($C820,'Data Set'!$F$2:$BF$2,'Data Set'!$F$4:$BF$38,0))*26/12</f>
        <v>2281.9500166666662</v>
      </c>
    </row>
    <row r="821" spans="2:5" x14ac:dyDescent="0.25">
      <c r="B821" s="8" t="str">
        <f t="shared" si="26"/>
        <v>Leases</v>
      </c>
      <c r="C821" s="8">
        <f t="shared" si="27"/>
        <v>38</v>
      </c>
      <c r="D821" s="67">
        <v>1</v>
      </c>
      <c r="E821" s="68" cm="1">
        <f t="array" ref="E821">_xlfn.XLOOKUP($B821,'Data Set'!$B$4:$B$38,_xlfn.XLOOKUP($C821,'Data Set'!$F$2:$BF$2,'Data Set'!$F$4:$BF$38,0))*26/12</f>
        <v>0</v>
      </c>
    </row>
    <row r="822" spans="2:5" x14ac:dyDescent="0.25">
      <c r="B822" s="8" t="str">
        <f t="shared" si="26"/>
        <v>Staff Training Support</v>
      </c>
      <c r="C822" s="8">
        <f t="shared" si="27"/>
        <v>38</v>
      </c>
      <c r="D822" s="67">
        <v>1</v>
      </c>
      <c r="E822" s="68" cm="1">
        <f t="array" ref="E822">_xlfn.XLOOKUP($B822,'Data Set'!$B$4:$B$38,_xlfn.XLOOKUP($C822,'Data Set'!$F$2:$BF$2,'Data Set'!$F$4:$BF$38,0))*26/12</f>
        <v>0</v>
      </c>
    </row>
    <row r="823" spans="2:5" x14ac:dyDescent="0.25">
      <c r="B823" s="8" t="str">
        <f t="shared" si="26"/>
        <v>Staff Support (admin, mileage, etc)</v>
      </c>
      <c r="C823" s="8">
        <f t="shared" si="27"/>
        <v>38</v>
      </c>
      <c r="D823" s="67">
        <v>1</v>
      </c>
      <c r="E823" s="68" cm="1">
        <f t="array" ref="E823">_xlfn.XLOOKUP($B823,'Data Set'!$B$4:$B$38,_xlfn.XLOOKUP($C823,'Data Set'!$F$2:$BF$2,'Data Set'!$F$4:$BF$38,0))*26/12</f>
        <v>0</v>
      </c>
    </row>
    <row r="824" spans="2:5" x14ac:dyDescent="0.25">
      <c r="B824" s="8" t="str">
        <f t="shared" si="26"/>
        <v>Miscellaneous</v>
      </c>
      <c r="C824" s="8">
        <f t="shared" si="27"/>
        <v>38</v>
      </c>
      <c r="D824" s="67">
        <v>1</v>
      </c>
      <c r="E824" s="68" cm="1">
        <f t="array" ref="E824">_xlfn.XLOOKUP($B824,'Data Set'!$B$4:$B$38,_xlfn.XLOOKUP($C824,'Data Set'!$F$2:$BF$2,'Data Set'!$F$4:$BF$38,0))*26/12</f>
        <v>0</v>
      </c>
    </row>
    <row r="825" spans="2:5" x14ac:dyDescent="0.25">
      <c r="B825" s="8" t="str">
        <f t="shared" si="26"/>
        <v>Negative Earnings / Min Earnings</v>
      </c>
      <c r="C825" s="8">
        <f t="shared" si="27"/>
        <v>38</v>
      </c>
      <c r="D825" s="67">
        <v>1</v>
      </c>
      <c r="E825" s="68" cm="1">
        <f t="array" ref="E825">_xlfn.XLOOKUP($B825,'Data Set'!$B$4:$B$38,_xlfn.XLOOKUP($C825,'Data Set'!$F$2:$BF$2,'Data Set'!$F$4:$BF$38,0))*26/12</f>
        <v>0</v>
      </c>
    </row>
    <row r="826" spans="2:5" x14ac:dyDescent="0.25">
      <c r="B826" s="8" t="str">
        <f t="shared" si="26"/>
        <v>Brex Costs (Marketing and Advertisement)</v>
      </c>
      <c r="C826" s="8">
        <f t="shared" si="27"/>
        <v>38</v>
      </c>
      <c r="D826" s="67">
        <v>1</v>
      </c>
      <c r="E826" s="68" cm="1">
        <f t="array" ref="E826">_xlfn.XLOOKUP($B826,'Data Set'!$B$4:$B$38,_xlfn.XLOOKUP($C826,'Data Set'!$F$2:$BF$2,'Data Set'!$F$4:$BF$38,0))*26/12</f>
        <v>0</v>
      </c>
    </row>
    <row r="827" spans="2:5" x14ac:dyDescent="0.25">
      <c r="B827" s="8" t="str">
        <f t="shared" si="26"/>
        <v>Health Insurance (covered by Finni)</v>
      </c>
      <c r="C827" s="8">
        <f t="shared" si="27"/>
        <v>38</v>
      </c>
      <c r="D827" s="67">
        <v>1</v>
      </c>
      <c r="E827" s="68" cm="1">
        <f t="array" ref="E827">_xlfn.XLOOKUP($B827,'Data Set'!$B$4:$B$38,_xlfn.XLOOKUP($C827,'Data Set'!$F$2:$BF$2,'Data Set'!$F$4:$BF$38,0))*26/12</f>
        <v>0</v>
      </c>
    </row>
    <row r="828" spans="2:5" x14ac:dyDescent="0.25">
      <c r="B828" s="8" t="str">
        <f t="shared" si="26"/>
        <v>iPad Costs (Amortized)</v>
      </c>
      <c r="C828" s="8">
        <f t="shared" si="27"/>
        <v>38</v>
      </c>
      <c r="D828" s="67">
        <v>1</v>
      </c>
      <c r="E828" s="68" cm="1">
        <f t="array" ref="E828">_xlfn.XLOOKUP($B828,'Data Set'!$B$4:$B$38,_xlfn.XLOOKUP($C828,'Data Set'!$F$2:$BF$2,'Data Set'!$F$4:$BF$38,0))*26/12</f>
        <v>50.000000000000007</v>
      </c>
    </row>
    <row r="829" spans="2:5" x14ac:dyDescent="0.25">
      <c r="B829" s="8" t="str">
        <f t="shared" si="26"/>
        <v>Licensing and Training</v>
      </c>
      <c r="C829" s="8">
        <f t="shared" si="27"/>
        <v>38</v>
      </c>
      <c r="D829" s="67">
        <v>1</v>
      </c>
      <c r="E829" s="68" cm="1">
        <f t="array" ref="E829">_xlfn.XLOOKUP($B829,'Data Set'!$B$4:$B$38,_xlfn.XLOOKUP($C829,'Data Set'!$F$2:$BF$2,'Data Set'!$F$4:$BF$38,0))*26/12</f>
        <v>0</v>
      </c>
    </row>
    <row r="830" spans="2:5" x14ac:dyDescent="0.25">
      <c r="B830" s="8" t="str">
        <f t="shared" si="26"/>
        <v>Liability Insurance</v>
      </c>
      <c r="C830" s="8">
        <f t="shared" si="27"/>
        <v>38</v>
      </c>
      <c r="D830" s="67">
        <v>1</v>
      </c>
      <c r="E830" s="68" cm="1">
        <f t="array" ref="E830">_xlfn.XLOOKUP($B830,'Data Set'!$B$4:$B$38,_xlfn.XLOOKUP($C830,'Data Set'!$F$2:$BF$2,'Data Set'!$F$4:$BF$38,0))*26/12</f>
        <v>33.333333333333336</v>
      </c>
    </row>
    <row r="831" spans="2:5" x14ac:dyDescent="0.25">
      <c r="B831" s="8" t="str">
        <f t="shared" si="26"/>
        <v>Background Check Costs</v>
      </c>
      <c r="C831" s="8">
        <f t="shared" si="27"/>
        <v>38</v>
      </c>
      <c r="D831" s="67">
        <v>1</v>
      </c>
      <c r="E831" s="68" cm="1">
        <f t="array" ref="E831">_xlfn.XLOOKUP($B831,'Data Set'!$B$4:$B$38,_xlfn.XLOOKUP($C831,'Data Set'!$F$2:$BF$2,'Data Set'!$F$4:$BF$38,0))*26/12</f>
        <v>33.333333333333336</v>
      </c>
    </row>
    <row r="832" spans="2:5" x14ac:dyDescent="0.25">
      <c r="B832" s="8" t="str">
        <f t="shared" si="26"/>
        <v>Billing Costs</v>
      </c>
      <c r="C832" s="8">
        <f t="shared" si="27"/>
        <v>38</v>
      </c>
      <c r="D832" s="67">
        <v>1</v>
      </c>
      <c r="E832" s="68" cm="1">
        <f t="array" ref="E832">_xlfn.XLOOKUP($B832,'Data Set'!$B$4:$B$38,_xlfn.XLOOKUP($C832,'Data Set'!$F$2:$BF$2,'Data Set'!$F$4:$BF$38,0))*26/12</f>
        <v>181.53134999999997</v>
      </c>
    </row>
    <row r="833" spans="2:5" x14ac:dyDescent="0.25">
      <c r="B833" s="8" t="str">
        <f t="shared" si="26"/>
        <v>Credentialing Costs</v>
      </c>
      <c r="C833" s="8">
        <f t="shared" si="27"/>
        <v>38</v>
      </c>
      <c r="D833" s="67">
        <v>1</v>
      </c>
      <c r="E833" s="68" cm="1">
        <f t="array" ref="E833">_xlfn.XLOOKUP($B833,'Data Set'!$B$4:$B$38,_xlfn.XLOOKUP($C833,'Data Set'!$F$2:$BF$2,'Data Set'!$F$4:$BF$38,0))*26/12</f>
        <v>0</v>
      </c>
    </row>
    <row r="834" spans="2:5" x14ac:dyDescent="0.25">
      <c r="B834" s="8" t="str">
        <f t="shared" si="26"/>
        <v>Slack Costs</v>
      </c>
      <c r="C834" s="8">
        <f t="shared" si="27"/>
        <v>38</v>
      </c>
      <c r="D834" s="67">
        <v>1</v>
      </c>
      <c r="E834" s="68" cm="1">
        <f t="array" ref="E834">_xlfn.XLOOKUP($B834,'Data Set'!$B$4:$B$38,_xlfn.XLOOKUP($C834,'Data Set'!$F$2:$BF$2,'Data Set'!$F$4:$BF$38,0))*26/12</f>
        <v>56</v>
      </c>
    </row>
    <row r="835" spans="2:5" x14ac:dyDescent="0.25">
      <c r="B835" s="8" t="str">
        <f t="shared" si="26"/>
        <v>Rippling Costs</v>
      </c>
      <c r="C835" s="8">
        <f t="shared" si="27"/>
        <v>38</v>
      </c>
      <c r="D835" s="67">
        <v>1</v>
      </c>
      <c r="E835" s="68" cm="1">
        <f t="array" ref="E835">_xlfn.XLOOKUP($B835,'Data Set'!$B$4:$B$38,_xlfn.XLOOKUP($C835,'Data Set'!$F$2:$BF$2,'Data Set'!$F$4:$BF$38,0))*26/12</f>
        <v>162</v>
      </c>
    </row>
    <row r="836" spans="2:5" x14ac:dyDescent="0.25">
      <c r="B836" s="8" t="str">
        <f t="shared" si="26"/>
        <v>Google Workspace Costs</v>
      </c>
      <c r="C836" s="8">
        <f t="shared" si="27"/>
        <v>38</v>
      </c>
      <c r="D836" s="67">
        <v>1</v>
      </c>
      <c r="E836" s="68" cm="1">
        <f t="array" ref="E836">_xlfn.XLOOKUP($B836,'Data Set'!$B$4:$B$38,_xlfn.XLOOKUP($C836,'Data Set'!$F$2:$BF$2,'Data Set'!$F$4:$BF$38,0))*26/12</f>
        <v>68</v>
      </c>
    </row>
    <row r="837" spans="2:5" x14ac:dyDescent="0.25">
      <c r="B837" s="8" t="str">
        <f t="shared" si="26"/>
        <v>Workers Comp</v>
      </c>
      <c r="C837" s="8">
        <f t="shared" si="27"/>
        <v>38</v>
      </c>
      <c r="D837" s="67">
        <v>1</v>
      </c>
      <c r="E837" s="68" cm="1">
        <f t="array" ref="E837">_xlfn.XLOOKUP($B837,'Data Set'!$B$4:$B$38,_xlfn.XLOOKUP($C837,'Data Set'!$F$2:$BF$2,'Data Set'!$F$4:$BF$38,0))*26/12</f>
        <v>13.771875000000001</v>
      </c>
    </row>
    <row r="838" spans="2:5" x14ac:dyDescent="0.25">
      <c r="B838" s="8" t="str">
        <f t="shared" si="26"/>
        <v>Payroll Taxes</v>
      </c>
      <c r="C838" s="8">
        <f t="shared" si="27"/>
        <v>38</v>
      </c>
      <c r="D838" s="67">
        <v>1</v>
      </c>
      <c r="E838" s="68" cm="1">
        <f t="array" ref="E838">_xlfn.XLOOKUP($B838,'Data Set'!$B$4:$B$38,_xlfn.XLOOKUP($C838,'Data Set'!$F$2:$BF$2,'Data Set'!$F$4:$BF$38,0))*26/12</f>
        <v>186.70166666666668</v>
      </c>
    </row>
    <row r="839" spans="2:5" x14ac:dyDescent="0.25">
      <c r="B839" s="8" t="str">
        <f t="shared" si="26"/>
        <v>Billings</v>
      </c>
      <c r="C839" s="8">
        <f t="shared" si="27"/>
        <v>39</v>
      </c>
      <c r="D839" s="67">
        <v>1</v>
      </c>
      <c r="E839" s="68" cm="1">
        <f t="array" ref="E839">_xlfn.XLOOKUP($B839,'Data Set'!$B$4:$B$38,_xlfn.XLOOKUP($C839,'Data Set'!$F$2:$BF$2,'Data Set'!$F$4:$BF$38,0))*26/12</f>
        <v>15294.153333333335</v>
      </c>
    </row>
    <row r="840" spans="2:5" x14ac:dyDescent="0.25">
      <c r="B840" s="8" t="str">
        <f t="shared" si="26"/>
        <v xml:space="preserve">Staff Pay </v>
      </c>
      <c r="C840" s="8">
        <f t="shared" si="27"/>
        <v>39</v>
      </c>
      <c r="D840" s="67">
        <v>1</v>
      </c>
      <c r="E840" s="68" cm="1">
        <f t="array" ref="E840">_xlfn.XLOOKUP($B840,'Data Set'!$B$4:$B$38,_xlfn.XLOOKUP($C840,'Data Set'!$F$2:$BF$2,'Data Set'!$F$4:$BF$38,0))*26/12</f>
        <v>7434.57</v>
      </c>
    </row>
    <row r="841" spans="2:5" x14ac:dyDescent="0.25">
      <c r="B841" s="8" t="str">
        <f t="shared" si="26"/>
        <v>Charge Backs</v>
      </c>
      <c r="C841" s="8">
        <f t="shared" si="27"/>
        <v>39</v>
      </c>
      <c r="D841" s="67">
        <v>1</v>
      </c>
      <c r="E841" s="68" cm="1">
        <f t="array" ref="E841">_xlfn.XLOOKUP($B841,'Data Set'!$B$4:$B$38,_xlfn.XLOOKUP($C841,'Data Set'!$F$2:$BF$2,'Data Set'!$F$4:$BF$38,0))*26/12</f>
        <v>0</v>
      </c>
    </row>
    <row r="842" spans="2:5" x14ac:dyDescent="0.25">
      <c r="B842" s="8" t="str">
        <f t="shared" si="26"/>
        <v>Practice Earnings*</v>
      </c>
      <c r="C842" s="8">
        <f t="shared" si="27"/>
        <v>39</v>
      </c>
      <c r="D842" s="67">
        <v>1</v>
      </c>
      <c r="E842" s="68" cm="1">
        <f t="array" ref="E842">_xlfn.XLOOKUP($B842,'Data Set'!$B$4:$B$38,_xlfn.XLOOKUP($C842,'Data Set'!$F$2:$BF$2,'Data Set'!$F$4:$BF$38,0))*26/12</f>
        <v>2200.7461666666691</v>
      </c>
    </row>
    <row r="843" spans="2:5" x14ac:dyDescent="0.25">
      <c r="B843" s="8" t="str">
        <f t="shared" si="26"/>
        <v>Leases</v>
      </c>
      <c r="C843" s="8">
        <f t="shared" si="27"/>
        <v>39</v>
      </c>
      <c r="D843" s="67">
        <v>1</v>
      </c>
      <c r="E843" s="68" cm="1">
        <f t="array" ref="E843">_xlfn.XLOOKUP($B843,'Data Set'!$B$4:$B$38,_xlfn.XLOOKUP($C843,'Data Set'!$F$2:$BF$2,'Data Set'!$F$4:$BF$38,0))*26/12</f>
        <v>0</v>
      </c>
    </row>
    <row r="844" spans="2:5" x14ac:dyDescent="0.25">
      <c r="B844" s="8" t="str">
        <f t="shared" si="26"/>
        <v>Staff Training Support</v>
      </c>
      <c r="C844" s="8">
        <f t="shared" si="27"/>
        <v>39</v>
      </c>
      <c r="D844" s="67">
        <v>1</v>
      </c>
      <c r="E844" s="68" cm="1">
        <f t="array" ref="E844">_xlfn.XLOOKUP($B844,'Data Set'!$B$4:$B$38,_xlfn.XLOOKUP($C844,'Data Set'!$F$2:$BF$2,'Data Set'!$F$4:$BF$38,0))*26/12</f>
        <v>0</v>
      </c>
    </row>
    <row r="845" spans="2:5" x14ac:dyDescent="0.25">
      <c r="B845" s="8" t="str">
        <f t="shared" si="26"/>
        <v>Staff Support (admin, mileage, etc)</v>
      </c>
      <c r="C845" s="8">
        <f t="shared" si="27"/>
        <v>39</v>
      </c>
      <c r="D845" s="67">
        <v>1</v>
      </c>
      <c r="E845" s="68" cm="1">
        <f t="array" ref="E845">_xlfn.XLOOKUP($B845,'Data Set'!$B$4:$B$38,_xlfn.XLOOKUP($C845,'Data Set'!$F$2:$BF$2,'Data Set'!$F$4:$BF$38,0))*26/12</f>
        <v>0</v>
      </c>
    </row>
    <row r="846" spans="2:5" x14ac:dyDescent="0.25">
      <c r="B846" s="8" t="str">
        <f t="shared" si="26"/>
        <v>Miscellaneous</v>
      </c>
      <c r="C846" s="8">
        <f t="shared" si="27"/>
        <v>39</v>
      </c>
      <c r="D846" s="67">
        <v>1</v>
      </c>
      <c r="E846" s="68" cm="1">
        <f t="array" ref="E846">_xlfn.XLOOKUP($B846,'Data Set'!$B$4:$B$38,_xlfn.XLOOKUP($C846,'Data Set'!$F$2:$BF$2,'Data Set'!$F$4:$BF$38,0))*26/12</f>
        <v>580.95808333333332</v>
      </c>
    </row>
    <row r="847" spans="2:5" x14ac:dyDescent="0.25">
      <c r="B847" s="8" t="str">
        <f t="shared" si="26"/>
        <v>Negative Earnings / Min Earnings</v>
      </c>
      <c r="C847" s="8">
        <f t="shared" si="27"/>
        <v>39</v>
      </c>
      <c r="D847" s="67">
        <v>1</v>
      </c>
      <c r="E847" s="68" cm="1">
        <f t="array" ref="E847">_xlfn.XLOOKUP($B847,'Data Set'!$B$4:$B$38,_xlfn.XLOOKUP($C847,'Data Set'!$F$2:$BF$2,'Data Set'!$F$4:$BF$38,0))*26/12</f>
        <v>0</v>
      </c>
    </row>
    <row r="848" spans="2:5" x14ac:dyDescent="0.25">
      <c r="B848" s="8" t="str">
        <f t="shared" si="26"/>
        <v>Brex Costs (Marketing and Advertisement)</v>
      </c>
      <c r="C848" s="8">
        <f t="shared" si="27"/>
        <v>39</v>
      </c>
      <c r="D848" s="67">
        <v>1</v>
      </c>
      <c r="E848" s="68" cm="1">
        <f t="array" ref="E848">_xlfn.XLOOKUP($B848,'Data Set'!$B$4:$B$38,_xlfn.XLOOKUP($C848,'Data Set'!$F$2:$BF$2,'Data Set'!$F$4:$BF$38,0))*26/12</f>
        <v>0</v>
      </c>
    </row>
    <row r="849" spans="2:5" x14ac:dyDescent="0.25">
      <c r="B849" s="8" t="str">
        <f t="shared" si="26"/>
        <v>Health Insurance (covered by Finni)</v>
      </c>
      <c r="C849" s="8">
        <f t="shared" si="27"/>
        <v>39</v>
      </c>
      <c r="D849" s="67">
        <v>1</v>
      </c>
      <c r="E849" s="68" cm="1">
        <f t="array" ref="E849">_xlfn.XLOOKUP($B849,'Data Set'!$B$4:$B$38,_xlfn.XLOOKUP($C849,'Data Set'!$F$2:$BF$2,'Data Set'!$F$4:$BF$38,0))*26/12</f>
        <v>0</v>
      </c>
    </row>
    <row r="850" spans="2:5" x14ac:dyDescent="0.25">
      <c r="B850" s="8" t="str">
        <f t="shared" si="26"/>
        <v>iPad Costs (Amortized)</v>
      </c>
      <c r="C850" s="8">
        <f t="shared" si="27"/>
        <v>39</v>
      </c>
      <c r="D850" s="67">
        <v>1</v>
      </c>
      <c r="E850" s="68" cm="1">
        <f t="array" ref="E850">_xlfn.XLOOKUP($B850,'Data Set'!$B$4:$B$38,_xlfn.XLOOKUP($C850,'Data Set'!$F$2:$BF$2,'Data Set'!$F$4:$BF$38,0))*26/12</f>
        <v>166.66666666666666</v>
      </c>
    </row>
    <row r="851" spans="2:5" x14ac:dyDescent="0.25">
      <c r="B851" s="8" t="str">
        <f t="shared" si="26"/>
        <v>Licensing and Training</v>
      </c>
      <c r="C851" s="8">
        <f t="shared" si="27"/>
        <v>39</v>
      </c>
      <c r="D851" s="67">
        <v>1</v>
      </c>
      <c r="E851" s="68" cm="1">
        <f t="array" ref="E851">_xlfn.XLOOKUP($B851,'Data Set'!$B$4:$B$38,_xlfn.XLOOKUP($C851,'Data Set'!$F$2:$BF$2,'Data Set'!$F$4:$BF$38,0))*26/12</f>
        <v>0</v>
      </c>
    </row>
    <row r="852" spans="2:5" x14ac:dyDescent="0.25">
      <c r="B852" s="8" t="str">
        <f t="shared" si="26"/>
        <v>Liability Insurance</v>
      </c>
      <c r="C852" s="8">
        <f t="shared" si="27"/>
        <v>39</v>
      </c>
      <c r="D852" s="67">
        <v>1</v>
      </c>
      <c r="E852" s="68" cm="1">
        <f t="array" ref="E852">_xlfn.XLOOKUP($B852,'Data Set'!$B$4:$B$38,_xlfn.XLOOKUP($C852,'Data Set'!$F$2:$BF$2,'Data Set'!$F$4:$BF$38,0))*26/12</f>
        <v>100.00000000000001</v>
      </c>
    </row>
    <row r="853" spans="2:5" x14ac:dyDescent="0.25">
      <c r="B853" s="8" t="str">
        <f t="shared" si="26"/>
        <v>Background Check Costs</v>
      </c>
      <c r="C853" s="8">
        <f t="shared" si="27"/>
        <v>39</v>
      </c>
      <c r="D853" s="67">
        <v>1</v>
      </c>
      <c r="E853" s="68" cm="1">
        <f t="array" ref="E853">_xlfn.XLOOKUP($B853,'Data Set'!$B$4:$B$38,_xlfn.XLOOKUP($C853,'Data Set'!$F$2:$BF$2,'Data Set'!$F$4:$BF$38,0))*26/12</f>
        <v>100.00000000000001</v>
      </c>
    </row>
    <row r="854" spans="2:5" x14ac:dyDescent="0.25">
      <c r="B854" s="8" t="str">
        <f t="shared" si="26"/>
        <v>Billing Costs</v>
      </c>
      <c r="C854" s="8">
        <f t="shared" si="27"/>
        <v>39</v>
      </c>
      <c r="D854" s="67">
        <v>1</v>
      </c>
      <c r="E854" s="68" cm="1">
        <f t="array" ref="E854">_xlfn.XLOOKUP($B854,'Data Set'!$B$4:$B$38,_xlfn.XLOOKUP($C854,'Data Set'!$F$2:$BF$2,'Data Set'!$F$4:$BF$38,0))*26/12</f>
        <v>458.82460000000009</v>
      </c>
    </row>
    <row r="855" spans="2:5" x14ac:dyDescent="0.25">
      <c r="B855" s="8" t="str">
        <f t="shared" si="26"/>
        <v>Credentialing Costs</v>
      </c>
      <c r="C855" s="8">
        <f t="shared" si="27"/>
        <v>39</v>
      </c>
      <c r="D855" s="67">
        <v>1</v>
      </c>
      <c r="E855" s="68" cm="1">
        <f t="array" ref="E855">_xlfn.XLOOKUP($B855,'Data Set'!$B$4:$B$38,_xlfn.XLOOKUP($C855,'Data Set'!$F$2:$BF$2,'Data Set'!$F$4:$BF$38,0))*26/12</f>
        <v>0</v>
      </c>
    </row>
    <row r="856" spans="2:5" x14ac:dyDescent="0.25">
      <c r="B856" s="8" t="str">
        <f t="shared" si="26"/>
        <v>Slack Costs</v>
      </c>
      <c r="C856" s="8">
        <f t="shared" si="27"/>
        <v>39</v>
      </c>
      <c r="D856" s="67">
        <v>1</v>
      </c>
      <c r="E856" s="68" cm="1">
        <f t="array" ref="E856">_xlfn.XLOOKUP($B856,'Data Set'!$B$4:$B$38,_xlfn.XLOOKUP($C856,'Data Set'!$F$2:$BF$2,'Data Set'!$F$4:$BF$38,0))*26/12</f>
        <v>168.00000000000003</v>
      </c>
    </row>
    <row r="857" spans="2:5" x14ac:dyDescent="0.25">
      <c r="B857" s="8" t="str">
        <f t="shared" si="26"/>
        <v>Rippling Costs</v>
      </c>
      <c r="C857" s="8">
        <f t="shared" si="27"/>
        <v>39</v>
      </c>
      <c r="D857" s="67">
        <v>1</v>
      </c>
      <c r="E857" s="68" cm="1">
        <f t="array" ref="E857">_xlfn.XLOOKUP($B857,'Data Set'!$B$4:$B$38,_xlfn.XLOOKUP($C857,'Data Set'!$F$2:$BF$2,'Data Set'!$F$4:$BF$38,0))*26/12</f>
        <v>486</v>
      </c>
    </row>
    <row r="858" spans="2:5" x14ac:dyDescent="0.25">
      <c r="B858" s="8" t="str">
        <f t="shared" ref="B858:B921" si="28">B836</f>
        <v>Google Workspace Costs</v>
      </c>
      <c r="C858" s="8">
        <f t="shared" ref="C858:C921" si="29">C836+1</f>
        <v>39</v>
      </c>
      <c r="D858" s="67">
        <v>1</v>
      </c>
      <c r="E858" s="68" cm="1">
        <f t="array" ref="E858">_xlfn.XLOOKUP($B858,'Data Set'!$B$4:$B$38,_xlfn.XLOOKUP($C858,'Data Set'!$F$2:$BF$2,'Data Set'!$F$4:$BF$38,0))*26/12</f>
        <v>204</v>
      </c>
    </row>
    <row r="859" spans="2:5" x14ac:dyDescent="0.25">
      <c r="B859" s="8" t="str">
        <f t="shared" si="28"/>
        <v>Workers Comp</v>
      </c>
      <c r="C859" s="8">
        <f t="shared" si="29"/>
        <v>39</v>
      </c>
      <c r="D859" s="67">
        <v>1</v>
      </c>
      <c r="E859" s="68" cm="1">
        <f t="array" ref="E859">_xlfn.XLOOKUP($B859,'Data Set'!$B$4:$B$38,_xlfn.XLOOKUP($C859,'Data Set'!$F$2:$BF$2,'Data Set'!$F$4:$BF$38,0))*26/12</f>
        <v>88.471383000000003</v>
      </c>
    </row>
    <row r="860" spans="2:5" x14ac:dyDescent="0.25">
      <c r="B860" s="8" t="str">
        <f t="shared" si="28"/>
        <v>Payroll Taxes</v>
      </c>
      <c r="C860" s="8">
        <f t="shared" si="29"/>
        <v>39</v>
      </c>
      <c r="D860" s="67">
        <v>1</v>
      </c>
      <c r="E860" s="68" cm="1">
        <f t="array" ref="E860">_xlfn.XLOOKUP($B860,'Data Set'!$B$4:$B$38,_xlfn.XLOOKUP($C860,'Data Set'!$F$2:$BF$2,'Data Set'!$F$4:$BF$38,0))*26/12</f>
        <v>654.33333333333337</v>
      </c>
    </row>
    <row r="861" spans="2:5" x14ac:dyDescent="0.25">
      <c r="B861" s="8" t="str">
        <f t="shared" si="28"/>
        <v>Billings</v>
      </c>
      <c r="C861" s="8">
        <f t="shared" si="29"/>
        <v>40</v>
      </c>
      <c r="D861" s="67">
        <v>1</v>
      </c>
      <c r="E861" s="68" cm="1">
        <f t="array" ref="E861">_xlfn.XLOOKUP($B861,'Data Set'!$B$4:$B$38,_xlfn.XLOOKUP($C861,'Data Set'!$F$2:$BF$2,'Data Set'!$F$4:$BF$38,0))*26/12</f>
        <v>4004.1516666666671</v>
      </c>
    </row>
    <row r="862" spans="2:5" x14ac:dyDescent="0.25">
      <c r="B862" s="8" t="str">
        <f t="shared" si="28"/>
        <v xml:space="preserve">Staff Pay </v>
      </c>
      <c r="C862" s="8">
        <f t="shared" si="29"/>
        <v>40</v>
      </c>
      <c r="D862" s="67">
        <v>1</v>
      </c>
      <c r="E862" s="68" cm="1">
        <f t="array" ref="E862">_xlfn.XLOOKUP($B862,'Data Set'!$B$4:$B$38,_xlfn.XLOOKUP($C862,'Data Set'!$F$2:$BF$2,'Data Set'!$F$4:$BF$38,0))*26/12</f>
        <v>0</v>
      </c>
    </row>
    <row r="863" spans="2:5" x14ac:dyDescent="0.25">
      <c r="B863" s="8" t="str">
        <f t="shared" si="28"/>
        <v>Charge Backs</v>
      </c>
      <c r="C863" s="8">
        <f t="shared" si="29"/>
        <v>40</v>
      </c>
      <c r="D863" s="67">
        <v>1</v>
      </c>
      <c r="E863" s="68" cm="1">
        <f t="array" ref="E863">_xlfn.XLOOKUP($B863,'Data Set'!$B$4:$B$38,_xlfn.XLOOKUP($C863,'Data Set'!$F$2:$BF$2,'Data Set'!$F$4:$BF$38,0))*26/12</f>
        <v>0</v>
      </c>
    </row>
    <row r="864" spans="2:5" x14ac:dyDescent="0.25">
      <c r="B864" s="8" t="str">
        <f t="shared" si="28"/>
        <v>Practice Earnings*</v>
      </c>
      <c r="C864" s="8">
        <f t="shared" si="29"/>
        <v>40</v>
      </c>
      <c r="D864" s="67">
        <v>1</v>
      </c>
      <c r="E864" s="68" cm="1">
        <f t="array" ref="E864">_xlfn.XLOOKUP($B864,'Data Set'!$B$4:$B$38,_xlfn.XLOOKUP($C864,'Data Set'!$F$2:$BF$2,'Data Set'!$F$4:$BF$38,0))*26/12</f>
        <v>2522.6155500000009</v>
      </c>
    </row>
    <row r="865" spans="2:5" x14ac:dyDescent="0.25">
      <c r="B865" s="8" t="str">
        <f t="shared" si="28"/>
        <v>Leases</v>
      </c>
      <c r="C865" s="8">
        <f t="shared" si="29"/>
        <v>40</v>
      </c>
      <c r="D865" s="67">
        <v>1</v>
      </c>
      <c r="E865" s="68" cm="1">
        <f t="array" ref="E865">_xlfn.XLOOKUP($B865,'Data Set'!$B$4:$B$38,_xlfn.XLOOKUP($C865,'Data Set'!$F$2:$BF$2,'Data Set'!$F$4:$BF$38,0))*26/12</f>
        <v>0</v>
      </c>
    </row>
    <row r="866" spans="2:5" x14ac:dyDescent="0.25">
      <c r="B866" s="8" t="str">
        <f t="shared" si="28"/>
        <v>Staff Training Support</v>
      </c>
      <c r="C866" s="8">
        <f t="shared" si="29"/>
        <v>40</v>
      </c>
      <c r="D866" s="67">
        <v>1</v>
      </c>
      <c r="E866" s="68" cm="1">
        <f t="array" ref="E866">_xlfn.XLOOKUP($B866,'Data Set'!$B$4:$B$38,_xlfn.XLOOKUP($C866,'Data Set'!$F$2:$BF$2,'Data Set'!$F$4:$BF$38,0))*26/12</f>
        <v>0</v>
      </c>
    </row>
    <row r="867" spans="2:5" x14ac:dyDescent="0.25">
      <c r="B867" s="8" t="str">
        <f t="shared" si="28"/>
        <v>Staff Support (admin, mileage, etc)</v>
      </c>
      <c r="C867" s="8">
        <f t="shared" si="29"/>
        <v>40</v>
      </c>
      <c r="D867" s="67">
        <v>1</v>
      </c>
      <c r="E867" s="68" cm="1">
        <f t="array" ref="E867">_xlfn.XLOOKUP($B867,'Data Set'!$B$4:$B$38,_xlfn.XLOOKUP($C867,'Data Set'!$F$2:$BF$2,'Data Set'!$F$4:$BF$38,0))*26/12</f>
        <v>0</v>
      </c>
    </row>
    <row r="868" spans="2:5" x14ac:dyDescent="0.25">
      <c r="B868" s="8" t="str">
        <f t="shared" si="28"/>
        <v>Miscellaneous</v>
      </c>
      <c r="C868" s="8">
        <f t="shared" si="29"/>
        <v>40</v>
      </c>
      <c r="D868" s="67">
        <v>1</v>
      </c>
      <c r="E868" s="68" cm="1">
        <f t="array" ref="E868">_xlfn.XLOOKUP($B868,'Data Set'!$B$4:$B$38,_xlfn.XLOOKUP($C868,'Data Set'!$F$2:$BF$2,'Data Set'!$F$4:$BF$38,0))*26/12</f>
        <v>0</v>
      </c>
    </row>
    <row r="869" spans="2:5" x14ac:dyDescent="0.25">
      <c r="B869" s="8" t="str">
        <f t="shared" si="28"/>
        <v>Negative Earnings / Min Earnings</v>
      </c>
      <c r="C869" s="8">
        <f t="shared" si="29"/>
        <v>40</v>
      </c>
      <c r="D869" s="67">
        <v>1</v>
      </c>
      <c r="E869" s="68" cm="1">
        <f t="array" ref="E869">_xlfn.XLOOKUP($B869,'Data Set'!$B$4:$B$38,_xlfn.XLOOKUP($C869,'Data Set'!$F$2:$BF$2,'Data Set'!$F$4:$BF$38,0))*26/12</f>
        <v>0</v>
      </c>
    </row>
    <row r="870" spans="2:5" x14ac:dyDescent="0.25">
      <c r="B870" s="8" t="str">
        <f t="shared" si="28"/>
        <v>Brex Costs (Marketing and Advertisement)</v>
      </c>
      <c r="C870" s="8">
        <f t="shared" si="29"/>
        <v>40</v>
      </c>
      <c r="D870" s="67">
        <v>1</v>
      </c>
      <c r="E870" s="68" cm="1">
        <f t="array" ref="E870">_xlfn.XLOOKUP($B870,'Data Set'!$B$4:$B$38,_xlfn.XLOOKUP($C870,'Data Set'!$F$2:$BF$2,'Data Set'!$F$4:$BF$38,0))*26/12</f>
        <v>0</v>
      </c>
    </row>
    <row r="871" spans="2:5" x14ac:dyDescent="0.25">
      <c r="B871" s="8" t="str">
        <f t="shared" si="28"/>
        <v>Health Insurance (covered by Finni)</v>
      </c>
      <c r="C871" s="8">
        <f t="shared" si="29"/>
        <v>40</v>
      </c>
      <c r="D871" s="67">
        <v>1</v>
      </c>
      <c r="E871" s="68" cm="1">
        <f t="array" ref="E871">_xlfn.XLOOKUP($B871,'Data Set'!$B$4:$B$38,_xlfn.XLOOKUP($C871,'Data Set'!$F$2:$BF$2,'Data Set'!$F$4:$BF$38,0))*26/12</f>
        <v>0</v>
      </c>
    </row>
    <row r="872" spans="2:5" x14ac:dyDescent="0.25">
      <c r="B872" s="8" t="str">
        <f t="shared" si="28"/>
        <v>iPad Costs (Amortized)</v>
      </c>
      <c r="C872" s="8">
        <f t="shared" si="29"/>
        <v>40</v>
      </c>
      <c r="D872" s="67">
        <v>1</v>
      </c>
      <c r="E872" s="68" cm="1">
        <f t="array" ref="E872">_xlfn.XLOOKUP($B872,'Data Set'!$B$4:$B$38,_xlfn.XLOOKUP($C872,'Data Set'!$F$2:$BF$2,'Data Set'!$F$4:$BF$38,0))*26/12</f>
        <v>0</v>
      </c>
    </row>
    <row r="873" spans="2:5" x14ac:dyDescent="0.25">
      <c r="B873" s="8" t="str">
        <f t="shared" si="28"/>
        <v>Licensing and Training</v>
      </c>
      <c r="C873" s="8">
        <f t="shared" si="29"/>
        <v>40</v>
      </c>
      <c r="D873" s="67">
        <v>1</v>
      </c>
      <c r="E873" s="68" cm="1">
        <f t="array" ref="E873">_xlfn.XLOOKUP($B873,'Data Set'!$B$4:$B$38,_xlfn.XLOOKUP($C873,'Data Set'!$F$2:$BF$2,'Data Set'!$F$4:$BF$38,0))*26/12</f>
        <v>0</v>
      </c>
    </row>
    <row r="874" spans="2:5" x14ac:dyDescent="0.25">
      <c r="B874" s="8" t="str">
        <f t="shared" si="28"/>
        <v>Liability Insurance</v>
      </c>
      <c r="C874" s="8">
        <f t="shared" si="29"/>
        <v>40</v>
      </c>
      <c r="D874" s="67">
        <v>1</v>
      </c>
      <c r="E874" s="68" cm="1">
        <f t="array" ref="E874">_xlfn.XLOOKUP($B874,'Data Set'!$B$4:$B$38,_xlfn.XLOOKUP($C874,'Data Set'!$F$2:$BF$2,'Data Set'!$F$4:$BF$38,0))*26/12</f>
        <v>8.3333333333333339</v>
      </c>
    </row>
    <row r="875" spans="2:5" x14ac:dyDescent="0.25">
      <c r="B875" s="8" t="str">
        <f t="shared" si="28"/>
        <v>Background Check Costs</v>
      </c>
      <c r="C875" s="8">
        <f t="shared" si="29"/>
        <v>40</v>
      </c>
      <c r="D875" s="67">
        <v>1</v>
      </c>
      <c r="E875" s="68" cm="1">
        <f t="array" ref="E875">_xlfn.XLOOKUP($B875,'Data Set'!$B$4:$B$38,_xlfn.XLOOKUP($C875,'Data Set'!$F$2:$BF$2,'Data Set'!$F$4:$BF$38,0))*26/12</f>
        <v>8.3333333333333339</v>
      </c>
    </row>
    <row r="876" spans="2:5" x14ac:dyDescent="0.25">
      <c r="B876" s="8" t="str">
        <f t="shared" si="28"/>
        <v>Billing Costs</v>
      </c>
      <c r="C876" s="8">
        <f t="shared" si="29"/>
        <v>40</v>
      </c>
      <c r="D876" s="67">
        <v>1</v>
      </c>
      <c r="E876" s="68" cm="1">
        <f t="array" ref="E876">_xlfn.XLOOKUP($B876,'Data Set'!$B$4:$B$38,_xlfn.XLOOKUP($C876,'Data Set'!$F$2:$BF$2,'Data Set'!$F$4:$BF$38,0))*26/12</f>
        <v>120.12455</v>
      </c>
    </row>
    <row r="877" spans="2:5" x14ac:dyDescent="0.25">
      <c r="B877" s="8" t="str">
        <f t="shared" si="28"/>
        <v>Credentialing Costs</v>
      </c>
      <c r="C877" s="8">
        <f t="shared" si="29"/>
        <v>40</v>
      </c>
      <c r="D877" s="67">
        <v>1</v>
      </c>
      <c r="E877" s="68" cm="1">
        <f t="array" ref="E877">_xlfn.XLOOKUP($B877,'Data Set'!$B$4:$B$38,_xlfn.XLOOKUP($C877,'Data Set'!$F$2:$BF$2,'Data Set'!$F$4:$BF$38,0))*26/12</f>
        <v>0</v>
      </c>
    </row>
    <row r="878" spans="2:5" x14ac:dyDescent="0.25">
      <c r="B878" s="8" t="str">
        <f t="shared" si="28"/>
        <v>Slack Costs</v>
      </c>
      <c r="C878" s="8">
        <f t="shared" si="29"/>
        <v>40</v>
      </c>
      <c r="D878" s="67">
        <v>1</v>
      </c>
      <c r="E878" s="68" cm="1">
        <f t="array" ref="E878">_xlfn.XLOOKUP($B878,'Data Set'!$B$4:$B$38,_xlfn.XLOOKUP($C878,'Data Set'!$F$2:$BF$2,'Data Set'!$F$4:$BF$38,0))*26/12</f>
        <v>14</v>
      </c>
    </row>
    <row r="879" spans="2:5" x14ac:dyDescent="0.25">
      <c r="B879" s="8" t="str">
        <f t="shared" si="28"/>
        <v>Rippling Costs</v>
      </c>
      <c r="C879" s="8">
        <f t="shared" si="29"/>
        <v>40</v>
      </c>
      <c r="D879" s="67">
        <v>1</v>
      </c>
      <c r="E879" s="68" cm="1">
        <f t="array" ref="E879">_xlfn.XLOOKUP($B879,'Data Set'!$B$4:$B$38,_xlfn.XLOOKUP($C879,'Data Set'!$F$2:$BF$2,'Data Set'!$F$4:$BF$38,0))*26/12</f>
        <v>40.5</v>
      </c>
    </row>
    <row r="880" spans="2:5" x14ac:dyDescent="0.25">
      <c r="B880" s="8" t="str">
        <f t="shared" si="28"/>
        <v>Google Workspace Costs</v>
      </c>
      <c r="C880" s="8">
        <f t="shared" si="29"/>
        <v>40</v>
      </c>
      <c r="D880" s="67">
        <v>1</v>
      </c>
      <c r="E880" s="68" cm="1">
        <f t="array" ref="E880">_xlfn.XLOOKUP($B880,'Data Set'!$B$4:$B$38,_xlfn.XLOOKUP($C880,'Data Set'!$F$2:$BF$2,'Data Set'!$F$4:$BF$38,0))*26/12</f>
        <v>17</v>
      </c>
    </row>
    <row r="881" spans="2:5" x14ac:dyDescent="0.25">
      <c r="B881" s="8" t="str">
        <f t="shared" si="28"/>
        <v>Workers Comp</v>
      </c>
      <c r="C881" s="8">
        <f t="shared" si="29"/>
        <v>40</v>
      </c>
      <c r="D881" s="67">
        <v>1</v>
      </c>
      <c r="E881" s="68" cm="1">
        <f t="array" ref="E881">_xlfn.XLOOKUP($B881,'Data Set'!$B$4:$B$38,_xlfn.XLOOKUP($C881,'Data Set'!$F$2:$BF$2,'Data Set'!$F$4:$BF$38,0))*26/12</f>
        <v>0</v>
      </c>
    </row>
    <row r="882" spans="2:5" x14ac:dyDescent="0.25">
      <c r="B882" s="8" t="str">
        <f t="shared" si="28"/>
        <v>Payroll Taxes</v>
      </c>
      <c r="C882" s="8">
        <f t="shared" si="29"/>
        <v>40</v>
      </c>
      <c r="D882" s="67">
        <v>1</v>
      </c>
      <c r="E882" s="68" cm="1">
        <f t="array" ref="E882">_xlfn.XLOOKUP($B882,'Data Set'!$B$4:$B$38,_xlfn.XLOOKUP($C882,'Data Set'!$F$2:$BF$2,'Data Set'!$F$4:$BF$38,0))*26/12</f>
        <v>0</v>
      </c>
    </row>
    <row r="883" spans="2:5" x14ac:dyDescent="0.25">
      <c r="B883" s="8" t="str">
        <f t="shared" si="28"/>
        <v>Billings</v>
      </c>
      <c r="C883" s="8">
        <f t="shared" si="29"/>
        <v>41</v>
      </c>
      <c r="D883" s="67">
        <v>1</v>
      </c>
      <c r="E883" s="68" cm="1">
        <f t="array" ref="E883">_xlfn.XLOOKUP($B883,'Data Set'!$B$4:$B$38,_xlfn.XLOOKUP($C883,'Data Set'!$F$2:$BF$2,'Data Set'!$F$4:$BF$38,0))*26/12</f>
        <v>1604.5683333333334</v>
      </c>
    </row>
    <row r="884" spans="2:5" x14ac:dyDescent="0.25">
      <c r="B884" s="8" t="str">
        <f t="shared" si="28"/>
        <v xml:space="preserve">Staff Pay </v>
      </c>
      <c r="C884" s="8">
        <f t="shared" si="29"/>
        <v>41</v>
      </c>
      <c r="D884" s="67">
        <v>1</v>
      </c>
      <c r="E884" s="68" cm="1">
        <f t="array" ref="E884">_xlfn.XLOOKUP($B884,'Data Set'!$B$4:$B$38,_xlfn.XLOOKUP($C884,'Data Set'!$F$2:$BF$2,'Data Set'!$F$4:$BF$38,0))*26/12</f>
        <v>0</v>
      </c>
    </row>
    <row r="885" spans="2:5" x14ac:dyDescent="0.25">
      <c r="B885" s="8" t="str">
        <f t="shared" si="28"/>
        <v>Charge Backs</v>
      </c>
      <c r="C885" s="8">
        <f t="shared" si="29"/>
        <v>41</v>
      </c>
      <c r="D885" s="67">
        <v>1</v>
      </c>
      <c r="E885" s="68" cm="1">
        <f t="array" ref="E885">_xlfn.XLOOKUP($B885,'Data Set'!$B$4:$B$38,_xlfn.XLOOKUP($C885,'Data Set'!$F$2:$BF$2,'Data Set'!$F$4:$BF$38,0))*26/12</f>
        <v>0</v>
      </c>
    </row>
    <row r="886" spans="2:5" x14ac:dyDescent="0.25">
      <c r="B886" s="8" t="str">
        <f t="shared" si="28"/>
        <v>Practice Earnings*</v>
      </c>
      <c r="C886" s="8">
        <f t="shared" si="29"/>
        <v>41</v>
      </c>
      <c r="D886" s="67">
        <v>1</v>
      </c>
      <c r="E886" s="68" cm="1">
        <f t="array" ref="E886">_xlfn.XLOOKUP($B886,'Data Set'!$B$4:$B$38,_xlfn.XLOOKUP($C886,'Data Set'!$F$2:$BF$2,'Data Set'!$F$4:$BF$38,0))*26/12</f>
        <v>1010.8780500000001</v>
      </c>
    </row>
    <row r="887" spans="2:5" x14ac:dyDescent="0.25">
      <c r="B887" s="8" t="str">
        <f t="shared" si="28"/>
        <v>Leases</v>
      </c>
      <c r="C887" s="8">
        <f t="shared" si="29"/>
        <v>41</v>
      </c>
      <c r="D887" s="67">
        <v>1</v>
      </c>
      <c r="E887" s="68" cm="1">
        <f t="array" ref="E887">_xlfn.XLOOKUP($B887,'Data Set'!$B$4:$B$38,_xlfn.XLOOKUP($C887,'Data Set'!$F$2:$BF$2,'Data Set'!$F$4:$BF$38,0))*26/12</f>
        <v>0</v>
      </c>
    </row>
    <row r="888" spans="2:5" x14ac:dyDescent="0.25">
      <c r="B888" s="8" t="str">
        <f t="shared" si="28"/>
        <v>Staff Training Support</v>
      </c>
      <c r="C888" s="8">
        <f t="shared" si="29"/>
        <v>41</v>
      </c>
      <c r="D888" s="67">
        <v>1</v>
      </c>
      <c r="E888" s="68" cm="1">
        <f t="array" ref="E888">_xlfn.XLOOKUP($B888,'Data Set'!$B$4:$B$38,_xlfn.XLOOKUP($C888,'Data Set'!$F$2:$BF$2,'Data Set'!$F$4:$BF$38,0))*26/12</f>
        <v>0</v>
      </c>
    </row>
    <row r="889" spans="2:5" x14ac:dyDescent="0.25">
      <c r="B889" s="8" t="str">
        <f t="shared" si="28"/>
        <v>Staff Support (admin, mileage, etc)</v>
      </c>
      <c r="C889" s="8">
        <f t="shared" si="29"/>
        <v>41</v>
      </c>
      <c r="D889" s="67">
        <v>1</v>
      </c>
      <c r="E889" s="68" cm="1">
        <f t="array" ref="E889">_xlfn.XLOOKUP($B889,'Data Set'!$B$4:$B$38,_xlfn.XLOOKUP($C889,'Data Set'!$F$2:$BF$2,'Data Set'!$F$4:$BF$38,0))*26/12</f>
        <v>0</v>
      </c>
    </row>
    <row r="890" spans="2:5" x14ac:dyDescent="0.25">
      <c r="B890" s="8" t="str">
        <f t="shared" si="28"/>
        <v>Miscellaneous</v>
      </c>
      <c r="C890" s="8">
        <f t="shared" si="29"/>
        <v>41</v>
      </c>
      <c r="D890" s="67">
        <v>1</v>
      </c>
      <c r="E890" s="68" cm="1">
        <f t="array" ref="E890">_xlfn.XLOOKUP($B890,'Data Set'!$B$4:$B$38,_xlfn.XLOOKUP($C890,'Data Set'!$F$2:$BF$2,'Data Set'!$F$4:$BF$38,0))*26/12</f>
        <v>0</v>
      </c>
    </row>
    <row r="891" spans="2:5" x14ac:dyDescent="0.25">
      <c r="B891" s="8" t="str">
        <f t="shared" si="28"/>
        <v>Negative Earnings / Min Earnings</v>
      </c>
      <c r="C891" s="8">
        <f t="shared" si="29"/>
        <v>41</v>
      </c>
      <c r="D891" s="67">
        <v>1</v>
      </c>
      <c r="E891" s="68" cm="1">
        <f t="array" ref="E891">_xlfn.XLOOKUP($B891,'Data Set'!$B$4:$B$38,_xlfn.XLOOKUP($C891,'Data Set'!$F$2:$BF$2,'Data Set'!$F$4:$BF$38,0))*26/12</f>
        <v>0</v>
      </c>
    </row>
    <row r="892" spans="2:5" x14ac:dyDescent="0.25">
      <c r="B892" s="8" t="str">
        <f t="shared" si="28"/>
        <v>Brex Costs (Marketing and Advertisement)</v>
      </c>
      <c r="C892" s="8">
        <f t="shared" si="29"/>
        <v>41</v>
      </c>
      <c r="D892" s="67">
        <v>1</v>
      </c>
      <c r="E892" s="68" cm="1">
        <f t="array" ref="E892">_xlfn.XLOOKUP($B892,'Data Set'!$B$4:$B$38,_xlfn.XLOOKUP($C892,'Data Set'!$F$2:$BF$2,'Data Set'!$F$4:$BF$38,0))*26/12</f>
        <v>0</v>
      </c>
    </row>
    <row r="893" spans="2:5" x14ac:dyDescent="0.25">
      <c r="B893" s="8" t="str">
        <f t="shared" si="28"/>
        <v>Health Insurance (covered by Finni)</v>
      </c>
      <c r="C893" s="8">
        <f t="shared" si="29"/>
        <v>41</v>
      </c>
      <c r="D893" s="67">
        <v>1</v>
      </c>
      <c r="E893" s="68" cm="1">
        <f t="array" ref="E893">_xlfn.XLOOKUP($B893,'Data Set'!$B$4:$B$38,_xlfn.XLOOKUP($C893,'Data Set'!$F$2:$BF$2,'Data Set'!$F$4:$BF$38,0))*26/12</f>
        <v>0</v>
      </c>
    </row>
    <row r="894" spans="2:5" x14ac:dyDescent="0.25">
      <c r="B894" s="8" t="str">
        <f t="shared" si="28"/>
        <v>iPad Costs (Amortized)</v>
      </c>
      <c r="C894" s="8">
        <f t="shared" si="29"/>
        <v>41</v>
      </c>
      <c r="D894" s="67">
        <v>1</v>
      </c>
      <c r="E894" s="68" cm="1">
        <f t="array" ref="E894">_xlfn.XLOOKUP($B894,'Data Set'!$B$4:$B$38,_xlfn.XLOOKUP($C894,'Data Set'!$F$2:$BF$2,'Data Set'!$F$4:$BF$38,0))*26/12</f>
        <v>0</v>
      </c>
    </row>
    <row r="895" spans="2:5" x14ac:dyDescent="0.25">
      <c r="B895" s="8" t="str">
        <f t="shared" si="28"/>
        <v>Licensing and Training</v>
      </c>
      <c r="C895" s="8">
        <f t="shared" si="29"/>
        <v>41</v>
      </c>
      <c r="D895" s="67">
        <v>1</v>
      </c>
      <c r="E895" s="68" cm="1">
        <f t="array" ref="E895">_xlfn.XLOOKUP($B895,'Data Set'!$B$4:$B$38,_xlfn.XLOOKUP($C895,'Data Set'!$F$2:$BF$2,'Data Set'!$F$4:$BF$38,0))*26/12</f>
        <v>0</v>
      </c>
    </row>
    <row r="896" spans="2:5" x14ac:dyDescent="0.25">
      <c r="B896" s="8" t="str">
        <f t="shared" si="28"/>
        <v>Liability Insurance</v>
      </c>
      <c r="C896" s="8">
        <f t="shared" si="29"/>
        <v>41</v>
      </c>
      <c r="D896" s="67">
        <v>1</v>
      </c>
      <c r="E896" s="68" cm="1">
        <f t="array" ref="E896">_xlfn.XLOOKUP($B896,'Data Set'!$B$4:$B$38,_xlfn.XLOOKUP($C896,'Data Set'!$F$2:$BF$2,'Data Set'!$F$4:$BF$38,0))*26/12</f>
        <v>8.3333333333333339</v>
      </c>
    </row>
    <row r="897" spans="2:5" x14ac:dyDescent="0.25">
      <c r="B897" s="8" t="str">
        <f t="shared" si="28"/>
        <v>Background Check Costs</v>
      </c>
      <c r="C897" s="8">
        <f t="shared" si="29"/>
        <v>41</v>
      </c>
      <c r="D897" s="67">
        <v>1</v>
      </c>
      <c r="E897" s="68" cm="1">
        <f t="array" ref="E897">_xlfn.XLOOKUP($B897,'Data Set'!$B$4:$B$38,_xlfn.XLOOKUP($C897,'Data Set'!$F$2:$BF$2,'Data Set'!$F$4:$BF$38,0))*26/12</f>
        <v>8.3333333333333339</v>
      </c>
    </row>
    <row r="898" spans="2:5" x14ac:dyDescent="0.25">
      <c r="B898" s="8" t="str">
        <f t="shared" si="28"/>
        <v>Billing Costs</v>
      </c>
      <c r="C898" s="8">
        <f t="shared" si="29"/>
        <v>41</v>
      </c>
      <c r="D898" s="67">
        <v>1</v>
      </c>
      <c r="E898" s="68" cm="1">
        <f t="array" ref="E898">_xlfn.XLOOKUP($B898,'Data Set'!$B$4:$B$38,_xlfn.XLOOKUP($C898,'Data Set'!$F$2:$BF$2,'Data Set'!$F$4:$BF$38,0))*26/12</f>
        <v>48.137050000000009</v>
      </c>
    </row>
    <row r="899" spans="2:5" x14ac:dyDescent="0.25">
      <c r="B899" s="8" t="str">
        <f t="shared" si="28"/>
        <v>Credentialing Costs</v>
      </c>
      <c r="C899" s="8">
        <f t="shared" si="29"/>
        <v>41</v>
      </c>
      <c r="D899" s="67">
        <v>1</v>
      </c>
      <c r="E899" s="68" cm="1">
        <f t="array" ref="E899">_xlfn.XLOOKUP($B899,'Data Set'!$B$4:$B$38,_xlfn.XLOOKUP($C899,'Data Set'!$F$2:$BF$2,'Data Set'!$F$4:$BF$38,0))*26/12</f>
        <v>0</v>
      </c>
    </row>
    <row r="900" spans="2:5" x14ac:dyDescent="0.25">
      <c r="B900" s="8" t="str">
        <f t="shared" si="28"/>
        <v>Slack Costs</v>
      </c>
      <c r="C900" s="8">
        <f t="shared" si="29"/>
        <v>41</v>
      </c>
      <c r="D900" s="67">
        <v>1</v>
      </c>
      <c r="E900" s="68" cm="1">
        <f t="array" ref="E900">_xlfn.XLOOKUP($B900,'Data Set'!$B$4:$B$38,_xlfn.XLOOKUP($C900,'Data Set'!$F$2:$BF$2,'Data Set'!$F$4:$BF$38,0))*26/12</f>
        <v>14</v>
      </c>
    </row>
    <row r="901" spans="2:5" x14ac:dyDescent="0.25">
      <c r="B901" s="8" t="str">
        <f t="shared" si="28"/>
        <v>Rippling Costs</v>
      </c>
      <c r="C901" s="8">
        <f t="shared" si="29"/>
        <v>41</v>
      </c>
      <c r="D901" s="67">
        <v>1</v>
      </c>
      <c r="E901" s="68" cm="1">
        <f t="array" ref="E901">_xlfn.XLOOKUP($B901,'Data Set'!$B$4:$B$38,_xlfn.XLOOKUP($C901,'Data Set'!$F$2:$BF$2,'Data Set'!$F$4:$BF$38,0))*26/12</f>
        <v>40.5</v>
      </c>
    </row>
    <row r="902" spans="2:5" x14ac:dyDescent="0.25">
      <c r="B902" s="8" t="str">
        <f t="shared" si="28"/>
        <v>Google Workspace Costs</v>
      </c>
      <c r="C902" s="8">
        <f t="shared" si="29"/>
        <v>41</v>
      </c>
      <c r="D902" s="67">
        <v>1</v>
      </c>
      <c r="E902" s="68" cm="1">
        <f t="array" ref="E902">_xlfn.XLOOKUP($B902,'Data Set'!$B$4:$B$38,_xlfn.XLOOKUP($C902,'Data Set'!$F$2:$BF$2,'Data Set'!$F$4:$BF$38,0))*26/12</f>
        <v>17</v>
      </c>
    </row>
    <row r="903" spans="2:5" x14ac:dyDescent="0.25">
      <c r="B903" s="8" t="str">
        <f t="shared" si="28"/>
        <v>Workers Comp</v>
      </c>
      <c r="C903" s="8">
        <f t="shared" si="29"/>
        <v>41</v>
      </c>
      <c r="D903" s="67">
        <v>1</v>
      </c>
      <c r="E903" s="68" cm="1">
        <f t="array" ref="E903">_xlfn.XLOOKUP($B903,'Data Set'!$B$4:$B$38,_xlfn.XLOOKUP($C903,'Data Set'!$F$2:$BF$2,'Data Set'!$F$4:$BF$38,0))*26/12</f>
        <v>0</v>
      </c>
    </row>
    <row r="904" spans="2:5" x14ac:dyDescent="0.25">
      <c r="B904" s="8" t="str">
        <f t="shared" si="28"/>
        <v>Payroll Taxes</v>
      </c>
      <c r="C904" s="8">
        <f t="shared" si="29"/>
        <v>41</v>
      </c>
      <c r="D904" s="67">
        <v>1</v>
      </c>
      <c r="E904" s="68" cm="1">
        <f t="array" ref="E904">_xlfn.XLOOKUP($B904,'Data Set'!$B$4:$B$38,_xlfn.XLOOKUP($C904,'Data Set'!$F$2:$BF$2,'Data Set'!$F$4:$BF$38,0))*26/12</f>
        <v>0</v>
      </c>
    </row>
    <row r="905" spans="2:5" x14ac:dyDescent="0.25">
      <c r="B905" s="8" t="str">
        <f t="shared" si="28"/>
        <v>Billings</v>
      </c>
      <c r="C905" s="8">
        <f t="shared" si="29"/>
        <v>42</v>
      </c>
      <c r="D905" s="67">
        <v>1</v>
      </c>
      <c r="E905" s="68" cm="1">
        <f t="array" ref="E905">_xlfn.XLOOKUP($B905,'Data Set'!$B$4:$B$38,_xlfn.XLOOKUP($C905,'Data Set'!$F$2:$BF$2,'Data Set'!$F$4:$BF$38,0))*26/12</f>
        <v>422.5</v>
      </c>
    </row>
    <row r="906" spans="2:5" x14ac:dyDescent="0.25">
      <c r="B906" s="8" t="str">
        <f t="shared" si="28"/>
        <v xml:space="preserve">Staff Pay </v>
      </c>
      <c r="C906" s="8">
        <f t="shared" si="29"/>
        <v>42</v>
      </c>
      <c r="D906" s="67">
        <v>1</v>
      </c>
      <c r="E906" s="68" cm="1">
        <f t="array" ref="E906">_xlfn.XLOOKUP($B906,'Data Set'!$B$4:$B$38,_xlfn.XLOOKUP($C906,'Data Set'!$F$2:$BF$2,'Data Set'!$F$4:$BF$38,0))*26/12</f>
        <v>0</v>
      </c>
    </row>
    <row r="907" spans="2:5" x14ac:dyDescent="0.25">
      <c r="B907" s="8" t="str">
        <f t="shared" si="28"/>
        <v>Charge Backs</v>
      </c>
      <c r="C907" s="8">
        <f t="shared" si="29"/>
        <v>42</v>
      </c>
      <c r="D907" s="67">
        <v>1</v>
      </c>
      <c r="E907" s="68" cm="1">
        <f t="array" ref="E907">_xlfn.XLOOKUP($B907,'Data Set'!$B$4:$B$38,_xlfn.XLOOKUP($C907,'Data Set'!$F$2:$BF$2,'Data Set'!$F$4:$BF$38,0))*26/12</f>
        <v>0</v>
      </c>
    </row>
    <row r="908" spans="2:5" x14ac:dyDescent="0.25">
      <c r="B908" s="8" t="str">
        <f t="shared" si="28"/>
        <v>Practice Earnings*</v>
      </c>
      <c r="C908" s="8">
        <f t="shared" si="29"/>
        <v>42</v>
      </c>
      <c r="D908" s="67">
        <v>1</v>
      </c>
      <c r="E908" s="68" cm="1">
        <f t="array" ref="E908">_xlfn.XLOOKUP($B908,'Data Set'!$B$4:$B$38,_xlfn.XLOOKUP($C908,'Data Set'!$F$2:$BF$2,'Data Set'!$F$4:$BF$38,0))*26/12</f>
        <v>266.17500000000001</v>
      </c>
    </row>
    <row r="909" spans="2:5" x14ac:dyDescent="0.25">
      <c r="B909" s="8" t="str">
        <f t="shared" si="28"/>
        <v>Leases</v>
      </c>
      <c r="C909" s="8">
        <f t="shared" si="29"/>
        <v>42</v>
      </c>
      <c r="D909" s="67">
        <v>1</v>
      </c>
      <c r="E909" s="68" cm="1">
        <f t="array" ref="E909">_xlfn.XLOOKUP($B909,'Data Set'!$B$4:$B$38,_xlfn.XLOOKUP($C909,'Data Set'!$F$2:$BF$2,'Data Set'!$F$4:$BF$38,0))*26/12</f>
        <v>0</v>
      </c>
    </row>
    <row r="910" spans="2:5" x14ac:dyDescent="0.25">
      <c r="B910" s="8" t="str">
        <f t="shared" si="28"/>
        <v>Staff Training Support</v>
      </c>
      <c r="C910" s="8">
        <f t="shared" si="29"/>
        <v>42</v>
      </c>
      <c r="D910" s="67">
        <v>1</v>
      </c>
      <c r="E910" s="68" cm="1">
        <f t="array" ref="E910">_xlfn.XLOOKUP($B910,'Data Set'!$B$4:$B$38,_xlfn.XLOOKUP($C910,'Data Set'!$F$2:$BF$2,'Data Set'!$F$4:$BF$38,0))*26/12</f>
        <v>0</v>
      </c>
    </row>
    <row r="911" spans="2:5" x14ac:dyDescent="0.25">
      <c r="B911" s="8" t="str">
        <f t="shared" si="28"/>
        <v>Staff Support (admin, mileage, etc)</v>
      </c>
      <c r="C911" s="8">
        <f t="shared" si="29"/>
        <v>42</v>
      </c>
      <c r="D911" s="67">
        <v>1</v>
      </c>
      <c r="E911" s="68" cm="1">
        <f t="array" ref="E911">_xlfn.XLOOKUP($B911,'Data Set'!$B$4:$B$38,_xlfn.XLOOKUP($C911,'Data Set'!$F$2:$BF$2,'Data Set'!$F$4:$BF$38,0))*26/12</f>
        <v>0</v>
      </c>
    </row>
    <row r="912" spans="2:5" x14ac:dyDescent="0.25">
      <c r="B912" s="8" t="str">
        <f t="shared" si="28"/>
        <v>Miscellaneous</v>
      </c>
      <c r="C912" s="8">
        <f t="shared" si="29"/>
        <v>42</v>
      </c>
      <c r="D912" s="67">
        <v>1</v>
      </c>
      <c r="E912" s="68" cm="1">
        <f t="array" ref="E912">_xlfn.XLOOKUP($B912,'Data Set'!$B$4:$B$38,_xlfn.XLOOKUP($C912,'Data Set'!$F$2:$BF$2,'Data Set'!$F$4:$BF$38,0))*26/12</f>
        <v>0</v>
      </c>
    </row>
    <row r="913" spans="2:5" x14ac:dyDescent="0.25">
      <c r="B913" s="8" t="str">
        <f t="shared" si="28"/>
        <v>Negative Earnings / Min Earnings</v>
      </c>
      <c r="C913" s="8">
        <f t="shared" si="29"/>
        <v>42</v>
      </c>
      <c r="D913" s="67">
        <v>1</v>
      </c>
      <c r="E913" s="68" cm="1">
        <f t="array" ref="E913">_xlfn.XLOOKUP($B913,'Data Set'!$B$4:$B$38,_xlfn.XLOOKUP($C913,'Data Set'!$F$2:$BF$2,'Data Set'!$F$4:$BF$38,0))*26/12</f>
        <v>0</v>
      </c>
    </row>
    <row r="914" spans="2:5" x14ac:dyDescent="0.25">
      <c r="B914" s="8" t="str">
        <f t="shared" si="28"/>
        <v>Brex Costs (Marketing and Advertisement)</v>
      </c>
      <c r="C914" s="8">
        <f t="shared" si="29"/>
        <v>42</v>
      </c>
      <c r="D914" s="67">
        <v>1</v>
      </c>
      <c r="E914" s="68" cm="1">
        <f t="array" ref="E914">_xlfn.XLOOKUP($B914,'Data Set'!$B$4:$B$38,_xlfn.XLOOKUP($C914,'Data Set'!$F$2:$BF$2,'Data Set'!$F$4:$BF$38,0))*26/12</f>
        <v>0</v>
      </c>
    </row>
    <row r="915" spans="2:5" x14ac:dyDescent="0.25">
      <c r="B915" s="8" t="str">
        <f t="shared" si="28"/>
        <v>Health Insurance (covered by Finni)</v>
      </c>
      <c r="C915" s="8">
        <f t="shared" si="29"/>
        <v>42</v>
      </c>
      <c r="D915" s="67">
        <v>1</v>
      </c>
      <c r="E915" s="68" cm="1">
        <f t="array" ref="E915">_xlfn.XLOOKUP($B915,'Data Set'!$B$4:$B$38,_xlfn.XLOOKUP($C915,'Data Set'!$F$2:$BF$2,'Data Set'!$F$4:$BF$38,0))*26/12</f>
        <v>0</v>
      </c>
    </row>
    <row r="916" spans="2:5" x14ac:dyDescent="0.25">
      <c r="B916" s="8" t="str">
        <f t="shared" si="28"/>
        <v>iPad Costs (Amortized)</v>
      </c>
      <c r="C916" s="8">
        <f t="shared" si="29"/>
        <v>42</v>
      </c>
      <c r="D916" s="67">
        <v>1</v>
      </c>
      <c r="E916" s="68" cm="1">
        <f t="array" ref="E916">_xlfn.XLOOKUP($B916,'Data Set'!$B$4:$B$38,_xlfn.XLOOKUP($C916,'Data Set'!$F$2:$BF$2,'Data Set'!$F$4:$BF$38,0))*26/12</f>
        <v>0</v>
      </c>
    </row>
    <row r="917" spans="2:5" x14ac:dyDescent="0.25">
      <c r="B917" s="8" t="str">
        <f t="shared" si="28"/>
        <v>Licensing and Training</v>
      </c>
      <c r="C917" s="8">
        <f t="shared" si="29"/>
        <v>42</v>
      </c>
      <c r="D917" s="67">
        <v>1</v>
      </c>
      <c r="E917" s="68" cm="1">
        <f t="array" ref="E917">_xlfn.XLOOKUP($B917,'Data Set'!$B$4:$B$38,_xlfn.XLOOKUP($C917,'Data Set'!$F$2:$BF$2,'Data Set'!$F$4:$BF$38,0))*26/12</f>
        <v>0</v>
      </c>
    </row>
    <row r="918" spans="2:5" x14ac:dyDescent="0.25">
      <c r="B918" s="8" t="str">
        <f t="shared" si="28"/>
        <v>Liability Insurance</v>
      </c>
      <c r="C918" s="8">
        <f t="shared" si="29"/>
        <v>42</v>
      </c>
      <c r="D918" s="67">
        <v>1</v>
      </c>
      <c r="E918" s="68" cm="1">
        <f t="array" ref="E918">_xlfn.XLOOKUP($B918,'Data Set'!$B$4:$B$38,_xlfn.XLOOKUP($C918,'Data Set'!$F$2:$BF$2,'Data Set'!$F$4:$BF$38,0))*26/12</f>
        <v>8.3333333333333339</v>
      </c>
    </row>
    <row r="919" spans="2:5" x14ac:dyDescent="0.25">
      <c r="B919" s="8" t="str">
        <f t="shared" si="28"/>
        <v>Background Check Costs</v>
      </c>
      <c r="C919" s="8">
        <f t="shared" si="29"/>
        <v>42</v>
      </c>
      <c r="D919" s="67">
        <v>1</v>
      </c>
      <c r="E919" s="68" cm="1">
        <f t="array" ref="E919">_xlfn.XLOOKUP($B919,'Data Set'!$B$4:$B$38,_xlfn.XLOOKUP($C919,'Data Set'!$F$2:$BF$2,'Data Set'!$F$4:$BF$38,0))*26/12</f>
        <v>8.3333333333333339</v>
      </c>
    </row>
    <row r="920" spans="2:5" x14ac:dyDescent="0.25">
      <c r="B920" s="8" t="str">
        <f t="shared" si="28"/>
        <v>Billing Costs</v>
      </c>
      <c r="C920" s="8">
        <f t="shared" si="29"/>
        <v>42</v>
      </c>
      <c r="D920" s="67">
        <v>1</v>
      </c>
      <c r="E920" s="68" cm="1">
        <f t="array" ref="E920">_xlfn.XLOOKUP($B920,'Data Set'!$B$4:$B$38,_xlfn.XLOOKUP($C920,'Data Set'!$F$2:$BF$2,'Data Set'!$F$4:$BF$38,0))*26/12</f>
        <v>12.674999999999999</v>
      </c>
    </row>
    <row r="921" spans="2:5" x14ac:dyDescent="0.25">
      <c r="B921" s="8" t="str">
        <f t="shared" si="28"/>
        <v>Credentialing Costs</v>
      </c>
      <c r="C921" s="8">
        <f t="shared" si="29"/>
        <v>42</v>
      </c>
      <c r="D921" s="67">
        <v>1</v>
      </c>
      <c r="E921" s="68" cm="1">
        <f t="array" ref="E921">_xlfn.XLOOKUP($B921,'Data Set'!$B$4:$B$38,_xlfn.XLOOKUP($C921,'Data Set'!$F$2:$BF$2,'Data Set'!$F$4:$BF$38,0))*26/12</f>
        <v>0</v>
      </c>
    </row>
    <row r="922" spans="2:5" x14ac:dyDescent="0.25">
      <c r="B922" s="8" t="str">
        <f t="shared" ref="B922:B985" si="30">B900</f>
        <v>Slack Costs</v>
      </c>
      <c r="C922" s="8">
        <f t="shared" ref="C922:C985" si="31">C900+1</f>
        <v>42</v>
      </c>
      <c r="D922" s="67">
        <v>1</v>
      </c>
      <c r="E922" s="68" cm="1">
        <f t="array" ref="E922">_xlfn.XLOOKUP($B922,'Data Set'!$B$4:$B$38,_xlfn.XLOOKUP($C922,'Data Set'!$F$2:$BF$2,'Data Set'!$F$4:$BF$38,0))*26/12</f>
        <v>14</v>
      </c>
    </row>
    <row r="923" spans="2:5" x14ac:dyDescent="0.25">
      <c r="B923" s="8" t="str">
        <f t="shared" si="30"/>
        <v>Rippling Costs</v>
      </c>
      <c r="C923" s="8">
        <f t="shared" si="31"/>
        <v>42</v>
      </c>
      <c r="D923" s="67">
        <v>1</v>
      </c>
      <c r="E923" s="68" cm="1">
        <f t="array" ref="E923">_xlfn.XLOOKUP($B923,'Data Set'!$B$4:$B$38,_xlfn.XLOOKUP($C923,'Data Set'!$F$2:$BF$2,'Data Set'!$F$4:$BF$38,0))*26/12</f>
        <v>40.5</v>
      </c>
    </row>
    <row r="924" spans="2:5" x14ac:dyDescent="0.25">
      <c r="B924" s="8" t="str">
        <f t="shared" si="30"/>
        <v>Google Workspace Costs</v>
      </c>
      <c r="C924" s="8">
        <f t="shared" si="31"/>
        <v>42</v>
      </c>
      <c r="D924" s="67">
        <v>1</v>
      </c>
      <c r="E924" s="68" cm="1">
        <f t="array" ref="E924">_xlfn.XLOOKUP($B924,'Data Set'!$B$4:$B$38,_xlfn.XLOOKUP($C924,'Data Set'!$F$2:$BF$2,'Data Set'!$F$4:$BF$38,0))*26/12</f>
        <v>17</v>
      </c>
    </row>
    <row r="925" spans="2:5" x14ac:dyDescent="0.25">
      <c r="B925" s="8" t="str">
        <f t="shared" si="30"/>
        <v>Workers Comp</v>
      </c>
      <c r="C925" s="8">
        <f t="shared" si="31"/>
        <v>42</v>
      </c>
      <c r="D925" s="67">
        <v>1</v>
      </c>
      <c r="E925" s="68" cm="1">
        <f t="array" ref="E925">_xlfn.XLOOKUP($B925,'Data Set'!$B$4:$B$38,_xlfn.XLOOKUP($C925,'Data Set'!$F$2:$BF$2,'Data Set'!$F$4:$BF$38,0))*26/12</f>
        <v>0</v>
      </c>
    </row>
    <row r="926" spans="2:5" x14ac:dyDescent="0.25">
      <c r="B926" s="8" t="str">
        <f t="shared" si="30"/>
        <v>Payroll Taxes</v>
      </c>
      <c r="C926" s="8">
        <f t="shared" si="31"/>
        <v>42</v>
      </c>
      <c r="D926" s="67">
        <v>1</v>
      </c>
      <c r="E926" s="68" cm="1">
        <f t="array" ref="E926">_xlfn.XLOOKUP($B926,'Data Set'!$B$4:$B$38,_xlfn.XLOOKUP($C926,'Data Set'!$F$2:$BF$2,'Data Set'!$F$4:$BF$38,0))*26/12</f>
        <v>0</v>
      </c>
    </row>
    <row r="927" spans="2:5" x14ac:dyDescent="0.25">
      <c r="B927" s="8" t="str">
        <f t="shared" si="30"/>
        <v>Billings</v>
      </c>
      <c r="C927" s="8">
        <f t="shared" si="31"/>
        <v>43</v>
      </c>
      <c r="D927" s="67">
        <v>1</v>
      </c>
      <c r="E927" s="68" cm="1">
        <f t="array" ref="E927">_xlfn.XLOOKUP($B927,'Data Set'!$B$4:$B$38,_xlfn.XLOOKUP($C927,'Data Set'!$F$2:$BF$2,'Data Set'!$F$4:$BF$38,0))*26/12</f>
        <v>0</v>
      </c>
    </row>
    <row r="928" spans="2:5" x14ac:dyDescent="0.25">
      <c r="B928" s="8" t="str">
        <f t="shared" si="30"/>
        <v xml:space="preserve">Staff Pay </v>
      </c>
      <c r="C928" s="8">
        <f t="shared" si="31"/>
        <v>43</v>
      </c>
      <c r="D928" s="67">
        <v>1</v>
      </c>
      <c r="E928" s="68" cm="1">
        <f t="array" ref="E928">_xlfn.XLOOKUP($B928,'Data Set'!$B$4:$B$38,_xlfn.XLOOKUP($C928,'Data Set'!$F$2:$BF$2,'Data Set'!$F$4:$BF$38,0))*26/12</f>
        <v>0</v>
      </c>
    </row>
    <row r="929" spans="2:5" x14ac:dyDescent="0.25">
      <c r="B929" s="8" t="str">
        <f t="shared" si="30"/>
        <v>Charge Backs</v>
      </c>
      <c r="C929" s="8">
        <f t="shared" si="31"/>
        <v>43</v>
      </c>
      <c r="D929" s="67">
        <v>1</v>
      </c>
      <c r="E929" s="68" cm="1">
        <f t="array" ref="E929">_xlfn.XLOOKUP($B929,'Data Set'!$B$4:$B$38,_xlfn.XLOOKUP($C929,'Data Set'!$F$2:$BF$2,'Data Set'!$F$4:$BF$38,0))*26/12</f>
        <v>0</v>
      </c>
    </row>
    <row r="930" spans="2:5" x14ac:dyDescent="0.25">
      <c r="B930" s="8" t="str">
        <f t="shared" si="30"/>
        <v>Practice Earnings*</v>
      </c>
      <c r="C930" s="8">
        <f t="shared" si="31"/>
        <v>43</v>
      </c>
      <c r="D930" s="67">
        <v>1</v>
      </c>
      <c r="E930" s="68" cm="1">
        <f t="array" ref="E930">_xlfn.XLOOKUP($B930,'Data Set'!$B$4:$B$38,_xlfn.XLOOKUP($C930,'Data Set'!$F$2:$BF$2,'Data Set'!$F$4:$BF$38,0))*26/12</f>
        <v>0</v>
      </c>
    </row>
    <row r="931" spans="2:5" x14ac:dyDescent="0.25">
      <c r="B931" s="8" t="str">
        <f t="shared" si="30"/>
        <v>Leases</v>
      </c>
      <c r="C931" s="8">
        <f t="shared" si="31"/>
        <v>43</v>
      </c>
      <c r="D931" s="67">
        <v>1</v>
      </c>
      <c r="E931" s="68" cm="1">
        <f t="array" ref="E931">_xlfn.XLOOKUP($B931,'Data Set'!$B$4:$B$38,_xlfn.XLOOKUP($C931,'Data Set'!$F$2:$BF$2,'Data Set'!$F$4:$BF$38,0))*26/12</f>
        <v>0</v>
      </c>
    </row>
    <row r="932" spans="2:5" x14ac:dyDescent="0.25">
      <c r="B932" s="8" t="str">
        <f t="shared" si="30"/>
        <v>Staff Training Support</v>
      </c>
      <c r="C932" s="8">
        <f t="shared" si="31"/>
        <v>43</v>
      </c>
      <c r="D932" s="67">
        <v>1</v>
      </c>
      <c r="E932" s="68" cm="1">
        <f t="array" ref="E932">_xlfn.XLOOKUP($B932,'Data Set'!$B$4:$B$38,_xlfn.XLOOKUP($C932,'Data Set'!$F$2:$BF$2,'Data Set'!$F$4:$BF$38,0))*26/12</f>
        <v>0</v>
      </c>
    </row>
    <row r="933" spans="2:5" x14ac:dyDescent="0.25">
      <c r="B933" s="8" t="str">
        <f t="shared" si="30"/>
        <v>Staff Support (admin, mileage, etc)</v>
      </c>
      <c r="C933" s="8">
        <f t="shared" si="31"/>
        <v>43</v>
      </c>
      <c r="D933" s="67">
        <v>1</v>
      </c>
      <c r="E933" s="68" cm="1">
        <f t="array" ref="E933">_xlfn.XLOOKUP($B933,'Data Set'!$B$4:$B$38,_xlfn.XLOOKUP($C933,'Data Set'!$F$2:$BF$2,'Data Set'!$F$4:$BF$38,0))*26/12</f>
        <v>0</v>
      </c>
    </row>
    <row r="934" spans="2:5" x14ac:dyDescent="0.25">
      <c r="B934" s="8" t="str">
        <f t="shared" si="30"/>
        <v>Miscellaneous</v>
      </c>
      <c r="C934" s="8">
        <f t="shared" si="31"/>
        <v>43</v>
      </c>
      <c r="D934" s="67">
        <v>1</v>
      </c>
      <c r="E934" s="68" cm="1">
        <f t="array" ref="E934">_xlfn.XLOOKUP($B934,'Data Set'!$B$4:$B$38,_xlfn.XLOOKUP($C934,'Data Set'!$F$2:$BF$2,'Data Set'!$F$4:$BF$38,0))*26/12</f>
        <v>0</v>
      </c>
    </row>
    <row r="935" spans="2:5" x14ac:dyDescent="0.25">
      <c r="B935" s="8" t="str">
        <f t="shared" si="30"/>
        <v>Negative Earnings / Min Earnings</v>
      </c>
      <c r="C935" s="8">
        <f t="shared" si="31"/>
        <v>43</v>
      </c>
      <c r="D935" s="67">
        <v>1</v>
      </c>
      <c r="E935" s="68" cm="1">
        <f t="array" ref="E935">_xlfn.XLOOKUP($B935,'Data Set'!$B$4:$B$38,_xlfn.XLOOKUP($C935,'Data Set'!$F$2:$BF$2,'Data Set'!$F$4:$BF$38,0))*26/12</f>
        <v>0</v>
      </c>
    </row>
    <row r="936" spans="2:5" x14ac:dyDescent="0.25">
      <c r="B936" s="8" t="str">
        <f t="shared" si="30"/>
        <v>Brex Costs (Marketing and Advertisement)</v>
      </c>
      <c r="C936" s="8">
        <f t="shared" si="31"/>
        <v>43</v>
      </c>
      <c r="D936" s="67">
        <v>1</v>
      </c>
      <c r="E936" s="68" cm="1">
        <f t="array" ref="E936">_xlfn.XLOOKUP($B936,'Data Set'!$B$4:$B$38,_xlfn.XLOOKUP($C936,'Data Set'!$F$2:$BF$2,'Data Set'!$F$4:$BF$38,0))*26/12</f>
        <v>0</v>
      </c>
    </row>
    <row r="937" spans="2:5" x14ac:dyDescent="0.25">
      <c r="B937" s="8" t="str">
        <f t="shared" si="30"/>
        <v>Health Insurance (covered by Finni)</v>
      </c>
      <c r="C937" s="8">
        <f t="shared" si="31"/>
        <v>43</v>
      </c>
      <c r="D937" s="67">
        <v>1</v>
      </c>
      <c r="E937" s="68" cm="1">
        <f t="array" ref="E937">_xlfn.XLOOKUP($B937,'Data Set'!$B$4:$B$38,_xlfn.XLOOKUP($C937,'Data Set'!$F$2:$BF$2,'Data Set'!$F$4:$BF$38,0))*26/12</f>
        <v>0</v>
      </c>
    </row>
    <row r="938" spans="2:5" x14ac:dyDescent="0.25">
      <c r="B938" s="8" t="str">
        <f t="shared" si="30"/>
        <v>iPad Costs (Amortized)</v>
      </c>
      <c r="C938" s="8">
        <f t="shared" si="31"/>
        <v>43</v>
      </c>
      <c r="D938" s="67">
        <v>1</v>
      </c>
      <c r="E938" s="68" cm="1">
        <f t="array" ref="E938">_xlfn.XLOOKUP($B938,'Data Set'!$B$4:$B$38,_xlfn.XLOOKUP($C938,'Data Set'!$F$2:$BF$2,'Data Set'!$F$4:$BF$38,0))*26/12</f>
        <v>0</v>
      </c>
    </row>
    <row r="939" spans="2:5" x14ac:dyDescent="0.25">
      <c r="B939" s="8" t="str">
        <f t="shared" si="30"/>
        <v>Licensing and Training</v>
      </c>
      <c r="C939" s="8">
        <f t="shared" si="31"/>
        <v>43</v>
      </c>
      <c r="D939" s="67">
        <v>1</v>
      </c>
      <c r="E939" s="68" cm="1">
        <f t="array" ref="E939">_xlfn.XLOOKUP($B939,'Data Set'!$B$4:$B$38,_xlfn.XLOOKUP($C939,'Data Set'!$F$2:$BF$2,'Data Set'!$F$4:$BF$38,0))*26/12</f>
        <v>0</v>
      </c>
    </row>
    <row r="940" spans="2:5" x14ac:dyDescent="0.25">
      <c r="B940" s="8" t="str">
        <f t="shared" si="30"/>
        <v>Liability Insurance</v>
      </c>
      <c r="C940" s="8">
        <f t="shared" si="31"/>
        <v>43</v>
      </c>
      <c r="D940" s="67">
        <v>1</v>
      </c>
      <c r="E940" s="68" cm="1">
        <f t="array" ref="E940">_xlfn.XLOOKUP($B940,'Data Set'!$B$4:$B$38,_xlfn.XLOOKUP($C940,'Data Set'!$F$2:$BF$2,'Data Set'!$F$4:$BF$38,0))*26/12</f>
        <v>0</v>
      </c>
    </row>
    <row r="941" spans="2:5" x14ac:dyDescent="0.25">
      <c r="B941" s="8" t="str">
        <f t="shared" si="30"/>
        <v>Background Check Costs</v>
      </c>
      <c r="C941" s="8">
        <f t="shared" si="31"/>
        <v>43</v>
      </c>
      <c r="D941" s="67">
        <v>1</v>
      </c>
      <c r="E941" s="68" cm="1">
        <f t="array" ref="E941">_xlfn.XLOOKUP($B941,'Data Set'!$B$4:$B$38,_xlfn.XLOOKUP($C941,'Data Set'!$F$2:$BF$2,'Data Set'!$F$4:$BF$38,0))*26/12</f>
        <v>0</v>
      </c>
    </row>
    <row r="942" spans="2:5" x14ac:dyDescent="0.25">
      <c r="B942" s="8" t="str">
        <f t="shared" si="30"/>
        <v>Billing Costs</v>
      </c>
      <c r="C942" s="8">
        <f t="shared" si="31"/>
        <v>43</v>
      </c>
      <c r="D942" s="67">
        <v>1</v>
      </c>
      <c r="E942" s="68" cm="1">
        <f t="array" ref="E942">_xlfn.XLOOKUP($B942,'Data Set'!$B$4:$B$38,_xlfn.XLOOKUP($C942,'Data Set'!$F$2:$BF$2,'Data Set'!$F$4:$BF$38,0))*26/12</f>
        <v>0</v>
      </c>
    </row>
    <row r="943" spans="2:5" x14ac:dyDescent="0.25">
      <c r="B943" s="8" t="str">
        <f t="shared" si="30"/>
        <v>Credentialing Costs</v>
      </c>
      <c r="C943" s="8">
        <f t="shared" si="31"/>
        <v>43</v>
      </c>
      <c r="D943" s="67">
        <v>1</v>
      </c>
      <c r="E943" s="68" cm="1">
        <f t="array" ref="E943">_xlfn.XLOOKUP($B943,'Data Set'!$B$4:$B$38,_xlfn.XLOOKUP($C943,'Data Set'!$F$2:$BF$2,'Data Set'!$F$4:$BF$38,0))*26/12</f>
        <v>0</v>
      </c>
    </row>
    <row r="944" spans="2:5" x14ac:dyDescent="0.25">
      <c r="B944" s="8" t="str">
        <f t="shared" si="30"/>
        <v>Slack Costs</v>
      </c>
      <c r="C944" s="8">
        <f t="shared" si="31"/>
        <v>43</v>
      </c>
      <c r="D944" s="67">
        <v>1</v>
      </c>
      <c r="E944" s="68" cm="1">
        <f t="array" ref="E944">_xlfn.XLOOKUP($B944,'Data Set'!$B$4:$B$38,_xlfn.XLOOKUP($C944,'Data Set'!$F$2:$BF$2,'Data Set'!$F$4:$BF$38,0))*26/12</f>
        <v>0</v>
      </c>
    </row>
    <row r="945" spans="2:5" x14ac:dyDescent="0.25">
      <c r="B945" s="8" t="str">
        <f t="shared" si="30"/>
        <v>Rippling Costs</v>
      </c>
      <c r="C945" s="8">
        <f t="shared" si="31"/>
        <v>43</v>
      </c>
      <c r="D945" s="67">
        <v>1</v>
      </c>
      <c r="E945" s="68" cm="1">
        <f t="array" ref="E945">_xlfn.XLOOKUP($B945,'Data Set'!$B$4:$B$38,_xlfn.XLOOKUP($C945,'Data Set'!$F$2:$BF$2,'Data Set'!$F$4:$BF$38,0))*26/12</f>
        <v>0</v>
      </c>
    </row>
    <row r="946" spans="2:5" x14ac:dyDescent="0.25">
      <c r="B946" s="8" t="str">
        <f t="shared" si="30"/>
        <v>Google Workspace Costs</v>
      </c>
      <c r="C946" s="8">
        <f t="shared" si="31"/>
        <v>43</v>
      </c>
      <c r="D946" s="67">
        <v>1</v>
      </c>
      <c r="E946" s="68" cm="1">
        <f t="array" ref="E946">_xlfn.XLOOKUP($B946,'Data Set'!$B$4:$B$38,_xlfn.XLOOKUP($C946,'Data Set'!$F$2:$BF$2,'Data Set'!$F$4:$BF$38,0))*26/12</f>
        <v>0</v>
      </c>
    </row>
    <row r="947" spans="2:5" x14ac:dyDescent="0.25">
      <c r="B947" s="8" t="str">
        <f t="shared" si="30"/>
        <v>Workers Comp</v>
      </c>
      <c r="C947" s="8">
        <f t="shared" si="31"/>
        <v>43</v>
      </c>
      <c r="D947" s="67">
        <v>1</v>
      </c>
      <c r="E947" s="68" cm="1">
        <f t="array" ref="E947">_xlfn.XLOOKUP($B947,'Data Set'!$B$4:$B$38,_xlfn.XLOOKUP($C947,'Data Set'!$F$2:$BF$2,'Data Set'!$F$4:$BF$38,0))*26/12</f>
        <v>0</v>
      </c>
    </row>
    <row r="948" spans="2:5" x14ac:dyDescent="0.25">
      <c r="B948" s="8" t="str">
        <f t="shared" si="30"/>
        <v>Payroll Taxes</v>
      </c>
      <c r="C948" s="8">
        <f t="shared" si="31"/>
        <v>43</v>
      </c>
      <c r="D948" s="67">
        <v>1</v>
      </c>
      <c r="E948" s="68" cm="1">
        <f t="array" ref="E948">_xlfn.XLOOKUP($B948,'Data Set'!$B$4:$B$38,_xlfn.XLOOKUP($C948,'Data Set'!$F$2:$BF$2,'Data Set'!$F$4:$BF$38,0))*26/12</f>
        <v>0</v>
      </c>
    </row>
    <row r="949" spans="2:5" x14ac:dyDescent="0.25">
      <c r="B949" s="8" t="str">
        <f t="shared" si="30"/>
        <v>Billings</v>
      </c>
      <c r="C949" s="8">
        <f t="shared" si="31"/>
        <v>44</v>
      </c>
      <c r="D949" s="67">
        <v>1</v>
      </c>
      <c r="E949" s="68" cm="1">
        <f t="array" ref="E949">_xlfn.XLOOKUP($B949,'Data Set'!$B$4:$B$38,_xlfn.XLOOKUP($C949,'Data Set'!$F$2:$BF$2,'Data Set'!$F$4:$BF$38,0))*26/12</f>
        <v>73733.031666666706</v>
      </c>
    </row>
    <row r="950" spans="2:5" x14ac:dyDescent="0.25">
      <c r="B950" s="8" t="str">
        <f t="shared" si="30"/>
        <v xml:space="preserve">Staff Pay </v>
      </c>
      <c r="C950" s="8">
        <f t="shared" si="31"/>
        <v>44</v>
      </c>
      <c r="D950" s="67">
        <v>1</v>
      </c>
      <c r="E950" s="68" cm="1">
        <f t="array" ref="E950">_xlfn.XLOOKUP($B950,'Data Set'!$B$4:$B$38,_xlfn.XLOOKUP($C950,'Data Set'!$F$2:$BF$2,'Data Set'!$F$4:$BF$38,0))*26/12</f>
        <v>54549.473333333335</v>
      </c>
    </row>
    <row r="951" spans="2:5" x14ac:dyDescent="0.25">
      <c r="B951" s="8" t="str">
        <f t="shared" si="30"/>
        <v>Charge Backs</v>
      </c>
      <c r="C951" s="8">
        <f t="shared" si="31"/>
        <v>44</v>
      </c>
      <c r="D951" s="67">
        <v>1</v>
      </c>
      <c r="E951" s="68" cm="1">
        <f t="array" ref="E951">_xlfn.XLOOKUP($B951,'Data Set'!$B$4:$B$38,_xlfn.XLOOKUP($C951,'Data Set'!$F$2:$BF$2,'Data Set'!$F$4:$BF$38,0))*26/12</f>
        <v>0</v>
      </c>
    </row>
    <row r="952" spans="2:5" x14ac:dyDescent="0.25">
      <c r="B952" s="8" t="str">
        <f t="shared" si="30"/>
        <v>Practice Earnings*</v>
      </c>
      <c r="C952" s="8">
        <f t="shared" si="31"/>
        <v>44</v>
      </c>
      <c r="D952" s="67">
        <v>1</v>
      </c>
      <c r="E952" s="68" cm="1">
        <f t="array" ref="E952">_xlfn.XLOOKUP($B952,'Data Set'!$B$4:$B$38,_xlfn.XLOOKUP($C952,'Data Set'!$F$2:$BF$2,'Data Set'!$F$4:$BF$38,0))*26/12</f>
        <v>750.29933333337556</v>
      </c>
    </row>
    <row r="953" spans="2:5" x14ac:dyDescent="0.25">
      <c r="B953" s="8" t="str">
        <f t="shared" si="30"/>
        <v>Leases</v>
      </c>
      <c r="C953" s="8">
        <f t="shared" si="31"/>
        <v>44</v>
      </c>
      <c r="D953" s="67">
        <v>1</v>
      </c>
      <c r="E953" s="68" cm="1">
        <f t="array" ref="E953">_xlfn.XLOOKUP($B953,'Data Set'!$B$4:$B$38,_xlfn.XLOOKUP($C953,'Data Set'!$F$2:$BF$2,'Data Set'!$F$4:$BF$38,0))*26/12</f>
        <v>0</v>
      </c>
    </row>
    <row r="954" spans="2:5" x14ac:dyDescent="0.25">
      <c r="B954" s="8" t="str">
        <f t="shared" si="30"/>
        <v>Staff Training Support</v>
      </c>
      <c r="C954" s="8">
        <f t="shared" si="31"/>
        <v>44</v>
      </c>
      <c r="D954" s="67">
        <v>1</v>
      </c>
      <c r="E954" s="68" cm="1">
        <f t="array" ref="E954">_xlfn.XLOOKUP($B954,'Data Set'!$B$4:$B$38,_xlfn.XLOOKUP($C954,'Data Set'!$F$2:$BF$2,'Data Set'!$F$4:$BF$38,0))*26/12</f>
        <v>0</v>
      </c>
    </row>
    <row r="955" spans="2:5" x14ac:dyDescent="0.25">
      <c r="B955" s="8" t="str">
        <f t="shared" si="30"/>
        <v>Staff Support (admin, mileage, etc)</v>
      </c>
      <c r="C955" s="8">
        <f t="shared" si="31"/>
        <v>44</v>
      </c>
      <c r="D955" s="67">
        <v>1</v>
      </c>
      <c r="E955" s="68" cm="1">
        <f t="array" ref="E955">_xlfn.XLOOKUP($B955,'Data Set'!$B$4:$B$38,_xlfn.XLOOKUP($C955,'Data Set'!$F$2:$BF$2,'Data Set'!$F$4:$BF$38,0))*26/12</f>
        <v>0</v>
      </c>
    </row>
    <row r="956" spans="2:5" x14ac:dyDescent="0.25">
      <c r="B956" s="8" t="str">
        <f t="shared" si="30"/>
        <v>Miscellaneous</v>
      </c>
      <c r="C956" s="8">
        <f t="shared" si="31"/>
        <v>44</v>
      </c>
      <c r="D956" s="67">
        <v>1</v>
      </c>
      <c r="E956" s="68" cm="1">
        <f t="array" ref="E956">_xlfn.XLOOKUP($B956,'Data Set'!$B$4:$B$38,_xlfn.XLOOKUP($C956,'Data Set'!$F$2:$BF$2,'Data Set'!$F$4:$BF$38,0))*26/12</f>
        <v>0</v>
      </c>
    </row>
    <row r="957" spans="2:5" x14ac:dyDescent="0.25">
      <c r="B957" s="8" t="str">
        <f t="shared" si="30"/>
        <v>Negative Earnings / Min Earnings</v>
      </c>
      <c r="C957" s="8">
        <f t="shared" si="31"/>
        <v>44</v>
      </c>
      <c r="D957" s="67">
        <v>1</v>
      </c>
      <c r="E957" s="68" cm="1">
        <f t="array" ref="E957">_xlfn.XLOOKUP($B957,'Data Set'!$B$4:$B$38,_xlfn.XLOOKUP($C957,'Data Set'!$F$2:$BF$2,'Data Set'!$F$4:$BF$38,0))*26/12</f>
        <v>0</v>
      </c>
    </row>
    <row r="958" spans="2:5" x14ac:dyDescent="0.25">
      <c r="B958" s="8" t="str">
        <f t="shared" si="30"/>
        <v>Brex Costs (Marketing and Advertisement)</v>
      </c>
      <c r="C958" s="8">
        <f t="shared" si="31"/>
        <v>44</v>
      </c>
      <c r="D958" s="67">
        <v>1</v>
      </c>
      <c r="E958" s="68" cm="1">
        <f t="array" ref="E958">_xlfn.XLOOKUP($B958,'Data Set'!$B$4:$B$38,_xlfn.XLOOKUP($C958,'Data Set'!$F$2:$BF$2,'Data Set'!$F$4:$BF$38,0))*26/12</f>
        <v>0</v>
      </c>
    </row>
    <row r="959" spans="2:5" x14ac:dyDescent="0.25">
      <c r="B959" s="8" t="str">
        <f t="shared" si="30"/>
        <v>Health Insurance (covered by Finni)</v>
      </c>
      <c r="C959" s="8">
        <f t="shared" si="31"/>
        <v>44</v>
      </c>
      <c r="D959" s="67">
        <v>1</v>
      </c>
      <c r="E959" s="68" cm="1">
        <f t="array" ref="E959">_xlfn.XLOOKUP($B959,'Data Set'!$B$4:$B$38,_xlfn.XLOOKUP($C959,'Data Set'!$F$2:$BF$2,'Data Set'!$F$4:$BF$38,0))*26/12</f>
        <v>0</v>
      </c>
    </row>
    <row r="960" spans="2:5" x14ac:dyDescent="0.25">
      <c r="B960" s="8" t="str">
        <f t="shared" si="30"/>
        <v>iPad Costs (Amortized)</v>
      </c>
      <c r="C960" s="8">
        <f t="shared" si="31"/>
        <v>44</v>
      </c>
      <c r="D960" s="67">
        <v>1</v>
      </c>
      <c r="E960" s="68" cm="1">
        <f t="array" ref="E960">_xlfn.XLOOKUP($B960,'Data Set'!$B$4:$B$38,_xlfn.XLOOKUP($C960,'Data Set'!$F$2:$BF$2,'Data Set'!$F$4:$BF$38,0))*26/12</f>
        <v>433.33333333333331</v>
      </c>
    </row>
    <row r="961" spans="2:5" x14ac:dyDescent="0.25">
      <c r="B961" s="8" t="str">
        <f t="shared" si="30"/>
        <v>Licensing and Training</v>
      </c>
      <c r="C961" s="8">
        <f t="shared" si="31"/>
        <v>44</v>
      </c>
      <c r="D961" s="67">
        <v>1</v>
      </c>
      <c r="E961" s="68" cm="1">
        <f t="array" ref="E961">_xlfn.XLOOKUP($B961,'Data Set'!$B$4:$B$38,_xlfn.XLOOKUP($C961,'Data Set'!$F$2:$BF$2,'Data Set'!$F$4:$BF$38,0))*26/12</f>
        <v>0</v>
      </c>
    </row>
    <row r="962" spans="2:5" x14ac:dyDescent="0.25">
      <c r="B962" s="8" t="str">
        <f t="shared" si="30"/>
        <v>Liability Insurance</v>
      </c>
      <c r="C962" s="8">
        <f t="shared" si="31"/>
        <v>44</v>
      </c>
      <c r="D962" s="67">
        <v>1</v>
      </c>
      <c r="E962" s="68" cm="1">
        <f t="array" ref="E962">_xlfn.XLOOKUP($B962,'Data Set'!$B$4:$B$38,_xlfn.XLOOKUP($C962,'Data Set'!$F$2:$BF$2,'Data Set'!$F$4:$BF$38,0))*26/12</f>
        <v>308.33333333333337</v>
      </c>
    </row>
    <row r="963" spans="2:5" x14ac:dyDescent="0.25">
      <c r="B963" s="8" t="str">
        <f t="shared" si="30"/>
        <v>Background Check Costs</v>
      </c>
      <c r="C963" s="8">
        <f t="shared" si="31"/>
        <v>44</v>
      </c>
      <c r="D963" s="67">
        <v>1</v>
      </c>
      <c r="E963" s="68" cm="1">
        <f t="array" ref="E963">_xlfn.XLOOKUP($B963,'Data Set'!$B$4:$B$38,_xlfn.XLOOKUP($C963,'Data Set'!$F$2:$BF$2,'Data Set'!$F$4:$BF$38,0))*26/12</f>
        <v>308.33333333333337</v>
      </c>
    </row>
    <row r="964" spans="2:5" x14ac:dyDescent="0.25">
      <c r="B964" s="8" t="str">
        <f t="shared" si="30"/>
        <v>Billing Costs</v>
      </c>
      <c r="C964" s="8">
        <f t="shared" si="31"/>
        <v>44</v>
      </c>
      <c r="D964" s="67">
        <v>1</v>
      </c>
      <c r="E964" s="68" cm="1">
        <f t="array" ref="E964">_xlfn.XLOOKUP($B964,'Data Set'!$B$4:$B$38,_xlfn.XLOOKUP($C964,'Data Set'!$F$2:$BF$2,'Data Set'!$F$4:$BF$38,0))*26/12</f>
        <v>2211.9909500000012</v>
      </c>
    </row>
    <row r="965" spans="2:5" x14ac:dyDescent="0.25">
      <c r="B965" s="8" t="str">
        <f t="shared" si="30"/>
        <v>Credentialing Costs</v>
      </c>
      <c r="C965" s="8">
        <f t="shared" si="31"/>
        <v>44</v>
      </c>
      <c r="D965" s="67">
        <v>1</v>
      </c>
      <c r="E965" s="68" cm="1">
        <f t="array" ref="E965">_xlfn.XLOOKUP($B965,'Data Set'!$B$4:$B$38,_xlfn.XLOOKUP($C965,'Data Set'!$F$2:$BF$2,'Data Set'!$F$4:$BF$38,0))*26/12</f>
        <v>487.5</v>
      </c>
    </row>
    <row r="966" spans="2:5" x14ac:dyDescent="0.25">
      <c r="B966" s="8" t="str">
        <f t="shared" si="30"/>
        <v>Slack Costs</v>
      </c>
      <c r="C966" s="8">
        <f t="shared" si="31"/>
        <v>44</v>
      </c>
      <c r="D966" s="67">
        <v>1</v>
      </c>
      <c r="E966" s="68" cm="1">
        <f t="array" ref="E966">_xlfn.XLOOKUP($B966,'Data Set'!$B$4:$B$38,_xlfn.XLOOKUP($C966,'Data Set'!$F$2:$BF$2,'Data Set'!$F$4:$BF$38,0))*26/12</f>
        <v>518</v>
      </c>
    </row>
    <row r="967" spans="2:5" x14ac:dyDescent="0.25">
      <c r="B967" s="8" t="str">
        <f t="shared" si="30"/>
        <v>Rippling Costs</v>
      </c>
      <c r="C967" s="8">
        <f t="shared" si="31"/>
        <v>44</v>
      </c>
      <c r="D967" s="67">
        <v>1</v>
      </c>
      <c r="E967" s="68" cm="1">
        <f t="array" ref="E967">_xlfn.XLOOKUP($B967,'Data Set'!$B$4:$B$38,_xlfn.XLOOKUP($C967,'Data Set'!$F$2:$BF$2,'Data Set'!$F$4:$BF$38,0))*26/12</f>
        <v>1498.5</v>
      </c>
    </row>
    <row r="968" spans="2:5" x14ac:dyDescent="0.25">
      <c r="B968" s="8" t="str">
        <f t="shared" si="30"/>
        <v>Google Workspace Costs</v>
      </c>
      <c r="C968" s="8">
        <f t="shared" si="31"/>
        <v>44</v>
      </c>
      <c r="D968" s="67">
        <v>1</v>
      </c>
      <c r="E968" s="68" cm="1">
        <f t="array" ref="E968">_xlfn.XLOOKUP($B968,'Data Set'!$B$4:$B$38,_xlfn.XLOOKUP($C968,'Data Set'!$F$2:$BF$2,'Data Set'!$F$4:$BF$38,0))*26/12</f>
        <v>629</v>
      </c>
    </row>
    <row r="969" spans="2:5" x14ac:dyDescent="0.25">
      <c r="B969" s="8" t="str">
        <f t="shared" si="30"/>
        <v>Workers Comp</v>
      </c>
      <c r="C969" s="8">
        <f t="shared" si="31"/>
        <v>44</v>
      </c>
      <c r="D969" s="67">
        <v>1</v>
      </c>
      <c r="E969" s="68" cm="1">
        <f t="array" ref="E969">_xlfn.XLOOKUP($B969,'Data Set'!$B$4:$B$38,_xlfn.XLOOKUP($C969,'Data Set'!$F$2:$BF$2,'Data Set'!$F$4:$BF$38,0))*26/12</f>
        <v>960.07073066666669</v>
      </c>
    </row>
    <row r="970" spans="2:5" x14ac:dyDescent="0.25">
      <c r="B970" s="8" t="str">
        <f t="shared" si="30"/>
        <v>Payroll Taxes</v>
      </c>
      <c r="C970" s="8">
        <f t="shared" si="31"/>
        <v>44</v>
      </c>
      <c r="D970" s="67">
        <v>1</v>
      </c>
      <c r="E970" s="68" cm="1">
        <f t="array" ref="E970">_xlfn.XLOOKUP($B970,'Data Set'!$B$4:$B$38,_xlfn.XLOOKUP($C970,'Data Set'!$F$2:$BF$2,'Data Set'!$F$4:$BF$38,0))*26/12</f>
        <v>4531.0200000000004</v>
      </c>
    </row>
    <row r="971" spans="2:5" x14ac:dyDescent="0.25">
      <c r="B971" s="8" t="str">
        <f t="shared" si="30"/>
        <v>Billings</v>
      </c>
      <c r="C971" s="8">
        <f t="shared" si="31"/>
        <v>45</v>
      </c>
      <c r="D971" s="67">
        <v>1</v>
      </c>
      <c r="E971" s="68" cm="1">
        <f t="array" ref="E971">_xlfn.XLOOKUP($B971,'Data Set'!$B$4:$B$38,_xlfn.XLOOKUP($C971,'Data Set'!$F$2:$BF$2,'Data Set'!$F$4:$BF$38,0))*26/12</f>
        <v>0</v>
      </c>
    </row>
    <row r="972" spans="2:5" x14ac:dyDescent="0.25">
      <c r="B972" s="8" t="str">
        <f t="shared" si="30"/>
        <v xml:space="preserve">Staff Pay </v>
      </c>
      <c r="C972" s="8">
        <f t="shared" si="31"/>
        <v>45</v>
      </c>
      <c r="D972" s="67">
        <v>1</v>
      </c>
      <c r="E972" s="68" cm="1">
        <f t="array" ref="E972">_xlfn.XLOOKUP($B972,'Data Set'!$B$4:$B$38,_xlfn.XLOOKUP($C972,'Data Set'!$F$2:$BF$2,'Data Set'!$F$4:$BF$38,0))*26/12</f>
        <v>0</v>
      </c>
    </row>
    <row r="973" spans="2:5" x14ac:dyDescent="0.25">
      <c r="B973" s="8" t="str">
        <f t="shared" si="30"/>
        <v>Charge Backs</v>
      </c>
      <c r="C973" s="8">
        <f t="shared" si="31"/>
        <v>45</v>
      </c>
      <c r="D973" s="67">
        <v>1</v>
      </c>
      <c r="E973" s="68" cm="1">
        <f t="array" ref="E973">_xlfn.XLOOKUP($B973,'Data Set'!$B$4:$B$38,_xlfn.XLOOKUP($C973,'Data Set'!$F$2:$BF$2,'Data Set'!$F$4:$BF$38,0))*26/12</f>
        <v>0</v>
      </c>
    </row>
    <row r="974" spans="2:5" x14ac:dyDescent="0.25">
      <c r="B974" s="8" t="str">
        <f t="shared" si="30"/>
        <v>Practice Earnings*</v>
      </c>
      <c r="C974" s="8">
        <f t="shared" si="31"/>
        <v>45</v>
      </c>
      <c r="D974" s="67">
        <v>1</v>
      </c>
      <c r="E974" s="68" cm="1">
        <f t="array" ref="E974">_xlfn.XLOOKUP($B974,'Data Set'!$B$4:$B$38,_xlfn.XLOOKUP($C974,'Data Set'!$F$2:$BF$2,'Data Set'!$F$4:$BF$38,0))*26/12</f>
        <v>0</v>
      </c>
    </row>
    <row r="975" spans="2:5" x14ac:dyDescent="0.25">
      <c r="B975" s="8" t="str">
        <f t="shared" si="30"/>
        <v>Leases</v>
      </c>
      <c r="C975" s="8">
        <f t="shared" si="31"/>
        <v>45</v>
      </c>
      <c r="D975" s="67">
        <v>1</v>
      </c>
      <c r="E975" s="68" cm="1">
        <f t="array" ref="E975">_xlfn.XLOOKUP($B975,'Data Set'!$B$4:$B$38,_xlfn.XLOOKUP($C975,'Data Set'!$F$2:$BF$2,'Data Set'!$F$4:$BF$38,0))*26/12</f>
        <v>0</v>
      </c>
    </row>
    <row r="976" spans="2:5" x14ac:dyDescent="0.25">
      <c r="B976" s="8" t="str">
        <f t="shared" si="30"/>
        <v>Staff Training Support</v>
      </c>
      <c r="C976" s="8">
        <f t="shared" si="31"/>
        <v>45</v>
      </c>
      <c r="D976" s="67">
        <v>1</v>
      </c>
      <c r="E976" s="68" cm="1">
        <f t="array" ref="E976">_xlfn.XLOOKUP($B976,'Data Set'!$B$4:$B$38,_xlfn.XLOOKUP($C976,'Data Set'!$F$2:$BF$2,'Data Set'!$F$4:$BF$38,0))*26/12</f>
        <v>0</v>
      </c>
    </row>
    <row r="977" spans="2:5" x14ac:dyDescent="0.25">
      <c r="B977" s="8" t="str">
        <f t="shared" si="30"/>
        <v>Staff Support (admin, mileage, etc)</v>
      </c>
      <c r="C977" s="8">
        <f t="shared" si="31"/>
        <v>45</v>
      </c>
      <c r="D977" s="67">
        <v>1</v>
      </c>
      <c r="E977" s="68" cm="1">
        <f t="array" ref="E977">_xlfn.XLOOKUP($B977,'Data Set'!$B$4:$B$38,_xlfn.XLOOKUP($C977,'Data Set'!$F$2:$BF$2,'Data Set'!$F$4:$BF$38,0))*26/12</f>
        <v>0</v>
      </c>
    </row>
    <row r="978" spans="2:5" x14ac:dyDescent="0.25">
      <c r="B978" s="8" t="str">
        <f t="shared" si="30"/>
        <v>Miscellaneous</v>
      </c>
      <c r="C978" s="8">
        <f t="shared" si="31"/>
        <v>45</v>
      </c>
      <c r="D978" s="67">
        <v>1</v>
      </c>
      <c r="E978" s="68" cm="1">
        <f t="array" ref="E978">_xlfn.XLOOKUP($B978,'Data Set'!$B$4:$B$38,_xlfn.XLOOKUP($C978,'Data Set'!$F$2:$BF$2,'Data Set'!$F$4:$BF$38,0))*26/12</f>
        <v>0</v>
      </c>
    </row>
    <row r="979" spans="2:5" x14ac:dyDescent="0.25">
      <c r="B979" s="8" t="str">
        <f t="shared" si="30"/>
        <v>Negative Earnings / Min Earnings</v>
      </c>
      <c r="C979" s="8">
        <f t="shared" si="31"/>
        <v>45</v>
      </c>
      <c r="D979" s="67">
        <v>1</v>
      </c>
      <c r="E979" s="68" cm="1">
        <f t="array" ref="E979">_xlfn.XLOOKUP($B979,'Data Set'!$B$4:$B$38,_xlfn.XLOOKUP($C979,'Data Set'!$F$2:$BF$2,'Data Set'!$F$4:$BF$38,0))*26/12</f>
        <v>0</v>
      </c>
    </row>
    <row r="980" spans="2:5" x14ac:dyDescent="0.25">
      <c r="B980" s="8" t="str">
        <f t="shared" si="30"/>
        <v>Brex Costs (Marketing and Advertisement)</v>
      </c>
      <c r="C980" s="8">
        <f t="shared" si="31"/>
        <v>45</v>
      </c>
      <c r="D980" s="67">
        <v>1</v>
      </c>
      <c r="E980" s="68" cm="1">
        <f t="array" ref="E980">_xlfn.XLOOKUP($B980,'Data Set'!$B$4:$B$38,_xlfn.XLOOKUP($C980,'Data Set'!$F$2:$BF$2,'Data Set'!$F$4:$BF$38,0))*26/12</f>
        <v>0</v>
      </c>
    </row>
    <row r="981" spans="2:5" x14ac:dyDescent="0.25">
      <c r="B981" s="8" t="str">
        <f t="shared" si="30"/>
        <v>Health Insurance (covered by Finni)</v>
      </c>
      <c r="C981" s="8">
        <f t="shared" si="31"/>
        <v>45</v>
      </c>
      <c r="D981" s="67">
        <v>1</v>
      </c>
      <c r="E981" s="68" cm="1">
        <f t="array" ref="E981">_xlfn.XLOOKUP($B981,'Data Set'!$B$4:$B$38,_xlfn.XLOOKUP($C981,'Data Set'!$F$2:$BF$2,'Data Set'!$F$4:$BF$38,0))*26/12</f>
        <v>0</v>
      </c>
    </row>
    <row r="982" spans="2:5" x14ac:dyDescent="0.25">
      <c r="B982" s="8" t="str">
        <f t="shared" si="30"/>
        <v>iPad Costs (Amortized)</v>
      </c>
      <c r="C982" s="8">
        <f t="shared" si="31"/>
        <v>45</v>
      </c>
      <c r="D982" s="67">
        <v>1</v>
      </c>
      <c r="E982" s="68" cm="1">
        <f t="array" ref="E982">_xlfn.XLOOKUP($B982,'Data Set'!$B$4:$B$38,_xlfn.XLOOKUP($C982,'Data Set'!$F$2:$BF$2,'Data Set'!$F$4:$BF$38,0))*26/12</f>
        <v>0</v>
      </c>
    </row>
    <row r="983" spans="2:5" x14ac:dyDescent="0.25">
      <c r="B983" s="8" t="str">
        <f t="shared" si="30"/>
        <v>Licensing and Training</v>
      </c>
      <c r="C983" s="8">
        <f t="shared" si="31"/>
        <v>45</v>
      </c>
      <c r="D983" s="67">
        <v>1</v>
      </c>
      <c r="E983" s="68" cm="1">
        <f t="array" ref="E983">_xlfn.XLOOKUP($B983,'Data Set'!$B$4:$B$38,_xlfn.XLOOKUP($C983,'Data Set'!$F$2:$BF$2,'Data Set'!$F$4:$BF$38,0))*26/12</f>
        <v>0</v>
      </c>
    </row>
    <row r="984" spans="2:5" x14ac:dyDescent="0.25">
      <c r="B984" s="8" t="str">
        <f t="shared" si="30"/>
        <v>Liability Insurance</v>
      </c>
      <c r="C984" s="8">
        <f t="shared" si="31"/>
        <v>45</v>
      </c>
      <c r="D984" s="67">
        <v>1</v>
      </c>
      <c r="E984" s="68" cm="1">
        <f t="array" ref="E984">_xlfn.XLOOKUP($B984,'Data Set'!$B$4:$B$38,_xlfn.XLOOKUP($C984,'Data Set'!$F$2:$BF$2,'Data Set'!$F$4:$BF$38,0))*26/12</f>
        <v>8.3333333333333339</v>
      </c>
    </row>
    <row r="985" spans="2:5" x14ac:dyDescent="0.25">
      <c r="B985" s="8" t="str">
        <f t="shared" si="30"/>
        <v>Background Check Costs</v>
      </c>
      <c r="C985" s="8">
        <f t="shared" si="31"/>
        <v>45</v>
      </c>
      <c r="D985" s="67">
        <v>1</v>
      </c>
      <c r="E985" s="68" cm="1">
        <f t="array" ref="E985">_xlfn.XLOOKUP($B985,'Data Set'!$B$4:$B$38,_xlfn.XLOOKUP($C985,'Data Set'!$F$2:$BF$2,'Data Set'!$F$4:$BF$38,0))*26/12</f>
        <v>8.3333333333333339</v>
      </c>
    </row>
    <row r="986" spans="2:5" x14ac:dyDescent="0.25">
      <c r="B986" s="8" t="str">
        <f t="shared" ref="B986:B1049" si="32">B964</f>
        <v>Billing Costs</v>
      </c>
      <c r="C986" s="8">
        <f t="shared" ref="C986:C1049" si="33">C964+1</f>
        <v>45</v>
      </c>
      <c r="D986" s="67">
        <v>1</v>
      </c>
      <c r="E986" s="68" cm="1">
        <f t="array" ref="E986">_xlfn.XLOOKUP($B986,'Data Set'!$B$4:$B$38,_xlfn.XLOOKUP($C986,'Data Set'!$F$2:$BF$2,'Data Set'!$F$4:$BF$38,0))*26/12</f>
        <v>0</v>
      </c>
    </row>
    <row r="987" spans="2:5" x14ac:dyDescent="0.25">
      <c r="B987" s="8" t="str">
        <f t="shared" si="32"/>
        <v>Credentialing Costs</v>
      </c>
      <c r="C987" s="8">
        <f t="shared" si="33"/>
        <v>45</v>
      </c>
      <c r="D987" s="67">
        <v>1</v>
      </c>
      <c r="E987" s="68" cm="1">
        <f t="array" ref="E987">_xlfn.XLOOKUP($B987,'Data Set'!$B$4:$B$38,_xlfn.XLOOKUP($C987,'Data Set'!$F$2:$BF$2,'Data Set'!$F$4:$BF$38,0))*26/12</f>
        <v>0</v>
      </c>
    </row>
    <row r="988" spans="2:5" x14ac:dyDescent="0.25">
      <c r="B988" s="8" t="str">
        <f t="shared" si="32"/>
        <v>Slack Costs</v>
      </c>
      <c r="C988" s="8">
        <f t="shared" si="33"/>
        <v>45</v>
      </c>
      <c r="D988" s="67">
        <v>1</v>
      </c>
      <c r="E988" s="68" cm="1">
        <f t="array" ref="E988">_xlfn.XLOOKUP($B988,'Data Set'!$B$4:$B$38,_xlfn.XLOOKUP($C988,'Data Set'!$F$2:$BF$2,'Data Set'!$F$4:$BF$38,0))*26/12</f>
        <v>14</v>
      </c>
    </row>
    <row r="989" spans="2:5" x14ac:dyDescent="0.25">
      <c r="B989" s="8" t="str">
        <f t="shared" si="32"/>
        <v>Rippling Costs</v>
      </c>
      <c r="C989" s="8">
        <f t="shared" si="33"/>
        <v>45</v>
      </c>
      <c r="D989" s="67">
        <v>1</v>
      </c>
      <c r="E989" s="68" cm="1">
        <f t="array" ref="E989">_xlfn.XLOOKUP($B989,'Data Set'!$B$4:$B$38,_xlfn.XLOOKUP($C989,'Data Set'!$F$2:$BF$2,'Data Set'!$F$4:$BF$38,0))*26/12</f>
        <v>40.5</v>
      </c>
    </row>
    <row r="990" spans="2:5" x14ac:dyDescent="0.25">
      <c r="B990" s="8" t="str">
        <f t="shared" si="32"/>
        <v>Google Workspace Costs</v>
      </c>
      <c r="C990" s="8">
        <f t="shared" si="33"/>
        <v>45</v>
      </c>
      <c r="D990" s="67">
        <v>1</v>
      </c>
      <c r="E990" s="68" cm="1">
        <f t="array" ref="E990">_xlfn.XLOOKUP($B990,'Data Set'!$B$4:$B$38,_xlfn.XLOOKUP($C990,'Data Set'!$F$2:$BF$2,'Data Set'!$F$4:$BF$38,0))*26/12</f>
        <v>17</v>
      </c>
    </row>
    <row r="991" spans="2:5" x14ac:dyDescent="0.25">
      <c r="B991" s="8" t="str">
        <f t="shared" si="32"/>
        <v>Workers Comp</v>
      </c>
      <c r="C991" s="8">
        <f t="shared" si="33"/>
        <v>45</v>
      </c>
      <c r="D991" s="67">
        <v>1</v>
      </c>
      <c r="E991" s="68" cm="1">
        <f t="array" ref="E991">_xlfn.XLOOKUP($B991,'Data Set'!$B$4:$B$38,_xlfn.XLOOKUP($C991,'Data Set'!$F$2:$BF$2,'Data Set'!$F$4:$BF$38,0))*26/12</f>
        <v>0</v>
      </c>
    </row>
    <row r="992" spans="2:5" x14ac:dyDescent="0.25">
      <c r="B992" s="8" t="str">
        <f t="shared" si="32"/>
        <v>Payroll Taxes</v>
      </c>
      <c r="C992" s="8">
        <f t="shared" si="33"/>
        <v>45</v>
      </c>
      <c r="D992" s="67">
        <v>1</v>
      </c>
      <c r="E992" s="68" cm="1">
        <f t="array" ref="E992">_xlfn.XLOOKUP($B992,'Data Set'!$B$4:$B$38,_xlfn.XLOOKUP($C992,'Data Set'!$F$2:$BF$2,'Data Set'!$F$4:$BF$38,0))*26/12</f>
        <v>0</v>
      </c>
    </row>
    <row r="993" spans="2:5" x14ac:dyDescent="0.25">
      <c r="B993" s="8" t="str">
        <f t="shared" si="32"/>
        <v>Billings</v>
      </c>
      <c r="C993" s="8">
        <f t="shared" si="33"/>
        <v>46</v>
      </c>
      <c r="D993" s="67">
        <v>1</v>
      </c>
      <c r="E993" s="68" cm="1">
        <f t="array" ref="E993">_xlfn.XLOOKUP($B993,'Data Set'!$B$4:$B$38,_xlfn.XLOOKUP($C993,'Data Set'!$F$2:$BF$2,'Data Set'!$F$4:$BF$38,0))*26/12</f>
        <v>0</v>
      </c>
    </row>
    <row r="994" spans="2:5" x14ac:dyDescent="0.25">
      <c r="B994" s="8" t="str">
        <f t="shared" si="32"/>
        <v xml:space="preserve">Staff Pay </v>
      </c>
      <c r="C994" s="8">
        <f t="shared" si="33"/>
        <v>46</v>
      </c>
      <c r="D994" s="67">
        <v>1</v>
      </c>
      <c r="E994" s="68" cm="1">
        <f t="array" ref="E994">_xlfn.XLOOKUP($B994,'Data Set'!$B$4:$B$38,_xlfn.XLOOKUP($C994,'Data Set'!$F$2:$BF$2,'Data Set'!$F$4:$BF$38,0))*26/12</f>
        <v>0</v>
      </c>
    </row>
    <row r="995" spans="2:5" x14ac:dyDescent="0.25">
      <c r="B995" s="8" t="str">
        <f t="shared" si="32"/>
        <v>Charge Backs</v>
      </c>
      <c r="C995" s="8">
        <f t="shared" si="33"/>
        <v>46</v>
      </c>
      <c r="D995" s="67">
        <v>1</v>
      </c>
      <c r="E995" s="68" cm="1">
        <f t="array" ref="E995">_xlfn.XLOOKUP($B995,'Data Set'!$B$4:$B$38,_xlfn.XLOOKUP($C995,'Data Set'!$F$2:$BF$2,'Data Set'!$F$4:$BF$38,0))*26/12</f>
        <v>0</v>
      </c>
    </row>
    <row r="996" spans="2:5" x14ac:dyDescent="0.25">
      <c r="B996" s="8" t="str">
        <f t="shared" si="32"/>
        <v>Practice Earnings*</v>
      </c>
      <c r="C996" s="8">
        <f t="shared" si="33"/>
        <v>46</v>
      </c>
      <c r="D996" s="67">
        <v>1</v>
      </c>
      <c r="E996" s="68" cm="1">
        <f t="array" ref="E996">_xlfn.XLOOKUP($B996,'Data Set'!$B$4:$B$38,_xlfn.XLOOKUP($C996,'Data Set'!$F$2:$BF$2,'Data Set'!$F$4:$BF$38,0))*26/12</f>
        <v>0</v>
      </c>
    </row>
    <row r="997" spans="2:5" x14ac:dyDescent="0.25">
      <c r="B997" s="8" t="str">
        <f t="shared" si="32"/>
        <v>Leases</v>
      </c>
      <c r="C997" s="8">
        <f t="shared" si="33"/>
        <v>46</v>
      </c>
      <c r="D997" s="67">
        <v>1</v>
      </c>
      <c r="E997" s="68" cm="1">
        <f t="array" ref="E997">_xlfn.XLOOKUP($B997,'Data Set'!$B$4:$B$38,_xlfn.XLOOKUP($C997,'Data Set'!$F$2:$BF$2,'Data Set'!$F$4:$BF$38,0))*26/12</f>
        <v>0</v>
      </c>
    </row>
    <row r="998" spans="2:5" x14ac:dyDescent="0.25">
      <c r="B998" s="8" t="str">
        <f t="shared" si="32"/>
        <v>Staff Training Support</v>
      </c>
      <c r="C998" s="8">
        <f t="shared" si="33"/>
        <v>46</v>
      </c>
      <c r="D998" s="67">
        <v>1</v>
      </c>
      <c r="E998" s="68" cm="1">
        <f t="array" ref="E998">_xlfn.XLOOKUP($B998,'Data Set'!$B$4:$B$38,_xlfn.XLOOKUP($C998,'Data Set'!$F$2:$BF$2,'Data Set'!$F$4:$BF$38,0))*26/12</f>
        <v>0</v>
      </c>
    </row>
    <row r="999" spans="2:5" x14ac:dyDescent="0.25">
      <c r="B999" s="8" t="str">
        <f t="shared" si="32"/>
        <v>Staff Support (admin, mileage, etc)</v>
      </c>
      <c r="C999" s="8">
        <f t="shared" si="33"/>
        <v>46</v>
      </c>
      <c r="D999" s="67">
        <v>1</v>
      </c>
      <c r="E999" s="68" cm="1">
        <f t="array" ref="E999">_xlfn.XLOOKUP($B999,'Data Set'!$B$4:$B$38,_xlfn.XLOOKUP($C999,'Data Set'!$F$2:$BF$2,'Data Set'!$F$4:$BF$38,0))*26/12</f>
        <v>0</v>
      </c>
    </row>
    <row r="1000" spans="2:5" x14ac:dyDescent="0.25">
      <c r="B1000" s="8" t="str">
        <f t="shared" si="32"/>
        <v>Miscellaneous</v>
      </c>
      <c r="C1000" s="8">
        <f t="shared" si="33"/>
        <v>46</v>
      </c>
      <c r="D1000" s="67">
        <v>1</v>
      </c>
      <c r="E1000" s="68" cm="1">
        <f t="array" ref="E1000">_xlfn.XLOOKUP($B1000,'Data Set'!$B$4:$B$38,_xlfn.XLOOKUP($C1000,'Data Set'!$F$2:$BF$2,'Data Set'!$F$4:$BF$38,0))*26/12</f>
        <v>0</v>
      </c>
    </row>
    <row r="1001" spans="2:5" x14ac:dyDescent="0.25">
      <c r="B1001" s="8" t="str">
        <f t="shared" si="32"/>
        <v>Negative Earnings / Min Earnings</v>
      </c>
      <c r="C1001" s="8">
        <f t="shared" si="33"/>
        <v>46</v>
      </c>
      <c r="D1001" s="67">
        <v>1</v>
      </c>
      <c r="E1001" s="68" cm="1">
        <f t="array" ref="E1001">_xlfn.XLOOKUP($B1001,'Data Set'!$B$4:$B$38,_xlfn.XLOOKUP($C1001,'Data Set'!$F$2:$BF$2,'Data Set'!$F$4:$BF$38,0))*26/12</f>
        <v>0</v>
      </c>
    </row>
    <row r="1002" spans="2:5" x14ac:dyDescent="0.25">
      <c r="B1002" s="8" t="str">
        <f t="shared" si="32"/>
        <v>Brex Costs (Marketing and Advertisement)</v>
      </c>
      <c r="C1002" s="8">
        <f t="shared" si="33"/>
        <v>46</v>
      </c>
      <c r="D1002" s="67">
        <v>1</v>
      </c>
      <c r="E1002" s="68" cm="1">
        <f t="array" ref="E1002">_xlfn.XLOOKUP($B1002,'Data Set'!$B$4:$B$38,_xlfn.XLOOKUP($C1002,'Data Set'!$F$2:$BF$2,'Data Set'!$F$4:$BF$38,0))*26/12</f>
        <v>0</v>
      </c>
    </row>
    <row r="1003" spans="2:5" x14ac:dyDescent="0.25">
      <c r="B1003" s="8" t="str">
        <f t="shared" si="32"/>
        <v>Health Insurance (covered by Finni)</v>
      </c>
      <c r="C1003" s="8">
        <f t="shared" si="33"/>
        <v>46</v>
      </c>
      <c r="D1003" s="67">
        <v>1</v>
      </c>
      <c r="E1003" s="68" cm="1">
        <f t="array" ref="E1003">_xlfn.XLOOKUP($B1003,'Data Set'!$B$4:$B$38,_xlfn.XLOOKUP($C1003,'Data Set'!$F$2:$BF$2,'Data Set'!$F$4:$BF$38,0))*26/12</f>
        <v>0</v>
      </c>
    </row>
    <row r="1004" spans="2:5" x14ac:dyDescent="0.25">
      <c r="B1004" s="8" t="str">
        <f t="shared" si="32"/>
        <v>iPad Costs (Amortized)</v>
      </c>
      <c r="C1004" s="8">
        <f t="shared" si="33"/>
        <v>46</v>
      </c>
      <c r="D1004" s="67">
        <v>1</v>
      </c>
      <c r="E1004" s="68" cm="1">
        <f t="array" ref="E1004">_xlfn.XLOOKUP($B1004,'Data Set'!$B$4:$B$38,_xlfn.XLOOKUP($C1004,'Data Set'!$F$2:$BF$2,'Data Set'!$F$4:$BF$38,0))*26/12</f>
        <v>0</v>
      </c>
    </row>
    <row r="1005" spans="2:5" x14ac:dyDescent="0.25">
      <c r="B1005" s="8" t="str">
        <f t="shared" si="32"/>
        <v>Licensing and Training</v>
      </c>
      <c r="C1005" s="8">
        <f t="shared" si="33"/>
        <v>46</v>
      </c>
      <c r="D1005" s="67">
        <v>1</v>
      </c>
      <c r="E1005" s="68" cm="1">
        <f t="array" ref="E1005">_xlfn.XLOOKUP($B1005,'Data Set'!$B$4:$B$38,_xlfn.XLOOKUP($C1005,'Data Set'!$F$2:$BF$2,'Data Set'!$F$4:$BF$38,0))*26/12</f>
        <v>0</v>
      </c>
    </row>
    <row r="1006" spans="2:5" x14ac:dyDescent="0.25">
      <c r="B1006" s="8" t="str">
        <f t="shared" si="32"/>
        <v>Liability Insurance</v>
      </c>
      <c r="C1006" s="8">
        <f t="shared" si="33"/>
        <v>46</v>
      </c>
      <c r="D1006" s="67">
        <v>1</v>
      </c>
      <c r="E1006" s="68" cm="1">
        <f t="array" ref="E1006">_xlfn.XLOOKUP($B1006,'Data Set'!$B$4:$B$38,_xlfn.XLOOKUP($C1006,'Data Set'!$F$2:$BF$2,'Data Set'!$F$4:$BF$38,0))*26/12</f>
        <v>0</v>
      </c>
    </row>
    <row r="1007" spans="2:5" x14ac:dyDescent="0.25">
      <c r="B1007" s="8" t="str">
        <f t="shared" si="32"/>
        <v>Background Check Costs</v>
      </c>
      <c r="C1007" s="8">
        <f t="shared" si="33"/>
        <v>46</v>
      </c>
      <c r="D1007" s="67">
        <v>1</v>
      </c>
      <c r="E1007" s="68" cm="1">
        <f t="array" ref="E1007">_xlfn.XLOOKUP($B1007,'Data Set'!$B$4:$B$38,_xlfn.XLOOKUP($C1007,'Data Set'!$F$2:$BF$2,'Data Set'!$F$4:$BF$38,0))*26/12</f>
        <v>0</v>
      </c>
    </row>
    <row r="1008" spans="2:5" x14ac:dyDescent="0.25">
      <c r="B1008" s="8" t="str">
        <f t="shared" si="32"/>
        <v>Billing Costs</v>
      </c>
      <c r="C1008" s="8">
        <f t="shared" si="33"/>
        <v>46</v>
      </c>
      <c r="D1008" s="67">
        <v>1</v>
      </c>
      <c r="E1008" s="68" cm="1">
        <f t="array" ref="E1008">_xlfn.XLOOKUP($B1008,'Data Set'!$B$4:$B$38,_xlfn.XLOOKUP($C1008,'Data Set'!$F$2:$BF$2,'Data Set'!$F$4:$BF$38,0))*26/12</f>
        <v>0</v>
      </c>
    </row>
    <row r="1009" spans="2:5" x14ac:dyDescent="0.25">
      <c r="B1009" s="8" t="str">
        <f t="shared" si="32"/>
        <v>Credentialing Costs</v>
      </c>
      <c r="C1009" s="8">
        <f t="shared" si="33"/>
        <v>46</v>
      </c>
      <c r="D1009" s="67">
        <v>1</v>
      </c>
      <c r="E1009" s="68" cm="1">
        <f t="array" ref="E1009">_xlfn.XLOOKUP($B1009,'Data Set'!$B$4:$B$38,_xlfn.XLOOKUP($C1009,'Data Set'!$F$2:$BF$2,'Data Set'!$F$4:$BF$38,0))*26/12</f>
        <v>0</v>
      </c>
    </row>
    <row r="1010" spans="2:5" x14ac:dyDescent="0.25">
      <c r="B1010" s="8" t="str">
        <f t="shared" si="32"/>
        <v>Slack Costs</v>
      </c>
      <c r="C1010" s="8">
        <f t="shared" si="33"/>
        <v>46</v>
      </c>
      <c r="D1010" s="67">
        <v>1</v>
      </c>
      <c r="E1010" s="68" cm="1">
        <f t="array" ref="E1010">_xlfn.XLOOKUP($B1010,'Data Set'!$B$4:$B$38,_xlfn.XLOOKUP($C1010,'Data Set'!$F$2:$BF$2,'Data Set'!$F$4:$BF$38,0))*26/12</f>
        <v>0</v>
      </c>
    </row>
    <row r="1011" spans="2:5" x14ac:dyDescent="0.25">
      <c r="B1011" s="8" t="str">
        <f t="shared" si="32"/>
        <v>Rippling Costs</v>
      </c>
      <c r="C1011" s="8">
        <f t="shared" si="33"/>
        <v>46</v>
      </c>
      <c r="D1011" s="67">
        <v>1</v>
      </c>
      <c r="E1011" s="68" cm="1">
        <f t="array" ref="E1011">_xlfn.XLOOKUP($B1011,'Data Set'!$B$4:$B$38,_xlfn.XLOOKUP($C1011,'Data Set'!$F$2:$BF$2,'Data Set'!$F$4:$BF$38,0))*26/12</f>
        <v>0</v>
      </c>
    </row>
    <row r="1012" spans="2:5" x14ac:dyDescent="0.25">
      <c r="B1012" s="8" t="str">
        <f t="shared" si="32"/>
        <v>Google Workspace Costs</v>
      </c>
      <c r="C1012" s="8">
        <f t="shared" si="33"/>
        <v>46</v>
      </c>
      <c r="D1012" s="67">
        <v>1</v>
      </c>
      <c r="E1012" s="68" cm="1">
        <f t="array" ref="E1012">_xlfn.XLOOKUP($B1012,'Data Set'!$B$4:$B$38,_xlfn.XLOOKUP($C1012,'Data Set'!$F$2:$BF$2,'Data Set'!$F$4:$BF$38,0))*26/12</f>
        <v>0</v>
      </c>
    </row>
    <row r="1013" spans="2:5" x14ac:dyDescent="0.25">
      <c r="B1013" s="8" t="str">
        <f t="shared" si="32"/>
        <v>Workers Comp</v>
      </c>
      <c r="C1013" s="8">
        <f t="shared" si="33"/>
        <v>46</v>
      </c>
      <c r="D1013" s="67">
        <v>1</v>
      </c>
      <c r="E1013" s="68" cm="1">
        <f t="array" ref="E1013">_xlfn.XLOOKUP($B1013,'Data Set'!$B$4:$B$38,_xlfn.XLOOKUP($C1013,'Data Set'!$F$2:$BF$2,'Data Set'!$F$4:$BF$38,0))*26/12</f>
        <v>0</v>
      </c>
    </row>
    <row r="1014" spans="2:5" x14ac:dyDescent="0.25">
      <c r="B1014" s="8" t="str">
        <f t="shared" si="32"/>
        <v>Payroll Taxes</v>
      </c>
      <c r="C1014" s="8">
        <f t="shared" si="33"/>
        <v>46</v>
      </c>
      <c r="D1014" s="67">
        <v>1</v>
      </c>
      <c r="E1014" s="68" cm="1">
        <f t="array" ref="E1014">_xlfn.XLOOKUP($B1014,'Data Set'!$B$4:$B$38,_xlfn.XLOOKUP($C1014,'Data Set'!$F$2:$BF$2,'Data Set'!$F$4:$BF$38,0))*26/12</f>
        <v>0</v>
      </c>
    </row>
    <row r="1015" spans="2:5" x14ac:dyDescent="0.25">
      <c r="B1015" s="8" t="str">
        <f t="shared" si="32"/>
        <v>Billings</v>
      </c>
      <c r="C1015" s="8">
        <f t="shared" si="33"/>
        <v>47</v>
      </c>
      <c r="D1015" s="67">
        <v>1</v>
      </c>
      <c r="E1015" s="68" cm="1">
        <f t="array" ref="E1015">_xlfn.XLOOKUP($B1015,'Data Set'!$B$4:$B$38,_xlfn.XLOOKUP($C1015,'Data Set'!$F$2:$BF$2,'Data Set'!$F$4:$BF$38,0))*26/12</f>
        <v>0</v>
      </c>
    </row>
    <row r="1016" spans="2:5" x14ac:dyDescent="0.25">
      <c r="B1016" s="8" t="str">
        <f t="shared" si="32"/>
        <v xml:space="preserve">Staff Pay </v>
      </c>
      <c r="C1016" s="8">
        <f t="shared" si="33"/>
        <v>47</v>
      </c>
      <c r="D1016" s="67">
        <v>1</v>
      </c>
      <c r="E1016" s="68" cm="1">
        <f t="array" ref="E1016">_xlfn.XLOOKUP($B1016,'Data Set'!$B$4:$B$38,_xlfn.XLOOKUP($C1016,'Data Set'!$F$2:$BF$2,'Data Set'!$F$4:$BF$38,0))*26/12</f>
        <v>7.583333333333333</v>
      </c>
    </row>
    <row r="1017" spans="2:5" x14ac:dyDescent="0.25">
      <c r="B1017" s="8" t="str">
        <f t="shared" si="32"/>
        <v>Charge Backs</v>
      </c>
      <c r="C1017" s="8">
        <f t="shared" si="33"/>
        <v>47</v>
      </c>
      <c r="D1017" s="67">
        <v>1</v>
      </c>
      <c r="E1017" s="68" cm="1">
        <f t="array" ref="E1017">_xlfn.XLOOKUP($B1017,'Data Set'!$B$4:$B$38,_xlfn.XLOOKUP($C1017,'Data Set'!$F$2:$BF$2,'Data Set'!$F$4:$BF$38,0))*26/12</f>
        <v>0</v>
      </c>
    </row>
    <row r="1018" spans="2:5" x14ac:dyDescent="0.25">
      <c r="B1018" s="8" t="str">
        <f t="shared" si="32"/>
        <v>Practice Earnings*</v>
      </c>
      <c r="C1018" s="8">
        <f t="shared" si="33"/>
        <v>47</v>
      </c>
      <c r="D1018" s="67">
        <v>1</v>
      </c>
      <c r="E1018" s="68" cm="1">
        <f t="array" ref="E1018">_xlfn.XLOOKUP($B1018,'Data Set'!$B$4:$B$38,_xlfn.XLOOKUP($C1018,'Data Set'!$F$2:$BF$2,'Data Set'!$F$4:$BF$38,0))*26/12</f>
        <v>-7.583333333333333</v>
      </c>
    </row>
    <row r="1019" spans="2:5" x14ac:dyDescent="0.25">
      <c r="B1019" s="8" t="str">
        <f t="shared" si="32"/>
        <v>Leases</v>
      </c>
      <c r="C1019" s="8">
        <f t="shared" si="33"/>
        <v>47</v>
      </c>
      <c r="D1019" s="67">
        <v>1</v>
      </c>
      <c r="E1019" s="68" cm="1">
        <f t="array" ref="E1019">_xlfn.XLOOKUP($B1019,'Data Set'!$B$4:$B$38,_xlfn.XLOOKUP($C1019,'Data Set'!$F$2:$BF$2,'Data Set'!$F$4:$BF$38,0))*26/12</f>
        <v>0</v>
      </c>
    </row>
    <row r="1020" spans="2:5" x14ac:dyDescent="0.25">
      <c r="B1020" s="8" t="str">
        <f t="shared" si="32"/>
        <v>Staff Training Support</v>
      </c>
      <c r="C1020" s="8">
        <f t="shared" si="33"/>
        <v>47</v>
      </c>
      <c r="D1020" s="67">
        <v>1</v>
      </c>
      <c r="E1020" s="68" cm="1">
        <f t="array" ref="E1020">_xlfn.XLOOKUP($B1020,'Data Set'!$B$4:$B$38,_xlfn.XLOOKUP($C1020,'Data Set'!$F$2:$BF$2,'Data Set'!$F$4:$BF$38,0))*26/12</f>
        <v>0</v>
      </c>
    </row>
    <row r="1021" spans="2:5" x14ac:dyDescent="0.25">
      <c r="B1021" s="8" t="str">
        <f t="shared" si="32"/>
        <v>Staff Support (admin, mileage, etc)</v>
      </c>
      <c r="C1021" s="8">
        <f t="shared" si="33"/>
        <v>47</v>
      </c>
      <c r="D1021" s="67">
        <v>1</v>
      </c>
      <c r="E1021" s="68" cm="1">
        <f t="array" ref="E1021">_xlfn.XLOOKUP($B1021,'Data Set'!$B$4:$B$38,_xlfn.XLOOKUP($C1021,'Data Set'!$F$2:$BF$2,'Data Set'!$F$4:$BF$38,0))*26/12</f>
        <v>0</v>
      </c>
    </row>
    <row r="1022" spans="2:5" x14ac:dyDescent="0.25">
      <c r="B1022" s="8" t="str">
        <f t="shared" si="32"/>
        <v>Miscellaneous</v>
      </c>
      <c r="C1022" s="8">
        <f t="shared" si="33"/>
        <v>47</v>
      </c>
      <c r="D1022" s="67">
        <v>1</v>
      </c>
      <c r="E1022" s="68" cm="1">
        <f t="array" ref="E1022">_xlfn.XLOOKUP($B1022,'Data Set'!$B$4:$B$38,_xlfn.XLOOKUP($C1022,'Data Set'!$F$2:$BF$2,'Data Set'!$F$4:$BF$38,0))*26/12</f>
        <v>0</v>
      </c>
    </row>
    <row r="1023" spans="2:5" x14ac:dyDescent="0.25">
      <c r="B1023" s="8" t="str">
        <f t="shared" si="32"/>
        <v>Negative Earnings / Min Earnings</v>
      </c>
      <c r="C1023" s="8">
        <f t="shared" si="33"/>
        <v>47</v>
      </c>
      <c r="D1023" s="67">
        <v>1</v>
      </c>
      <c r="E1023" s="68" cm="1">
        <f t="array" ref="E1023">_xlfn.XLOOKUP($B1023,'Data Set'!$B$4:$B$38,_xlfn.XLOOKUP($C1023,'Data Set'!$F$2:$BF$2,'Data Set'!$F$4:$BF$38,0))*26/12</f>
        <v>7.583333333333333</v>
      </c>
    </row>
    <row r="1024" spans="2:5" x14ac:dyDescent="0.25">
      <c r="B1024" s="8" t="str">
        <f t="shared" si="32"/>
        <v>Brex Costs (Marketing and Advertisement)</v>
      </c>
      <c r="C1024" s="8">
        <f t="shared" si="33"/>
        <v>47</v>
      </c>
      <c r="D1024" s="67">
        <v>1</v>
      </c>
      <c r="E1024" s="68" cm="1">
        <f t="array" ref="E1024">_xlfn.XLOOKUP($B1024,'Data Set'!$B$4:$B$38,_xlfn.XLOOKUP($C1024,'Data Set'!$F$2:$BF$2,'Data Set'!$F$4:$BF$38,0))*26/12</f>
        <v>0</v>
      </c>
    </row>
    <row r="1025" spans="2:5" x14ac:dyDescent="0.25">
      <c r="B1025" s="8" t="str">
        <f t="shared" si="32"/>
        <v>Health Insurance (covered by Finni)</v>
      </c>
      <c r="C1025" s="8">
        <f t="shared" si="33"/>
        <v>47</v>
      </c>
      <c r="D1025" s="67">
        <v>1</v>
      </c>
      <c r="E1025" s="68" cm="1">
        <f t="array" ref="E1025">_xlfn.XLOOKUP($B1025,'Data Set'!$B$4:$B$38,_xlfn.XLOOKUP($C1025,'Data Set'!$F$2:$BF$2,'Data Set'!$F$4:$BF$38,0))*26/12</f>
        <v>0</v>
      </c>
    </row>
    <row r="1026" spans="2:5" x14ac:dyDescent="0.25">
      <c r="B1026" s="8" t="str">
        <f t="shared" si="32"/>
        <v>iPad Costs (Amortized)</v>
      </c>
      <c r="C1026" s="8">
        <f t="shared" si="33"/>
        <v>47</v>
      </c>
      <c r="D1026" s="67">
        <v>1</v>
      </c>
      <c r="E1026" s="68" cm="1">
        <f t="array" ref="E1026">_xlfn.XLOOKUP($B1026,'Data Set'!$B$4:$B$38,_xlfn.XLOOKUP($C1026,'Data Set'!$F$2:$BF$2,'Data Set'!$F$4:$BF$38,0))*26/12</f>
        <v>16.666666666666668</v>
      </c>
    </row>
    <row r="1027" spans="2:5" x14ac:dyDescent="0.25">
      <c r="B1027" s="8" t="str">
        <f t="shared" si="32"/>
        <v>Licensing and Training</v>
      </c>
      <c r="C1027" s="8">
        <f t="shared" si="33"/>
        <v>47</v>
      </c>
      <c r="D1027" s="67">
        <v>1</v>
      </c>
      <c r="E1027" s="68" cm="1">
        <f t="array" ref="E1027">_xlfn.XLOOKUP($B1027,'Data Set'!$B$4:$B$38,_xlfn.XLOOKUP($C1027,'Data Set'!$F$2:$BF$2,'Data Set'!$F$4:$BF$38,0))*26/12</f>
        <v>0</v>
      </c>
    </row>
    <row r="1028" spans="2:5" x14ac:dyDescent="0.25">
      <c r="B1028" s="8" t="str">
        <f t="shared" si="32"/>
        <v>Liability Insurance</v>
      </c>
      <c r="C1028" s="8">
        <f t="shared" si="33"/>
        <v>47</v>
      </c>
      <c r="D1028" s="67">
        <v>1</v>
      </c>
      <c r="E1028" s="68" cm="1">
        <f t="array" ref="E1028">_xlfn.XLOOKUP($B1028,'Data Set'!$B$4:$B$38,_xlfn.XLOOKUP($C1028,'Data Set'!$F$2:$BF$2,'Data Set'!$F$4:$BF$38,0))*26/12</f>
        <v>16.666666666666668</v>
      </c>
    </row>
    <row r="1029" spans="2:5" x14ac:dyDescent="0.25">
      <c r="B1029" s="8" t="str">
        <f t="shared" si="32"/>
        <v>Background Check Costs</v>
      </c>
      <c r="C1029" s="8">
        <f t="shared" si="33"/>
        <v>47</v>
      </c>
      <c r="D1029" s="67">
        <v>1</v>
      </c>
      <c r="E1029" s="68" cm="1">
        <f t="array" ref="E1029">_xlfn.XLOOKUP($B1029,'Data Set'!$B$4:$B$38,_xlfn.XLOOKUP($C1029,'Data Set'!$F$2:$BF$2,'Data Set'!$F$4:$BF$38,0))*26/12</f>
        <v>16.666666666666668</v>
      </c>
    </row>
    <row r="1030" spans="2:5" x14ac:dyDescent="0.25">
      <c r="B1030" s="8" t="str">
        <f t="shared" si="32"/>
        <v>Billing Costs</v>
      </c>
      <c r="C1030" s="8">
        <f t="shared" si="33"/>
        <v>47</v>
      </c>
      <c r="D1030" s="67">
        <v>1</v>
      </c>
      <c r="E1030" s="68" cm="1">
        <f t="array" ref="E1030">_xlfn.XLOOKUP($B1030,'Data Set'!$B$4:$B$38,_xlfn.XLOOKUP($C1030,'Data Set'!$F$2:$BF$2,'Data Set'!$F$4:$BF$38,0))*26/12</f>
        <v>0</v>
      </c>
    </row>
    <row r="1031" spans="2:5" x14ac:dyDescent="0.25">
      <c r="B1031" s="8" t="str">
        <f t="shared" si="32"/>
        <v>Credentialing Costs</v>
      </c>
      <c r="C1031" s="8">
        <f t="shared" si="33"/>
        <v>47</v>
      </c>
      <c r="D1031" s="67">
        <v>1</v>
      </c>
      <c r="E1031" s="68" cm="1">
        <f t="array" ref="E1031">_xlfn.XLOOKUP($B1031,'Data Set'!$B$4:$B$38,_xlfn.XLOOKUP($C1031,'Data Set'!$F$2:$BF$2,'Data Set'!$F$4:$BF$38,0))*26/12</f>
        <v>0</v>
      </c>
    </row>
    <row r="1032" spans="2:5" x14ac:dyDescent="0.25">
      <c r="B1032" s="8" t="str">
        <f t="shared" si="32"/>
        <v>Slack Costs</v>
      </c>
      <c r="C1032" s="8">
        <f t="shared" si="33"/>
        <v>47</v>
      </c>
      <c r="D1032" s="67">
        <v>1</v>
      </c>
      <c r="E1032" s="68" cm="1">
        <f t="array" ref="E1032">_xlfn.XLOOKUP($B1032,'Data Set'!$B$4:$B$38,_xlfn.XLOOKUP($C1032,'Data Set'!$F$2:$BF$2,'Data Set'!$F$4:$BF$38,0))*26/12</f>
        <v>28</v>
      </c>
    </row>
    <row r="1033" spans="2:5" x14ac:dyDescent="0.25">
      <c r="B1033" s="8" t="str">
        <f t="shared" si="32"/>
        <v>Rippling Costs</v>
      </c>
      <c r="C1033" s="8">
        <f t="shared" si="33"/>
        <v>47</v>
      </c>
      <c r="D1033" s="67">
        <v>1</v>
      </c>
      <c r="E1033" s="68" cm="1">
        <f t="array" ref="E1033">_xlfn.XLOOKUP($B1033,'Data Set'!$B$4:$B$38,_xlfn.XLOOKUP($C1033,'Data Set'!$F$2:$BF$2,'Data Set'!$F$4:$BF$38,0))*26/12</f>
        <v>81</v>
      </c>
    </row>
    <row r="1034" spans="2:5" x14ac:dyDescent="0.25">
      <c r="B1034" s="8" t="str">
        <f t="shared" si="32"/>
        <v>Google Workspace Costs</v>
      </c>
      <c r="C1034" s="8">
        <f t="shared" si="33"/>
        <v>47</v>
      </c>
      <c r="D1034" s="67">
        <v>1</v>
      </c>
      <c r="E1034" s="68" cm="1">
        <f t="array" ref="E1034">_xlfn.XLOOKUP($B1034,'Data Set'!$B$4:$B$38,_xlfn.XLOOKUP($C1034,'Data Set'!$F$2:$BF$2,'Data Set'!$F$4:$BF$38,0))*26/12</f>
        <v>34</v>
      </c>
    </row>
    <row r="1035" spans="2:5" x14ac:dyDescent="0.25">
      <c r="B1035" s="8" t="str">
        <f t="shared" si="32"/>
        <v>Workers Comp</v>
      </c>
      <c r="C1035" s="8">
        <f t="shared" si="33"/>
        <v>47</v>
      </c>
      <c r="D1035" s="67">
        <v>1</v>
      </c>
      <c r="E1035" s="68" cm="1">
        <f t="array" ref="E1035">_xlfn.XLOOKUP($B1035,'Data Set'!$B$4:$B$38,_xlfn.XLOOKUP($C1035,'Data Set'!$F$2:$BF$2,'Data Set'!$F$4:$BF$38,0))*26/12</f>
        <v>9.8583333333333342E-2</v>
      </c>
    </row>
    <row r="1036" spans="2:5" x14ac:dyDescent="0.25">
      <c r="B1036" s="8" t="str">
        <f t="shared" si="32"/>
        <v>Payroll Taxes</v>
      </c>
      <c r="C1036" s="8">
        <f t="shared" si="33"/>
        <v>47</v>
      </c>
      <c r="D1036" s="67">
        <v>1</v>
      </c>
      <c r="E1036" s="68" cm="1">
        <f t="array" ref="E1036">_xlfn.XLOOKUP($B1036,'Data Set'!$B$4:$B$38,_xlfn.XLOOKUP($C1036,'Data Set'!$F$2:$BF$2,'Data Set'!$F$4:$BF$38,0))*26/12</f>
        <v>0.82333333333333336</v>
      </c>
    </row>
    <row r="1037" spans="2:5" x14ac:dyDescent="0.25">
      <c r="B1037" s="8" t="str">
        <f t="shared" si="32"/>
        <v>Billings</v>
      </c>
      <c r="C1037" s="8">
        <f t="shared" si="33"/>
        <v>48</v>
      </c>
      <c r="D1037" s="67">
        <v>1</v>
      </c>
      <c r="E1037" s="68" cm="1">
        <f t="array" ref="E1037">_xlfn.XLOOKUP($B1037,'Data Set'!$B$4:$B$38,_xlfn.XLOOKUP($C1037,'Data Set'!$F$2:$BF$2,'Data Set'!$F$4:$BF$38,0))*26/12</f>
        <v>0</v>
      </c>
    </row>
    <row r="1038" spans="2:5" x14ac:dyDescent="0.25">
      <c r="B1038" s="8" t="str">
        <f t="shared" si="32"/>
        <v xml:space="preserve">Staff Pay </v>
      </c>
      <c r="C1038" s="8">
        <f t="shared" si="33"/>
        <v>48</v>
      </c>
      <c r="D1038" s="67">
        <v>1</v>
      </c>
      <c r="E1038" s="68" cm="1">
        <f t="array" ref="E1038">_xlfn.XLOOKUP($B1038,'Data Set'!$B$4:$B$38,_xlfn.XLOOKUP($C1038,'Data Set'!$F$2:$BF$2,'Data Set'!$F$4:$BF$38,0))*26/12</f>
        <v>0</v>
      </c>
    </row>
    <row r="1039" spans="2:5" x14ac:dyDescent="0.25">
      <c r="B1039" s="8" t="str">
        <f t="shared" si="32"/>
        <v>Charge Backs</v>
      </c>
      <c r="C1039" s="8">
        <f t="shared" si="33"/>
        <v>48</v>
      </c>
      <c r="D1039" s="67">
        <v>1</v>
      </c>
      <c r="E1039" s="68" cm="1">
        <f t="array" ref="E1039">_xlfn.XLOOKUP($B1039,'Data Set'!$B$4:$B$38,_xlfn.XLOOKUP($C1039,'Data Set'!$F$2:$BF$2,'Data Set'!$F$4:$BF$38,0))*26/12</f>
        <v>0</v>
      </c>
    </row>
    <row r="1040" spans="2:5" x14ac:dyDescent="0.25">
      <c r="B1040" s="8" t="str">
        <f t="shared" si="32"/>
        <v>Practice Earnings*</v>
      </c>
      <c r="C1040" s="8">
        <f t="shared" si="33"/>
        <v>48</v>
      </c>
      <c r="D1040" s="67">
        <v>1</v>
      </c>
      <c r="E1040" s="68" cm="1">
        <f t="array" ref="E1040">_xlfn.XLOOKUP($B1040,'Data Set'!$B$4:$B$38,_xlfn.XLOOKUP($C1040,'Data Set'!$F$2:$BF$2,'Data Set'!$F$4:$BF$38,0))*26/12</f>
        <v>0</v>
      </c>
    </row>
    <row r="1041" spans="2:5" x14ac:dyDescent="0.25">
      <c r="B1041" s="8" t="str">
        <f t="shared" si="32"/>
        <v>Leases</v>
      </c>
      <c r="C1041" s="8">
        <f t="shared" si="33"/>
        <v>48</v>
      </c>
      <c r="D1041" s="67">
        <v>1</v>
      </c>
      <c r="E1041" s="68" cm="1">
        <f t="array" ref="E1041">_xlfn.XLOOKUP($B1041,'Data Set'!$B$4:$B$38,_xlfn.XLOOKUP($C1041,'Data Set'!$F$2:$BF$2,'Data Set'!$F$4:$BF$38,0))*26/12</f>
        <v>0</v>
      </c>
    </row>
    <row r="1042" spans="2:5" x14ac:dyDescent="0.25">
      <c r="B1042" s="8" t="str">
        <f t="shared" si="32"/>
        <v>Staff Training Support</v>
      </c>
      <c r="C1042" s="8">
        <f t="shared" si="33"/>
        <v>48</v>
      </c>
      <c r="D1042" s="67">
        <v>1</v>
      </c>
      <c r="E1042" s="68" cm="1">
        <f t="array" ref="E1042">_xlfn.XLOOKUP($B1042,'Data Set'!$B$4:$B$38,_xlfn.XLOOKUP($C1042,'Data Set'!$F$2:$BF$2,'Data Set'!$F$4:$BF$38,0))*26/12</f>
        <v>0</v>
      </c>
    </row>
    <row r="1043" spans="2:5" x14ac:dyDescent="0.25">
      <c r="B1043" s="8" t="str">
        <f t="shared" si="32"/>
        <v>Staff Support (admin, mileage, etc)</v>
      </c>
      <c r="C1043" s="8">
        <f t="shared" si="33"/>
        <v>48</v>
      </c>
      <c r="D1043" s="67">
        <v>1</v>
      </c>
      <c r="E1043" s="68" cm="1">
        <f t="array" ref="E1043">_xlfn.XLOOKUP($B1043,'Data Set'!$B$4:$B$38,_xlfn.XLOOKUP($C1043,'Data Set'!$F$2:$BF$2,'Data Set'!$F$4:$BF$38,0))*26/12</f>
        <v>0</v>
      </c>
    </row>
    <row r="1044" spans="2:5" x14ac:dyDescent="0.25">
      <c r="B1044" s="8" t="str">
        <f t="shared" si="32"/>
        <v>Miscellaneous</v>
      </c>
      <c r="C1044" s="8">
        <f t="shared" si="33"/>
        <v>48</v>
      </c>
      <c r="D1044" s="67">
        <v>1</v>
      </c>
      <c r="E1044" s="68" cm="1">
        <f t="array" ref="E1044">_xlfn.XLOOKUP($B1044,'Data Set'!$B$4:$B$38,_xlfn.XLOOKUP($C1044,'Data Set'!$F$2:$BF$2,'Data Set'!$F$4:$BF$38,0))*26/12</f>
        <v>0</v>
      </c>
    </row>
    <row r="1045" spans="2:5" x14ac:dyDescent="0.25">
      <c r="B1045" s="8" t="str">
        <f t="shared" si="32"/>
        <v>Negative Earnings / Min Earnings</v>
      </c>
      <c r="C1045" s="8">
        <f t="shared" si="33"/>
        <v>48</v>
      </c>
      <c r="D1045" s="67">
        <v>1</v>
      </c>
      <c r="E1045" s="68" cm="1">
        <f t="array" ref="E1045">_xlfn.XLOOKUP($B1045,'Data Set'!$B$4:$B$38,_xlfn.XLOOKUP($C1045,'Data Set'!$F$2:$BF$2,'Data Set'!$F$4:$BF$38,0))*26/12</f>
        <v>0</v>
      </c>
    </row>
    <row r="1046" spans="2:5" x14ac:dyDescent="0.25">
      <c r="B1046" s="8" t="str">
        <f t="shared" si="32"/>
        <v>Brex Costs (Marketing and Advertisement)</v>
      </c>
      <c r="C1046" s="8">
        <f t="shared" si="33"/>
        <v>48</v>
      </c>
      <c r="D1046" s="67">
        <v>1</v>
      </c>
      <c r="E1046" s="68" cm="1">
        <f t="array" ref="E1046">_xlfn.XLOOKUP($B1046,'Data Set'!$B$4:$B$38,_xlfn.XLOOKUP($C1046,'Data Set'!$F$2:$BF$2,'Data Set'!$F$4:$BF$38,0))*26/12</f>
        <v>0</v>
      </c>
    </row>
    <row r="1047" spans="2:5" x14ac:dyDescent="0.25">
      <c r="B1047" s="8" t="str">
        <f t="shared" si="32"/>
        <v>Health Insurance (covered by Finni)</v>
      </c>
      <c r="C1047" s="8">
        <f t="shared" si="33"/>
        <v>48</v>
      </c>
      <c r="D1047" s="67">
        <v>1</v>
      </c>
      <c r="E1047" s="68" cm="1">
        <f t="array" ref="E1047">_xlfn.XLOOKUP($B1047,'Data Set'!$B$4:$B$38,_xlfn.XLOOKUP($C1047,'Data Set'!$F$2:$BF$2,'Data Set'!$F$4:$BF$38,0))*26/12</f>
        <v>0</v>
      </c>
    </row>
    <row r="1048" spans="2:5" x14ac:dyDescent="0.25">
      <c r="B1048" s="8" t="str">
        <f t="shared" si="32"/>
        <v>iPad Costs (Amortized)</v>
      </c>
      <c r="C1048" s="8">
        <f t="shared" si="33"/>
        <v>48</v>
      </c>
      <c r="D1048" s="67">
        <v>1</v>
      </c>
      <c r="E1048" s="68" cm="1">
        <f t="array" ref="E1048">_xlfn.XLOOKUP($B1048,'Data Set'!$B$4:$B$38,_xlfn.XLOOKUP($C1048,'Data Set'!$F$2:$BF$2,'Data Set'!$F$4:$BF$38,0))*26/12</f>
        <v>0</v>
      </c>
    </row>
    <row r="1049" spans="2:5" x14ac:dyDescent="0.25">
      <c r="B1049" s="8" t="str">
        <f t="shared" si="32"/>
        <v>Licensing and Training</v>
      </c>
      <c r="C1049" s="8">
        <f t="shared" si="33"/>
        <v>48</v>
      </c>
      <c r="D1049" s="67">
        <v>1</v>
      </c>
      <c r="E1049" s="68" cm="1">
        <f t="array" ref="E1049">_xlfn.XLOOKUP($B1049,'Data Set'!$B$4:$B$38,_xlfn.XLOOKUP($C1049,'Data Set'!$F$2:$BF$2,'Data Set'!$F$4:$BF$38,0))*26/12</f>
        <v>0</v>
      </c>
    </row>
    <row r="1050" spans="2:5" x14ac:dyDescent="0.25">
      <c r="B1050" s="8" t="str">
        <f t="shared" ref="B1050:B1113" si="34">B1028</f>
        <v>Liability Insurance</v>
      </c>
      <c r="C1050" s="8">
        <f t="shared" ref="C1050:C1113" si="35">C1028+1</f>
        <v>48</v>
      </c>
      <c r="D1050" s="67">
        <v>1</v>
      </c>
      <c r="E1050" s="68" cm="1">
        <f t="array" ref="E1050">_xlfn.XLOOKUP($B1050,'Data Set'!$B$4:$B$38,_xlfn.XLOOKUP($C1050,'Data Set'!$F$2:$BF$2,'Data Set'!$F$4:$BF$38,0))*26/12</f>
        <v>8.3333333333333339</v>
      </c>
    </row>
    <row r="1051" spans="2:5" x14ac:dyDescent="0.25">
      <c r="B1051" s="8" t="str">
        <f t="shared" si="34"/>
        <v>Background Check Costs</v>
      </c>
      <c r="C1051" s="8">
        <f t="shared" si="35"/>
        <v>48</v>
      </c>
      <c r="D1051" s="67">
        <v>1</v>
      </c>
      <c r="E1051" s="68" cm="1">
        <f t="array" ref="E1051">_xlfn.XLOOKUP($B1051,'Data Set'!$B$4:$B$38,_xlfn.XLOOKUP($C1051,'Data Set'!$F$2:$BF$2,'Data Set'!$F$4:$BF$38,0))*26/12</f>
        <v>8.3333333333333339</v>
      </c>
    </row>
    <row r="1052" spans="2:5" x14ac:dyDescent="0.25">
      <c r="B1052" s="8" t="str">
        <f t="shared" si="34"/>
        <v>Billing Costs</v>
      </c>
      <c r="C1052" s="8">
        <f t="shared" si="35"/>
        <v>48</v>
      </c>
      <c r="D1052" s="67">
        <v>1</v>
      </c>
      <c r="E1052" s="68" cm="1">
        <f t="array" ref="E1052">_xlfn.XLOOKUP($B1052,'Data Set'!$B$4:$B$38,_xlfn.XLOOKUP($C1052,'Data Set'!$F$2:$BF$2,'Data Set'!$F$4:$BF$38,0))*26/12</f>
        <v>0</v>
      </c>
    </row>
    <row r="1053" spans="2:5" x14ac:dyDescent="0.25">
      <c r="B1053" s="8" t="str">
        <f t="shared" si="34"/>
        <v>Credentialing Costs</v>
      </c>
      <c r="C1053" s="8">
        <f t="shared" si="35"/>
        <v>48</v>
      </c>
      <c r="D1053" s="67">
        <v>1</v>
      </c>
      <c r="E1053" s="68" cm="1">
        <f t="array" ref="E1053">_xlfn.XLOOKUP($B1053,'Data Set'!$B$4:$B$38,_xlfn.XLOOKUP($C1053,'Data Set'!$F$2:$BF$2,'Data Set'!$F$4:$BF$38,0))*26/12</f>
        <v>0</v>
      </c>
    </row>
    <row r="1054" spans="2:5" x14ac:dyDescent="0.25">
      <c r="B1054" s="8" t="str">
        <f t="shared" si="34"/>
        <v>Slack Costs</v>
      </c>
      <c r="C1054" s="8">
        <f t="shared" si="35"/>
        <v>48</v>
      </c>
      <c r="D1054" s="67">
        <v>1</v>
      </c>
      <c r="E1054" s="68" cm="1">
        <f t="array" ref="E1054">_xlfn.XLOOKUP($B1054,'Data Set'!$B$4:$B$38,_xlfn.XLOOKUP($C1054,'Data Set'!$F$2:$BF$2,'Data Set'!$F$4:$BF$38,0))*26/12</f>
        <v>14</v>
      </c>
    </row>
    <row r="1055" spans="2:5" x14ac:dyDescent="0.25">
      <c r="B1055" s="8" t="str">
        <f t="shared" si="34"/>
        <v>Rippling Costs</v>
      </c>
      <c r="C1055" s="8">
        <f t="shared" si="35"/>
        <v>48</v>
      </c>
      <c r="D1055" s="67">
        <v>1</v>
      </c>
      <c r="E1055" s="68" cm="1">
        <f t="array" ref="E1055">_xlfn.XLOOKUP($B1055,'Data Set'!$B$4:$B$38,_xlfn.XLOOKUP($C1055,'Data Set'!$F$2:$BF$2,'Data Set'!$F$4:$BF$38,0))*26/12</f>
        <v>40.5</v>
      </c>
    </row>
    <row r="1056" spans="2:5" x14ac:dyDescent="0.25">
      <c r="B1056" s="8" t="str">
        <f t="shared" si="34"/>
        <v>Google Workspace Costs</v>
      </c>
      <c r="C1056" s="8">
        <f t="shared" si="35"/>
        <v>48</v>
      </c>
      <c r="D1056" s="67">
        <v>1</v>
      </c>
      <c r="E1056" s="68" cm="1">
        <f t="array" ref="E1056">_xlfn.XLOOKUP($B1056,'Data Set'!$B$4:$B$38,_xlfn.XLOOKUP($C1056,'Data Set'!$F$2:$BF$2,'Data Set'!$F$4:$BF$38,0))*26/12</f>
        <v>17</v>
      </c>
    </row>
    <row r="1057" spans="2:5" x14ac:dyDescent="0.25">
      <c r="B1057" s="8" t="str">
        <f t="shared" si="34"/>
        <v>Workers Comp</v>
      </c>
      <c r="C1057" s="8">
        <f t="shared" si="35"/>
        <v>48</v>
      </c>
      <c r="D1057" s="67">
        <v>1</v>
      </c>
      <c r="E1057" s="68" cm="1">
        <f t="array" ref="E1057">_xlfn.XLOOKUP($B1057,'Data Set'!$B$4:$B$38,_xlfn.XLOOKUP($C1057,'Data Set'!$F$2:$BF$2,'Data Set'!$F$4:$BF$38,0))*26/12</f>
        <v>0</v>
      </c>
    </row>
    <row r="1058" spans="2:5" x14ac:dyDescent="0.25">
      <c r="B1058" s="8" t="str">
        <f t="shared" si="34"/>
        <v>Payroll Taxes</v>
      </c>
      <c r="C1058" s="8">
        <f t="shared" si="35"/>
        <v>48</v>
      </c>
      <c r="D1058" s="67">
        <v>1</v>
      </c>
      <c r="E1058" s="68" cm="1">
        <f t="array" ref="E1058">_xlfn.XLOOKUP($B1058,'Data Set'!$B$4:$B$38,_xlfn.XLOOKUP($C1058,'Data Set'!$F$2:$BF$2,'Data Set'!$F$4:$BF$38,0))*26/12</f>
        <v>0</v>
      </c>
    </row>
    <row r="1059" spans="2:5" x14ac:dyDescent="0.25">
      <c r="B1059" s="8" t="str">
        <f t="shared" si="34"/>
        <v>Billings</v>
      </c>
      <c r="C1059" s="8">
        <f t="shared" si="35"/>
        <v>49</v>
      </c>
      <c r="D1059" s="67">
        <v>1</v>
      </c>
      <c r="E1059" s="68" cm="1">
        <f t="array" ref="E1059">_xlfn.XLOOKUP($B1059,'Data Set'!$B$4:$B$38,_xlfn.XLOOKUP($C1059,'Data Set'!$F$2:$BF$2,'Data Set'!$F$4:$BF$38,0))*26/12</f>
        <v>4858.75</v>
      </c>
    </row>
    <row r="1060" spans="2:5" x14ac:dyDescent="0.25">
      <c r="B1060" s="8" t="str">
        <f t="shared" si="34"/>
        <v xml:space="preserve">Staff Pay </v>
      </c>
      <c r="C1060" s="8">
        <f t="shared" si="35"/>
        <v>49</v>
      </c>
      <c r="D1060" s="67">
        <v>1</v>
      </c>
      <c r="E1060" s="68" cm="1">
        <f t="array" ref="E1060">_xlfn.XLOOKUP($B1060,'Data Set'!$B$4:$B$38,_xlfn.XLOOKUP($C1060,'Data Set'!$F$2:$BF$2,'Data Set'!$F$4:$BF$38,0))*26/12</f>
        <v>1607.125</v>
      </c>
    </row>
    <row r="1061" spans="2:5" x14ac:dyDescent="0.25">
      <c r="B1061" s="8" t="str">
        <f t="shared" si="34"/>
        <v>Charge Backs</v>
      </c>
      <c r="C1061" s="8">
        <f t="shared" si="35"/>
        <v>49</v>
      </c>
      <c r="D1061" s="67">
        <v>1</v>
      </c>
      <c r="E1061" s="68" cm="1">
        <f t="array" ref="E1061">_xlfn.XLOOKUP($B1061,'Data Set'!$B$4:$B$38,_xlfn.XLOOKUP($C1061,'Data Set'!$F$2:$BF$2,'Data Set'!$F$4:$BF$38,0))*26/12</f>
        <v>0</v>
      </c>
    </row>
    <row r="1062" spans="2:5" x14ac:dyDescent="0.25">
      <c r="B1062" s="8" t="str">
        <f t="shared" si="34"/>
        <v>Practice Earnings*</v>
      </c>
      <c r="C1062" s="8">
        <f t="shared" si="35"/>
        <v>49</v>
      </c>
      <c r="D1062" s="67">
        <v>1</v>
      </c>
      <c r="E1062" s="68" cm="1">
        <f t="array" ref="E1062">_xlfn.XLOOKUP($B1062,'Data Set'!$B$4:$B$38,_xlfn.XLOOKUP($C1062,'Data Set'!$F$2:$BF$2,'Data Set'!$F$4:$BF$38,0))*26/12</f>
        <v>1453.8875</v>
      </c>
    </row>
    <row r="1063" spans="2:5" x14ac:dyDescent="0.25">
      <c r="B1063" s="8" t="str">
        <f t="shared" si="34"/>
        <v>Leases</v>
      </c>
      <c r="C1063" s="8">
        <f t="shared" si="35"/>
        <v>49</v>
      </c>
      <c r="D1063" s="67">
        <v>1</v>
      </c>
      <c r="E1063" s="68" cm="1">
        <f t="array" ref="E1063">_xlfn.XLOOKUP($B1063,'Data Set'!$B$4:$B$38,_xlfn.XLOOKUP($C1063,'Data Set'!$F$2:$BF$2,'Data Set'!$F$4:$BF$38,0))*26/12</f>
        <v>0</v>
      </c>
    </row>
    <row r="1064" spans="2:5" x14ac:dyDescent="0.25">
      <c r="B1064" s="8" t="str">
        <f t="shared" si="34"/>
        <v>Staff Training Support</v>
      </c>
      <c r="C1064" s="8">
        <f t="shared" si="35"/>
        <v>49</v>
      </c>
      <c r="D1064" s="67">
        <v>1</v>
      </c>
      <c r="E1064" s="68" cm="1">
        <f t="array" ref="E1064">_xlfn.XLOOKUP($B1064,'Data Set'!$B$4:$B$38,_xlfn.XLOOKUP($C1064,'Data Set'!$F$2:$BF$2,'Data Set'!$F$4:$BF$38,0))*26/12</f>
        <v>0</v>
      </c>
    </row>
    <row r="1065" spans="2:5" x14ac:dyDescent="0.25">
      <c r="B1065" s="8" t="str">
        <f t="shared" si="34"/>
        <v>Staff Support (admin, mileage, etc)</v>
      </c>
      <c r="C1065" s="8">
        <f t="shared" si="35"/>
        <v>49</v>
      </c>
      <c r="D1065" s="67">
        <v>1</v>
      </c>
      <c r="E1065" s="68" cm="1">
        <f t="array" ref="E1065">_xlfn.XLOOKUP($B1065,'Data Set'!$B$4:$B$38,_xlfn.XLOOKUP($C1065,'Data Set'!$F$2:$BF$2,'Data Set'!$F$4:$BF$38,0))*26/12</f>
        <v>0</v>
      </c>
    </row>
    <row r="1066" spans="2:5" x14ac:dyDescent="0.25">
      <c r="B1066" s="8" t="str">
        <f t="shared" si="34"/>
        <v>Miscellaneous</v>
      </c>
      <c r="C1066" s="8">
        <f t="shared" si="35"/>
        <v>49</v>
      </c>
      <c r="D1066" s="67">
        <v>1</v>
      </c>
      <c r="E1066" s="68" cm="1">
        <f t="array" ref="E1066">_xlfn.XLOOKUP($B1066,'Data Set'!$B$4:$B$38,_xlfn.XLOOKUP($C1066,'Data Set'!$F$2:$BF$2,'Data Set'!$F$4:$BF$38,0))*26/12</f>
        <v>0</v>
      </c>
    </row>
    <row r="1067" spans="2:5" x14ac:dyDescent="0.25">
      <c r="B1067" s="8" t="str">
        <f t="shared" si="34"/>
        <v>Negative Earnings / Min Earnings</v>
      </c>
      <c r="C1067" s="8">
        <f t="shared" si="35"/>
        <v>49</v>
      </c>
      <c r="D1067" s="67">
        <v>1</v>
      </c>
      <c r="E1067" s="68" cm="1">
        <f t="array" ref="E1067">_xlfn.XLOOKUP($B1067,'Data Set'!$B$4:$B$38,_xlfn.XLOOKUP($C1067,'Data Set'!$F$2:$BF$2,'Data Set'!$F$4:$BF$38,0))*26/12</f>
        <v>0</v>
      </c>
    </row>
    <row r="1068" spans="2:5" x14ac:dyDescent="0.25">
      <c r="B1068" s="8" t="str">
        <f t="shared" si="34"/>
        <v>Brex Costs (Marketing and Advertisement)</v>
      </c>
      <c r="C1068" s="8">
        <f t="shared" si="35"/>
        <v>49</v>
      </c>
      <c r="D1068" s="67">
        <v>1</v>
      </c>
      <c r="E1068" s="68" cm="1">
        <f t="array" ref="E1068">_xlfn.XLOOKUP($B1068,'Data Set'!$B$4:$B$38,_xlfn.XLOOKUP($C1068,'Data Set'!$F$2:$BF$2,'Data Set'!$F$4:$BF$38,0))*26/12</f>
        <v>0</v>
      </c>
    </row>
    <row r="1069" spans="2:5" x14ac:dyDescent="0.25">
      <c r="B1069" s="8" t="str">
        <f t="shared" si="34"/>
        <v>Health Insurance (covered by Finni)</v>
      </c>
      <c r="C1069" s="8">
        <f t="shared" si="35"/>
        <v>49</v>
      </c>
      <c r="D1069" s="67">
        <v>1</v>
      </c>
      <c r="E1069" s="68" cm="1">
        <f t="array" ref="E1069">_xlfn.XLOOKUP($B1069,'Data Set'!$B$4:$B$38,_xlfn.XLOOKUP($C1069,'Data Set'!$F$2:$BF$2,'Data Set'!$F$4:$BF$38,0))*26/12</f>
        <v>0</v>
      </c>
    </row>
    <row r="1070" spans="2:5" x14ac:dyDescent="0.25">
      <c r="B1070" s="8" t="str">
        <f t="shared" si="34"/>
        <v>iPad Costs (Amortized)</v>
      </c>
      <c r="C1070" s="8">
        <f t="shared" si="35"/>
        <v>49</v>
      </c>
      <c r="D1070" s="67">
        <v>1</v>
      </c>
      <c r="E1070" s="68" cm="1">
        <f t="array" ref="E1070">_xlfn.XLOOKUP($B1070,'Data Set'!$B$4:$B$38,_xlfn.XLOOKUP($C1070,'Data Set'!$F$2:$BF$2,'Data Set'!$F$4:$BF$38,0))*26/12</f>
        <v>16.666666666666668</v>
      </c>
    </row>
    <row r="1071" spans="2:5" x14ac:dyDescent="0.25">
      <c r="B1071" s="8" t="str">
        <f t="shared" si="34"/>
        <v>Licensing and Training</v>
      </c>
      <c r="C1071" s="8">
        <f t="shared" si="35"/>
        <v>49</v>
      </c>
      <c r="D1071" s="67">
        <v>1</v>
      </c>
      <c r="E1071" s="68" cm="1">
        <f t="array" ref="E1071">_xlfn.XLOOKUP($B1071,'Data Set'!$B$4:$B$38,_xlfn.XLOOKUP($C1071,'Data Set'!$F$2:$BF$2,'Data Set'!$F$4:$BF$38,0))*26/12</f>
        <v>0</v>
      </c>
    </row>
    <row r="1072" spans="2:5" x14ac:dyDescent="0.25">
      <c r="B1072" s="8" t="str">
        <f t="shared" si="34"/>
        <v>Liability Insurance</v>
      </c>
      <c r="C1072" s="8">
        <f t="shared" si="35"/>
        <v>49</v>
      </c>
      <c r="D1072" s="67">
        <v>1</v>
      </c>
      <c r="E1072" s="68" cm="1">
        <f t="array" ref="E1072">_xlfn.XLOOKUP($B1072,'Data Set'!$B$4:$B$38,_xlfn.XLOOKUP($C1072,'Data Set'!$F$2:$BF$2,'Data Set'!$F$4:$BF$38,0))*26/12</f>
        <v>16.666666666666668</v>
      </c>
    </row>
    <row r="1073" spans="2:5" x14ac:dyDescent="0.25">
      <c r="B1073" s="8" t="str">
        <f t="shared" si="34"/>
        <v>Background Check Costs</v>
      </c>
      <c r="C1073" s="8">
        <f t="shared" si="35"/>
        <v>49</v>
      </c>
      <c r="D1073" s="67">
        <v>1</v>
      </c>
      <c r="E1073" s="68" cm="1">
        <f t="array" ref="E1073">_xlfn.XLOOKUP($B1073,'Data Set'!$B$4:$B$38,_xlfn.XLOOKUP($C1073,'Data Set'!$F$2:$BF$2,'Data Set'!$F$4:$BF$38,0))*26/12</f>
        <v>16.666666666666668</v>
      </c>
    </row>
    <row r="1074" spans="2:5" x14ac:dyDescent="0.25">
      <c r="B1074" s="8" t="str">
        <f t="shared" si="34"/>
        <v>Billing Costs</v>
      </c>
      <c r="C1074" s="8">
        <f t="shared" si="35"/>
        <v>49</v>
      </c>
      <c r="D1074" s="67">
        <v>1</v>
      </c>
      <c r="E1074" s="68" cm="1">
        <f t="array" ref="E1074">_xlfn.XLOOKUP($B1074,'Data Set'!$B$4:$B$38,_xlfn.XLOOKUP($C1074,'Data Set'!$F$2:$BF$2,'Data Set'!$F$4:$BF$38,0))*26/12</f>
        <v>145.76249999999999</v>
      </c>
    </row>
    <row r="1075" spans="2:5" x14ac:dyDescent="0.25">
      <c r="B1075" s="8" t="str">
        <f t="shared" si="34"/>
        <v>Credentialing Costs</v>
      </c>
      <c r="C1075" s="8">
        <f t="shared" si="35"/>
        <v>49</v>
      </c>
      <c r="D1075" s="67">
        <v>1</v>
      </c>
      <c r="E1075" s="68" cm="1">
        <f t="array" ref="E1075">_xlfn.XLOOKUP($B1075,'Data Set'!$B$4:$B$38,_xlfn.XLOOKUP($C1075,'Data Set'!$F$2:$BF$2,'Data Set'!$F$4:$BF$38,0))*26/12</f>
        <v>0</v>
      </c>
    </row>
    <row r="1076" spans="2:5" x14ac:dyDescent="0.25">
      <c r="B1076" s="8" t="str">
        <f t="shared" si="34"/>
        <v>Slack Costs</v>
      </c>
      <c r="C1076" s="8">
        <f t="shared" si="35"/>
        <v>49</v>
      </c>
      <c r="D1076" s="67">
        <v>1</v>
      </c>
      <c r="E1076" s="68" cm="1">
        <f t="array" ref="E1076">_xlfn.XLOOKUP($B1076,'Data Set'!$B$4:$B$38,_xlfn.XLOOKUP($C1076,'Data Set'!$F$2:$BF$2,'Data Set'!$F$4:$BF$38,0))*26/12</f>
        <v>28</v>
      </c>
    </row>
    <row r="1077" spans="2:5" x14ac:dyDescent="0.25">
      <c r="B1077" s="8" t="str">
        <f t="shared" si="34"/>
        <v>Rippling Costs</v>
      </c>
      <c r="C1077" s="8">
        <f t="shared" si="35"/>
        <v>49</v>
      </c>
      <c r="D1077" s="67">
        <v>1</v>
      </c>
      <c r="E1077" s="68" cm="1">
        <f t="array" ref="E1077">_xlfn.XLOOKUP($B1077,'Data Set'!$B$4:$B$38,_xlfn.XLOOKUP($C1077,'Data Set'!$F$2:$BF$2,'Data Set'!$F$4:$BF$38,0))*26/12</f>
        <v>81</v>
      </c>
    </row>
    <row r="1078" spans="2:5" x14ac:dyDescent="0.25">
      <c r="B1078" s="8" t="str">
        <f t="shared" si="34"/>
        <v>Google Workspace Costs</v>
      </c>
      <c r="C1078" s="8">
        <f t="shared" si="35"/>
        <v>49</v>
      </c>
      <c r="D1078" s="67">
        <v>1</v>
      </c>
      <c r="E1078" s="68" cm="1">
        <f t="array" ref="E1078">_xlfn.XLOOKUP($B1078,'Data Set'!$B$4:$B$38,_xlfn.XLOOKUP($C1078,'Data Set'!$F$2:$BF$2,'Data Set'!$F$4:$BF$38,0))*26/12</f>
        <v>34</v>
      </c>
    </row>
    <row r="1079" spans="2:5" x14ac:dyDescent="0.25">
      <c r="B1079" s="8" t="str">
        <f t="shared" si="34"/>
        <v>Workers Comp</v>
      </c>
      <c r="C1079" s="8">
        <f t="shared" si="35"/>
        <v>49</v>
      </c>
      <c r="D1079" s="67">
        <v>1</v>
      </c>
      <c r="E1079" s="68" cm="1">
        <f t="array" ref="E1079">_xlfn.XLOOKUP($B1079,'Data Set'!$B$4:$B$38,_xlfn.XLOOKUP($C1079,'Data Set'!$F$2:$BF$2,'Data Set'!$F$4:$BF$38,0))*26/12</f>
        <v>32.142500000000005</v>
      </c>
    </row>
    <row r="1080" spans="2:5" x14ac:dyDescent="0.25">
      <c r="B1080" s="8" t="str">
        <f t="shared" si="34"/>
        <v>Payroll Taxes</v>
      </c>
      <c r="C1080" s="8">
        <f t="shared" si="35"/>
        <v>49</v>
      </c>
      <c r="D1080" s="67">
        <v>1</v>
      </c>
      <c r="E1080" s="68" cm="1">
        <f t="array" ref="E1080">_xlfn.XLOOKUP($B1080,'Data Set'!$B$4:$B$38,_xlfn.XLOOKUP($C1080,'Data Set'!$F$2:$BF$2,'Data Set'!$F$4:$BF$38,0))*26/12</f>
        <v>170.77666666666664</v>
      </c>
    </row>
    <row r="1081" spans="2:5" x14ac:dyDescent="0.25">
      <c r="B1081" s="8" t="str">
        <f t="shared" si="34"/>
        <v>Billings</v>
      </c>
      <c r="C1081" s="8">
        <f t="shared" si="35"/>
        <v>50</v>
      </c>
      <c r="D1081" s="67">
        <v>1</v>
      </c>
      <c r="E1081" s="68" cm="1">
        <f t="array" ref="E1081">_xlfn.XLOOKUP($B1081,'Data Set'!$B$4:$B$38,_xlfn.XLOOKUP($C1081,'Data Set'!$F$2:$BF$2,'Data Set'!$F$4:$BF$38,0))*26/12</f>
        <v>1851.6549999999997</v>
      </c>
    </row>
    <row r="1082" spans="2:5" x14ac:dyDescent="0.25">
      <c r="B1082" s="8" t="str">
        <f t="shared" si="34"/>
        <v xml:space="preserve">Staff Pay </v>
      </c>
      <c r="C1082" s="8">
        <f t="shared" si="35"/>
        <v>50</v>
      </c>
      <c r="D1082" s="67">
        <v>1</v>
      </c>
      <c r="E1082" s="68" cm="1">
        <f t="array" ref="E1082">_xlfn.XLOOKUP($B1082,'Data Set'!$B$4:$B$38,_xlfn.XLOOKUP($C1082,'Data Set'!$F$2:$BF$2,'Data Set'!$F$4:$BF$38,0))*26/12</f>
        <v>116.08999999999999</v>
      </c>
    </row>
    <row r="1083" spans="2:5" x14ac:dyDescent="0.25">
      <c r="B1083" s="8" t="str">
        <f t="shared" si="34"/>
        <v>Charge Backs</v>
      </c>
      <c r="C1083" s="8">
        <f t="shared" si="35"/>
        <v>50</v>
      </c>
      <c r="D1083" s="67">
        <v>1</v>
      </c>
      <c r="E1083" s="68" cm="1">
        <f t="array" ref="E1083">_xlfn.XLOOKUP($B1083,'Data Set'!$B$4:$B$38,_xlfn.XLOOKUP($C1083,'Data Set'!$F$2:$BF$2,'Data Set'!$F$4:$BF$38,0))*26/12</f>
        <v>0</v>
      </c>
    </row>
    <row r="1084" spans="2:5" x14ac:dyDescent="0.25">
      <c r="B1084" s="8" t="str">
        <f t="shared" si="34"/>
        <v>Practice Earnings*</v>
      </c>
      <c r="C1084" s="8">
        <f t="shared" si="35"/>
        <v>50</v>
      </c>
      <c r="D1084" s="67">
        <v>1</v>
      </c>
      <c r="E1084" s="68" cm="1">
        <f t="array" ref="E1084">_xlfn.XLOOKUP($B1084,'Data Set'!$B$4:$B$38,_xlfn.XLOOKUP($C1084,'Data Set'!$F$2:$BF$2,'Data Set'!$F$4:$BF$38,0))*26/12</f>
        <v>1050.4526499999999</v>
      </c>
    </row>
    <row r="1085" spans="2:5" x14ac:dyDescent="0.25">
      <c r="B1085" s="8" t="str">
        <f t="shared" si="34"/>
        <v>Leases</v>
      </c>
      <c r="C1085" s="8">
        <f t="shared" si="35"/>
        <v>50</v>
      </c>
      <c r="D1085" s="67">
        <v>1</v>
      </c>
      <c r="E1085" s="68" cm="1">
        <f t="array" ref="E1085">_xlfn.XLOOKUP($B1085,'Data Set'!$B$4:$B$38,_xlfn.XLOOKUP($C1085,'Data Set'!$F$2:$BF$2,'Data Set'!$F$4:$BF$38,0))*26/12</f>
        <v>0</v>
      </c>
    </row>
    <row r="1086" spans="2:5" x14ac:dyDescent="0.25">
      <c r="B1086" s="8" t="str">
        <f t="shared" si="34"/>
        <v>Staff Training Support</v>
      </c>
      <c r="C1086" s="8">
        <f t="shared" si="35"/>
        <v>50</v>
      </c>
      <c r="D1086" s="67">
        <v>1</v>
      </c>
      <c r="E1086" s="68" cm="1">
        <f t="array" ref="E1086">_xlfn.XLOOKUP($B1086,'Data Set'!$B$4:$B$38,_xlfn.XLOOKUP($C1086,'Data Set'!$F$2:$BF$2,'Data Set'!$F$4:$BF$38,0))*26/12</f>
        <v>0</v>
      </c>
    </row>
    <row r="1087" spans="2:5" x14ac:dyDescent="0.25">
      <c r="B1087" s="8" t="str">
        <f t="shared" si="34"/>
        <v>Staff Support (admin, mileage, etc)</v>
      </c>
      <c r="C1087" s="8">
        <f t="shared" si="35"/>
        <v>50</v>
      </c>
      <c r="D1087" s="67">
        <v>1</v>
      </c>
      <c r="E1087" s="68" cm="1">
        <f t="array" ref="E1087">_xlfn.XLOOKUP($B1087,'Data Set'!$B$4:$B$38,_xlfn.XLOOKUP($C1087,'Data Set'!$F$2:$BF$2,'Data Set'!$F$4:$BF$38,0))*26/12</f>
        <v>0</v>
      </c>
    </row>
    <row r="1088" spans="2:5" x14ac:dyDescent="0.25">
      <c r="B1088" s="8" t="str">
        <f t="shared" si="34"/>
        <v>Miscellaneous</v>
      </c>
      <c r="C1088" s="8">
        <f t="shared" si="35"/>
        <v>50</v>
      </c>
      <c r="D1088" s="67">
        <v>1</v>
      </c>
      <c r="E1088" s="68" cm="1">
        <f t="array" ref="E1088">_xlfn.XLOOKUP($B1088,'Data Set'!$B$4:$B$38,_xlfn.XLOOKUP($C1088,'Data Set'!$F$2:$BF$2,'Data Set'!$F$4:$BF$38,0))*26/12</f>
        <v>0</v>
      </c>
    </row>
    <row r="1089" spans="2:5" x14ac:dyDescent="0.25">
      <c r="B1089" s="8" t="str">
        <f t="shared" si="34"/>
        <v>Negative Earnings / Min Earnings</v>
      </c>
      <c r="C1089" s="8">
        <f t="shared" si="35"/>
        <v>50</v>
      </c>
      <c r="D1089" s="67">
        <v>1</v>
      </c>
      <c r="E1089" s="68" cm="1">
        <f t="array" ref="E1089">_xlfn.XLOOKUP($B1089,'Data Set'!$B$4:$B$38,_xlfn.XLOOKUP($C1089,'Data Set'!$F$2:$BF$2,'Data Set'!$F$4:$BF$38,0))*26/12</f>
        <v>0</v>
      </c>
    </row>
    <row r="1090" spans="2:5" x14ac:dyDescent="0.25">
      <c r="B1090" s="8" t="str">
        <f t="shared" si="34"/>
        <v>Brex Costs (Marketing and Advertisement)</v>
      </c>
      <c r="C1090" s="8">
        <f t="shared" si="35"/>
        <v>50</v>
      </c>
      <c r="D1090" s="67">
        <v>1</v>
      </c>
      <c r="E1090" s="68" cm="1">
        <f t="array" ref="E1090">_xlfn.XLOOKUP($B1090,'Data Set'!$B$4:$B$38,_xlfn.XLOOKUP($C1090,'Data Set'!$F$2:$BF$2,'Data Set'!$F$4:$BF$38,0))*26/12</f>
        <v>0</v>
      </c>
    </row>
    <row r="1091" spans="2:5" x14ac:dyDescent="0.25">
      <c r="B1091" s="8" t="str">
        <f t="shared" si="34"/>
        <v>Health Insurance (covered by Finni)</v>
      </c>
      <c r="C1091" s="8">
        <f t="shared" si="35"/>
        <v>50</v>
      </c>
      <c r="D1091" s="67">
        <v>1</v>
      </c>
      <c r="E1091" s="68" cm="1">
        <f t="array" ref="E1091">_xlfn.XLOOKUP($B1091,'Data Set'!$B$4:$B$38,_xlfn.XLOOKUP($C1091,'Data Set'!$F$2:$BF$2,'Data Set'!$F$4:$BF$38,0))*26/12</f>
        <v>0</v>
      </c>
    </row>
    <row r="1092" spans="2:5" x14ac:dyDescent="0.25">
      <c r="B1092" s="8" t="str">
        <f t="shared" si="34"/>
        <v>iPad Costs (Amortized)</v>
      </c>
      <c r="C1092" s="8">
        <f t="shared" si="35"/>
        <v>50</v>
      </c>
      <c r="D1092" s="67">
        <v>1</v>
      </c>
      <c r="E1092" s="68" cm="1">
        <f t="array" ref="E1092">_xlfn.XLOOKUP($B1092,'Data Set'!$B$4:$B$38,_xlfn.XLOOKUP($C1092,'Data Set'!$F$2:$BF$2,'Data Set'!$F$4:$BF$38,0))*26/12</f>
        <v>50.000000000000007</v>
      </c>
    </row>
    <row r="1093" spans="2:5" x14ac:dyDescent="0.25">
      <c r="B1093" s="8" t="str">
        <f t="shared" si="34"/>
        <v>Licensing and Training</v>
      </c>
      <c r="C1093" s="8">
        <f t="shared" si="35"/>
        <v>50</v>
      </c>
      <c r="D1093" s="67">
        <v>1</v>
      </c>
      <c r="E1093" s="68" cm="1">
        <f t="array" ref="E1093">_xlfn.XLOOKUP($B1093,'Data Set'!$B$4:$B$38,_xlfn.XLOOKUP($C1093,'Data Set'!$F$2:$BF$2,'Data Set'!$F$4:$BF$38,0))*26/12</f>
        <v>0</v>
      </c>
    </row>
    <row r="1094" spans="2:5" x14ac:dyDescent="0.25">
      <c r="B1094" s="8" t="str">
        <f t="shared" si="34"/>
        <v>Liability Insurance</v>
      </c>
      <c r="C1094" s="8">
        <f t="shared" si="35"/>
        <v>50</v>
      </c>
      <c r="D1094" s="67">
        <v>1</v>
      </c>
      <c r="E1094" s="68" cm="1">
        <f t="array" ref="E1094">_xlfn.XLOOKUP($B1094,'Data Set'!$B$4:$B$38,_xlfn.XLOOKUP($C1094,'Data Set'!$F$2:$BF$2,'Data Set'!$F$4:$BF$38,0))*26/12</f>
        <v>33.333333333333336</v>
      </c>
    </row>
    <row r="1095" spans="2:5" x14ac:dyDescent="0.25">
      <c r="B1095" s="8" t="str">
        <f t="shared" si="34"/>
        <v>Background Check Costs</v>
      </c>
      <c r="C1095" s="8">
        <f t="shared" si="35"/>
        <v>50</v>
      </c>
      <c r="D1095" s="67">
        <v>1</v>
      </c>
      <c r="E1095" s="68" cm="1">
        <f t="array" ref="E1095">_xlfn.XLOOKUP($B1095,'Data Set'!$B$4:$B$38,_xlfn.XLOOKUP($C1095,'Data Set'!$F$2:$BF$2,'Data Set'!$F$4:$BF$38,0))*26/12</f>
        <v>33.333333333333336</v>
      </c>
    </row>
    <row r="1096" spans="2:5" x14ac:dyDescent="0.25">
      <c r="B1096" s="8" t="str">
        <f t="shared" si="34"/>
        <v>Billing Costs</v>
      </c>
      <c r="C1096" s="8">
        <f t="shared" si="35"/>
        <v>50</v>
      </c>
      <c r="D1096" s="67">
        <v>1</v>
      </c>
      <c r="E1096" s="68" cm="1">
        <f t="array" ref="E1096">_xlfn.XLOOKUP($B1096,'Data Set'!$B$4:$B$38,_xlfn.XLOOKUP($C1096,'Data Set'!$F$2:$BF$2,'Data Set'!$F$4:$BF$38,0))*26/12</f>
        <v>55.549649999999993</v>
      </c>
    </row>
    <row r="1097" spans="2:5" x14ac:dyDescent="0.25">
      <c r="B1097" s="8" t="str">
        <f t="shared" si="34"/>
        <v>Credentialing Costs</v>
      </c>
      <c r="C1097" s="8">
        <f t="shared" si="35"/>
        <v>50</v>
      </c>
      <c r="D1097" s="67">
        <v>1</v>
      </c>
      <c r="E1097" s="68" cm="1">
        <f t="array" ref="E1097">_xlfn.XLOOKUP($B1097,'Data Set'!$B$4:$B$38,_xlfn.XLOOKUP($C1097,'Data Set'!$F$2:$BF$2,'Data Set'!$F$4:$BF$38,0))*26/12</f>
        <v>0</v>
      </c>
    </row>
    <row r="1098" spans="2:5" x14ac:dyDescent="0.25">
      <c r="B1098" s="8" t="str">
        <f t="shared" si="34"/>
        <v>Slack Costs</v>
      </c>
      <c r="C1098" s="8">
        <f t="shared" si="35"/>
        <v>50</v>
      </c>
      <c r="D1098" s="67">
        <v>1</v>
      </c>
      <c r="E1098" s="68" cm="1">
        <f t="array" ref="E1098">_xlfn.XLOOKUP($B1098,'Data Set'!$B$4:$B$38,_xlfn.XLOOKUP($C1098,'Data Set'!$F$2:$BF$2,'Data Set'!$F$4:$BF$38,0))*26/12</f>
        <v>56</v>
      </c>
    </row>
    <row r="1099" spans="2:5" x14ac:dyDescent="0.25">
      <c r="B1099" s="8" t="str">
        <f t="shared" si="34"/>
        <v>Rippling Costs</v>
      </c>
      <c r="C1099" s="8">
        <f t="shared" si="35"/>
        <v>50</v>
      </c>
      <c r="D1099" s="67">
        <v>1</v>
      </c>
      <c r="E1099" s="68" cm="1">
        <f t="array" ref="E1099">_xlfn.XLOOKUP($B1099,'Data Set'!$B$4:$B$38,_xlfn.XLOOKUP($C1099,'Data Set'!$F$2:$BF$2,'Data Set'!$F$4:$BF$38,0))*26/12</f>
        <v>162</v>
      </c>
    </row>
    <row r="1100" spans="2:5" x14ac:dyDescent="0.25">
      <c r="B1100" s="8" t="str">
        <f t="shared" si="34"/>
        <v>Google Workspace Costs</v>
      </c>
      <c r="C1100" s="8">
        <f t="shared" si="35"/>
        <v>50</v>
      </c>
      <c r="D1100" s="67">
        <v>1</v>
      </c>
      <c r="E1100" s="68" cm="1">
        <f t="array" ref="E1100">_xlfn.XLOOKUP($B1100,'Data Set'!$B$4:$B$38,_xlfn.XLOOKUP($C1100,'Data Set'!$F$2:$BF$2,'Data Set'!$F$4:$BF$38,0))*26/12</f>
        <v>68</v>
      </c>
    </row>
    <row r="1101" spans="2:5" x14ac:dyDescent="0.25">
      <c r="B1101" s="8" t="str">
        <f t="shared" si="34"/>
        <v>Workers Comp</v>
      </c>
      <c r="C1101" s="8">
        <f t="shared" si="35"/>
        <v>50</v>
      </c>
      <c r="D1101" s="67">
        <v>1</v>
      </c>
      <c r="E1101" s="68" cm="1">
        <f t="array" ref="E1101">_xlfn.XLOOKUP($B1101,'Data Set'!$B$4:$B$38,_xlfn.XLOOKUP($C1101,'Data Set'!$F$2:$BF$2,'Data Set'!$F$4:$BF$38,0))*26/12</f>
        <v>2.4030629999999995</v>
      </c>
    </row>
    <row r="1102" spans="2:5" x14ac:dyDescent="0.25">
      <c r="B1102" s="8" t="str">
        <f t="shared" si="34"/>
        <v>Payroll Taxes</v>
      </c>
      <c r="C1102" s="8">
        <f t="shared" si="35"/>
        <v>50</v>
      </c>
      <c r="D1102" s="67">
        <v>1</v>
      </c>
      <c r="E1102" s="68" cm="1">
        <f t="array" ref="E1102">_xlfn.XLOOKUP($B1102,'Data Set'!$B$4:$B$38,_xlfn.XLOOKUP($C1102,'Data Set'!$F$2:$BF$2,'Data Set'!$F$4:$BF$38,0))*26/12</f>
        <v>12.696666666666667</v>
      </c>
    </row>
    <row r="1103" spans="2:5" x14ac:dyDescent="0.25">
      <c r="B1103" s="8" t="str">
        <f t="shared" si="34"/>
        <v>Billings</v>
      </c>
      <c r="C1103" s="8">
        <f t="shared" si="35"/>
        <v>51</v>
      </c>
      <c r="D1103" s="67">
        <v>1</v>
      </c>
      <c r="E1103" s="68" cm="1">
        <f t="array" ref="E1103">_xlfn.XLOOKUP($B1103,'Data Set'!$B$4:$B$38,_xlfn.XLOOKUP($C1103,'Data Set'!$F$2:$BF$2,'Data Set'!$F$4:$BF$38,0))*26/12</f>
        <v>0</v>
      </c>
    </row>
    <row r="1104" spans="2:5" x14ac:dyDescent="0.25">
      <c r="B1104" s="8" t="str">
        <f t="shared" si="34"/>
        <v xml:space="preserve">Staff Pay </v>
      </c>
      <c r="C1104" s="8">
        <f t="shared" si="35"/>
        <v>51</v>
      </c>
      <c r="D1104" s="67">
        <v>1</v>
      </c>
      <c r="E1104" s="68" cm="1">
        <f t="array" ref="E1104">_xlfn.XLOOKUP($B1104,'Data Set'!$B$4:$B$38,_xlfn.XLOOKUP($C1104,'Data Set'!$F$2:$BF$2,'Data Set'!$F$4:$BF$38,0))*26/12</f>
        <v>0</v>
      </c>
    </row>
    <row r="1105" spans="2:5" x14ac:dyDescent="0.25">
      <c r="B1105" s="8" t="str">
        <f t="shared" si="34"/>
        <v>Charge Backs</v>
      </c>
      <c r="C1105" s="8">
        <f t="shared" si="35"/>
        <v>51</v>
      </c>
      <c r="D1105" s="67">
        <v>1</v>
      </c>
      <c r="E1105" s="68" cm="1">
        <f t="array" ref="E1105">_xlfn.XLOOKUP($B1105,'Data Set'!$B$4:$B$38,_xlfn.XLOOKUP($C1105,'Data Set'!$F$2:$BF$2,'Data Set'!$F$4:$BF$38,0))*26/12</f>
        <v>0</v>
      </c>
    </row>
    <row r="1106" spans="2:5" x14ac:dyDescent="0.25">
      <c r="B1106" s="8" t="str">
        <f t="shared" si="34"/>
        <v>Practice Earnings*</v>
      </c>
      <c r="C1106" s="8">
        <f t="shared" si="35"/>
        <v>51</v>
      </c>
      <c r="D1106" s="67">
        <v>1</v>
      </c>
      <c r="E1106" s="68" cm="1">
        <f t="array" ref="E1106">_xlfn.XLOOKUP($B1106,'Data Set'!$B$4:$B$38,_xlfn.XLOOKUP($C1106,'Data Set'!$F$2:$BF$2,'Data Set'!$F$4:$BF$38,0))*26/12</f>
        <v>0</v>
      </c>
    </row>
    <row r="1107" spans="2:5" x14ac:dyDescent="0.25">
      <c r="B1107" s="8" t="str">
        <f t="shared" si="34"/>
        <v>Leases</v>
      </c>
      <c r="C1107" s="8">
        <f t="shared" si="35"/>
        <v>51</v>
      </c>
      <c r="D1107" s="67">
        <v>1</v>
      </c>
      <c r="E1107" s="68" cm="1">
        <f t="array" ref="E1107">_xlfn.XLOOKUP($B1107,'Data Set'!$B$4:$B$38,_xlfn.XLOOKUP($C1107,'Data Set'!$F$2:$BF$2,'Data Set'!$F$4:$BF$38,0))*26/12</f>
        <v>0</v>
      </c>
    </row>
    <row r="1108" spans="2:5" x14ac:dyDescent="0.25">
      <c r="B1108" s="8" t="str">
        <f t="shared" si="34"/>
        <v>Staff Training Support</v>
      </c>
      <c r="C1108" s="8">
        <f t="shared" si="35"/>
        <v>51</v>
      </c>
      <c r="D1108" s="67">
        <v>1</v>
      </c>
      <c r="E1108" s="68" cm="1">
        <f t="array" ref="E1108">_xlfn.XLOOKUP($B1108,'Data Set'!$B$4:$B$38,_xlfn.XLOOKUP($C1108,'Data Set'!$F$2:$BF$2,'Data Set'!$F$4:$BF$38,0))*26/12</f>
        <v>0</v>
      </c>
    </row>
    <row r="1109" spans="2:5" x14ac:dyDescent="0.25">
      <c r="B1109" s="8" t="str">
        <f t="shared" si="34"/>
        <v>Staff Support (admin, mileage, etc)</v>
      </c>
      <c r="C1109" s="8">
        <f t="shared" si="35"/>
        <v>51</v>
      </c>
      <c r="D1109" s="67">
        <v>1</v>
      </c>
      <c r="E1109" s="68" cm="1">
        <f t="array" ref="E1109">_xlfn.XLOOKUP($B1109,'Data Set'!$B$4:$B$38,_xlfn.XLOOKUP($C1109,'Data Set'!$F$2:$BF$2,'Data Set'!$F$4:$BF$38,0))*26/12</f>
        <v>0</v>
      </c>
    </row>
    <row r="1110" spans="2:5" x14ac:dyDescent="0.25">
      <c r="B1110" s="8" t="str">
        <f t="shared" si="34"/>
        <v>Miscellaneous</v>
      </c>
      <c r="C1110" s="8">
        <f t="shared" si="35"/>
        <v>51</v>
      </c>
      <c r="D1110" s="67">
        <v>1</v>
      </c>
      <c r="E1110" s="68" cm="1">
        <f t="array" ref="E1110">_xlfn.XLOOKUP($B1110,'Data Set'!$B$4:$B$38,_xlfn.XLOOKUP($C1110,'Data Set'!$F$2:$BF$2,'Data Set'!$F$4:$BF$38,0))*26/12</f>
        <v>0</v>
      </c>
    </row>
    <row r="1111" spans="2:5" x14ac:dyDescent="0.25">
      <c r="B1111" s="8" t="str">
        <f t="shared" si="34"/>
        <v>Negative Earnings / Min Earnings</v>
      </c>
      <c r="C1111" s="8">
        <f t="shared" si="35"/>
        <v>51</v>
      </c>
      <c r="D1111" s="67">
        <v>1</v>
      </c>
      <c r="E1111" s="68" cm="1">
        <f t="array" ref="E1111">_xlfn.XLOOKUP($B1111,'Data Set'!$B$4:$B$38,_xlfn.XLOOKUP($C1111,'Data Set'!$F$2:$BF$2,'Data Set'!$F$4:$BF$38,0))*26/12</f>
        <v>0</v>
      </c>
    </row>
    <row r="1112" spans="2:5" x14ac:dyDescent="0.25">
      <c r="B1112" s="8" t="str">
        <f t="shared" si="34"/>
        <v>Brex Costs (Marketing and Advertisement)</v>
      </c>
      <c r="C1112" s="8">
        <f t="shared" si="35"/>
        <v>51</v>
      </c>
      <c r="D1112" s="67">
        <v>1</v>
      </c>
      <c r="E1112" s="68" cm="1">
        <f t="array" ref="E1112">_xlfn.XLOOKUP($B1112,'Data Set'!$B$4:$B$38,_xlfn.XLOOKUP($C1112,'Data Set'!$F$2:$BF$2,'Data Set'!$F$4:$BF$38,0))*26/12</f>
        <v>0</v>
      </c>
    </row>
    <row r="1113" spans="2:5" x14ac:dyDescent="0.25">
      <c r="B1113" s="8" t="str">
        <f t="shared" si="34"/>
        <v>Health Insurance (covered by Finni)</v>
      </c>
      <c r="C1113" s="8">
        <f t="shared" si="35"/>
        <v>51</v>
      </c>
      <c r="D1113" s="67">
        <v>1</v>
      </c>
      <c r="E1113" s="68" cm="1">
        <f t="array" ref="E1113">_xlfn.XLOOKUP($B1113,'Data Set'!$B$4:$B$38,_xlfn.XLOOKUP($C1113,'Data Set'!$F$2:$BF$2,'Data Set'!$F$4:$BF$38,0))*26/12</f>
        <v>0</v>
      </c>
    </row>
    <row r="1114" spans="2:5" x14ac:dyDescent="0.25">
      <c r="B1114" s="8" t="str">
        <f t="shared" ref="B1114:B1146" si="36">B1092</f>
        <v>iPad Costs (Amortized)</v>
      </c>
      <c r="C1114" s="8">
        <f t="shared" ref="C1114:C1146" si="37">C1092+1</f>
        <v>51</v>
      </c>
      <c r="D1114" s="67">
        <v>1</v>
      </c>
      <c r="E1114" s="68" cm="1">
        <f t="array" ref="E1114">_xlfn.XLOOKUP($B1114,'Data Set'!$B$4:$B$38,_xlfn.XLOOKUP($C1114,'Data Set'!$F$2:$BF$2,'Data Set'!$F$4:$BF$38,0))*26/12</f>
        <v>0</v>
      </c>
    </row>
    <row r="1115" spans="2:5" x14ac:dyDescent="0.25">
      <c r="B1115" s="8" t="str">
        <f t="shared" si="36"/>
        <v>Licensing and Training</v>
      </c>
      <c r="C1115" s="8">
        <f t="shared" si="37"/>
        <v>51</v>
      </c>
      <c r="D1115" s="67">
        <v>1</v>
      </c>
      <c r="E1115" s="68" cm="1">
        <f t="array" ref="E1115">_xlfn.XLOOKUP($B1115,'Data Set'!$B$4:$B$38,_xlfn.XLOOKUP($C1115,'Data Set'!$F$2:$BF$2,'Data Set'!$F$4:$BF$38,0))*26/12</f>
        <v>0</v>
      </c>
    </row>
    <row r="1116" spans="2:5" x14ac:dyDescent="0.25">
      <c r="B1116" s="8" t="str">
        <f t="shared" si="36"/>
        <v>Liability Insurance</v>
      </c>
      <c r="C1116" s="8">
        <f t="shared" si="37"/>
        <v>51</v>
      </c>
      <c r="D1116" s="67">
        <v>1</v>
      </c>
      <c r="E1116" s="68" cm="1">
        <f t="array" ref="E1116">_xlfn.XLOOKUP($B1116,'Data Set'!$B$4:$B$38,_xlfn.XLOOKUP($C1116,'Data Set'!$F$2:$BF$2,'Data Set'!$F$4:$BF$38,0))*26/12</f>
        <v>8.3333333333333339</v>
      </c>
    </row>
    <row r="1117" spans="2:5" x14ac:dyDescent="0.25">
      <c r="B1117" s="8" t="str">
        <f t="shared" si="36"/>
        <v>Background Check Costs</v>
      </c>
      <c r="C1117" s="8">
        <f t="shared" si="37"/>
        <v>51</v>
      </c>
      <c r="D1117" s="67">
        <v>1</v>
      </c>
      <c r="E1117" s="68" cm="1">
        <f t="array" ref="E1117">_xlfn.XLOOKUP($B1117,'Data Set'!$B$4:$B$38,_xlfn.XLOOKUP($C1117,'Data Set'!$F$2:$BF$2,'Data Set'!$F$4:$BF$38,0))*26/12</f>
        <v>8.3333333333333339</v>
      </c>
    </row>
    <row r="1118" spans="2:5" x14ac:dyDescent="0.25">
      <c r="B1118" s="8" t="str">
        <f t="shared" si="36"/>
        <v>Billing Costs</v>
      </c>
      <c r="C1118" s="8">
        <f t="shared" si="37"/>
        <v>51</v>
      </c>
      <c r="D1118" s="67">
        <v>1</v>
      </c>
      <c r="E1118" s="68" cm="1">
        <f t="array" ref="E1118">_xlfn.XLOOKUP($B1118,'Data Set'!$B$4:$B$38,_xlfn.XLOOKUP($C1118,'Data Set'!$F$2:$BF$2,'Data Set'!$F$4:$BF$38,0))*26/12</f>
        <v>0</v>
      </c>
    </row>
    <row r="1119" spans="2:5" x14ac:dyDescent="0.25">
      <c r="B1119" s="8" t="str">
        <f t="shared" si="36"/>
        <v>Credentialing Costs</v>
      </c>
      <c r="C1119" s="8">
        <f t="shared" si="37"/>
        <v>51</v>
      </c>
      <c r="D1119" s="67">
        <v>1</v>
      </c>
      <c r="E1119" s="68" cm="1">
        <f t="array" ref="E1119">_xlfn.XLOOKUP($B1119,'Data Set'!$B$4:$B$38,_xlfn.XLOOKUP($C1119,'Data Set'!$F$2:$BF$2,'Data Set'!$F$4:$BF$38,0))*26/12</f>
        <v>0</v>
      </c>
    </row>
    <row r="1120" spans="2:5" x14ac:dyDescent="0.25">
      <c r="B1120" s="8" t="str">
        <f t="shared" si="36"/>
        <v>Slack Costs</v>
      </c>
      <c r="C1120" s="8">
        <f t="shared" si="37"/>
        <v>51</v>
      </c>
      <c r="D1120" s="67">
        <v>1</v>
      </c>
      <c r="E1120" s="68" cm="1">
        <f t="array" ref="E1120">_xlfn.XLOOKUP($B1120,'Data Set'!$B$4:$B$38,_xlfn.XLOOKUP($C1120,'Data Set'!$F$2:$BF$2,'Data Set'!$F$4:$BF$38,0))*26/12</f>
        <v>14</v>
      </c>
    </row>
    <row r="1121" spans="2:5" x14ac:dyDescent="0.25">
      <c r="B1121" s="8" t="str">
        <f t="shared" si="36"/>
        <v>Rippling Costs</v>
      </c>
      <c r="C1121" s="8">
        <f t="shared" si="37"/>
        <v>51</v>
      </c>
      <c r="D1121" s="67">
        <v>1</v>
      </c>
      <c r="E1121" s="68" cm="1">
        <f t="array" ref="E1121">_xlfn.XLOOKUP($B1121,'Data Set'!$B$4:$B$38,_xlfn.XLOOKUP($C1121,'Data Set'!$F$2:$BF$2,'Data Set'!$F$4:$BF$38,0))*26/12</f>
        <v>40.5</v>
      </c>
    </row>
    <row r="1122" spans="2:5" x14ac:dyDescent="0.25">
      <c r="B1122" s="8" t="str">
        <f t="shared" si="36"/>
        <v>Google Workspace Costs</v>
      </c>
      <c r="C1122" s="8">
        <f t="shared" si="37"/>
        <v>51</v>
      </c>
      <c r="D1122" s="67">
        <v>1</v>
      </c>
      <c r="E1122" s="68" cm="1">
        <f t="array" ref="E1122">_xlfn.XLOOKUP($B1122,'Data Set'!$B$4:$B$38,_xlfn.XLOOKUP($C1122,'Data Set'!$F$2:$BF$2,'Data Set'!$F$4:$BF$38,0))*26/12</f>
        <v>17</v>
      </c>
    </row>
    <row r="1123" spans="2:5" x14ac:dyDescent="0.25">
      <c r="B1123" s="8" t="str">
        <f t="shared" si="36"/>
        <v>Workers Comp</v>
      </c>
      <c r="C1123" s="8">
        <f t="shared" si="37"/>
        <v>51</v>
      </c>
      <c r="D1123" s="67">
        <v>1</v>
      </c>
      <c r="E1123" s="68" cm="1">
        <f t="array" ref="E1123">_xlfn.XLOOKUP($B1123,'Data Set'!$B$4:$B$38,_xlfn.XLOOKUP($C1123,'Data Set'!$F$2:$BF$2,'Data Set'!$F$4:$BF$38,0))*26/12</f>
        <v>0</v>
      </c>
    </row>
    <row r="1124" spans="2:5" x14ac:dyDescent="0.25">
      <c r="B1124" s="8" t="str">
        <f t="shared" si="36"/>
        <v>Payroll Taxes</v>
      </c>
      <c r="C1124" s="8">
        <f t="shared" si="37"/>
        <v>51</v>
      </c>
      <c r="D1124" s="67">
        <v>1</v>
      </c>
      <c r="E1124" s="68" cm="1">
        <f t="array" ref="E1124">_xlfn.XLOOKUP($B1124,'Data Set'!$B$4:$B$38,_xlfn.XLOOKUP($C1124,'Data Set'!$F$2:$BF$2,'Data Set'!$F$4:$BF$38,0))*26/12</f>
        <v>0</v>
      </c>
    </row>
    <row r="1125" spans="2:5" x14ac:dyDescent="0.25">
      <c r="B1125" s="8" t="str">
        <f t="shared" si="36"/>
        <v>Billings</v>
      </c>
      <c r="C1125" s="8">
        <f t="shared" si="37"/>
        <v>52</v>
      </c>
      <c r="D1125" s="67">
        <v>1</v>
      </c>
      <c r="E1125" s="68" cm="1">
        <f t="array" ref="E1125">_xlfn.XLOOKUP($B1125,'Data Set'!$B$4:$B$38,_xlfn.XLOOKUP($C1125,'Data Set'!$F$2:$BF$2,'Data Set'!$F$4:$BF$38,0))*26/12</f>
        <v>0</v>
      </c>
    </row>
    <row r="1126" spans="2:5" x14ac:dyDescent="0.25">
      <c r="B1126" s="8" t="str">
        <f t="shared" si="36"/>
        <v xml:space="preserve">Staff Pay </v>
      </c>
      <c r="C1126" s="8">
        <f t="shared" si="37"/>
        <v>52</v>
      </c>
      <c r="D1126" s="67">
        <v>1</v>
      </c>
      <c r="E1126" s="68" cm="1">
        <f t="array" ref="E1126">_xlfn.XLOOKUP($B1126,'Data Set'!$B$4:$B$38,_xlfn.XLOOKUP($C1126,'Data Set'!$F$2:$BF$2,'Data Set'!$F$4:$BF$38,0))*26/12</f>
        <v>0</v>
      </c>
    </row>
    <row r="1127" spans="2:5" x14ac:dyDescent="0.25">
      <c r="B1127" s="8" t="str">
        <f t="shared" si="36"/>
        <v>Charge Backs</v>
      </c>
      <c r="C1127" s="8">
        <f t="shared" si="37"/>
        <v>52</v>
      </c>
      <c r="D1127" s="67">
        <v>1</v>
      </c>
      <c r="E1127" s="68" cm="1">
        <f t="array" ref="E1127">_xlfn.XLOOKUP($B1127,'Data Set'!$B$4:$B$38,_xlfn.XLOOKUP($C1127,'Data Set'!$F$2:$BF$2,'Data Set'!$F$4:$BF$38,0))*26/12</f>
        <v>60.645000000000003</v>
      </c>
    </row>
    <row r="1128" spans="2:5" x14ac:dyDescent="0.25">
      <c r="B1128" s="8" t="str">
        <f t="shared" si="36"/>
        <v>Practice Earnings*</v>
      </c>
      <c r="C1128" s="8">
        <f t="shared" si="37"/>
        <v>52</v>
      </c>
      <c r="D1128" s="67">
        <v>1</v>
      </c>
      <c r="E1128" s="68" cm="1">
        <f t="array" ref="E1128">_xlfn.XLOOKUP($B1128,'Data Set'!$B$4:$B$38,_xlfn.XLOOKUP($C1128,'Data Set'!$F$2:$BF$2,'Data Set'!$F$4:$BF$38,0))*26/12</f>
        <v>-60.645000000000003</v>
      </c>
    </row>
    <row r="1129" spans="2:5" x14ac:dyDescent="0.25">
      <c r="B1129" s="8" t="str">
        <f t="shared" si="36"/>
        <v>Leases</v>
      </c>
      <c r="C1129" s="8">
        <f t="shared" si="37"/>
        <v>52</v>
      </c>
      <c r="D1129" s="67">
        <v>1</v>
      </c>
      <c r="E1129" s="68" cm="1">
        <f t="array" ref="E1129">_xlfn.XLOOKUP($B1129,'Data Set'!$B$4:$B$38,_xlfn.XLOOKUP($C1129,'Data Set'!$F$2:$BF$2,'Data Set'!$F$4:$BF$38,0))*26/12</f>
        <v>0</v>
      </c>
    </row>
    <row r="1130" spans="2:5" x14ac:dyDescent="0.25">
      <c r="B1130" s="8" t="str">
        <f t="shared" si="36"/>
        <v>Staff Training Support</v>
      </c>
      <c r="C1130" s="8">
        <f t="shared" si="37"/>
        <v>52</v>
      </c>
      <c r="D1130" s="67">
        <v>1</v>
      </c>
      <c r="E1130" s="68" cm="1">
        <f t="array" ref="E1130">_xlfn.XLOOKUP($B1130,'Data Set'!$B$4:$B$38,_xlfn.XLOOKUP($C1130,'Data Set'!$F$2:$BF$2,'Data Set'!$F$4:$BF$38,0))*26/12</f>
        <v>0</v>
      </c>
    </row>
    <row r="1131" spans="2:5" x14ac:dyDescent="0.25">
      <c r="B1131" s="8" t="str">
        <f t="shared" si="36"/>
        <v>Staff Support (admin, mileage, etc)</v>
      </c>
      <c r="C1131" s="8">
        <f t="shared" si="37"/>
        <v>52</v>
      </c>
      <c r="D1131" s="67">
        <v>1</v>
      </c>
      <c r="E1131" s="68" cm="1">
        <f t="array" ref="E1131">_xlfn.XLOOKUP($B1131,'Data Set'!$B$4:$B$38,_xlfn.XLOOKUP($C1131,'Data Set'!$F$2:$BF$2,'Data Set'!$F$4:$BF$38,0))*26/12</f>
        <v>0</v>
      </c>
    </row>
    <row r="1132" spans="2:5" x14ac:dyDescent="0.25">
      <c r="B1132" s="8" t="str">
        <f t="shared" si="36"/>
        <v>Miscellaneous</v>
      </c>
      <c r="C1132" s="8">
        <f t="shared" si="37"/>
        <v>52</v>
      </c>
      <c r="D1132" s="67">
        <v>1</v>
      </c>
      <c r="E1132" s="68" cm="1">
        <f t="array" ref="E1132">_xlfn.XLOOKUP($B1132,'Data Set'!$B$4:$B$38,_xlfn.XLOOKUP($C1132,'Data Set'!$F$2:$BF$2,'Data Set'!$F$4:$BF$38,0))*26/12</f>
        <v>0</v>
      </c>
    </row>
    <row r="1133" spans="2:5" x14ac:dyDescent="0.25">
      <c r="B1133" s="8" t="str">
        <f t="shared" si="36"/>
        <v>Negative Earnings / Min Earnings</v>
      </c>
      <c r="C1133" s="8">
        <f t="shared" si="37"/>
        <v>52</v>
      </c>
      <c r="D1133" s="67">
        <v>1</v>
      </c>
      <c r="E1133" s="68" cm="1">
        <f t="array" ref="E1133">_xlfn.XLOOKUP($B1133,'Data Set'!$B$4:$B$38,_xlfn.XLOOKUP($C1133,'Data Set'!$F$2:$BF$2,'Data Set'!$F$4:$BF$38,0))*26/12</f>
        <v>0</v>
      </c>
    </row>
    <row r="1134" spans="2:5" x14ac:dyDescent="0.25">
      <c r="B1134" s="8" t="str">
        <f t="shared" si="36"/>
        <v>Brex Costs (Marketing and Advertisement)</v>
      </c>
      <c r="C1134" s="8">
        <f t="shared" si="37"/>
        <v>52</v>
      </c>
      <c r="D1134" s="67">
        <v>1</v>
      </c>
      <c r="E1134" s="68" cm="1">
        <f t="array" ref="E1134">_xlfn.XLOOKUP($B1134,'Data Set'!$B$4:$B$38,_xlfn.XLOOKUP($C1134,'Data Set'!$F$2:$BF$2,'Data Set'!$F$4:$BF$38,0))*26/12</f>
        <v>60.645000000000003</v>
      </c>
    </row>
    <row r="1135" spans="2:5" x14ac:dyDescent="0.25">
      <c r="B1135" s="8" t="str">
        <f t="shared" si="36"/>
        <v>Health Insurance (covered by Finni)</v>
      </c>
      <c r="C1135" s="8">
        <f t="shared" si="37"/>
        <v>52</v>
      </c>
      <c r="D1135" s="67">
        <v>1</v>
      </c>
      <c r="E1135" s="68" cm="1">
        <f t="array" ref="E1135">_xlfn.XLOOKUP($B1135,'Data Set'!$B$4:$B$38,_xlfn.XLOOKUP($C1135,'Data Set'!$F$2:$BF$2,'Data Set'!$F$4:$BF$38,0))*26/12</f>
        <v>0</v>
      </c>
    </row>
    <row r="1136" spans="2:5" x14ac:dyDescent="0.25">
      <c r="B1136" s="8" t="str">
        <f t="shared" si="36"/>
        <v>iPad Costs (Amortized)</v>
      </c>
      <c r="C1136" s="8">
        <f t="shared" si="37"/>
        <v>52</v>
      </c>
      <c r="D1136" s="67">
        <v>1</v>
      </c>
      <c r="E1136" s="68" cm="1">
        <f t="array" ref="E1136">_xlfn.XLOOKUP($B1136,'Data Set'!$B$4:$B$38,_xlfn.XLOOKUP($C1136,'Data Set'!$F$2:$BF$2,'Data Set'!$F$4:$BF$38,0))*26/12</f>
        <v>0</v>
      </c>
    </row>
    <row r="1137" spans="2:5" x14ac:dyDescent="0.25">
      <c r="B1137" s="8" t="str">
        <f t="shared" si="36"/>
        <v>Licensing and Training</v>
      </c>
      <c r="C1137" s="8">
        <f t="shared" si="37"/>
        <v>52</v>
      </c>
      <c r="D1137" s="67">
        <v>1</v>
      </c>
      <c r="E1137" s="68" cm="1">
        <f t="array" ref="E1137">_xlfn.XLOOKUP($B1137,'Data Set'!$B$4:$B$38,_xlfn.XLOOKUP($C1137,'Data Set'!$F$2:$BF$2,'Data Set'!$F$4:$BF$38,0))*26/12</f>
        <v>0</v>
      </c>
    </row>
    <row r="1138" spans="2:5" x14ac:dyDescent="0.25">
      <c r="B1138" s="8" t="str">
        <f t="shared" si="36"/>
        <v>Liability Insurance</v>
      </c>
      <c r="C1138" s="8">
        <f t="shared" si="37"/>
        <v>52</v>
      </c>
      <c r="D1138" s="67">
        <v>1</v>
      </c>
      <c r="E1138" s="68" cm="1">
        <f t="array" ref="E1138">_xlfn.XLOOKUP($B1138,'Data Set'!$B$4:$B$38,_xlfn.XLOOKUP($C1138,'Data Set'!$F$2:$BF$2,'Data Set'!$F$4:$BF$38,0))*26/12</f>
        <v>0</v>
      </c>
    </row>
    <row r="1139" spans="2:5" x14ac:dyDescent="0.25">
      <c r="B1139" s="8" t="str">
        <f t="shared" si="36"/>
        <v>Background Check Costs</v>
      </c>
      <c r="C1139" s="8">
        <f t="shared" si="37"/>
        <v>52</v>
      </c>
      <c r="D1139" s="67">
        <v>1</v>
      </c>
      <c r="E1139" s="68" cm="1">
        <f t="array" ref="E1139">_xlfn.XLOOKUP($B1139,'Data Set'!$B$4:$B$38,_xlfn.XLOOKUP($C1139,'Data Set'!$F$2:$BF$2,'Data Set'!$F$4:$BF$38,0))*26/12</f>
        <v>0</v>
      </c>
    </row>
    <row r="1140" spans="2:5" x14ac:dyDescent="0.25">
      <c r="B1140" s="8" t="str">
        <f t="shared" si="36"/>
        <v>Billing Costs</v>
      </c>
      <c r="C1140" s="8">
        <f t="shared" si="37"/>
        <v>52</v>
      </c>
      <c r="D1140" s="67">
        <v>1</v>
      </c>
      <c r="E1140" s="68" cm="1">
        <f t="array" ref="E1140">_xlfn.XLOOKUP($B1140,'Data Set'!$B$4:$B$38,_xlfn.XLOOKUP($C1140,'Data Set'!$F$2:$BF$2,'Data Set'!$F$4:$BF$38,0))*26/12</f>
        <v>0</v>
      </c>
    </row>
    <row r="1141" spans="2:5" x14ac:dyDescent="0.25">
      <c r="B1141" s="8" t="str">
        <f t="shared" si="36"/>
        <v>Credentialing Costs</v>
      </c>
      <c r="C1141" s="8">
        <f t="shared" si="37"/>
        <v>52</v>
      </c>
      <c r="D1141" s="67">
        <v>1</v>
      </c>
      <c r="E1141" s="68" cm="1">
        <f t="array" ref="E1141">_xlfn.XLOOKUP($B1141,'Data Set'!$B$4:$B$38,_xlfn.XLOOKUP($C1141,'Data Set'!$F$2:$BF$2,'Data Set'!$F$4:$BF$38,0))*26/12</f>
        <v>0</v>
      </c>
    </row>
    <row r="1142" spans="2:5" x14ac:dyDescent="0.25">
      <c r="B1142" s="8" t="str">
        <f t="shared" si="36"/>
        <v>Slack Costs</v>
      </c>
      <c r="C1142" s="8">
        <f t="shared" si="37"/>
        <v>52</v>
      </c>
      <c r="D1142" s="67">
        <v>1</v>
      </c>
      <c r="E1142" s="68" cm="1">
        <f t="array" ref="E1142">_xlfn.XLOOKUP($B1142,'Data Set'!$B$4:$B$38,_xlfn.XLOOKUP($C1142,'Data Set'!$F$2:$BF$2,'Data Set'!$F$4:$BF$38,0))*26/12</f>
        <v>0</v>
      </c>
    </row>
    <row r="1143" spans="2:5" x14ac:dyDescent="0.25">
      <c r="B1143" s="8" t="str">
        <f t="shared" si="36"/>
        <v>Rippling Costs</v>
      </c>
      <c r="C1143" s="8">
        <f t="shared" si="37"/>
        <v>52</v>
      </c>
      <c r="D1143" s="67">
        <v>1</v>
      </c>
      <c r="E1143" s="68" cm="1">
        <f t="array" ref="E1143">_xlfn.XLOOKUP($B1143,'Data Set'!$B$4:$B$38,_xlfn.XLOOKUP($C1143,'Data Set'!$F$2:$BF$2,'Data Set'!$F$4:$BF$38,0))*26/12</f>
        <v>0</v>
      </c>
    </row>
    <row r="1144" spans="2:5" x14ac:dyDescent="0.25">
      <c r="B1144" s="8" t="str">
        <f t="shared" si="36"/>
        <v>Google Workspace Costs</v>
      </c>
      <c r="C1144" s="8">
        <f t="shared" si="37"/>
        <v>52</v>
      </c>
      <c r="D1144" s="67">
        <v>1</v>
      </c>
      <c r="E1144" s="68" cm="1">
        <f t="array" ref="E1144">_xlfn.XLOOKUP($B1144,'Data Set'!$B$4:$B$38,_xlfn.XLOOKUP($C1144,'Data Set'!$F$2:$BF$2,'Data Set'!$F$4:$BF$38,0))*26/12</f>
        <v>0</v>
      </c>
    </row>
    <row r="1145" spans="2:5" x14ac:dyDescent="0.25">
      <c r="B1145" s="8" t="str">
        <f t="shared" si="36"/>
        <v>Workers Comp</v>
      </c>
      <c r="C1145" s="8">
        <f t="shared" si="37"/>
        <v>52</v>
      </c>
      <c r="D1145" s="67">
        <v>1</v>
      </c>
      <c r="E1145" s="68" cm="1">
        <f t="array" ref="E1145">_xlfn.XLOOKUP($B1145,'Data Set'!$B$4:$B$38,_xlfn.XLOOKUP($C1145,'Data Set'!$F$2:$BF$2,'Data Set'!$F$4:$BF$38,0))*26/12</f>
        <v>0</v>
      </c>
    </row>
    <row r="1146" spans="2:5" x14ac:dyDescent="0.25">
      <c r="B1146" s="8" t="str">
        <f t="shared" si="36"/>
        <v>Payroll Taxes</v>
      </c>
      <c r="C1146" s="8">
        <f t="shared" si="37"/>
        <v>52</v>
      </c>
      <c r="D1146" s="67">
        <v>1</v>
      </c>
      <c r="E1146" s="68" cm="1">
        <f t="array" ref="E1146">_xlfn.XLOOKUP($B1146,'Data Set'!$B$4:$B$38,_xlfn.XLOOKUP($C1146,'Data Set'!$F$2:$BF$2,'Data Set'!$F$4:$BF$38,0))*26/12</f>
        <v>0</v>
      </c>
    </row>
    <row r="1147" spans="2:5" x14ac:dyDescent="0.25">
      <c r="E1147" s="68"/>
    </row>
    <row r="1148" spans="2:5" x14ac:dyDescent="0.25">
      <c r="E1148" s="68"/>
    </row>
    <row r="1149" spans="2:5" x14ac:dyDescent="0.25">
      <c r="E1149" s="68"/>
    </row>
    <row r="1150" spans="2:5" x14ac:dyDescent="0.25">
      <c r="E1150" s="68"/>
    </row>
    <row r="1151" spans="2:5" x14ac:dyDescent="0.25">
      <c r="E1151" s="68"/>
    </row>
    <row r="1152" spans="2:5" x14ac:dyDescent="0.25">
      <c r="E1152" s="68"/>
    </row>
    <row r="1153" spans="5:5" x14ac:dyDescent="0.25">
      <c r="E1153" s="68"/>
    </row>
    <row r="1154" spans="5:5" x14ac:dyDescent="0.25">
      <c r="E1154" s="68"/>
    </row>
    <row r="1155" spans="5:5" x14ac:dyDescent="0.25">
      <c r="E1155" s="68"/>
    </row>
    <row r="1156" spans="5:5" x14ac:dyDescent="0.25">
      <c r="E1156" s="68"/>
    </row>
    <row r="1157" spans="5:5" x14ac:dyDescent="0.25">
      <c r="E1157" s="68"/>
    </row>
    <row r="1158" spans="5:5" x14ac:dyDescent="0.25">
      <c r="E1158" s="68"/>
    </row>
    <row r="1159" spans="5:5" x14ac:dyDescent="0.25">
      <c r="E1159" s="68"/>
    </row>
    <row r="1160" spans="5:5" x14ac:dyDescent="0.25">
      <c r="E1160" s="68"/>
    </row>
    <row r="1161" spans="5:5" x14ac:dyDescent="0.25">
      <c r="E1161" s="68"/>
    </row>
    <row r="1162" spans="5:5" x14ac:dyDescent="0.25">
      <c r="E1162" s="68"/>
    </row>
    <row r="1163" spans="5:5" x14ac:dyDescent="0.25">
      <c r="E1163" s="68"/>
    </row>
    <row r="1164" spans="5:5" x14ac:dyDescent="0.25">
      <c r="E1164" s="68"/>
    </row>
    <row r="1165" spans="5:5" x14ac:dyDescent="0.25">
      <c r="E1165" s="68"/>
    </row>
    <row r="1166" spans="5:5" x14ac:dyDescent="0.25">
      <c r="E1166" s="68"/>
    </row>
    <row r="1167" spans="5:5" x14ac:dyDescent="0.25">
      <c r="E1167" s="68"/>
    </row>
    <row r="1168" spans="5:5" x14ac:dyDescent="0.25">
      <c r="E1168" s="68"/>
    </row>
    <row r="1169" spans="5:5" x14ac:dyDescent="0.25">
      <c r="E1169" s="68"/>
    </row>
    <row r="1170" spans="5:5" x14ac:dyDescent="0.25">
      <c r="E1170" s="68"/>
    </row>
    <row r="1171" spans="5:5" x14ac:dyDescent="0.25">
      <c r="E1171" s="6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A9809-639A-4CB5-9402-D2566705E068}">
  <sheetPr codeName="Sheet12">
    <tabColor theme="1"/>
    <outlinePr summaryBelow="0" summaryRight="0"/>
  </sheetPr>
  <dimension ref="B1:BF49"/>
  <sheetViews>
    <sheetView showGridLines="0" workbookViewId="0">
      <pane xSplit="2" ySplit="2" topLeftCell="C3" activePane="bottomRight" state="frozen"/>
      <selection activeCell="B42" sqref="B42"/>
      <selection pane="topRight" activeCell="B42" sqref="B42"/>
      <selection pane="bottomLeft" activeCell="B42" sqref="B42"/>
      <selection pane="bottomRight" activeCell="E35" sqref="E35"/>
    </sheetView>
  </sheetViews>
  <sheetFormatPr defaultColWidth="26.3984375" defaultRowHeight="15.75" customHeight="1" x14ac:dyDescent="0.25"/>
  <cols>
    <col min="1" max="1" width="3.796875" style="8" customWidth="1"/>
    <col min="2" max="2" width="51.19921875" style="8" bestFit="1" customWidth="1"/>
    <col min="3" max="57" width="11.59765625" style="8" customWidth="1"/>
    <col min="58" max="16384" width="26.3984375" style="8"/>
  </cols>
  <sheetData>
    <row r="1" spans="2:58" ht="12.75" x14ac:dyDescent="0.25">
      <c r="B1" s="6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</row>
    <row r="2" spans="2:58" ht="12.75" x14ac:dyDescent="0.25">
      <c r="B2" s="65" t="s">
        <v>67</v>
      </c>
      <c r="C2" s="66" t="s">
        <v>3</v>
      </c>
      <c r="D2" s="66" t="s">
        <v>65</v>
      </c>
      <c r="E2" s="66" t="s">
        <v>66</v>
      </c>
      <c r="F2" s="322">
        <v>1</v>
      </c>
      <c r="G2" s="66">
        <f t="shared" ref="G2:BE2" si="0">F2+1</f>
        <v>2</v>
      </c>
      <c r="H2" s="66">
        <f t="shared" si="0"/>
        <v>3</v>
      </c>
      <c r="I2" s="66">
        <f t="shared" si="0"/>
        <v>4</v>
      </c>
      <c r="J2" s="66">
        <f t="shared" si="0"/>
        <v>5</v>
      </c>
      <c r="K2" s="66">
        <f t="shared" si="0"/>
        <v>6</v>
      </c>
      <c r="L2" s="66">
        <f t="shared" si="0"/>
        <v>7</v>
      </c>
      <c r="M2" s="66">
        <f t="shared" si="0"/>
        <v>8</v>
      </c>
      <c r="N2" s="66">
        <f t="shared" si="0"/>
        <v>9</v>
      </c>
      <c r="O2" s="66">
        <f t="shared" si="0"/>
        <v>10</v>
      </c>
      <c r="P2" s="66">
        <f t="shared" si="0"/>
        <v>11</v>
      </c>
      <c r="Q2" s="66">
        <f t="shared" si="0"/>
        <v>12</v>
      </c>
      <c r="R2" s="66">
        <f t="shared" si="0"/>
        <v>13</v>
      </c>
      <c r="S2" s="66">
        <f t="shared" si="0"/>
        <v>14</v>
      </c>
      <c r="T2" s="66">
        <f t="shared" si="0"/>
        <v>15</v>
      </c>
      <c r="U2" s="66">
        <f t="shared" si="0"/>
        <v>16</v>
      </c>
      <c r="V2" s="66">
        <f t="shared" si="0"/>
        <v>17</v>
      </c>
      <c r="W2" s="66">
        <f t="shared" si="0"/>
        <v>18</v>
      </c>
      <c r="X2" s="66">
        <f t="shared" si="0"/>
        <v>19</v>
      </c>
      <c r="Y2" s="66">
        <f t="shared" si="0"/>
        <v>20</v>
      </c>
      <c r="Z2" s="66">
        <f t="shared" si="0"/>
        <v>21</v>
      </c>
      <c r="AA2" s="66">
        <f t="shared" si="0"/>
        <v>22</v>
      </c>
      <c r="AB2" s="66">
        <f t="shared" si="0"/>
        <v>23</v>
      </c>
      <c r="AC2" s="66">
        <f t="shared" si="0"/>
        <v>24</v>
      </c>
      <c r="AD2" s="66">
        <f t="shared" si="0"/>
        <v>25</v>
      </c>
      <c r="AE2" s="66">
        <f t="shared" si="0"/>
        <v>26</v>
      </c>
      <c r="AF2" s="66">
        <f t="shared" si="0"/>
        <v>27</v>
      </c>
      <c r="AG2" s="66">
        <f t="shared" si="0"/>
        <v>28</v>
      </c>
      <c r="AH2" s="66">
        <f t="shared" si="0"/>
        <v>29</v>
      </c>
      <c r="AI2" s="66">
        <f t="shared" si="0"/>
        <v>30</v>
      </c>
      <c r="AJ2" s="66">
        <f t="shared" si="0"/>
        <v>31</v>
      </c>
      <c r="AK2" s="66">
        <f t="shared" si="0"/>
        <v>32</v>
      </c>
      <c r="AL2" s="66">
        <f t="shared" si="0"/>
        <v>33</v>
      </c>
      <c r="AM2" s="66">
        <f t="shared" si="0"/>
        <v>34</v>
      </c>
      <c r="AN2" s="66">
        <f t="shared" si="0"/>
        <v>35</v>
      </c>
      <c r="AO2" s="66">
        <f t="shared" si="0"/>
        <v>36</v>
      </c>
      <c r="AP2" s="66">
        <f t="shared" si="0"/>
        <v>37</v>
      </c>
      <c r="AQ2" s="66">
        <f t="shared" si="0"/>
        <v>38</v>
      </c>
      <c r="AR2" s="66">
        <f t="shared" si="0"/>
        <v>39</v>
      </c>
      <c r="AS2" s="66">
        <f t="shared" si="0"/>
        <v>40</v>
      </c>
      <c r="AT2" s="66">
        <f t="shared" si="0"/>
        <v>41</v>
      </c>
      <c r="AU2" s="66">
        <f t="shared" si="0"/>
        <v>42</v>
      </c>
      <c r="AV2" s="66">
        <f t="shared" si="0"/>
        <v>43</v>
      </c>
      <c r="AW2" s="66">
        <f t="shared" si="0"/>
        <v>44</v>
      </c>
      <c r="AX2" s="66">
        <f t="shared" si="0"/>
        <v>45</v>
      </c>
      <c r="AY2" s="66">
        <f t="shared" si="0"/>
        <v>46</v>
      </c>
      <c r="AZ2" s="66">
        <f t="shared" si="0"/>
        <v>47</v>
      </c>
      <c r="BA2" s="66">
        <f t="shared" si="0"/>
        <v>48</v>
      </c>
      <c r="BB2" s="66">
        <f t="shared" si="0"/>
        <v>49</v>
      </c>
      <c r="BC2" s="66">
        <f t="shared" si="0"/>
        <v>50</v>
      </c>
      <c r="BD2" s="66">
        <f t="shared" si="0"/>
        <v>51</v>
      </c>
      <c r="BE2" s="66">
        <f t="shared" si="0"/>
        <v>52</v>
      </c>
      <c r="BF2" s="7"/>
    </row>
    <row r="3" spans="2:58" ht="6" customHeight="1" x14ac:dyDescent="0.25">
      <c r="B3" s="65"/>
      <c r="C3" s="66"/>
      <c r="D3" s="66"/>
      <c r="E3" s="66"/>
      <c r="F3" s="322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7"/>
    </row>
    <row r="4" spans="2:58" ht="12.75" x14ac:dyDescent="0.25">
      <c r="B4" s="70" t="s">
        <v>4</v>
      </c>
      <c r="C4" s="71">
        <f>D4*12</f>
        <v>25850944.079999968</v>
      </c>
      <c r="D4" s="71">
        <f>E4*26/12</f>
        <v>2154245.3399999975</v>
      </c>
      <c r="E4" s="319">
        <f>SUM(F4:BE4)</f>
        <v>994267.07999999891</v>
      </c>
      <c r="F4" s="323">
        <v>28533.88</v>
      </c>
      <c r="G4" s="71">
        <v>5944.1699999999992</v>
      </c>
      <c r="H4" s="71">
        <v>52411.499999999964</v>
      </c>
      <c r="I4" s="71">
        <v>35844.04</v>
      </c>
      <c r="J4" s="71">
        <v>14827.550000000001</v>
      </c>
      <c r="K4" s="71">
        <v>3459.7999999999997</v>
      </c>
      <c r="L4" s="71">
        <v>39092.319999999992</v>
      </c>
      <c r="M4" s="71">
        <v>13781.66</v>
      </c>
      <c r="N4" s="71">
        <v>32166.620000000032</v>
      </c>
      <c r="O4" s="71">
        <v>16149.019999999999</v>
      </c>
      <c r="P4" s="71">
        <v>43772.450000000033</v>
      </c>
      <c r="Q4" s="71">
        <v>3900.4500000000007</v>
      </c>
      <c r="R4" s="71">
        <v>1726.2599999999995</v>
      </c>
      <c r="S4" s="71">
        <v>7862.9299999999994</v>
      </c>
      <c r="T4" s="71">
        <v>20229.82</v>
      </c>
      <c r="U4" s="71">
        <v>18588.629999999997</v>
      </c>
      <c r="V4" s="71">
        <v>9769.739999999998</v>
      </c>
      <c r="W4" s="71">
        <v>4946.8000000000011</v>
      </c>
      <c r="X4" s="71">
        <v>5964.619999999999</v>
      </c>
      <c r="Y4" s="71">
        <v>22533.689999999991</v>
      </c>
      <c r="Z4" s="71">
        <v>646.48</v>
      </c>
      <c r="AA4" s="71">
        <v>5560.9400000000005</v>
      </c>
      <c r="AB4" s="71">
        <v>2906.25</v>
      </c>
      <c r="AC4" s="71">
        <v>35705.730000000003</v>
      </c>
      <c r="AD4" s="71">
        <v>30310.77</v>
      </c>
      <c r="AE4" s="71">
        <v>35967.960000000043</v>
      </c>
      <c r="AF4" s="71">
        <v>20672.289999999997</v>
      </c>
      <c r="AG4" s="71">
        <v>19410.319999999996</v>
      </c>
      <c r="AH4" s="71">
        <v>9297.8499999999985</v>
      </c>
      <c r="AI4" s="71">
        <v>17738.499999999989</v>
      </c>
      <c r="AJ4" s="71">
        <v>8346.9500000000007</v>
      </c>
      <c r="AK4" s="71">
        <v>15554.609999999999</v>
      </c>
      <c r="AL4" s="71">
        <v>306059.58999999915</v>
      </c>
      <c r="AM4" s="71">
        <v>33736.910000000018</v>
      </c>
      <c r="AN4" s="71">
        <v>17970.320000000007</v>
      </c>
      <c r="AO4" s="71">
        <v>2116.4</v>
      </c>
      <c r="AP4" s="71">
        <v>996.25</v>
      </c>
      <c r="AQ4" s="71">
        <v>2792.79</v>
      </c>
      <c r="AR4" s="71">
        <v>7058.8400000000011</v>
      </c>
      <c r="AS4" s="71">
        <v>1848.0700000000002</v>
      </c>
      <c r="AT4" s="71">
        <v>740.57</v>
      </c>
      <c r="AU4" s="71">
        <v>195</v>
      </c>
      <c r="AV4" s="71">
        <v>0</v>
      </c>
      <c r="AW4" s="71">
        <v>34030.630000000019</v>
      </c>
      <c r="AX4" s="71">
        <v>0</v>
      </c>
      <c r="AY4" s="71">
        <v>0</v>
      </c>
      <c r="AZ4" s="71">
        <v>0</v>
      </c>
      <c r="BA4" s="71">
        <v>0</v>
      </c>
      <c r="BB4" s="71">
        <v>2242.5</v>
      </c>
      <c r="BC4" s="71">
        <v>854.6099999999999</v>
      </c>
      <c r="BD4" s="71">
        <v>0</v>
      </c>
      <c r="BE4" s="71">
        <v>0</v>
      </c>
      <c r="BF4" s="72"/>
    </row>
    <row r="5" spans="2:58" ht="12.75" x14ac:dyDescent="0.25">
      <c r="B5" s="7"/>
      <c r="C5" s="18"/>
      <c r="D5" s="18"/>
      <c r="E5" s="18"/>
      <c r="F5" s="129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7"/>
    </row>
    <row r="6" spans="2:58" ht="12.75" x14ac:dyDescent="0.25">
      <c r="B6" s="65" t="s">
        <v>5</v>
      </c>
      <c r="C6" s="18"/>
      <c r="D6" s="18"/>
      <c r="E6" s="21"/>
      <c r="F6" s="130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7"/>
    </row>
    <row r="7" spans="2:58" ht="12.75" x14ac:dyDescent="0.25">
      <c r="B7" s="67" t="s">
        <v>6</v>
      </c>
      <c r="C7" s="73">
        <f t="shared" ref="C7:C9" si="1">D7*12</f>
        <v>11668007.7982</v>
      </c>
      <c r="D7" s="73">
        <f t="shared" ref="D7:D9" si="2">E7*26/12</f>
        <v>972333.9831833333</v>
      </c>
      <c r="E7" s="320">
        <f t="shared" ref="E7:E9" si="3">SUM(F7:BE7)</f>
        <v>448769.5307</v>
      </c>
      <c r="F7" s="324">
        <v>4102.07</v>
      </c>
      <c r="G7" s="73">
        <v>1998.5</v>
      </c>
      <c r="H7" s="73">
        <v>26776.2</v>
      </c>
      <c r="I7" s="73">
        <v>20472.88</v>
      </c>
      <c r="J7" s="73">
        <v>7511.2650000000003</v>
      </c>
      <c r="K7" s="73">
        <v>626.25</v>
      </c>
      <c r="L7" s="73">
        <v>18924.34</v>
      </c>
      <c r="M7" s="73">
        <v>5162.7079999999996</v>
      </c>
      <c r="N7" s="73">
        <v>16230.04</v>
      </c>
      <c r="O7" s="73">
        <v>4352.8050000000003</v>
      </c>
      <c r="P7" s="73">
        <v>21689.200000000001</v>
      </c>
      <c r="Q7" s="73">
        <v>717.25</v>
      </c>
      <c r="R7" s="73">
        <v>742</v>
      </c>
      <c r="S7" s="73">
        <v>2444.75</v>
      </c>
      <c r="T7" s="73">
        <v>12047.15</v>
      </c>
      <c r="U7" s="73">
        <v>7562.0150000000003</v>
      </c>
      <c r="V7" s="73">
        <v>2444.9850000000001</v>
      </c>
      <c r="W7" s="73">
        <v>1682.9749999999999</v>
      </c>
      <c r="X7" s="73">
        <v>6393.7479999999996</v>
      </c>
      <c r="Y7" s="73">
        <v>5958.0429999999997</v>
      </c>
      <c r="Z7" s="73">
        <v>0</v>
      </c>
      <c r="AA7" s="73">
        <v>895</v>
      </c>
      <c r="AB7" s="73">
        <v>0</v>
      </c>
      <c r="AC7" s="73">
        <v>23339.200000000001</v>
      </c>
      <c r="AD7" s="73">
        <v>15852.88</v>
      </c>
      <c r="AE7" s="73">
        <v>15333</v>
      </c>
      <c r="AF7" s="73">
        <v>6924.5</v>
      </c>
      <c r="AG7" s="73">
        <v>6819.31</v>
      </c>
      <c r="AH7" s="73">
        <v>2925.25</v>
      </c>
      <c r="AI7" s="73">
        <v>2999</v>
      </c>
      <c r="AJ7" s="73">
        <v>2100.25</v>
      </c>
      <c r="AK7" s="73">
        <v>6692.52</v>
      </c>
      <c r="AL7" s="73">
        <v>141592.20000000001</v>
      </c>
      <c r="AM7" s="73">
        <v>15763.5</v>
      </c>
      <c r="AN7" s="73">
        <v>8026.5550000000003</v>
      </c>
      <c r="AO7" s="73">
        <v>1554.0916999999999</v>
      </c>
      <c r="AP7" s="73">
        <v>0</v>
      </c>
      <c r="AQ7" s="73">
        <v>706.25</v>
      </c>
      <c r="AR7" s="73">
        <v>3431.34</v>
      </c>
      <c r="AS7" s="73">
        <v>0</v>
      </c>
      <c r="AT7" s="73">
        <v>0</v>
      </c>
      <c r="AU7" s="73">
        <v>0</v>
      </c>
      <c r="AV7" s="73">
        <v>0</v>
      </c>
      <c r="AW7" s="73">
        <v>25176.68</v>
      </c>
      <c r="AX7" s="73">
        <v>0</v>
      </c>
      <c r="AY7" s="73">
        <v>0</v>
      </c>
      <c r="AZ7" s="73">
        <v>3.5</v>
      </c>
      <c r="BA7" s="73">
        <v>0</v>
      </c>
      <c r="BB7" s="73">
        <v>741.75</v>
      </c>
      <c r="BC7" s="73">
        <v>53.58</v>
      </c>
      <c r="BD7" s="73">
        <v>0</v>
      </c>
      <c r="BE7" s="73">
        <v>0</v>
      </c>
      <c r="BF7" s="72"/>
    </row>
    <row r="8" spans="2:58" ht="12.75" x14ac:dyDescent="0.25">
      <c r="B8" s="67" t="s">
        <v>7</v>
      </c>
      <c r="C8" s="73">
        <f t="shared" si="1"/>
        <v>275022.28000000003</v>
      </c>
      <c r="D8" s="73">
        <f t="shared" si="2"/>
        <v>22918.523333333334</v>
      </c>
      <c r="E8" s="320">
        <f t="shared" si="3"/>
        <v>10577.78</v>
      </c>
      <c r="F8" s="324">
        <v>0</v>
      </c>
      <c r="G8" s="73">
        <v>0</v>
      </c>
      <c r="H8" s="73">
        <v>162.78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172.95</v>
      </c>
      <c r="Q8" s="73">
        <v>0</v>
      </c>
      <c r="R8" s="73">
        <v>0</v>
      </c>
      <c r="S8" s="73">
        <v>0</v>
      </c>
      <c r="T8" s="73">
        <v>0</v>
      </c>
      <c r="U8" s="73">
        <v>0</v>
      </c>
      <c r="V8" s="73">
        <v>0</v>
      </c>
      <c r="W8" s="73">
        <v>0</v>
      </c>
      <c r="X8" s="73">
        <v>485</v>
      </c>
      <c r="Y8" s="73">
        <v>0</v>
      </c>
      <c r="Z8" s="73">
        <v>0</v>
      </c>
      <c r="AA8" s="73">
        <v>0</v>
      </c>
      <c r="AB8" s="73">
        <v>0</v>
      </c>
      <c r="AC8" s="73">
        <v>0</v>
      </c>
      <c r="AD8" s="73">
        <v>0</v>
      </c>
      <c r="AE8" s="73">
        <v>189</v>
      </c>
      <c r="AF8" s="73">
        <v>32.9</v>
      </c>
      <c r="AG8" s="73">
        <v>0</v>
      </c>
      <c r="AH8" s="73">
        <v>0</v>
      </c>
      <c r="AI8" s="73">
        <v>0</v>
      </c>
      <c r="AJ8" s="73">
        <v>0</v>
      </c>
      <c r="AK8" s="73">
        <v>0</v>
      </c>
      <c r="AL8" s="73">
        <v>9270.16</v>
      </c>
      <c r="AM8" s="73">
        <v>158</v>
      </c>
      <c r="AN8" s="73">
        <v>0</v>
      </c>
      <c r="AO8" s="73">
        <v>79</v>
      </c>
      <c r="AP8" s="73">
        <v>0</v>
      </c>
      <c r="AQ8" s="73">
        <v>0</v>
      </c>
      <c r="AR8" s="73">
        <v>0</v>
      </c>
      <c r="AS8" s="73">
        <v>0</v>
      </c>
      <c r="AT8" s="73">
        <v>0</v>
      </c>
      <c r="AU8" s="73">
        <v>0</v>
      </c>
      <c r="AV8" s="73">
        <v>0</v>
      </c>
      <c r="AW8" s="73">
        <v>0</v>
      </c>
      <c r="AX8" s="73">
        <v>0</v>
      </c>
      <c r="AY8" s="73">
        <v>0</v>
      </c>
      <c r="AZ8" s="73">
        <v>0</v>
      </c>
      <c r="BA8" s="73">
        <v>0</v>
      </c>
      <c r="BB8" s="73">
        <v>0</v>
      </c>
      <c r="BC8" s="73">
        <v>0</v>
      </c>
      <c r="BD8" s="73">
        <v>0</v>
      </c>
      <c r="BE8" s="73">
        <v>27.99</v>
      </c>
      <c r="BF8" s="72"/>
    </row>
    <row r="9" spans="2:58" ht="12.75" x14ac:dyDescent="0.25">
      <c r="B9" s="69" t="s">
        <v>8</v>
      </c>
      <c r="C9" s="74">
        <f t="shared" si="1"/>
        <v>5022551.6743999803</v>
      </c>
      <c r="D9" s="74">
        <f t="shared" si="2"/>
        <v>418545.97286666505</v>
      </c>
      <c r="E9" s="321">
        <f t="shared" si="3"/>
        <v>193175.06439999925</v>
      </c>
      <c r="F9" s="325">
        <v>13874.274000000001</v>
      </c>
      <c r="G9" s="74">
        <v>1746.3269999999993</v>
      </c>
      <c r="H9" s="74">
        <v>9749.0699999999579</v>
      </c>
      <c r="I9" s="74">
        <v>4617.9500000000007</v>
      </c>
      <c r="J9" s="74">
        <v>2868.0199999999995</v>
      </c>
      <c r="K9" s="74">
        <v>1553.424</v>
      </c>
      <c r="L9" s="74">
        <v>5703.817999999992</v>
      </c>
      <c r="M9" s="74">
        <v>3519.7380000000003</v>
      </c>
      <c r="N9" s="74">
        <v>6286.5940000000301</v>
      </c>
      <c r="O9" s="74">
        <v>5821.0779999999977</v>
      </c>
      <c r="P9" s="74">
        <v>5714.4950000000326</v>
      </c>
      <c r="Q9" s="74">
        <v>1740.0330000000004</v>
      </c>
      <c r="R9" s="74">
        <v>984.25999999999954</v>
      </c>
      <c r="S9" s="74">
        <v>2508.8959999999988</v>
      </c>
      <c r="T9" s="74">
        <v>2113.7240000000002</v>
      </c>
      <c r="U9" s="74">
        <v>5450.0259999999971</v>
      </c>
      <c r="V9" s="74">
        <v>4393.8329999999969</v>
      </c>
      <c r="W9" s="74">
        <v>1433.5090000000014</v>
      </c>
      <c r="X9" s="74">
        <v>-3121.0370000000003</v>
      </c>
      <c r="Y9" s="74">
        <v>8238.1819999999916</v>
      </c>
      <c r="Z9" s="74">
        <v>407.28240000000005</v>
      </c>
      <c r="AA9" s="74">
        <v>2608.3920000000007</v>
      </c>
      <c r="AB9" s="74">
        <v>1830.9375</v>
      </c>
      <c r="AC9" s="74">
        <v>1654.8100000000013</v>
      </c>
      <c r="AD9" s="74">
        <v>3242.9050000000007</v>
      </c>
      <c r="AE9" s="74">
        <v>7137.8150000000423</v>
      </c>
      <c r="AF9" s="74">
        <v>7513.2029999999977</v>
      </c>
      <c r="AG9" s="74">
        <v>7574.4799999999968</v>
      </c>
      <c r="AH9" s="74">
        <v>2932.3949999999986</v>
      </c>
      <c r="AI9" s="74">
        <v>8176.2549999999883</v>
      </c>
      <c r="AJ9" s="74">
        <v>3158.3280000000004</v>
      </c>
      <c r="AK9" s="74">
        <v>3106.8839999999982</v>
      </c>
      <c r="AL9" s="74">
        <v>41955.179999999149</v>
      </c>
      <c r="AM9" s="74">
        <v>7694.3400000000183</v>
      </c>
      <c r="AN9" s="74">
        <v>3294.7470000000067</v>
      </c>
      <c r="AO9" s="74">
        <v>-299.75969999999984</v>
      </c>
      <c r="AP9" s="74">
        <v>697.375</v>
      </c>
      <c r="AQ9" s="74">
        <v>1053.2076999999999</v>
      </c>
      <c r="AR9" s="74">
        <v>1015.7290000000012</v>
      </c>
      <c r="AS9" s="74">
        <v>1164.2841000000003</v>
      </c>
      <c r="AT9" s="74">
        <v>466.55910000000006</v>
      </c>
      <c r="AU9" s="74">
        <v>122.85</v>
      </c>
      <c r="AV9" s="74">
        <v>0</v>
      </c>
      <c r="AW9" s="74">
        <v>346.29200000001947</v>
      </c>
      <c r="AX9" s="74">
        <v>0</v>
      </c>
      <c r="AY9" s="74">
        <v>0</v>
      </c>
      <c r="AZ9" s="74">
        <v>-3.5</v>
      </c>
      <c r="BA9" s="74">
        <v>0</v>
      </c>
      <c r="BB9" s="74">
        <v>671.02500000000009</v>
      </c>
      <c r="BC9" s="74">
        <v>484.82429999999994</v>
      </c>
      <c r="BD9" s="75">
        <v>0</v>
      </c>
      <c r="BE9" s="75">
        <v>-27.99</v>
      </c>
      <c r="BF9" s="72"/>
    </row>
    <row r="10" spans="2:58" ht="12.75" x14ac:dyDescent="0.25">
      <c r="B10" s="76" t="s">
        <v>9</v>
      </c>
      <c r="C10" s="77">
        <f t="shared" ref="C10:D10" si="4">SUM(C7:C8)</f>
        <v>11943030.078199999</v>
      </c>
      <c r="D10" s="77">
        <f t="shared" si="4"/>
        <v>995252.50651666662</v>
      </c>
      <c r="E10" s="77">
        <f>SUM(E7:E8)</f>
        <v>459347.31070000003</v>
      </c>
      <c r="F10" s="326">
        <f>SUM(F7:F8)</f>
        <v>4102.07</v>
      </c>
      <c r="G10" s="77">
        <f t="shared" ref="G10:BE10" si="5">SUM(G7:G8)</f>
        <v>1998.5</v>
      </c>
      <c r="H10" s="77">
        <f t="shared" si="5"/>
        <v>26938.98</v>
      </c>
      <c r="I10" s="77">
        <f t="shared" si="5"/>
        <v>20472.88</v>
      </c>
      <c r="J10" s="77">
        <f t="shared" si="5"/>
        <v>7511.2650000000003</v>
      </c>
      <c r="K10" s="77">
        <f t="shared" si="5"/>
        <v>626.25</v>
      </c>
      <c r="L10" s="77">
        <f t="shared" si="5"/>
        <v>18924.34</v>
      </c>
      <c r="M10" s="77">
        <f t="shared" si="5"/>
        <v>5162.7079999999996</v>
      </c>
      <c r="N10" s="77">
        <f t="shared" si="5"/>
        <v>16230.04</v>
      </c>
      <c r="O10" s="77">
        <f t="shared" si="5"/>
        <v>4352.8050000000003</v>
      </c>
      <c r="P10" s="77">
        <f t="shared" si="5"/>
        <v>21862.15</v>
      </c>
      <c r="Q10" s="77">
        <f t="shared" si="5"/>
        <v>717.25</v>
      </c>
      <c r="R10" s="77">
        <f t="shared" si="5"/>
        <v>742</v>
      </c>
      <c r="S10" s="77">
        <f t="shared" si="5"/>
        <v>2444.75</v>
      </c>
      <c r="T10" s="77">
        <f t="shared" si="5"/>
        <v>12047.15</v>
      </c>
      <c r="U10" s="77">
        <f t="shared" si="5"/>
        <v>7562.0150000000003</v>
      </c>
      <c r="V10" s="77">
        <f t="shared" si="5"/>
        <v>2444.9850000000001</v>
      </c>
      <c r="W10" s="77">
        <f t="shared" si="5"/>
        <v>1682.9749999999999</v>
      </c>
      <c r="X10" s="77">
        <f t="shared" si="5"/>
        <v>6878.7479999999996</v>
      </c>
      <c r="Y10" s="77">
        <f t="shared" si="5"/>
        <v>5958.0429999999997</v>
      </c>
      <c r="Z10" s="77">
        <f t="shared" si="5"/>
        <v>0</v>
      </c>
      <c r="AA10" s="77">
        <f t="shared" si="5"/>
        <v>895</v>
      </c>
      <c r="AB10" s="77">
        <f t="shared" si="5"/>
        <v>0</v>
      </c>
      <c r="AC10" s="77">
        <f t="shared" si="5"/>
        <v>23339.200000000001</v>
      </c>
      <c r="AD10" s="77">
        <f t="shared" si="5"/>
        <v>15852.88</v>
      </c>
      <c r="AE10" s="77">
        <f t="shared" si="5"/>
        <v>15522</v>
      </c>
      <c r="AF10" s="77">
        <f t="shared" si="5"/>
        <v>6957.4</v>
      </c>
      <c r="AG10" s="77">
        <f t="shared" si="5"/>
        <v>6819.31</v>
      </c>
      <c r="AH10" s="77">
        <f t="shared" si="5"/>
        <v>2925.25</v>
      </c>
      <c r="AI10" s="77">
        <f t="shared" si="5"/>
        <v>2999</v>
      </c>
      <c r="AJ10" s="77">
        <f t="shared" si="5"/>
        <v>2100.25</v>
      </c>
      <c r="AK10" s="77">
        <f t="shared" si="5"/>
        <v>6692.52</v>
      </c>
      <c r="AL10" s="77">
        <f t="shared" si="5"/>
        <v>150862.36000000002</v>
      </c>
      <c r="AM10" s="77">
        <f t="shared" si="5"/>
        <v>15921.5</v>
      </c>
      <c r="AN10" s="77">
        <f t="shared" si="5"/>
        <v>8026.5550000000003</v>
      </c>
      <c r="AO10" s="77">
        <f t="shared" si="5"/>
        <v>1633.0916999999999</v>
      </c>
      <c r="AP10" s="77">
        <f t="shared" si="5"/>
        <v>0</v>
      </c>
      <c r="AQ10" s="77">
        <f t="shared" si="5"/>
        <v>706.25</v>
      </c>
      <c r="AR10" s="77">
        <f t="shared" si="5"/>
        <v>3431.34</v>
      </c>
      <c r="AS10" s="77">
        <f t="shared" si="5"/>
        <v>0</v>
      </c>
      <c r="AT10" s="77">
        <f t="shared" si="5"/>
        <v>0</v>
      </c>
      <c r="AU10" s="77">
        <f t="shared" si="5"/>
        <v>0</v>
      </c>
      <c r="AV10" s="77">
        <f t="shared" si="5"/>
        <v>0</v>
      </c>
      <c r="AW10" s="77">
        <f t="shared" si="5"/>
        <v>25176.68</v>
      </c>
      <c r="AX10" s="77">
        <f t="shared" si="5"/>
        <v>0</v>
      </c>
      <c r="AY10" s="77">
        <f t="shared" si="5"/>
        <v>0</v>
      </c>
      <c r="AZ10" s="77">
        <f t="shared" si="5"/>
        <v>3.5</v>
      </c>
      <c r="BA10" s="77">
        <f t="shared" si="5"/>
        <v>0</v>
      </c>
      <c r="BB10" s="77">
        <f t="shared" si="5"/>
        <v>741.75</v>
      </c>
      <c r="BC10" s="77">
        <f t="shared" si="5"/>
        <v>53.58</v>
      </c>
      <c r="BD10" s="77">
        <f t="shared" si="5"/>
        <v>0</v>
      </c>
      <c r="BE10" s="77">
        <f t="shared" si="5"/>
        <v>27.99</v>
      </c>
      <c r="BF10" s="7"/>
    </row>
    <row r="11" spans="2:58" ht="12.75" x14ac:dyDescent="0.25">
      <c r="B11" s="65"/>
      <c r="C11" s="32"/>
      <c r="D11" s="32"/>
      <c r="E11" s="32"/>
      <c r="F11" s="134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7"/>
    </row>
    <row r="12" spans="2:58" ht="12.75" x14ac:dyDescent="0.25">
      <c r="B12" s="76" t="s">
        <v>2</v>
      </c>
      <c r="C12" s="46">
        <f t="shared" ref="C12:E12" si="6">C4-SUM(C7:C9)</f>
        <v>8885362.3273999877</v>
      </c>
      <c r="D12" s="46">
        <f t="shared" si="6"/>
        <v>740446.8606166658</v>
      </c>
      <c r="E12" s="46">
        <f t="shared" si="6"/>
        <v>341744.70489999966</v>
      </c>
      <c r="F12" s="138">
        <f t="shared" ref="F12:Q12" si="7">F4-SUM(F7:F9)</f>
        <v>10557.536</v>
      </c>
      <c r="G12" s="46">
        <f t="shared" si="7"/>
        <v>2199.3429999999998</v>
      </c>
      <c r="H12" s="46">
        <f t="shared" si="7"/>
        <v>15723.450000000004</v>
      </c>
      <c r="I12" s="46">
        <f t="shared" si="7"/>
        <v>10753.21</v>
      </c>
      <c r="J12" s="46">
        <f t="shared" si="7"/>
        <v>4448.2650000000012</v>
      </c>
      <c r="K12" s="46">
        <f t="shared" si="7"/>
        <v>1280.1259999999997</v>
      </c>
      <c r="L12" s="46">
        <f t="shared" si="7"/>
        <v>14464.162</v>
      </c>
      <c r="M12" s="46">
        <f t="shared" si="7"/>
        <v>5099.2139999999999</v>
      </c>
      <c r="N12" s="46">
        <f t="shared" si="7"/>
        <v>9649.9860000000008</v>
      </c>
      <c r="O12" s="46">
        <f t="shared" si="7"/>
        <v>5975.1370000000006</v>
      </c>
      <c r="P12" s="46">
        <f t="shared" si="7"/>
        <v>16195.805</v>
      </c>
      <c r="Q12" s="46">
        <f t="shared" si="7"/>
        <v>1443.1670000000004</v>
      </c>
      <c r="R12" s="78">
        <f>R4*0.3</f>
        <v>517.87799999999982</v>
      </c>
      <c r="S12" s="46">
        <f t="shared" ref="S12:BE12" si="8">S4-SUM(S7:S9)</f>
        <v>2909.2840000000006</v>
      </c>
      <c r="T12" s="46">
        <f t="shared" si="8"/>
        <v>6068.9459999999999</v>
      </c>
      <c r="U12" s="46">
        <f t="shared" si="8"/>
        <v>5576.5889999999999</v>
      </c>
      <c r="V12" s="46">
        <f t="shared" si="8"/>
        <v>2930.9220000000005</v>
      </c>
      <c r="W12" s="46">
        <f t="shared" si="8"/>
        <v>1830.3159999999998</v>
      </c>
      <c r="X12" s="46">
        <f t="shared" si="8"/>
        <v>2206.9089999999997</v>
      </c>
      <c r="Y12" s="46">
        <f t="shared" si="8"/>
        <v>8337.4650000000001</v>
      </c>
      <c r="Z12" s="46">
        <f t="shared" si="8"/>
        <v>239.19759999999997</v>
      </c>
      <c r="AA12" s="46">
        <f t="shared" si="8"/>
        <v>2057.5479999999998</v>
      </c>
      <c r="AB12" s="46">
        <f t="shared" si="8"/>
        <v>1075.3125</v>
      </c>
      <c r="AC12" s="46">
        <f t="shared" si="8"/>
        <v>10711.720000000001</v>
      </c>
      <c r="AD12" s="46">
        <f t="shared" si="8"/>
        <v>11214.985000000001</v>
      </c>
      <c r="AE12" s="46">
        <f t="shared" si="8"/>
        <v>13308.145</v>
      </c>
      <c r="AF12" s="46">
        <f t="shared" si="8"/>
        <v>6201.6869999999999</v>
      </c>
      <c r="AG12" s="46">
        <f t="shared" si="8"/>
        <v>5016.5299999999988</v>
      </c>
      <c r="AH12" s="46">
        <f t="shared" si="8"/>
        <v>3440.2049999999999</v>
      </c>
      <c r="AI12" s="46">
        <f t="shared" si="8"/>
        <v>6563.2450000000008</v>
      </c>
      <c r="AJ12" s="46">
        <f t="shared" si="8"/>
        <v>3088.3720000000003</v>
      </c>
      <c r="AK12" s="46">
        <f t="shared" si="8"/>
        <v>5755.2060000000001</v>
      </c>
      <c r="AL12" s="46">
        <f t="shared" si="8"/>
        <v>113242.04999999999</v>
      </c>
      <c r="AM12" s="46">
        <f t="shared" si="8"/>
        <v>10121.07</v>
      </c>
      <c r="AN12" s="46">
        <f t="shared" si="8"/>
        <v>6649.018</v>
      </c>
      <c r="AO12" s="46">
        <f t="shared" si="8"/>
        <v>783.06799999999998</v>
      </c>
      <c r="AP12" s="46">
        <f t="shared" si="8"/>
        <v>298.875</v>
      </c>
      <c r="AQ12" s="46">
        <f t="shared" si="8"/>
        <v>1033.3323</v>
      </c>
      <c r="AR12" s="46">
        <f t="shared" si="8"/>
        <v>2611.7709999999997</v>
      </c>
      <c r="AS12" s="46">
        <f t="shared" si="8"/>
        <v>683.78589999999986</v>
      </c>
      <c r="AT12" s="46">
        <f t="shared" si="8"/>
        <v>274.01089999999999</v>
      </c>
      <c r="AU12" s="46">
        <f t="shared" si="8"/>
        <v>72.150000000000006</v>
      </c>
      <c r="AV12" s="46">
        <f t="shared" si="8"/>
        <v>0</v>
      </c>
      <c r="AW12" s="46">
        <f t="shared" si="8"/>
        <v>8507.6579999999994</v>
      </c>
      <c r="AX12" s="46">
        <f t="shared" si="8"/>
        <v>0</v>
      </c>
      <c r="AY12" s="46">
        <f t="shared" si="8"/>
        <v>0</v>
      </c>
      <c r="AZ12" s="46">
        <f t="shared" si="8"/>
        <v>0</v>
      </c>
      <c r="BA12" s="46">
        <f t="shared" si="8"/>
        <v>0</v>
      </c>
      <c r="BB12" s="46">
        <f t="shared" si="8"/>
        <v>829.72499999999991</v>
      </c>
      <c r="BC12" s="46">
        <f t="shared" si="8"/>
        <v>316.20569999999998</v>
      </c>
      <c r="BD12" s="46">
        <f t="shared" si="8"/>
        <v>0</v>
      </c>
      <c r="BE12" s="46">
        <f t="shared" si="8"/>
        <v>0</v>
      </c>
      <c r="BF12" s="7"/>
    </row>
    <row r="13" spans="2:58" s="39" customFormat="1" ht="12.75" x14ac:dyDescent="0.25">
      <c r="B13" s="79" t="s">
        <v>10</v>
      </c>
      <c r="C13" s="80">
        <f t="shared" ref="C13:E13" si="9">IFERROR(C12/C4,"N/A")</f>
        <v>0.34371519662503552</v>
      </c>
      <c r="D13" s="80">
        <f t="shared" si="9"/>
        <v>0.34371519662503558</v>
      </c>
      <c r="E13" s="80">
        <f t="shared" si="9"/>
        <v>0.34371519662503563</v>
      </c>
      <c r="F13" s="327">
        <f t="shared" ref="F13:BE13" si="10">IFERROR(F12/F4,"N/A")</f>
        <v>0.37000001401842297</v>
      </c>
      <c r="G13" s="80">
        <f t="shared" si="10"/>
        <v>0.37000001682320666</v>
      </c>
      <c r="H13" s="80">
        <f t="shared" si="10"/>
        <v>0.30000000000000027</v>
      </c>
      <c r="I13" s="80">
        <f t="shared" si="10"/>
        <v>0.29999994420271819</v>
      </c>
      <c r="J13" s="80">
        <f t="shared" si="10"/>
        <v>0.30000000000000004</v>
      </c>
      <c r="K13" s="80">
        <f t="shared" si="10"/>
        <v>0.36999999999999994</v>
      </c>
      <c r="L13" s="80">
        <f t="shared" si="10"/>
        <v>0.37000009208969953</v>
      </c>
      <c r="M13" s="80">
        <f t="shared" si="10"/>
        <v>0.36999998548796009</v>
      </c>
      <c r="N13" s="80">
        <f t="shared" si="10"/>
        <v>0.29999999999999971</v>
      </c>
      <c r="O13" s="80">
        <f t="shared" si="10"/>
        <v>0.36999997523069517</v>
      </c>
      <c r="P13" s="80">
        <f t="shared" si="10"/>
        <v>0.36999996573186988</v>
      </c>
      <c r="Q13" s="80">
        <f t="shared" si="10"/>
        <v>0.37000012819033706</v>
      </c>
      <c r="R13" s="80">
        <f t="shared" si="10"/>
        <v>0.3</v>
      </c>
      <c r="S13" s="80">
        <f t="shared" si="10"/>
        <v>0.36999998728209471</v>
      </c>
      <c r="T13" s="80">
        <f t="shared" si="10"/>
        <v>0.3</v>
      </c>
      <c r="U13" s="80">
        <f t="shared" si="10"/>
        <v>0.30000000000000004</v>
      </c>
      <c r="V13" s="80">
        <f t="shared" si="10"/>
        <v>0.3000000000000001</v>
      </c>
      <c r="W13" s="80">
        <f t="shared" si="10"/>
        <v>0.36999999999999988</v>
      </c>
      <c r="X13" s="80">
        <f t="shared" si="10"/>
        <v>0.36999993293789041</v>
      </c>
      <c r="Y13" s="80">
        <f t="shared" si="10"/>
        <v>0.36999998668660139</v>
      </c>
      <c r="Z13" s="80">
        <f t="shared" si="10"/>
        <v>0.36999999999999994</v>
      </c>
      <c r="AA13" s="80">
        <f t="shared" si="10"/>
        <v>0.37000003596514253</v>
      </c>
      <c r="AB13" s="80">
        <f t="shared" si="10"/>
        <v>0.37</v>
      </c>
      <c r="AC13" s="80">
        <f t="shared" si="10"/>
        <v>0.30000002800670927</v>
      </c>
      <c r="AD13" s="80">
        <f t="shared" si="10"/>
        <v>0.37000000329915739</v>
      </c>
      <c r="AE13" s="80">
        <f t="shared" si="10"/>
        <v>0.36999999443949516</v>
      </c>
      <c r="AF13" s="80">
        <f t="shared" si="10"/>
        <v>0.30000000000000004</v>
      </c>
      <c r="AG13" s="80">
        <f t="shared" si="10"/>
        <v>0.25844653771807985</v>
      </c>
      <c r="AH13" s="80">
        <f t="shared" si="10"/>
        <v>0.37000005377587297</v>
      </c>
      <c r="AI13" s="80">
        <f t="shared" si="10"/>
        <v>0.37000000000000027</v>
      </c>
      <c r="AJ13" s="80">
        <f t="shared" si="10"/>
        <v>0.37000005990211993</v>
      </c>
      <c r="AK13" s="80">
        <f t="shared" si="10"/>
        <v>0.37000001928688669</v>
      </c>
      <c r="AL13" s="80">
        <f t="shared" si="10"/>
        <v>0.37000000555447488</v>
      </c>
      <c r="AM13" s="80">
        <f t="shared" si="10"/>
        <v>0.29999991107662183</v>
      </c>
      <c r="AN13" s="80">
        <f t="shared" si="10"/>
        <v>0.36999997774107513</v>
      </c>
      <c r="AO13" s="80">
        <f t="shared" si="10"/>
        <v>0.37</v>
      </c>
      <c r="AP13" s="80">
        <f t="shared" si="10"/>
        <v>0.3</v>
      </c>
      <c r="AQ13" s="80">
        <f t="shared" si="10"/>
        <v>0.37</v>
      </c>
      <c r="AR13" s="80">
        <f t="shared" si="10"/>
        <v>0.37000002833326712</v>
      </c>
      <c r="AS13" s="80">
        <f t="shared" si="10"/>
        <v>0.36999999999999988</v>
      </c>
      <c r="AT13" s="80">
        <f t="shared" si="10"/>
        <v>0.36999999999999994</v>
      </c>
      <c r="AU13" s="80">
        <f t="shared" si="10"/>
        <v>0.37000000000000005</v>
      </c>
      <c r="AV13" s="80" t="str">
        <f t="shared" si="10"/>
        <v>N/A</v>
      </c>
      <c r="AW13" s="80">
        <f t="shared" si="10"/>
        <v>0.25000001469264588</v>
      </c>
      <c r="AX13" s="80" t="str">
        <f t="shared" si="10"/>
        <v>N/A</v>
      </c>
      <c r="AY13" s="80" t="str">
        <f t="shared" si="10"/>
        <v>N/A</v>
      </c>
      <c r="AZ13" s="80" t="str">
        <f t="shared" si="10"/>
        <v>N/A</v>
      </c>
      <c r="BA13" s="80" t="str">
        <f t="shared" si="10"/>
        <v>N/A</v>
      </c>
      <c r="BB13" s="80">
        <f t="shared" si="10"/>
        <v>0.36999999999999994</v>
      </c>
      <c r="BC13" s="80">
        <f t="shared" si="10"/>
        <v>0.37</v>
      </c>
      <c r="BD13" s="80" t="str">
        <f t="shared" si="10"/>
        <v>N/A</v>
      </c>
      <c r="BE13" s="80" t="str">
        <f t="shared" si="10"/>
        <v>N/A</v>
      </c>
      <c r="BF13" s="81"/>
    </row>
    <row r="14" spans="2:58" ht="12.75" x14ac:dyDescent="0.25">
      <c r="B14" s="72" t="s">
        <v>11</v>
      </c>
      <c r="C14" s="21"/>
      <c r="D14" s="21"/>
      <c r="E14" s="21"/>
      <c r="F14" s="130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7"/>
    </row>
    <row r="15" spans="2:58" ht="12.75" x14ac:dyDescent="0.25">
      <c r="B15" s="7"/>
      <c r="C15" s="21"/>
      <c r="D15" s="21"/>
      <c r="E15" s="21"/>
      <c r="F15" s="130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7"/>
    </row>
    <row r="16" spans="2:58" ht="12.75" x14ac:dyDescent="0.25">
      <c r="B16" s="65" t="s">
        <v>12</v>
      </c>
      <c r="C16" s="21"/>
      <c r="D16" s="21"/>
      <c r="E16" s="21"/>
      <c r="F16" s="130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82"/>
    </row>
    <row r="17" spans="2:58" ht="12.75" x14ac:dyDescent="0.25">
      <c r="B17" s="67" t="s">
        <v>13</v>
      </c>
      <c r="C17" s="73">
        <f t="shared" ref="C17:C23" si="11">D17*12</f>
        <v>215201.47999999998</v>
      </c>
      <c r="D17" s="73">
        <f t="shared" ref="D17:D23" si="12">E17*26/12</f>
        <v>17933.456666666665</v>
      </c>
      <c r="E17" s="320">
        <f t="shared" ref="E17:E23" si="13">SUM(F17:BE17)</f>
        <v>8276.98</v>
      </c>
      <c r="F17" s="324">
        <v>1000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1000</v>
      </c>
      <c r="M17" s="73">
        <v>750</v>
      </c>
      <c r="N17" s="73">
        <v>1250</v>
      </c>
      <c r="O17" s="73">
        <v>0</v>
      </c>
      <c r="P17" s="73">
        <v>0</v>
      </c>
      <c r="Q17" s="73">
        <v>0</v>
      </c>
      <c r="R17" s="73">
        <v>0</v>
      </c>
      <c r="S17" s="73">
        <v>0</v>
      </c>
      <c r="T17" s="73">
        <v>1200</v>
      </c>
      <c r="U17" s="73">
        <v>700</v>
      </c>
      <c r="V17" s="73">
        <v>0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1250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1126.98</v>
      </c>
      <c r="AM17" s="73">
        <v>0</v>
      </c>
      <c r="AN17" s="73">
        <v>0</v>
      </c>
      <c r="AO17" s="73">
        <v>0</v>
      </c>
      <c r="AP17" s="73">
        <v>0</v>
      </c>
      <c r="AQ17" s="73">
        <v>0</v>
      </c>
      <c r="AR17" s="73">
        <v>0</v>
      </c>
      <c r="AS17" s="73">
        <v>0</v>
      </c>
      <c r="AT17" s="73">
        <v>0</v>
      </c>
      <c r="AU17" s="73">
        <v>0</v>
      </c>
      <c r="AV17" s="73">
        <v>0</v>
      </c>
      <c r="AW17" s="73">
        <v>0</v>
      </c>
      <c r="AX17" s="73">
        <v>0</v>
      </c>
      <c r="AY17" s="73">
        <v>0</v>
      </c>
      <c r="AZ17" s="73">
        <v>0</v>
      </c>
      <c r="BA17" s="73">
        <v>0</v>
      </c>
      <c r="BB17" s="73">
        <v>0</v>
      </c>
      <c r="BC17" s="73">
        <v>0</v>
      </c>
      <c r="BD17" s="73">
        <v>0</v>
      </c>
      <c r="BE17" s="73">
        <v>0</v>
      </c>
      <c r="BF17" s="72"/>
    </row>
    <row r="18" spans="2:58" ht="12.75" x14ac:dyDescent="0.25">
      <c r="B18" s="67" t="s">
        <v>14</v>
      </c>
      <c r="C18" s="73">
        <f t="shared" si="11"/>
        <v>0</v>
      </c>
      <c r="D18" s="73">
        <f t="shared" si="12"/>
        <v>0</v>
      </c>
      <c r="E18" s="320">
        <f t="shared" si="13"/>
        <v>0</v>
      </c>
      <c r="F18" s="324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73">
        <v>0</v>
      </c>
      <c r="W18" s="73">
        <v>0</v>
      </c>
      <c r="X18" s="73">
        <v>0</v>
      </c>
      <c r="Y18" s="73">
        <v>0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  <c r="AQ18" s="73">
        <v>0</v>
      </c>
      <c r="AR18" s="73">
        <v>0</v>
      </c>
      <c r="AS18" s="73">
        <v>0</v>
      </c>
      <c r="AT18" s="73">
        <v>0</v>
      </c>
      <c r="AU18" s="73">
        <v>0</v>
      </c>
      <c r="AV18" s="73">
        <v>0</v>
      </c>
      <c r="AW18" s="73">
        <v>0</v>
      </c>
      <c r="AX18" s="73">
        <v>0</v>
      </c>
      <c r="AY18" s="73">
        <v>0</v>
      </c>
      <c r="AZ18" s="73">
        <v>0</v>
      </c>
      <c r="BA18" s="73">
        <v>0</v>
      </c>
      <c r="BB18" s="73">
        <v>0</v>
      </c>
      <c r="BC18" s="73">
        <v>0</v>
      </c>
      <c r="BD18" s="73">
        <v>0</v>
      </c>
      <c r="BE18" s="73">
        <v>0</v>
      </c>
      <c r="BF18" s="72"/>
    </row>
    <row r="19" spans="2:58" ht="12.75" x14ac:dyDescent="0.25">
      <c r="B19" s="67" t="s">
        <v>15</v>
      </c>
      <c r="C19" s="73">
        <f t="shared" si="11"/>
        <v>16346.720000000001</v>
      </c>
      <c r="D19" s="73">
        <f t="shared" si="12"/>
        <v>1362.2266666666667</v>
      </c>
      <c r="E19" s="320">
        <f t="shared" si="13"/>
        <v>628.72</v>
      </c>
      <c r="F19" s="324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270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0</v>
      </c>
      <c r="U19" s="73">
        <v>0</v>
      </c>
      <c r="V19" s="73">
        <v>0</v>
      </c>
      <c r="W19" s="73">
        <v>0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358.72</v>
      </c>
      <c r="AM19" s="73">
        <v>0</v>
      </c>
      <c r="AN19" s="73">
        <v>0</v>
      </c>
      <c r="AO19" s="73">
        <v>0</v>
      </c>
      <c r="AP19" s="73">
        <v>0</v>
      </c>
      <c r="AQ19" s="73">
        <v>0</v>
      </c>
      <c r="AR19" s="73">
        <v>0</v>
      </c>
      <c r="AS19" s="73">
        <v>0</v>
      </c>
      <c r="AT19" s="73">
        <v>0</v>
      </c>
      <c r="AU19" s="73">
        <v>0</v>
      </c>
      <c r="AV19" s="73">
        <v>0</v>
      </c>
      <c r="AW19" s="73">
        <v>0</v>
      </c>
      <c r="AX19" s="73">
        <v>0</v>
      </c>
      <c r="AY19" s="73">
        <v>0</v>
      </c>
      <c r="AZ19" s="73">
        <v>0</v>
      </c>
      <c r="BA19" s="73">
        <v>0</v>
      </c>
      <c r="BB19" s="73">
        <v>0</v>
      </c>
      <c r="BC19" s="73">
        <v>0</v>
      </c>
      <c r="BD19" s="73">
        <v>0</v>
      </c>
      <c r="BE19" s="73">
        <v>0</v>
      </c>
      <c r="BF19" s="72"/>
    </row>
    <row r="20" spans="2:58" ht="12.75" x14ac:dyDescent="0.25">
      <c r="B20" s="67" t="s">
        <v>16</v>
      </c>
      <c r="C20" s="73">
        <f t="shared" si="11"/>
        <v>24676.976999999999</v>
      </c>
      <c r="D20" s="73">
        <f t="shared" si="12"/>
        <v>2056.4147499999999</v>
      </c>
      <c r="E20" s="320">
        <f t="shared" si="13"/>
        <v>949.11450000000002</v>
      </c>
      <c r="F20" s="324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475</v>
      </c>
      <c r="P20" s="73">
        <v>205.98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  <c r="AQ20" s="73">
        <v>0</v>
      </c>
      <c r="AR20" s="73">
        <v>268.1345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2"/>
    </row>
    <row r="21" spans="2:58" ht="12.75" x14ac:dyDescent="0.25">
      <c r="B21" s="67" t="s">
        <v>17</v>
      </c>
      <c r="C21" s="73">
        <f t="shared" si="11"/>
        <v>86977.8</v>
      </c>
      <c r="D21" s="73">
        <f t="shared" si="12"/>
        <v>7248.1500000000005</v>
      </c>
      <c r="E21" s="320">
        <f t="shared" si="13"/>
        <v>3345.3</v>
      </c>
      <c r="F21" s="324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3121.04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220.76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3.5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2"/>
    </row>
    <row r="22" spans="2:58" ht="12.75" x14ac:dyDescent="0.25">
      <c r="B22" s="67" t="s">
        <v>18</v>
      </c>
      <c r="C22" s="73">
        <f t="shared" si="11"/>
        <v>727.74</v>
      </c>
      <c r="D22" s="73">
        <f t="shared" si="12"/>
        <v>60.645000000000003</v>
      </c>
      <c r="E22" s="320">
        <f t="shared" si="13"/>
        <v>27.99</v>
      </c>
      <c r="F22" s="324">
        <v>0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</v>
      </c>
      <c r="U22" s="73">
        <v>0</v>
      </c>
      <c r="V22" s="73">
        <v>0</v>
      </c>
      <c r="W22" s="73">
        <v>0</v>
      </c>
      <c r="X22" s="73">
        <v>0</v>
      </c>
      <c r="Y22" s="73">
        <v>0</v>
      </c>
      <c r="Z22" s="73">
        <v>0</v>
      </c>
      <c r="AA22" s="73">
        <v>0</v>
      </c>
      <c r="AB22" s="73">
        <v>0</v>
      </c>
      <c r="AC22" s="73">
        <v>0</v>
      </c>
      <c r="AD22" s="73">
        <v>0</v>
      </c>
      <c r="AE22" s="73">
        <v>0</v>
      </c>
      <c r="AF22" s="73">
        <v>0</v>
      </c>
      <c r="AG22" s="73">
        <v>0</v>
      </c>
      <c r="AH22" s="73">
        <v>0</v>
      </c>
      <c r="AI22" s="73">
        <v>0</v>
      </c>
      <c r="AJ22" s="73">
        <v>0</v>
      </c>
      <c r="AK22" s="73">
        <v>0</v>
      </c>
      <c r="AL22" s="73">
        <v>0</v>
      </c>
      <c r="AM22" s="73">
        <v>0</v>
      </c>
      <c r="AN22" s="73">
        <v>0</v>
      </c>
      <c r="AO22" s="73">
        <v>0</v>
      </c>
      <c r="AP22" s="73">
        <v>0</v>
      </c>
      <c r="AQ22" s="73">
        <v>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83">
        <v>0</v>
      </c>
      <c r="AY22" s="8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27.99</v>
      </c>
      <c r="BF22" s="72"/>
    </row>
    <row r="23" spans="2:58" ht="12.75" x14ac:dyDescent="0.25">
      <c r="B23" s="69" t="s">
        <v>19</v>
      </c>
      <c r="C23" s="74">
        <f t="shared" si="11"/>
        <v>56138.679999999993</v>
      </c>
      <c r="D23" s="74">
        <f t="shared" si="12"/>
        <v>4678.2233333333324</v>
      </c>
      <c r="E23" s="321">
        <f t="shared" si="13"/>
        <v>2159.1799999999998</v>
      </c>
      <c r="F23" s="325">
        <v>0</v>
      </c>
      <c r="G23" s="74">
        <v>0</v>
      </c>
      <c r="H23" s="74">
        <v>926.17499999999995</v>
      </c>
      <c r="I23" s="74">
        <v>332.04499999999996</v>
      </c>
      <c r="J23" s="74">
        <v>0</v>
      </c>
      <c r="K23" s="74">
        <v>0</v>
      </c>
      <c r="L23" s="74">
        <v>0</v>
      </c>
      <c r="M23" s="74">
        <v>0</v>
      </c>
      <c r="N23" s="74">
        <v>0</v>
      </c>
      <c r="O23" s="74">
        <v>196.07499999999999</v>
      </c>
      <c r="P23" s="74">
        <v>0</v>
      </c>
      <c r="Q23" s="74">
        <v>0</v>
      </c>
      <c r="R23" s="74">
        <v>0</v>
      </c>
      <c r="S23" s="74">
        <v>0</v>
      </c>
      <c r="T23" s="74">
        <v>359.09000000000003</v>
      </c>
      <c r="U23" s="74">
        <v>0</v>
      </c>
      <c r="V23" s="74">
        <v>0</v>
      </c>
      <c r="W23" s="74">
        <v>0</v>
      </c>
      <c r="X23" s="74">
        <v>0</v>
      </c>
      <c r="Y23" s="74">
        <v>345.79500000000002</v>
      </c>
      <c r="Z23" s="74">
        <v>0</v>
      </c>
      <c r="AA23" s="74">
        <v>0</v>
      </c>
      <c r="AB23" s="74">
        <v>0</v>
      </c>
      <c r="AC23" s="74">
        <v>0</v>
      </c>
      <c r="AD23" s="74">
        <v>0</v>
      </c>
      <c r="AE23" s="74">
        <v>0</v>
      </c>
      <c r="AF23" s="74">
        <v>0</v>
      </c>
      <c r="AG23" s="74">
        <v>0</v>
      </c>
      <c r="AH23" s="74">
        <v>0</v>
      </c>
      <c r="AI23" s="74">
        <v>0</v>
      </c>
      <c r="AJ23" s="74">
        <v>0</v>
      </c>
      <c r="AK23" s="74">
        <v>0</v>
      </c>
      <c r="AL23" s="74">
        <v>0</v>
      </c>
      <c r="AM23" s="74">
        <v>0</v>
      </c>
      <c r="AN23" s="74">
        <v>0</v>
      </c>
      <c r="AO23" s="74">
        <v>0</v>
      </c>
      <c r="AP23" s="74">
        <v>0</v>
      </c>
      <c r="AQ23" s="74">
        <v>0</v>
      </c>
      <c r="AR23" s="74">
        <v>0</v>
      </c>
      <c r="AS23" s="74">
        <v>0</v>
      </c>
      <c r="AT23" s="74">
        <v>0</v>
      </c>
      <c r="AU23" s="74">
        <v>0</v>
      </c>
      <c r="AV23" s="74">
        <v>0</v>
      </c>
      <c r="AW23" s="74">
        <v>0</v>
      </c>
      <c r="AX23" s="74">
        <v>0</v>
      </c>
      <c r="AY23" s="74">
        <v>0</v>
      </c>
      <c r="AZ23" s="74">
        <v>0</v>
      </c>
      <c r="BA23" s="74">
        <v>0</v>
      </c>
      <c r="BB23" s="74">
        <v>0</v>
      </c>
      <c r="BC23" s="74">
        <v>0</v>
      </c>
      <c r="BD23" s="74">
        <v>0</v>
      </c>
      <c r="BE23" s="74">
        <v>0</v>
      </c>
      <c r="BF23" s="72"/>
    </row>
    <row r="24" spans="2:58" s="41" customFormat="1" ht="12.75" x14ac:dyDescent="0.25">
      <c r="B24" s="76" t="s">
        <v>20</v>
      </c>
      <c r="C24" s="46">
        <f t="shared" ref="C24:D24" si="14">SUM(C17:C23)</f>
        <v>400069.39699999994</v>
      </c>
      <c r="D24" s="46">
        <f t="shared" si="14"/>
        <v>33339.116416666664</v>
      </c>
      <c r="E24" s="46">
        <f>SUM(E17:E23)</f>
        <v>15387.2845</v>
      </c>
      <c r="F24" s="138">
        <f>SUM(F17:F23)</f>
        <v>1000</v>
      </c>
      <c r="G24" s="46">
        <f t="shared" ref="G24:BE24" si="15">SUM(G17:G23)</f>
        <v>0</v>
      </c>
      <c r="H24" s="46">
        <f t="shared" si="15"/>
        <v>926.17499999999995</v>
      </c>
      <c r="I24" s="46">
        <f t="shared" si="15"/>
        <v>332.04499999999996</v>
      </c>
      <c r="J24" s="46">
        <f t="shared" si="15"/>
        <v>0</v>
      </c>
      <c r="K24" s="46">
        <f t="shared" si="15"/>
        <v>0</v>
      </c>
      <c r="L24" s="46">
        <f t="shared" si="15"/>
        <v>1000</v>
      </c>
      <c r="M24" s="46">
        <f t="shared" si="15"/>
        <v>750</v>
      </c>
      <c r="N24" s="46">
        <f t="shared" si="15"/>
        <v>1520</v>
      </c>
      <c r="O24" s="46">
        <f t="shared" si="15"/>
        <v>671.07500000000005</v>
      </c>
      <c r="P24" s="46">
        <f t="shared" si="15"/>
        <v>205.98</v>
      </c>
      <c r="Q24" s="46">
        <f t="shared" si="15"/>
        <v>0</v>
      </c>
      <c r="R24" s="46">
        <f t="shared" si="15"/>
        <v>0</v>
      </c>
      <c r="S24" s="46">
        <f t="shared" si="15"/>
        <v>0</v>
      </c>
      <c r="T24" s="46">
        <f t="shared" si="15"/>
        <v>1559.0900000000001</v>
      </c>
      <c r="U24" s="46">
        <f t="shared" si="15"/>
        <v>700</v>
      </c>
      <c r="V24" s="46">
        <f t="shared" si="15"/>
        <v>0</v>
      </c>
      <c r="W24" s="46">
        <f t="shared" si="15"/>
        <v>0</v>
      </c>
      <c r="X24" s="46">
        <f t="shared" si="15"/>
        <v>3121.04</v>
      </c>
      <c r="Y24" s="46">
        <f t="shared" si="15"/>
        <v>345.79500000000002</v>
      </c>
      <c r="Z24" s="46">
        <f t="shared" si="15"/>
        <v>0</v>
      </c>
      <c r="AA24" s="46">
        <f t="shared" si="15"/>
        <v>0</v>
      </c>
      <c r="AB24" s="46">
        <f t="shared" si="15"/>
        <v>0</v>
      </c>
      <c r="AC24" s="46">
        <f t="shared" si="15"/>
        <v>0</v>
      </c>
      <c r="AD24" s="46">
        <f t="shared" si="15"/>
        <v>1250</v>
      </c>
      <c r="AE24" s="46">
        <f t="shared" si="15"/>
        <v>0</v>
      </c>
      <c r="AF24" s="46">
        <f t="shared" si="15"/>
        <v>0</v>
      </c>
      <c r="AG24" s="46">
        <f t="shared" si="15"/>
        <v>0</v>
      </c>
      <c r="AH24" s="46">
        <f t="shared" si="15"/>
        <v>0</v>
      </c>
      <c r="AI24" s="46">
        <f t="shared" si="15"/>
        <v>0</v>
      </c>
      <c r="AJ24" s="46">
        <f t="shared" si="15"/>
        <v>0</v>
      </c>
      <c r="AK24" s="46">
        <f t="shared" si="15"/>
        <v>0</v>
      </c>
      <c r="AL24" s="46">
        <f t="shared" si="15"/>
        <v>1485.7</v>
      </c>
      <c r="AM24" s="46">
        <f t="shared" si="15"/>
        <v>0</v>
      </c>
      <c r="AN24" s="46">
        <f t="shared" si="15"/>
        <v>0</v>
      </c>
      <c r="AO24" s="46">
        <f t="shared" si="15"/>
        <v>220.76</v>
      </c>
      <c r="AP24" s="46">
        <f t="shared" si="15"/>
        <v>0</v>
      </c>
      <c r="AQ24" s="46">
        <f t="shared" si="15"/>
        <v>0</v>
      </c>
      <c r="AR24" s="46">
        <f t="shared" si="15"/>
        <v>268.1345</v>
      </c>
      <c r="AS24" s="46">
        <f t="shared" si="15"/>
        <v>0</v>
      </c>
      <c r="AT24" s="46">
        <f t="shared" si="15"/>
        <v>0</v>
      </c>
      <c r="AU24" s="46">
        <f t="shared" si="15"/>
        <v>0</v>
      </c>
      <c r="AV24" s="46">
        <f t="shared" si="15"/>
        <v>0</v>
      </c>
      <c r="AW24" s="46">
        <f t="shared" si="15"/>
        <v>0</v>
      </c>
      <c r="AX24" s="46">
        <f t="shared" si="15"/>
        <v>0</v>
      </c>
      <c r="AY24" s="46">
        <f t="shared" si="15"/>
        <v>0</v>
      </c>
      <c r="AZ24" s="46">
        <f t="shared" si="15"/>
        <v>3.5</v>
      </c>
      <c r="BA24" s="46">
        <f t="shared" si="15"/>
        <v>0</v>
      </c>
      <c r="BB24" s="46">
        <f t="shared" si="15"/>
        <v>0</v>
      </c>
      <c r="BC24" s="46">
        <f t="shared" si="15"/>
        <v>0</v>
      </c>
      <c r="BD24" s="46">
        <f t="shared" si="15"/>
        <v>0</v>
      </c>
      <c r="BE24" s="46">
        <f t="shared" si="15"/>
        <v>27.99</v>
      </c>
      <c r="BF24" s="6"/>
    </row>
    <row r="25" spans="2:58" s="39" customFormat="1" ht="12.75" x14ac:dyDescent="0.25">
      <c r="B25" s="81" t="s">
        <v>21</v>
      </c>
      <c r="C25" s="84">
        <f t="shared" ref="C25:D25" si="16">IFERROR(C24/C12,"N/A")</f>
        <v>4.5025670564530287E-2</v>
      </c>
      <c r="D25" s="84">
        <f t="shared" si="16"/>
        <v>4.502567056453028E-2</v>
      </c>
      <c r="E25" s="84">
        <f>IFERROR(E24/E12,"N/A")</f>
        <v>4.5025670564530273E-2</v>
      </c>
      <c r="F25" s="137">
        <f>IFERROR(F24/F12,"N/A")</f>
        <v>9.4719070813492845E-2</v>
      </c>
      <c r="G25" s="84">
        <f t="shared" ref="G25:BE25" si="17">IFERROR(G24/G12,"N/A")</f>
        <v>0</v>
      </c>
      <c r="H25" s="84">
        <f t="shared" si="17"/>
        <v>5.8904057315665434E-2</v>
      </c>
      <c r="I25" s="84">
        <f t="shared" si="17"/>
        <v>3.0878686457346222E-2</v>
      </c>
      <c r="J25" s="84">
        <f t="shared" si="17"/>
        <v>0</v>
      </c>
      <c r="K25" s="84">
        <f t="shared" si="17"/>
        <v>0</v>
      </c>
      <c r="L25" s="84">
        <f t="shared" si="17"/>
        <v>6.9136393798686718E-2</v>
      </c>
      <c r="M25" s="84">
        <f t="shared" si="17"/>
        <v>0.14708149138278959</v>
      </c>
      <c r="N25" s="84">
        <f t="shared" si="17"/>
        <v>0.15751318188440894</v>
      </c>
      <c r="O25" s="84">
        <f t="shared" si="17"/>
        <v>0.1123112323617015</v>
      </c>
      <c r="P25" s="84">
        <f t="shared" si="17"/>
        <v>1.2718108176777874E-2</v>
      </c>
      <c r="Q25" s="84">
        <f t="shared" si="17"/>
        <v>0</v>
      </c>
      <c r="R25" s="84">
        <f t="shared" si="17"/>
        <v>0</v>
      </c>
      <c r="S25" s="84">
        <f t="shared" si="17"/>
        <v>0</v>
      </c>
      <c r="T25" s="84">
        <f t="shared" si="17"/>
        <v>0.25689633751890362</v>
      </c>
      <c r="U25" s="84">
        <f t="shared" si="17"/>
        <v>0.12552476074532298</v>
      </c>
      <c r="V25" s="84">
        <f t="shared" si="17"/>
        <v>0</v>
      </c>
      <c r="W25" s="84">
        <f t="shared" si="17"/>
        <v>0</v>
      </c>
      <c r="X25" s="84">
        <f t="shared" si="17"/>
        <v>1.4142132729532575</v>
      </c>
      <c r="Y25" s="84">
        <f t="shared" si="17"/>
        <v>4.1474836775926498E-2</v>
      </c>
      <c r="Z25" s="84">
        <f t="shared" si="17"/>
        <v>0</v>
      </c>
      <c r="AA25" s="84">
        <f t="shared" si="17"/>
        <v>0</v>
      </c>
      <c r="AB25" s="84">
        <f t="shared" si="17"/>
        <v>0</v>
      </c>
      <c r="AC25" s="84">
        <f t="shared" si="17"/>
        <v>0</v>
      </c>
      <c r="AD25" s="84">
        <f t="shared" si="17"/>
        <v>0.11145801800002407</v>
      </c>
      <c r="AE25" s="84">
        <f t="shared" si="17"/>
        <v>0</v>
      </c>
      <c r="AF25" s="84">
        <f t="shared" si="17"/>
        <v>0</v>
      </c>
      <c r="AG25" s="84">
        <f t="shared" si="17"/>
        <v>0</v>
      </c>
      <c r="AH25" s="84">
        <f t="shared" si="17"/>
        <v>0</v>
      </c>
      <c r="AI25" s="84">
        <f t="shared" si="17"/>
        <v>0</v>
      </c>
      <c r="AJ25" s="84">
        <f t="shared" si="17"/>
        <v>0</v>
      </c>
      <c r="AK25" s="84">
        <f t="shared" si="17"/>
        <v>0</v>
      </c>
      <c r="AL25" s="84">
        <f t="shared" si="17"/>
        <v>1.3119684781404083E-2</v>
      </c>
      <c r="AM25" s="84">
        <f t="shared" si="17"/>
        <v>0</v>
      </c>
      <c r="AN25" s="84">
        <f t="shared" si="17"/>
        <v>0</v>
      </c>
      <c r="AO25" s="84">
        <f t="shared" si="17"/>
        <v>0.28191676840325486</v>
      </c>
      <c r="AP25" s="84">
        <f t="shared" si="17"/>
        <v>0</v>
      </c>
      <c r="AQ25" s="84">
        <f t="shared" si="17"/>
        <v>0</v>
      </c>
      <c r="AR25" s="84">
        <f t="shared" si="17"/>
        <v>0.10266386294969966</v>
      </c>
      <c r="AS25" s="84">
        <f t="shared" si="17"/>
        <v>0</v>
      </c>
      <c r="AT25" s="84">
        <f t="shared" si="17"/>
        <v>0</v>
      </c>
      <c r="AU25" s="84">
        <f t="shared" si="17"/>
        <v>0</v>
      </c>
      <c r="AV25" s="84" t="str">
        <f t="shared" si="17"/>
        <v>N/A</v>
      </c>
      <c r="AW25" s="84">
        <f t="shared" si="17"/>
        <v>0</v>
      </c>
      <c r="AX25" s="84" t="str">
        <f t="shared" si="17"/>
        <v>N/A</v>
      </c>
      <c r="AY25" s="84" t="str">
        <f t="shared" si="17"/>
        <v>N/A</v>
      </c>
      <c r="AZ25" s="84" t="str">
        <f t="shared" si="17"/>
        <v>N/A</v>
      </c>
      <c r="BA25" s="84" t="str">
        <f t="shared" si="17"/>
        <v>N/A</v>
      </c>
      <c r="BB25" s="84">
        <f t="shared" si="17"/>
        <v>0</v>
      </c>
      <c r="BC25" s="84">
        <f t="shared" si="17"/>
        <v>0</v>
      </c>
      <c r="BD25" s="84" t="str">
        <f t="shared" si="17"/>
        <v>N/A</v>
      </c>
      <c r="BE25" s="84" t="str">
        <f t="shared" si="17"/>
        <v>N/A</v>
      </c>
      <c r="BF25" s="81"/>
    </row>
    <row r="26" spans="2:58" ht="12.75" x14ac:dyDescent="0.25">
      <c r="B26" s="65"/>
      <c r="C26" s="18"/>
      <c r="D26" s="18"/>
      <c r="E26" s="18"/>
      <c r="F26" s="129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7"/>
    </row>
    <row r="27" spans="2:58" ht="12.75" x14ac:dyDescent="0.25">
      <c r="B27" s="65" t="s">
        <v>22</v>
      </c>
      <c r="C27" s="18"/>
      <c r="D27" s="18"/>
      <c r="E27" s="18"/>
      <c r="F27" s="129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7"/>
    </row>
    <row r="28" spans="2:58" ht="12.75" x14ac:dyDescent="0.25">
      <c r="B28" s="67" t="s">
        <v>23</v>
      </c>
      <c r="C28" s="73">
        <f t="shared" ref="C28:C38" si="18">D28*12</f>
        <v>99200</v>
      </c>
      <c r="D28" s="73">
        <f t="shared" ref="D28:D38" si="19">E28*26/12</f>
        <v>8266.6666666666661</v>
      </c>
      <c r="E28" s="320">
        <f t="shared" ref="E28:E38" si="20">SUM(F28:BE28)</f>
        <v>3815.3846153846152</v>
      </c>
      <c r="F28" s="324">
        <v>76.92307692307692</v>
      </c>
      <c r="G28" s="73">
        <v>23.07692307692308</v>
      </c>
      <c r="H28" s="73">
        <v>107.69230769230771</v>
      </c>
      <c r="I28" s="73">
        <v>184.61538461538464</v>
      </c>
      <c r="J28" s="73">
        <v>69.230769230769241</v>
      </c>
      <c r="K28" s="73">
        <v>15.384615384615387</v>
      </c>
      <c r="L28" s="73">
        <v>161.53846153846155</v>
      </c>
      <c r="M28" s="73">
        <v>53.846153846153854</v>
      </c>
      <c r="N28" s="73">
        <v>92.307692307692321</v>
      </c>
      <c r="O28" s="73">
        <v>38.46153846153846</v>
      </c>
      <c r="P28" s="73">
        <v>169.23076923076925</v>
      </c>
      <c r="Q28" s="73">
        <v>61.538461538461547</v>
      </c>
      <c r="R28" s="73">
        <v>23.07692307692308</v>
      </c>
      <c r="S28" s="73">
        <v>38.46153846153846</v>
      </c>
      <c r="T28" s="73">
        <v>53.846153846153854</v>
      </c>
      <c r="U28" s="73">
        <v>61.538461538461547</v>
      </c>
      <c r="V28" s="73">
        <v>23.07692307692308</v>
      </c>
      <c r="W28" s="73">
        <v>7.6923076923076934</v>
      </c>
      <c r="X28" s="73">
        <v>46.15384615384616</v>
      </c>
      <c r="Y28" s="73">
        <v>76.92307692307692</v>
      </c>
      <c r="Z28" s="73">
        <v>0</v>
      </c>
      <c r="AA28" s="73">
        <v>46.15384615384616</v>
      </c>
      <c r="AB28" s="73">
        <v>0</v>
      </c>
      <c r="AC28" s="73">
        <v>284.61538461538464</v>
      </c>
      <c r="AD28" s="73">
        <v>169.23076923076925</v>
      </c>
      <c r="AE28" s="73">
        <v>284.61538461538464</v>
      </c>
      <c r="AF28" s="73">
        <v>115.38461538461539</v>
      </c>
      <c r="AG28" s="73">
        <v>38.46153846153846</v>
      </c>
      <c r="AH28" s="73">
        <v>15.384615384615387</v>
      </c>
      <c r="AI28" s="73">
        <v>38.46153846153846</v>
      </c>
      <c r="AJ28" s="73">
        <v>53.846153846153854</v>
      </c>
      <c r="AK28" s="73">
        <v>76.92307692307692</v>
      </c>
      <c r="AL28" s="73">
        <v>707.69230769230774</v>
      </c>
      <c r="AM28" s="73">
        <v>161.53846153846155</v>
      </c>
      <c r="AN28" s="73">
        <v>61.538461538461547</v>
      </c>
      <c r="AO28" s="73">
        <v>38.46153846153846</v>
      </c>
      <c r="AP28" s="73">
        <v>0</v>
      </c>
      <c r="AQ28" s="73">
        <v>23.07692307692308</v>
      </c>
      <c r="AR28" s="73">
        <v>76.92307692307692</v>
      </c>
      <c r="AS28" s="73">
        <v>0</v>
      </c>
      <c r="AT28" s="73">
        <v>0</v>
      </c>
      <c r="AU28" s="73">
        <v>0</v>
      </c>
      <c r="AV28" s="73">
        <v>0</v>
      </c>
      <c r="AW28" s="73">
        <v>200</v>
      </c>
      <c r="AX28" s="73">
        <v>0</v>
      </c>
      <c r="AY28" s="73">
        <v>0</v>
      </c>
      <c r="AZ28" s="73">
        <v>7.6923076923076934</v>
      </c>
      <c r="BA28" s="73">
        <v>0</v>
      </c>
      <c r="BB28" s="73">
        <v>7.6923076923076934</v>
      </c>
      <c r="BC28" s="73">
        <v>23.07692307692308</v>
      </c>
      <c r="BD28" s="73">
        <v>0</v>
      </c>
      <c r="BE28" s="73">
        <v>0</v>
      </c>
      <c r="BF28" s="72"/>
    </row>
    <row r="29" spans="2:58" ht="12.75" x14ac:dyDescent="0.25">
      <c r="B29" s="67" t="s">
        <v>24</v>
      </c>
      <c r="C29" s="73">
        <f t="shared" si="18"/>
        <v>63068.98000000001</v>
      </c>
      <c r="D29" s="73">
        <f t="shared" si="19"/>
        <v>5255.7483333333339</v>
      </c>
      <c r="E29" s="320">
        <f t="shared" si="20"/>
        <v>2425.73</v>
      </c>
      <c r="F29" s="324">
        <v>0</v>
      </c>
      <c r="G29" s="73">
        <v>0</v>
      </c>
      <c r="H29" s="73">
        <v>25</v>
      </c>
      <c r="I29" s="73">
        <v>0</v>
      </c>
      <c r="J29" s="73">
        <v>0</v>
      </c>
      <c r="K29" s="73">
        <v>0</v>
      </c>
      <c r="L29" s="73">
        <v>0</v>
      </c>
      <c r="M29" s="73">
        <v>0</v>
      </c>
      <c r="N29" s="73">
        <v>0</v>
      </c>
      <c r="O29" s="73">
        <v>0</v>
      </c>
      <c r="P29" s="73">
        <v>172.95</v>
      </c>
      <c r="Q29" s="73">
        <v>0</v>
      </c>
      <c r="R29" s="73">
        <v>0</v>
      </c>
      <c r="S29" s="73">
        <v>0</v>
      </c>
      <c r="T29" s="73">
        <v>0</v>
      </c>
      <c r="U29" s="73">
        <v>0</v>
      </c>
      <c r="V29" s="73">
        <v>0</v>
      </c>
      <c r="W29" s="73">
        <v>0</v>
      </c>
      <c r="X29" s="73">
        <v>0</v>
      </c>
      <c r="Y29" s="73">
        <v>0</v>
      </c>
      <c r="Z29" s="73">
        <v>0</v>
      </c>
      <c r="AA29" s="73">
        <v>0</v>
      </c>
      <c r="AB29" s="73">
        <v>0</v>
      </c>
      <c r="AC29" s="73">
        <v>0</v>
      </c>
      <c r="AD29" s="73">
        <v>0</v>
      </c>
      <c r="AE29" s="73">
        <v>189</v>
      </c>
      <c r="AF29" s="73">
        <v>0</v>
      </c>
      <c r="AG29" s="73">
        <v>0</v>
      </c>
      <c r="AH29" s="73">
        <v>0</v>
      </c>
      <c r="AI29" s="73">
        <v>0</v>
      </c>
      <c r="AJ29" s="73">
        <v>0</v>
      </c>
      <c r="AK29" s="73">
        <v>0</v>
      </c>
      <c r="AL29" s="73">
        <v>1801.78</v>
      </c>
      <c r="AM29" s="73">
        <v>158</v>
      </c>
      <c r="AN29" s="73">
        <v>0</v>
      </c>
      <c r="AO29" s="73">
        <v>79</v>
      </c>
      <c r="AP29" s="73">
        <v>0</v>
      </c>
      <c r="AQ29" s="73">
        <v>0</v>
      </c>
      <c r="AR29" s="73">
        <v>0</v>
      </c>
      <c r="AS29" s="73">
        <v>0</v>
      </c>
      <c r="AT29" s="73">
        <v>0</v>
      </c>
      <c r="AU29" s="73">
        <v>0</v>
      </c>
      <c r="AV29" s="73">
        <v>0</v>
      </c>
      <c r="AW29" s="73">
        <v>0</v>
      </c>
      <c r="AX29" s="73">
        <v>0</v>
      </c>
      <c r="AY29" s="73">
        <v>0</v>
      </c>
      <c r="AZ29" s="73">
        <v>0</v>
      </c>
      <c r="BA29" s="73">
        <v>0</v>
      </c>
      <c r="BB29" s="73">
        <v>0</v>
      </c>
      <c r="BC29" s="73">
        <v>0</v>
      </c>
      <c r="BD29" s="73">
        <v>0</v>
      </c>
      <c r="BE29" s="83">
        <v>0</v>
      </c>
      <c r="BF29" s="72"/>
    </row>
    <row r="30" spans="2:58" ht="12.75" x14ac:dyDescent="0.25">
      <c r="B30" s="67" t="s">
        <v>25</v>
      </c>
      <c r="C30" s="73">
        <f t="shared" si="18"/>
        <v>63299.999999999978</v>
      </c>
      <c r="D30" s="73">
        <f t="shared" si="19"/>
        <v>5274.9999999999982</v>
      </c>
      <c r="E30" s="320">
        <f t="shared" si="20"/>
        <v>2434.6153846153838</v>
      </c>
      <c r="F30" s="324">
        <v>42.307692307692314</v>
      </c>
      <c r="G30" s="73">
        <v>15.384615384615387</v>
      </c>
      <c r="H30" s="73">
        <v>76.92307692307692</v>
      </c>
      <c r="I30" s="73">
        <v>115.38461538461539</v>
      </c>
      <c r="J30" s="73">
        <v>42.307692307692314</v>
      </c>
      <c r="K30" s="73">
        <v>11.53846153846154</v>
      </c>
      <c r="L30" s="73">
        <v>103.84615384615385</v>
      </c>
      <c r="M30" s="73">
        <v>30.769230769230774</v>
      </c>
      <c r="N30" s="73">
        <v>69.230769230769241</v>
      </c>
      <c r="O30" s="73">
        <v>26.923076923076927</v>
      </c>
      <c r="P30" s="73">
        <v>111.53846153846155</v>
      </c>
      <c r="Q30" s="73">
        <v>34.61538461538462</v>
      </c>
      <c r="R30" s="73">
        <v>15.384615384615387</v>
      </c>
      <c r="S30" s="73">
        <v>26.923076923076927</v>
      </c>
      <c r="T30" s="73">
        <v>34.61538461538462</v>
      </c>
      <c r="U30" s="73">
        <v>42.307692307692314</v>
      </c>
      <c r="V30" s="73">
        <v>15.384615384615387</v>
      </c>
      <c r="W30" s="73">
        <v>7.6923076923076934</v>
      </c>
      <c r="X30" s="73">
        <v>26.923076923076927</v>
      </c>
      <c r="Y30" s="73">
        <v>46.15384615384616</v>
      </c>
      <c r="Z30" s="73">
        <v>3.8461538461538467</v>
      </c>
      <c r="AA30" s="73">
        <v>30.769230769230774</v>
      </c>
      <c r="AB30" s="73">
        <v>3.8461538461538467</v>
      </c>
      <c r="AC30" s="73">
        <v>184.61538461538464</v>
      </c>
      <c r="AD30" s="73">
        <v>103.84615384615385</v>
      </c>
      <c r="AE30" s="73">
        <v>157.69230769230771</v>
      </c>
      <c r="AF30" s="73">
        <v>61.538461538461547</v>
      </c>
      <c r="AG30" s="73">
        <v>23.07692307692308</v>
      </c>
      <c r="AH30" s="73">
        <v>11.53846153846154</v>
      </c>
      <c r="AI30" s="73">
        <v>23.07692307692308</v>
      </c>
      <c r="AJ30" s="73">
        <v>42.307692307692314</v>
      </c>
      <c r="AK30" s="73">
        <v>42.307692307692314</v>
      </c>
      <c r="AL30" s="73">
        <v>434.61538461538464</v>
      </c>
      <c r="AM30" s="73">
        <v>96.15384615384616</v>
      </c>
      <c r="AN30" s="73">
        <v>34.61538461538462</v>
      </c>
      <c r="AO30" s="73">
        <v>23.07692307692308</v>
      </c>
      <c r="AP30" s="73">
        <v>3.8461538461538467</v>
      </c>
      <c r="AQ30" s="73">
        <v>15.384615384615387</v>
      </c>
      <c r="AR30" s="73">
        <v>46.15384615384616</v>
      </c>
      <c r="AS30" s="73">
        <v>3.8461538461538467</v>
      </c>
      <c r="AT30" s="73">
        <v>3.8461538461538467</v>
      </c>
      <c r="AU30" s="73">
        <v>3.8461538461538467</v>
      </c>
      <c r="AV30" s="73">
        <v>0</v>
      </c>
      <c r="AW30" s="73">
        <v>142.30769230769232</v>
      </c>
      <c r="AX30" s="73">
        <v>3.8461538461538467</v>
      </c>
      <c r="AY30" s="73">
        <v>0</v>
      </c>
      <c r="AZ30" s="73">
        <v>7.6923076923076934</v>
      </c>
      <c r="BA30" s="73">
        <v>3.8461538461538467</v>
      </c>
      <c r="BB30" s="73">
        <v>7.6923076923076934</v>
      </c>
      <c r="BC30" s="73">
        <v>15.384615384615387</v>
      </c>
      <c r="BD30" s="73">
        <v>3.8461538461538467</v>
      </c>
      <c r="BE30" s="73">
        <v>0</v>
      </c>
      <c r="BF30" s="72"/>
    </row>
    <row r="31" spans="2:58" ht="12.75" x14ac:dyDescent="0.25">
      <c r="B31" s="67" t="s">
        <v>26</v>
      </c>
      <c r="C31" s="73">
        <f t="shared" si="18"/>
        <v>63299.999999999978</v>
      </c>
      <c r="D31" s="73">
        <f t="shared" si="19"/>
        <v>5274.9999999999982</v>
      </c>
      <c r="E31" s="320">
        <f t="shared" si="20"/>
        <v>2434.6153846153838</v>
      </c>
      <c r="F31" s="324">
        <v>42.307692307692314</v>
      </c>
      <c r="G31" s="73">
        <v>15.384615384615387</v>
      </c>
      <c r="H31" s="73">
        <v>76.92307692307692</v>
      </c>
      <c r="I31" s="73">
        <v>115.38461538461539</v>
      </c>
      <c r="J31" s="73">
        <v>42.307692307692314</v>
      </c>
      <c r="K31" s="73">
        <v>11.53846153846154</v>
      </c>
      <c r="L31" s="73">
        <v>103.84615384615385</v>
      </c>
      <c r="M31" s="73">
        <v>30.769230769230774</v>
      </c>
      <c r="N31" s="73">
        <v>69.230769230769241</v>
      </c>
      <c r="O31" s="73">
        <v>26.923076923076927</v>
      </c>
      <c r="P31" s="73">
        <v>111.53846153846155</v>
      </c>
      <c r="Q31" s="73">
        <v>34.61538461538462</v>
      </c>
      <c r="R31" s="73">
        <v>15.384615384615387</v>
      </c>
      <c r="S31" s="73">
        <v>26.923076923076927</v>
      </c>
      <c r="T31" s="73">
        <v>34.61538461538462</v>
      </c>
      <c r="U31" s="73">
        <v>42.307692307692314</v>
      </c>
      <c r="V31" s="73">
        <v>15.384615384615387</v>
      </c>
      <c r="W31" s="73">
        <v>7.6923076923076934</v>
      </c>
      <c r="X31" s="73">
        <v>26.923076923076927</v>
      </c>
      <c r="Y31" s="73">
        <v>46.15384615384616</v>
      </c>
      <c r="Z31" s="73">
        <v>3.8461538461538467</v>
      </c>
      <c r="AA31" s="73">
        <v>30.769230769230774</v>
      </c>
      <c r="AB31" s="73">
        <v>3.8461538461538467</v>
      </c>
      <c r="AC31" s="73">
        <v>184.61538461538464</v>
      </c>
      <c r="AD31" s="73">
        <v>103.84615384615385</v>
      </c>
      <c r="AE31" s="73">
        <v>157.69230769230771</v>
      </c>
      <c r="AF31" s="73">
        <v>61.538461538461547</v>
      </c>
      <c r="AG31" s="73">
        <v>23.07692307692308</v>
      </c>
      <c r="AH31" s="73">
        <v>11.53846153846154</v>
      </c>
      <c r="AI31" s="73">
        <v>23.07692307692308</v>
      </c>
      <c r="AJ31" s="73">
        <v>42.307692307692314</v>
      </c>
      <c r="AK31" s="73">
        <v>42.307692307692314</v>
      </c>
      <c r="AL31" s="73">
        <v>434.61538461538464</v>
      </c>
      <c r="AM31" s="73">
        <v>96.15384615384616</v>
      </c>
      <c r="AN31" s="73">
        <v>34.61538461538462</v>
      </c>
      <c r="AO31" s="73">
        <v>23.07692307692308</v>
      </c>
      <c r="AP31" s="73">
        <v>3.8461538461538467</v>
      </c>
      <c r="AQ31" s="73">
        <v>15.384615384615387</v>
      </c>
      <c r="AR31" s="73">
        <v>46.15384615384616</v>
      </c>
      <c r="AS31" s="73">
        <v>3.8461538461538467</v>
      </c>
      <c r="AT31" s="73">
        <v>3.8461538461538467</v>
      </c>
      <c r="AU31" s="73">
        <v>3.8461538461538467</v>
      </c>
      <c r="AV31" s="73">
        <v>0</v>
      </c>
      <c r="AW31" s="73">
        <v>142.30769230769232</v>
      </c>
      <c r="AX31" s="73">
        <v>3.8461538461538467</v>
      </c>
      <c r="AY31" s="73">
        <v>0</v>
      </c>
      <c r="AZ31" s="73">
        <v>7.6923076923076934</v>
      </c>
      <c r="BA31" s="73">
        <v>3.8461538461538467</v>
      </c>
      <c r="BB31" s="73">
        <v>7.6923076923076934</v>
      </c>
      <c r="BC31" s="73">
        <v>15.384615384615387</v>
      </c>
      <c r="BD31" s="73">
        <v>3.8461538461538467</v>
      </c>
      <c r="BE31" s="73">
        <v>0</v>
      </c>
      <c r="BF31" s="72"/>
    </row>
    <row r="32" spans="2:58" ht="12.75" x14ac:dyDescent="0.25">
      <c r="B32" s="67" t="s">
        <v>27</v>
      </c>
      <c r="C32" s="73">
        <f t="shared" si="18"/>
        <v>775528.32239999948</v>
      </c>
      <c r="D32" s="73">
        <f t="shared" si="19"/>
        <v>64627.360199999959</v>
      </c>
      <c r="E32" s="320">
        <f t="shared" si="20"/>
        <v>29828.012399999978</v>
      </c>
      <c r="F32" s="324">
        <v>856.01639999999998</v>
      </c>
      <c r="G32" s="73">
        <v>178.32509999999996</v>
      </c>
      <c r="H32" s="73">
        <v>1572.3449999999989</v>
      </c>
      <c r="I32" s="73">
        <v>1075.3212000000001</v>
      </c>
      <c r="J32" s="73">
        <v>444.82650000000001</v>
      </c>
      <c r="K32" s="73">
        <v>103.79399999999998</v>
      </c>
      <c r="L32" s="73">
        <v>1172.7695999999996</v>
      </c>
      <c r="M32" s="73">
        <v>413.44979999999998</v>
      </c>
      <c r="N32" s="73">
        <v>964.99860000000092</v>
      </c>
      <c r="O32" s="73">
        <v>484.47059999999993</v>
      </c>
      <c r="P32" s="73">
        <v>1313.173500000001</v>
      </c>
      <c r="Q32" s="73">
        <v>117.01350000000002</v>
      </c>
      <c r="R32" s="73">
        <v>51.787799999999983</v>
      </c>
      <c r="S32" s="73">
        <v>235.88789999999997</v>
      </c>
      <c r="T32" s="73">
        <v>606.89459999999997</v>
      </c>
      <c r="U32" s="73">
        <v>557.6588999999999</v>
      </c>
      <c r="V32" s="73">
        <v>293.09219999999993</v>
      </c>
      <c r="W32" s="73">
        <v>148.40400000000002</v>
      </c>
      <c r="X32" s="73">
        <v>178.93859999999995</v>
      </c>
      <c r="Y32" s="73">
        <v>676.0106999999997</v>
      </c>
      <c r="Z32" s="73">
        <v>19.394400000000001</v>
      </c>
      <c r="AA32" s="73">
        <v>166.82820000000001</v>
      </c>
      <c r="AB32" s="73">
        <v>87.1875</v>
      </c>
      <c r="AC32" s="73">
        <v>1071.1719000000001</v>
      </c>
      <c r="AD32" s="73">
        <v>909.32309999999995</v>
      </c>
      <c r="AE32" s="73">
        <v>1079.0388000000012</v>
      </c>
      <c r="AF32" s="73">
        <v>620.16869999999994</v>
      </c>
      <c r="AG32" s="73">
        <v>582.30959999999982</v>
      </c>
      <c r="AH32" s="73">
        <v>278.93549999999993</v>
      </c>
      <c r="AI32" s="73">
        <v>532.15499999999963</v>
      </c>
      <c r="AJ32" s="73">
        <v>250.4085</v>
      </c>
      <c r="AK32" s="73">
        <v>466.63829999999996</v>
      </c>
      <c r="AL32" s="73">
        <v>9181.7876999999735</v>
      </c>
      <c r="AM32" s="73">
        <v>1012.1073000000005</v>
      </c>
      <c r="AN32" s="73">
        <v>539.10960000000023</v>
      </c>
      <c r="AO32" s="73">
        <v>63.491999999999997</v>
      </c>
      <c r="AP32" s="73">
        <v>29.887499999999999</v>
      </c>
      <c r="AQ32" s="73">
        <v>83.783699999999996</v>
      </c>
      <c r="AR32" s="73">
        <v>211.76520000000002</v>
      </c>
      <c r="AS32" s="73">
        <v>55.442100000000003</v>
      </c>
      <c r="AT32" s="73">
        <v>22.217100000000002</v>
      </c>
      <c r="AU32" s="73">
        <v>5.85</v>
      </c>
      <c r="AV32" s="73">
        <v>0</v>
      </c>
      <c r="AW32" s="73">
        <v>1020.9189000000006</v>
      </c>
      <c r="AX32" s="73">
        <v>0</v>
      </c>
      <c r="AY32" s="73">
        <v>0</v>
      </c>
      <c r="AZ32" s="73">
        <v>0</v>
      </c>
      <c r="BA32" s="73">
        <v>0</v>
      </c>
      <c r="BB32" s="73">
        <v>67.274999999999991</v>
      </c>
      <c r="BC32" s="73">
        <v>25.638299999999997</v>
      </c>
      <c r="BD32" s="73">
        <v>0</v>
      </c>
      <c r="BE32" s="73">
        <v>0</v>
      </c>
      <c r="BF32" s="72"/>
    </row>
    <row r="33" spans="2:58" ht="12.75" x14ac:dyDescent="0.25">
      <c r="B33" s="67" t="s">
        <v>28</v>
      </c>
      <c r="C33" s="73">
        <f t="shared" si="18"/>
        <v>71500</v>
      </c>
      <c r="D33" s="73">
        <f t="shared" si="19"/>
        <v>5958.333333333333</v>
      </c>
      <c r="E33" s="320">
        <f t="shared" si="20"/>
        <v>2750</v>
      </c>
      <c r="F33" s="324">
        <v>75</v>
      </c>
      <c r="G33" s="73">
        <v>0</v>
      </c>
      <c r="H33" s="73">
        <v>50</v>
      </c>
      <c r="I33" s="73">
        <v>50</v>
      </c>
      <c r="J33" s="73">
        <v>50</v>
      </c>
      <c r="K33" s="73">
        <v>0</v>
      </c>
      <c r="L33" s="73">
        <v>175</v>
      </c>
      <c r="M33" s="73">
        <v>0</v>
      </c>
      <c r="N33" s="73">
        <v>100</v>
      </c>
      <c r="O33" s="73">
        <v>125</v>
      </c>
      <c r="P33" s="73">
        <v>50</v>
      </c>
      <c r="Q33" s="73">
        <v>0</v>
      </c>
      <c r="R33" s="73">
        <v>0</v>
      </c>
      <c r="S33" s="73">
        <v>25</v>
      </c>
      <c r="T33" s="73">
        <v>0</v>
      </c>
      <c r="U33" s="73">
        <v>0</v>
      </c>
      <c r="V33" s="73">
        <v>100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525</v>
      </c>
      <c r="AD33" s="73">
        <v>0</v>
      </c>
      <c r="AE33" s="73">
        <v>100</v>
      </c>
      <c r="AF33" s="73">
        <v>200</v>
      </c>
      <c r="AG33" s="73">
        <v>150</v>
      </c>
      <c r="AH33" s="73">
        <v>0</v>
      </c>
      <c r="AI33" s="73">
        <v>0</v>
      </c>
      <c r="AJ33" s="73">
        <v>0</v>
      </c>
      <c r="AK33" s="73">
        <v>0</v>
      </c>
      <c r="AL33" s="73">
        <v>250</v>
      </c>
      <c r="AM33" s="73">
        <v>275</v>
      </c>
      <c r="AN33" s="73">
        <v>225</v>
      </c>
      <c r="AO33" s="73">
        <v>0</v>
      </c>
      <c r="AP33" s="73">
        <v>0</v>
      </c>
      <c r="AQ33" s="73">
        <v>0</v>
      </c>
      <c r="AR33" s="73">
        <v>0</v>
      </c>
      <c r="AS33" s="73">
        <v>0</v>
      </c>
      <c r="AT33" s="73">
        <v>0</v>
      </c>
      <c r="AU33" s="73">
        <v>0</v>
      </c>
      <c r="AV33" s="73">
        <v>0</v>
      </c>
      <c r="AW33" s="73">
        <v>225</v>
      </c>
      <c r="AX33" s="73">
        <v>0</v>
      </c>
      <c r="AY33" s="73">
        <v>0</v>
      </c>
      <c r="AZ33" s="73">
        <v>0</v>
      </c>
      <c r="BA33" s="73">
        <v>0</v>
      </c>
      <c r="BB33" s="73">
        <v>0</v>
      </c>
      <c r="BC33" s="73">
        <v>0</v>
      </c>
      <c r="BD33" s="73">
        <v>0</v>
      </c>
      <c r="BE33" s="73">
        <v>0</v>
      </c>
      <c r="BF33" s="72"/>
    </row>
    <row r="34" spans="2:58" ht="12.75" x14ac:dyDescent="0.25">
      <c r="B34" s="67" t="s">
        <v>29</v>
      </c>
      <c r="C34" s="73">
        <f t="shared" si="18"/>
        <v>106344.00000000003</v>
      </c>
      <c r="D34" s="73">
        <f t="shared" si="19"/>
        <v>8862.0000000000018</v>
      </c>
      <c r="E34" s="320">
        <f t="shared" si="20"/>
        <v>4090.1538461538476</v>
      </c>
      <c r="F34" s="324">
        <v>71.07692307692308</v>
      </c>
      <c r="G34" s="73">
        <v>25.846153846153847</v>
      </c>
      <c r="H34" s="73">
        <v>129.23076923076923</v>
      </c>
      <c r="I34" s="73">
        <v>193.84615384615387</v>
      </c>
      <c r="J34" s="73">
        <v>71.07692307692308</v>
      </c>
      <c r="K34" s="73">
        <v>19.384615384615387</v>
      </c>
      <c r="L34" s="73">
        <v>174.46153846153848</v>
      </c>
      <c r="M34" s="73">
        <v>51.692307692307693</v>
      </c>
      <c r="N34" s="73">
        <v>116.30769230769232</v>
      </c>
      <c r="O34" s="73">
        <v>45.230769230769234</v>
      </c>
      <c r="P34" s="73">
        <v>187.38461538461539</v>
      </c>
      <c r="Q34" s="73">
        <v>58.15384615384616</v>
      </c>
      <c r="R34" s="73">
        <v>25.846153846153847</v>
      </c>
      <c r="S34" s="73">
        <v>45.230769230769234</v>
      </c>
      <c r="T34" s="73">
        <v>58.15384615384616</v>
      </c>
      <c r="U34" s="73">
        <v>71.07692307692308</v>
      </c>
      <c r="V34" s="73">
        <v>25.846153846153847</v>
      </c>
      <c r="W34" s="73">
        <v>12.923076923076923</v>
      </c>
      <c r="X34" s="73">
        <v>45.230769230769234</v>
      </c>
      <c r="Y34" s="73">
        <v>77.538461538461547</v>
      </c>
      <c r="Z34" s="73">
        <v>6.4615384615384617</v>
      </c>
      <c r="AA34" s="73">
        <v>51.692307692307693</v>
      </c>
      <c r="AB34" s="73">
        <v>6.4615384615384617</v>
      </c>
      <c r="AC34" s="73">
        <v>310.15384615384619</v>
      </c>
      <c r="AD34" s="73">
        <v>174.46153846153848</v>
      </c>
      <c r="AE34" s="73">
        <v>264.92307692307696</v>
      </c>
      <c r="AF34" s="73">
        <v>103.38461538461539</v>
      </c>
      <c r="AG34" s="73">
        <v>38.769230769230774</v>
      </c>
      <c r="AH34" s="73">
        <v>19.384615384615387</v>
      </c>
      <c r="AI34" s="73">
        <v>38.769230769230774</v>
      </c>
      <c r="AJ34" s="73">
        <v>71.07692307692308</v>
      </c>
      <c r="AK34" s="73">
        <v>71.07692307692308</v>
      </c>
      <c r="AL34" s="73">
        <v>730.15384615384619</v>
      </c>
      <c r="AM34" s="73">
        <v>161.53846153846155</v>
      </c>
      <c r="AN34" s="73">
        <v>58.15384615384616</v>
      </c>
      <c r="AO34" s="73">
        <v>38.769230769230774</v>
      </c>
      <c r="AP34" s="73">
        <v>6.4615384615384617</v>
      </c>
      <c r="AQ34" s="73">
        <v>25.846153846153847</v>
      </c>
      <c r="AR34" s="73">
        <v>77.538461538461547</v>
      </c>
      <c r="AS34" s="73">
        <v>6.4615384615384617</v>
      </c>
      <c r="AT34" s="73">
        <v>6.4615384615384617</v>
      </c>
      <c r="AU34" s="73">
        <v>6.4615384615384617</v>
      </c>
      <c r="AV34" s="73">
        <v>0</v>
      </c>
      <c r="AW34" s="73">
        <v>239.07692307692309</v>
      </c>
      <c r="AX34" s="73">
        <v>6.4615384615384617</v>
      </c>
      <c r="AY34" s="73">
        <v>0</v>
      </c>
      <c r="AZ34" s="73">
        <v>12.923076923076923</v>
      </c>
      <c r="BA34" s="73">
        <v>6.4615384615384617</v>
      </c>
      <c r="BB34" s="73">
        <v>12.923076923076923</v>
      </c>
      <c r="BC34" s="73">
        <v>25.846153846153847</v>
      </c>
      <c r="BD34" s="73">
        <v>6.4615384615384617</v>
      </c>
      <c r="BE34" s="73">
        <v>0</v>
      </c>
      <c r="BF34" s="72"/>
    </row>
    <row r="35" spans="2:58" ht="12.75" x14ac:dyDescent="0.25">
      <c r="B35" s="67" t="s">
        <v>30</v>
      </c>
      <c r="C35" s="73">
        <f t="shared" si="18"/>
        <v>307638.00000000012</v>
      </c>
      <c r="D35" s="73">
        <f t="shared" si="19"/>
        <v>25636.500000000011</v>
      </c>
      <c r="E35" s="320">
        <f t="shared" si="20"/>
        <v>11832.230769230773</v>
      </c>
      <c r="F35" s="324">
        <v>205.61538461538464</v>
      </c>
      <c r="G35" s="73">
        <v>74.769230769230774</v>
      </c>
      <c r="H35" s="73">
        <v>373.84615384615387</v>
      </c>
      <c r="I35" s="73">
        <v>560.76923076923083</v>
      </c>
      <c r="J35" s="73">
        <v>205.61538461538464</v>
      </c>
      <c r="K35" s="73">
        <v>56.07692307692308</v>
      </c>
      <c r="L35" s="73">
        <v>504.69230769230774</v>
      </c>
      <c r="M35" s="73">
        <v>149.53846153846155</v>
      </c>
      <c r="N35" s="73">
        <v>336.46153846153851</v>
      </c>
      <c r="O35" s="73">
        <v>130.84615384615387</v>
      </c>
      <c r="P35" s="73">
        <v>542.07692307692309</v>
      </c>
      <c r="Q35" s="73">
        <v>168.23076923076925</v>
      </c>
      <c r="R35" s="73">
        <v>74.769230769230774</v>
      </c>
      <c r="S35" s="73">
        <v>130.84615384615387</v>
      </c>
      <c r="T35" s="73">
        <v>168.23076923076925</v>
      </c>
      <c r="U35" s="73">
        <v>205.61538461538464</v>
      </c>
      <c r="V35" s="73">
        <v>74.769230769230774</v>
      </c>
      <c r="W35" s="73">
        <v>37.384615384615387</v>
      </c>
      <c r="X35" s="73">
        <v>130.84615384615387</v>
      </c>
      <c r="Y35" s="73">
        <v>224.30769230769232</v>
      </c>
      <c r="Z35" s="73">
        <v>18.692307692307693</v>
      </c>
      <c r="AA35" s="73">
        <v>149.53846153846155</v>
      </c>
      <c r="AB35" s="73">
        <v>18.692307692307693</v>
      </c>
      <c r="AC35" s="73">
        <v>897.23076923076928</v>
      </c>
      <c r="AD35" s="73">
        <v>504.69230769230774</v>
      </c>
      <c r="AE35" s="73">
        <v>766.38461538461547</v>
      </c>
      <c r="AF35" s="73">
        <v>299.07692307692309</v>
      </c>
      <c r="AG35" s="73">
        <v>112.15384615384616</v>
      </c>
      <c r="AH35" s="73">
        <v>56.07692307692308</v>
      </c>
      <c r="AI35" s="73">
        <v>112.15384615384616</v>
      </c>
      <c r="AJ35" s="73">
        <v>205.61538461538464</v>
      </c>
      <c r="AK35" s="73">
        <v>205.61538461538464</v>
      </c>
      <c r="AL35" s="73">
        <v>2112.2307692307695</v>
      </c>
      <c r="AM35" s="73">
        <v>467.30769230769232</v>
      </c>
      <c r="AN35" s="73">
        <v>168.23076923076925</v>
      </c>
      <c r="AO35" s="73">
        <v>112.15384615384616</v>
      </c>
      <c r="AP35" s="73">
        <v>18.692307692307693</v>
      </c>
      <c r="AQ35" s="73">
        <v>74.769230769230774</v>
      </c>
      <c r="AR35" s="73">
        <v>224.30769230769232</v>
      </c>
      <c r="AS35" s="73">
        <v>18.692307692307693</v>
      </c>
      <c r="AT35" s="73">
        <v>18.692307692307693</v>
      </c>
      <c r="AU35" s="73">
        <v>18.692307692307693</v>
      </c>
      <c r="AV35" s="73">
        <v>0</v>
      </c>
      <c r="AW35" s="73">
        <v>691.61538461538464</v>
      </c>
      <c r="AX35" s="73">
        <v>18.692307692307693</v>
      </c>
      <c r="AY35" s="73">
        <v>0</v>
      </c>
      <c r="AZ35" s="73">
        <v>37.384615384615387</v>
      </c>
      <c r="BA35" s="73">
        <v>18.692307692307693</v>
      </c>
      <c r="BB35" s="73">
        <v>37.384615384615387</v>
      </c>
      <c r="BC35" s="73">
        <v>74.769230769230774</v>
      </c>
      <c r="BD35" s="73">
        <v>18.692307692307693</v>
      </c>
      <c r="BE35" s="73">
        <v>0</v>
      </c>
      <c r="BF35" s="72"/>
    </row>
    <row r="36" spans="2:58" ht="12.75" x14ac:dyDescent="0.25">
      <c r="B36" s="67" t="s">
        <v>31</v>
      </c>
      <c r="C36" s="73">
        <f t="shared" si="18"/>
        <v>129132.00000000003</v>
      </c>
      <c r="D36" s="73">
        <f t="shared" si="19"/>
        <v>10761.000000000002</v>
      </c>
      <c r="E36" s="320">
        <f t="shared" si="20"/>
        <v>4966.6153846153857</v>
      </c>
      <c r="F36" s="324">
        <v>86.307692307692307</v>
      </c>
      <c r="G36" s="73">
        <v>31.384615384615387</v>
      </c>
      <c r="H36" s="73">
        <v>156.92307692307693</v>
      </c>
      <c r="I36" s="73">
        <v>235.38461538461539</v>
      </c>
      <c r="J36" s="73">
        <v>86.307692307692307</v>
      </c>
      <c r="K36" s="73">
        <v>23.53846153846154</v>
      </c>
      <c r="L36" s="73">
        <v>211.84615384615387</v>
      </c>
      <c r="M36" s="73">
        <v>62.769230769230774</v>
      </c>
      <c r="N36" s="73">
        <v>141.23076923076923</v>
      </c>
      <c r="O36" s="73">
        <v>54.923076923076927</v>
      </c>
      <c r="P36" s="73">
        <v>227.53846153846155</v>
      </c>
      <c r="Q36" s="73">
        <v>70.615384615384613</v>
      </c>
      <c r="R36" s="73">
        <v>31.384615384615387</v>
      </c>
      <c r="S36" s="73">
        <v>54.923076923076927</v>
      </c>
      <c r="T36" s="73">
        <v>70.615384615384613</v>
      </c>
      <c r="U36" s="73">
        <v>86.307692307692307</v>
      </c>
      <c r="V36" s="73">
        <v>31.384615384615387</v>
      </c>
      <c r="W36" s="73">
        <v>15.692307692307693</v>
      </c>
      <c r="X36" s="73">
        <v>54.923076923076927</v>
      </c>
      <c r="Y36" s="73">
        <v>94.15384615384616</v>
      </c>
      <c r="Z36" s="73">
        <v>7.8461538461538467</v>
      </c>
      <c r="AA36" s="73">
        <v>62.769230769230774</v>
      </c>
      <c r="AB36" s="73">
        <v>7.8461538461538467</v>
      </c>
      <c r="AC36" s="73">
        <v>376.61538461538464</v>
      </c>
      <c r="AD36" s="73">
        <v>211.84615384615387</v>
      </c>
      <c r="AE36" s="73">
        <v>321.69230769230774</v>
      </c>
      <c r="AF36" s="73">
        <v>125.53846153846155</v>
      </c>
      <c r="AG36" s="73">
        <v>47.07692307692308</v>
      </c>
      <c r="AH36" s="73">
        <v>23.53846153846154</v>
      </c>
      <c r="AI36" s="73">
        <v>47.07692307692308</v>
      </c>
      <c r="AJ36" s="73">
        <v>86.307692307692307</v>
      </c>
      <c r="AK36" s="73">
        <v>86.307692307692307</v>
      </c>
      <c r="AL36" s="73">
        <v>886.61538461538464</v>
      </c>
      <c r="AM36" s="73">
        <v>196.15384615384616</v>
      </c>
      <c r="AN36" s="73">
        <v>70.615384615384613</v>
      </c>
      <c r="AO36" s="73">
        <v>47.07692307692308</v>
      </c>
      <c r="AP36" s="73">
        <v>7.8461538461538467</v>
      </c>
      <c r="AQ36" s="73">
        <v>31.384615384615387</v>
      </c>
      <c r="AR36" s="73">
        <v>94.15384615384616</v>
      </c>
      <c r="AS36" s="73">
        <v>7.8461538461538467</v>
      </c>
      <c r="AT36" s="73">
        <v>7.8461538461538467</v>
      </c>
      <c r="AU36" s="73">
        <v>7.8461538461538467</v>
      </c>
      <c r="AV36" s="73">
        <v>0</v>
      </c>
      <c r="AW36" s="73">
        <v>290.30769230769232</v>
      </c>
      <c r="AX36" s="73">
        <v>7.8461538461538467</v>
      </c>
      <c r="AY36" s="73">
        <v>0</v>
      </c>
      <c r="AZ36" s="73">
        <v>15.692307692307693</v>
      </c>
      <c r="BA36" s="73">
        <v>7.8461538461538467</v>
      </c>
      <c r="BB36" s="73">
        <v>15.692307692307693</v>
      </c>
      <c r="BC36" s="73">
        <v>31.384615384615387</v>
      </c>
      <c r="BD36" s="73">
        <v>7.8461538461538467</v>
      </c>
      <c r="BE36" s="73">
        <v>0</v>
      </c>
      <c r="BF36" s="72"/>
    </row>
    <row r="37" spans="2:58" ht="12.75" x14ac:dyDescent="0.25">
      <c r="B37" s="67" t="s">
        <v>1</v>
      </c>
      <c r="C37" s="73">
        <f t="shared" si="18"/>
        <v>159642.91518889996</v>
      </c>
      <c r="D37" s="73">
        <f t="shared" si="19"/>
        <v>13303.576265741664</v>
      </c>
      <c r="E37" s="320">
        <f t="shared" si="20"/>
        <v>6140.112122649999</v>
      </c>
      <c r="F37" s="324">
        <v>53.326909999999998</v>
      </c>
      <c r="G37" s="73">
        <v>17.986499999999999</v>
      </c>
      <c r="H37" s="73">
        <v>348.09059999999999</v>
      </c>
      <c r="I37" s="73">
        <v>366.46455200000003</v>
      </c>
      <c r="J37" s="73">
        <v>146.46966750000001</v>
      </c>
      <c r="K37" s="73">
        <v>12.211875000000001</v>
      </c>
      <c r="L37" s="73">
        <v>177.88879599999999</v>
      </c>
      <c r="M37" s="73">
        <v>0</v>
      </c>
      <c r="N37" s="73">
        <v>230.466568</v>
      </c>
      <c r="O37" s="73">
        <v>39.175245000000004</v>
      </c>
      <c r="P37" s="73">
        <v>483.66915999999998</v>
      </c>
      <c r="Q37" s="73">
        <v>13.986375000000001</v>
      </c>
      <c r="R37" s="73">
        <v>18.2532</v>
      </c>
      <c r="S37" s="73">
        <v>61.607700000000001</v>
      </c>
      <c r="T37" s="73">
        <v>171.06952999999999</v>
      </c>
      <c r="U37" s="73">
        <v>89.987978500000011</v>
      </c>
      <c r="V37" s="73">
        <v>33.007297500000007</v>
      </c>
      <c r="W37" s="73">
        <v>38.8767225</v>
      </c>
      <c r="X37" s="73">
        <v>142.58058039999997</v>
      </c>
      <c r="Y37" s="73">
        <v>123.3314901</v>
      </c>
      <c r="Z37" s="73">
        <v>0</v>
      </c>
      <c r="AA37" s="73">
        <v>12.708999999999998</v>
      </c>
      <c r="AB37" s="73">
        <v>0</v>
      </c>
      <c r="AC37" s="73">
        <v>303.40960000000001</v>
      </c>
      <c r="AD37" s="73">
        <v>204.502152</v>
      </c>
      <c r="AE37" s="73">
        <v>341.92590000000001</v>
      </c>
      <c r="AF37" s="73">
        <v>90.018500000000003</v>
      </c>
      <c r="AG37" s="73">
        <v>64.783445</v>
      </c>
      <c r="AH37" s="73">
        <v>35.103000000000002</v>
      </c>
      <c r="AI37" s="73">
        <v>42.585799999999999</v>
      </c>
      <c r="AJ37" s="73">
        <v>27.093225000000004</v>
      </c>
      <c r="AK37" s="73">
        <v>0</v>
      </c>
      <c r="AL37" s="73">
        <v>1840.6986000000002</v>
      </c>
      <c r="AM37" s="73">
        <v>0</v>
      </c>
      <c r="AN37" s="73">
        <v>72.238995000000003</v>
      </c>
      <c r="AO37" s="73">
        <v>30.30478815</v>
      </c>
      <c r="AP37" s="73">
        <v>0</v>
      </c>
      <c r="AQ37" s="73">
        <v>6.3562500000000002</v>
      </c>
      <c r="AR37" s="73">
        <v>40.832946</v>
      </c>
      <c r="AS37" s="73">
        <v>0</v>
      </c>
      <c r="AT37" s="73">
        <v>0</v>
      </c>
      <c r="AU37" s="73">
        <v>0</v>
      </c>
      <c r="AV37" s="73">
        <v>0</v>
      </c>
      <c r="AW37" s="73">
        <v>443.10956799999997</v>
      </c>
      <c r="AX37" s="73">
        <v>0</v>
      </c>
      <c r="AY37" s="73">
        <v>0</v>
      </c>
      <c r="AZ37" s="73">
        <v>4.5500000000000006E-2</v>
      </c>
      <c r="BA37" s="73">
        <v>0</v>
      </c>
      <c r="BB37" s="73">
        <v>14.835000000000001</v>
      </c>
      <c r="BC37" s="73">
        <v>1.1091059999999997</v>
      </c>
      <c r="BD37" s="73">
        <v>0</v>
      </c>
      <c r="BE37" s="73">
        <v>0</v>
      </c>
      <c r="BF37" s="72"/>
    </row>
    <row r="38" spans="2:58" ht="12.75" x14ac:dyDescent="0.25">
      <c r="B38" s="69" t="s">
        <v>0</v>
      </c>
      <c r="C38" s="74">
        <f t="shared" si="18"/>
        <v>1052324.78</v>
      </c>
      <c r="D38" s="74">
        <f t="shared" si="19"/>
        <v>87693.731666666674</v>
      </c>
      <c r="E38" s="321">
        <f t="shared" si="20"/>
        <v>40474.03</v>
      </c>
      <c r="F38" s="325">
        <v>308.59999999999991</v>
      </c>
      <c r="G38" s="74">
        <v>241.99</v>
      </c>
      <c r="H38" s="74">
        <v>2003.69</v>
      </c>
      <c r="I38" s="74">
        <v>2011.67</v>
      </c>
      <c r="J38" s="74">
        <v>726.21</v>
      </c>
      <c r="K38" s="74">
        <v>65.44</v>
      </c>
      <c r="L38" s="74">
        <v>1977.7399999999998</v>
      </c>
      <c r="M38" s="74">
        <v>529.29</v>
      </c>
      <c r="N38" s="74">
        <v>1814.75</v>
      </c>
      <c r="O38" s="74">
        <v>446.05</v>
      </c>
      <c r="P38" s="74">
        <v>2114.7499999999995</v>
      </c>
      <c r="Q38" s="74">
        <v>62.129999999999995</v>
      </c>
      <c r="R38" s="74">
        <v>72.650000000000006</v>
      </c>
      <c r="S38" s="74">
        <v>224.76</v>
      </c>
      <c r="T38" s="74">
        <v>1303.1699999999998</v>
      </c>
      <c r="U38" s="74">
        <v>772.1</v>
      </c>
      <c r="V38" s="74">
        <v>226.17</v>
      </c>
      <c r="W38" s="74">
        <v>164.03</v>
      </c>
      <c r="X38" s="74">
        <v>512.5</v>
      </c>
      <c r="Y38" s="74">
        <v>590.7600000000001</v>
      </c>
      <c r="Z38" s="74">
        <v>0</v>
      </c>
      <c r="AA38" s="74">
        <v>84.32</v>
      </c>
      <c r="AB38" s="74">
        <v>0</v>
      </c>
      <c r="AC38" s="74">
        <v>2008.7699999999998</v>
      </c>
      <c r="AD38" s="74">
        <v>1522.28</v>
      </c>
      <c r="AE38" s="74">
        <v>1884.44</v>
      </c>
      <c r="AF38" s="74">
        <v>686.43</v>
      </c>
      <c r="AG38" s="74">
        <v>473.91</v>
      </c>
      <c r="AH38" s="74">
        <v>236.96</v>
      </c>
      <c r="AI38" s="74">
        <v>369.95</v>
      </c>
      <c r="AJ38" s="74">
        <v>291.31</v>
      </c>
      <c r="AK38" s="74">
        <v>671.44</v>
      </c>
      <c r="AL38" s="74">
        <v>11039.430000000004</v>
      </c>
      <c r="AM38" s="74">
        <v>1529.25</v>
      </c>
      <c r="AN38" s="74">
        <v>903.20999999999992</v>
      </c>
      <c r="AO38" s="74">
        <v>39.409999999999997</v>
      </c>
      <c r="AP38" s="74">
        <v>0</v>
      </c>
      <c r="AQ38" s="74">
        <v>86.17</v>
      </c>
      <c r="AR38" s="74">
        <v>302</v>
      </c>
      <c r="AS38" s="74">
        <v>0</v>
      </c>
      <c r="AT38" s="74">
        <v>0</v>
      </c>
      <c r="AU38" s="74">
        <v>0</v>
      </c>
      <c r="AV38" s="74">
        <v>0</v>
      </c>
      <c r="AW38" s="74">
        <v>2091.2400000000002</v>
      </c>
      <c r="AX38" s="74">
        <v>0</v>
      </c>
      <c r="AY38" s="74">
        <v>0</v>
      </c>
      <c r="AZ38" s="74">
        <v>0.38</v>
      </c>
      <c r="BA38" s="74">
        <v>0</v>
      </c>
      <c r="BB38" s="74">
        <v>78.819999999999993</v>
      </c>
      <c r="BC38" s="74">
        <v>5.86</v>
      </c>
      <c r="BD38" s="74">
        <v>0</v>
      </c>
      <c r="BE38" s="74">
        <v>0</v>
      </c>
      <c r="BF38" s="72"/>
    </row>
    <row r="39" spans="2:58" s="41" customFormat="1" ht="12.75" x14ac:dyDescent="0.25">
      <c r="B39" s="76" t="s">
        <v>32</v>
      </c>
      <c r="C39" s="46">
        <f t="shared" ref="C39:D39" si="21">SUM(C28:C38)</f>
        <v>2890978.9975888995</v>
      </c>
      <c r="D39" s="46">
        <f t="shared" si="21"/>
        <v>240914.91646574164</v>
      </c>
      <c r="E39" s="46">
        <f>SUM(E28:E38)</f>
        <v>111191.49990726536</v>
      </c>
      <c r="F39" s="138">
        <f>SUM(F28:F38)</f>
        <v>1817.4817715384613</v>
      </c>
      <c r="G39" s="46">
        <f t="shared" ref="G39:BE39" si="22">SUM(G28:G38)</f>
        <v>624.14775384615382</v>
      </c>
      <c r="H39" s="46">
        <f t="shared" si="22"/>
        <v>4920.6640615384604</v>
      </c>
      <c r="I39" s="46">
        <f t="shared" si="22"/>
        <v>4908.8403673846151</v>
      </c>
      <c r="J39" s="46">
        <f t="shared" si="22"/>
        <v>1884.352321346154</v>
      </c>
      <c r="K39" s="46">
        <f t="shared" si="22"/>
        <v>318.90741346153845</v>
      </c>
      <c r="L39" s="46">
        <f t="shared" si="22"/>
        <v>4763.6291652307691</v>
      </c>
      <c r="M39" s="46">
        <f t="shared" si="22"/>
        <v>1322.1244153846153</v>
      </c>
      <c r="N39" s="46">
        <f t="shared" si="22"/>
        <v>3934.984398769232</v>
      </c>
      <c r="O39" s="46">
        <f t="shared" si="22"/>
        <v>1418.0035373076923</v>
      </c>
      <c r="P39" s="46">
        <f t="shared" si="22"/>
        <v>5483.8503523076924</v>
      </c>
      <c r="Q39" s="46">
        <f t="shared" si="22"/>
        <v>620.8991057692308</v>
      </c>
      <c r="R39" s="46">
        <f t="shared" si="22"/>
        <v>328.53715384615384</v>
      </c>
      <c r="S39" s="46">
        <f t="shared" si="22"/>
        <v>870.56329230769234</v>
      </c>
      <c r="T39" s="46">
        <f t="shared" si="22"/>
        <v>2501.2110530769232</v>
      </c>
      <c r="U39" s="46">
        <f t="shared" si="22"/>
        <v>1928.9007246538463</v>
      </c>
      <c r="V39" s="46">
        <f t="shared" si="22"/>
        <v>838.11565134615375</v>
      </c>
      <c r="W39" s="46">
        <f t="shared" si="22"/>
        <v>440.38764557692309</v>
      </c>
      <c r="X39" s="46">
        <f t="shared" si="22"/>
        <v>1165.0191803999999</v>
      </c>
      <c r="Y39" s="46">
        <f t="shared" si="22"/>
        <v>1955.332959330769</v>
      </c>
      <c r="Z39" s="46">
        <f t="shared" si="22"/>
        <v>60.086707692307698</v>
      </c>
      <c r="AA39" s="46">
        <f t="shared" si="22"/>
        <v>635.54950769230777</v>
      </c>
      <c r="AB39" s="46">
        <f t="shared" si="22"/>
        <v>127.87980769230771</v>
      </c>
      <c r="AC39" s="46">
        <f t="shared" si="22"/>
        <v>6146.197653846154</v>
      </c>
      <c r="AD39" s="46">
        <f t="shared" si="22"/>
        <v>3904.0283289230774</v>
      </c>
      <c r="AE39" s="46">
        <f t="shared" si="22"/>
        <v>5547.404700000001</v>
      </c>
      <c r="AF39" s="46">
        <f t="shared" si="22"/>
        <v>2363.0787384615383</v>
      </c>
      <c r="AG39" s="46">
        <f t="shared" si="22"/>
        <v>1553.6184296153847</v>
      </c>
      <c r="AH39" s="46">
        <f t="shared" si="22"/>
        <v>688.46003846153837</v>
      </c>
      <c r="AI39" s="46">
        <f t="shared" si="22"/>
        <v>1227.3061846153842</v>
      </c>
      <c r="AJ39" s="46">
        <f t="shared" si="22"/>
        <v>1070.2732634615384</v>
      </c>
      <c r="AK39" s="46">
        <f t="shared" si="22"/>
        <v>1662.6167615384616</v>
      </c>
      <c r="AL39" s="46">
        <f t="shared" si="22"/>
        <v>29419.619376923052</v>
      </c>
      <c r="AM39" s="46">
        <f t="shared" si="22"/>
        <v>4153.2034538461539</v>
      </c>
      <c r="AN39" s="46">
        <f t="shared" si="22"/>
        <v>2167.3278257692309</v>
      </c>
      <c r="AO39" s="46">
        <f t="shared" si="22"/>
        <v>494.82217276538472</v>
      </c>
      <c r="AP39" s="46">
        <f t="shared" si="22"/>
        <v>70.579807692307696</v>
      </c>
      <c r="AQ39" s="46">
        <f t="shared" si="22"/>
        <v>362.15610384615388</v>
      </c>
      <c r="AR39" s="46">
        <f t="shared" si="22"/>
        <v>1119.8289152307693</v>
      </c>
      <c r="AS39" s="46">
        <f t="shared" si="22"/>
        <v>96.13440769230769</v>
      </c>
      <c r="AT39" s="46">
        <f t="shared" si="22"/>
        <v>62.909407692307695</v>
      </c>
      <c r="AU39" s="46">
        <f t="shared" si="22"/>
        <v>46.542307692307695</v>
      </c>
      <c r="AV39" s="46">
        <f t="shared" si="22"/>
        <v>0</v>
      </c>
      <c r="AW39" s="46">
        <f t="shared" si="22"/>
        <v>5485.883852615385</v>
      </c>
      <c r="AX39" s="46">
        <f t="shared" si="22"/>
        <v>40.692307692307693</v>
      </c>
      <c r="AY39" s="46">
        <f t="shared" si="22"/>
        <v>0</v>
      </c>
      <c r="AZ39" s="46">
        <f t="shared" si="22"/>
        <v>89.50242307692308</v>
      </c>
      <c r="BA39" s="46">
        <f t="shared" si="22"/>
        <v>40.692307692307693</v>
      </c>
      <c r="BB39" s="46">
        <f t="shared" si="22"/>
        <v>250.00692307692307</v>
      </c>
      <c r="BC39" s="46">
        <f t="shared" si="22"/>
        <v>218.45355984615387</v>
      </c>
      <c r="BD39" s="46">
        <f t="shared" si="22"/>
        <v>40.692307692307693</v>
      </c>
      <c r="BE39" s="46">
        <f t="shared" si="22"/>
        <v>0</v>
      </c>
      <c r="BF39" s="6"/>
    </row>
    <row r="40" spans="2:58" s="39" customFormat="1" ht="12.75" x14ac:dyDescent="0.25">
      <c r="B40" s="85" t="s">
        <v>33</v>
      </c>
      <c r="C40" s="86">
        <f t="shared" ref="C40:D40" si="23">IFERROR(C39/C12,"N/A")</f>
        <v>0.32536422163381268</v>
      </c>
      <c r="D40" s="86">
        <f t="shared" si="23"/>
        <v>0.32536422163381268</v>
      </c>
      <c r="E40" s="86">
        <f>IFERROR(E39/E12,"N/A")</f>
        <v>0.32536422163381257</v>
      </c>
      <c r="F40" s="139">
        <f>IFERROR(F39/F12,"N/A")</f>
        <v>0.17215018462058393</v>
      </c>
      <c r="G40" s="86">
        <f t="shared" ref="G40:BE40" si="24">IFERROR(G39/G12,"N/A")</f>
        <v>0.28378827397370665</v>
      </c>
      <c r="H40" s="86">
        <f t="shared" si="24"/>
        <v>0.31295066041730402</v>
      </c>
      <c r="I40" s="86">
        <f t="shared" si="24"/>
        <v>0.45650000022175846</v>
      </c>
      <c r="J40" s="86">
        <f t="shared" si="24"/>
        <v>0.42361512215350333</v>
      </c>
      <c r="K40" s="86">
        <f t="shared" si="24"/>
        <v>0.24912189383040304</v>
      </c>
      <c r="L40" s="86">
        <f t="shared" si="24"/>
        <v>0.32934014187830368</v>
      </c>
      <c r="M40" s="86">
        <f t="shared" si="24"/>
        <v>0.25928004107782404</v>
      </c>
      <c r="N40" s="86">
        <f t="shared" si="24"/>
        <v>0.40777099560240104</v>
      </c>
      <c r="O40" s="86">
        <f t="shared" si="24"/>
        <v>0.23731732633204766</v>
      </c>
      <c r="P40" s="86">
        <f t="shared" si="24"/>
        <v>0.33859696089868285</v>
      </c>
      <c r="Q40" s="86">
        <f t="shared" si="24"/>
        <v>0.43023371915324465</v>
      </c>
      <c r="R40" s="86">
        <f t="shared" si="24"/>
        <v>0.63439102229898536</v>
      </c>
      <c r="S40" s="86">
        <f t="shared" si="24"/>
        <v>0.299236269923353</v>
      </c>
      <c r="T40" s="86">
        <f t="shared" si="24"/>
        <v>0.41213269208144598</v>
      </c>
      <c r="U40" s="86">
        <f t="shared" si="24"/>
        <v>0.34589257423379172</v>
      </c>
      <c r="V40" s="86">
        <f t="shared" si="24"/>
        <v>0.28595631386510922</v>
      </c>
      <c r="W40" s="86">
        <f t="shared" si="24"/>
        <v>0.24060743913997537</v>
      </c>
      <c r="X40" s="86">
        <f t="shared" si="24"/>
        <v>0.52789633845346595</v>
      </c>
      <c r="Y40" s="86">
        <f t="shared" si="24"/>
        <v>0.23452367828000104</v>
      </c>
      <c r="Z40" s="86">
        <f t="shared" si="24"/>
        <v>0.25120113116648207</v>
      </c>
      <c r="AA40" s="86">
        <f t="shared" si="24"/>
        <v>0.30888684380257853</v>
      </c>
      <c r="AB40" s="86">
        <f t="shared" si="24"/>
        <v>0.11892338989113184</v>
      </c>
      <c r="AC40" s="86">
        <f t="shared" si="24"/>
        <v>0.57378251614550724</v>
      </c>
      <c r="AD40" s="86">
        <f t="shared" si="24"/>
        <v>0.3481082078061698</v>
      </c>
      <c r="AE40" s="86">
        <f t="shared" si="24"/>
        <v>0.41684282069364292</v>
      </c>
      <c r="AF40" s="86">
        <f t="shared" si="24"/>
        <v>0.38103805278491776</v>
      </c>
      <c r="AG40" s="86">
        <f t="shared" si="24"/>
        <v>0.30969981832369886</v>
      </c>
      <c r="AH40" s="86">
        <f t="shared" si="24"/>
        <v>0.20012180624745862</v>
      </c>
      <c r="AI40" s="86">
        <f t="shared" si="24"/>
        <v>0.18699685667918597</v>
      </c>
      <c r="AJ40" s="86">
        <f t="shared" si="24"/>
        <v>0.34654933520364073</v>
      </c>
      <c r="AK40" s="86">
        <f t="shared" si="24"/>
        <v>0.28888918338256903</v>
      </c>
      <c r="AL40" s="86">
        <f t="shared" si="24"/>
        <v>0.25979412574148081</v>
      </c>
      <c r="AM40" s="86">
        <f t="shared" si="24"/>
        <v>0.41035221116405224</v>
      </c>
      <c r="AN40" s="86">
        <f t="shared" si="24"/>
        <v>0.32596209331501746</v>
      </c>
      <c r="AO40" s="86">
        <f t="shared" si="24"/>
        <v>0.63190192009555335</v>
      </c>
      <c r="AP40" s="86">
        <f t="shared" si="24"/>
        <v>0.2361515941189718</v>
      </c>
      <c r="AQ40" s="86">
        <f t="shared" si="24"/>
        <v>0.35047399935737406</v>
      </c>
      <c r="AR40" s="86">
        <f t="shared" si="24"/>
        <v>0.42876229012067651</v>
      </c>
      <c r="AS40" s="86">
        <f t="shared" si="24"/>
        <v>0.14059138641540825</v>
      </c>
      <c r="AT40" s="86">
        <f t="shared" si="24"/>
        <v>0.22958724522384949</v>
      </c>
      <c r="AU40" s="86">
        <f t="shared" si="24"/>
        <v>0.64507702969241432</v>
      </c>
      <c r="AV40" s="86" t="str">
        <f t="shared" si="24"/>
        <v>N/A</v>
      </c>
      <c r="AW40" s="86">
        <f t="shared" si="24"/>
        <v>0.64481715797877459</v>
      </c>
      <c r="AX40" s="86" t="str">
        <f t="shared" si="24"/>
        <v>N/A</v>
      </c>
      <c r="AY40" s="86" t="str">
        <f t="shared" si="24"/>
        <v>N/A</v>
      </c>
      <c r="AZ40" s="86" t="str">
        <f t="shared" si="24"/>
        <v>N/A</v>
      </c>
      <c r="BA40" s="86" t="str">
        <f t="shared" si="24"/>
        <v>N/A</v>
      </c>
      <c r="BB40" s="86">
        <f t="shared" si="24"/>
        <v>0.30131299295178898</v>
      </c>
      <c r="BC40" s="86">
        <f t="shared" si="24"/>
        <v>0.69085901944890271</v>
      </c>
      <c r="BD40" s="86" t="str">
        <f t="shared" si="24"/>
        <v>N/A</v>
      </c>
      <c r="BE40" s="86" t="str">
        <f t="shared" si="24"/>
        <v>N/A</v>
      </c>
      <c r="BF40" s="85"/>
    </row>
    <row r="41" spans="2:58" s="54" customFormat="1" ht="12.75" x14ac:dyDescent="0.25">
      <c r="B41" s="87" t="s">
        <v>34</v>
      </c>
      <c r="C41" s="87">
        <v>11</v>
      </c>
      <c r="D41" s="87">
        <v>11</v>
      </c>
      <c r="E41" s="87">
        <v>11</v>
      </c>
      <c r="F41" s="140">
        <v>11</v>
      </c>
      <c r="G41" s="87">
        <v>4</v>
      </c>
      <c r="H41" s="87">
        <v>20</v>
      </c>
      <c r="I41" s="87">
        <v>30</v>
      </c>
      <c r="J41" s="87">
        <v>11</v>
      </c>
      <c r="K41" s="87">
        <v>3</v>
      </c>
      <c r="L41" s="87">
        <v>27</v>
      </c>
      <c r="M41" s="87">
        <v>8</v>
      </c>
      <c r="N41" s="87">
        <v>18</v>
      </c>
      <c r="O41" s="87">
        <v>7</v>
      </c>
      <c r="P41" s="87">
        <v>29</v>
      </c>
      <c r="Q41" s="87">
        <v>9</v>
      </c>
      <c r="R41" s="87">
        <v>4</v>
      </c>
      <c r="S41" s="87">
        <v>7</v>
      </c>
      <c r="T41" s="87">
        <v>9</v>
      </c>
      <c r="U41" s="87">
        <v>11</v>
      </c>
      <c r="V41" s="87">
        <v>4</v>
      </c>
      <c r="W41" s="87">
        <v>2</v>
      </c>
      <c r="X41" s="87">
        <v>7</v>
      </c>
      <c r="Y41" s="87">
        <v>12</v>
      </c>
      <c r="Z41" s="87">
        <v>1</v>
      </c>
      <c r="AA41" s="87">
        <v>8</v>
      </c>
      <c r="AB41" s="87">
        <v>1</v>
      </c>
      <c r="AC41" s="87">
        <v>48</v>
      </c>
      <c r="AD41" s="87">
        <v>27</v>
      </c>
      <c r="AE41" s="87">
        <v>41</v>
      </c>
      <c r="AF41" s="87">
        <v>16</v>
      </c>
      <c r="AG41" s="87">
        <v>6</v>
      </c>
      <c r="AH41" s="87">
        <v>3</v>
      </c>
      <c r="AI41" s="87">
        <v>6</v>
      </c>
      <c r="AJ41" s="87">
        <v>11</v>
      </c>
      <c r="AK41" s="87">
        <v>11</v>
      </c>
      <c r="AL41" s="87">
        <v>113</v>
      </c>
      <c r="AM41" s="87">
        <v>25</v>
      </c>
      <c r="AN41" s="87">
        <v>9</v>
      </c>
      <c r="AO41" s="87">
        <v>6</v>
      </c>
      <c r="AP41" s="87">
        <v>1</v>
      </c>
      <c r="AQ41" s="87">
        <v>4</v>
      </c>
      <c r="AR41" s="87">
        <v>12</v>
      </c>
      <c r="AS41" s="87">
        <v>1</v>
      </c>
      <c r="AT41" s="87">
        <v>1</v>
      </c>
      <c r="AU41" s="87">
        <v>1</v>
      </c>
      <c r="AV41" s="87">
        <v>0</v>
      </c>
      <c r="AW41" s="87">
        <v>37</v>
      </c>
      <c r="AX41" s="87">
        <v>1</v>
      </c>
      <c r="AY41" s="87">
        <v>0</v>
      </c>
      <c r="AZ41" s="87">
        <v>2</v>
      </c>
      <c r="BA41" s="87">
        <v>1</v>
      </c>
      <c r="BB41" s="87">
        <v>2</v>
      </c>
      <c r="BC41" s="87">
        <v>4</v>
      </c>
      <c r="BD41" s="87">
        <v>1</v>
      </c>
      <c r="BE41" s="87">
        <v>0</v>
      </c>
      <c r="BF41" s="87"/>
    </row>
    <row r="42" spans="2:58" ht="12.75" x14ac:dyDescent="0.25">
      <c r="B42" s="7"/>
      <c r="C42" s="18"/>
      <c r="D42" s="18"/>
      <c r="E42" s="18"/>
      <c r="F42" s="129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7"/>
    </row>
    <row r="43" spans="2:58" ht="12.75" x14ac:dyDescent="0.25">
      <c r="B43" s="76" t="s">
        <v>35</v>
      </c>
      <c r="C43" s="46">
        <f t="shared" ref="C43:D43" si="25">C12-C24-C39</f>
        <v>5594313.9328110889</v>
      </c>
      <c r="D43" s="46">
        <f t="shared" si="25"/>
        <v>466192.8277342575</v>
      </c>
      <c r="E43" s="46">
        <f>E12-E24-E39</f>
        <v>215165.92049273429</v>
      </c>
      <c r="F43" s="138">
        <f>F12-F24-F39</f>
        <v>7740.0542284615385</v>
      </c>
      <c r="G43" s="46">
        <f t="shared" ref="G43:BE43" si="26">G12-G24-G39</f>
        <v>1575.195246153846</v>
      </c>
      <c r="H43" s="46">
        <f t="shared" si="26"/>
        <v>9876.6109384615447</v>
      </c>
      <c r="I43" s="46">
        <f t="shared" si="26"/>
        <v>5512.324632615384</v>
      </c>
      <c r="J43" s="46">
        <f t="shared" si="26"/>
        <v>2563.9126786538473</v>
      </c>
      <c r="K43" s="46">
        <f t="shared" si="26"/>
        <v>961.2185865384613</v>
      </c>
      <c r="L43" s="46">
        <f t="shared" si="26"/>
        <v>8700.5328347692302</v>
      </c>
      <c r="M43" s="46">
        <f t="shared" si="26"/>
        <v>3027.0895846153844</v>
      </c>
      <c r="N43" s="46">
        <f t="shared" si="26"/>
        <v>4195.0016012307688</v>
      </c>
      <c r="O43" s="46">
        <f t="shared" si="26"/>
        <v>3886.0584626923082</v>
      </c>
      <c r="P43" s="46">
        <f t="shared" si="26"/>
        <v>10505.974647692308</v>
      </c>
      <c r="Q43" s="46">
        <f t="shared" si="26"/>
        <v>822.26789423076957</v>
      </c>
      <c r="R43" s="46">
        <f t="shared" si="26"/>
        <v>189.34084615384597</v>
      </c>
      <c r="S43" s="46">
        <f t="shared" si="26"/>
        <v>2038.7207076923082</v>
      </c>
      <c r="T43" s="46">
        <f t="shared" si="26"/>
        <v>2008.6449469230765</v>
      </c>
      <c r="U43" s="46">
        <f t="shared" si="26"/>
        <v>2947.6882753461537</v>
      </c>
      <c r="V43" s="46">
        <f t="shared" si="26"/>
        <v>2092.8063486538467</v>
      </c>
      <c r="W43" s="46">
        <f t="shared" si="26"/>
        <v>1389.9283544230766</v>
      </c>
      <c r="X43" s="46">
        <f t="shared" si="26"/>
        <v>-2079.1501804</v>
      </c>
      <c r="Y43" s="46">
        <f t="shared" si="26"/>
        <v>6036.3370406692311</v>
      </c>
      <c r="Z43" s="46">
        <f t="shared" si="26"/>
        <v>179.11089230769227</v>
      </c>
      <c r="AA43" s="46">
        <f t="shared" si="26"/>
        <v>1421.998492307692</v>
      </c>
      <c r="AB43" s="46">
        <f t="shared" si="26"/>
        <v>947.43269230769226</v>
      </c>
      <c r="AC43" s="46">
        <f t="shared" si="26"/>
        <v>4565.5223461538471</v>
      </c>
      <c r="AD43" s="46">
        <f t="shared" si="26"/>
        <v>6060.9566710769232</v>
      </c>
      <c r="AE43" s="46">
        <f t="shared" si="26"/>
        <v>7760.7402999999995</v>
      </c>
      <c r="AF43" s="46">
        <f t="shared" si="26"/>
        <v>3838.6082615384616</v>
      </c>
      <c r="AG43" s="46">
        <f t="shared" si="26"/>
        <v>3462.9115703846142</v>
      </c>
      <c r="AH43" s="46">
        <f t="shared" si="26"/>
        <v>2751.7449615384617</v>
      </c>
      <c r="AI43" s="46">
        <f t="shared" si="26"/>
        <v>5335.9388153846166</v>
      </c>
      <c r="AJ43" s="46">
        <f t="shared" si="26"/>
        <v>2018.0987365384619</v>
      </c>
      <c r="AK43" s="46">
        <f t="shared" si="26"/>
        <v>4092.5892384615386</v>
      </c>
      <c r="AL43" s="46">
        <f t="shared" si="26"/>
        <v>82336.730623076932</v>
      </c>
      <c r="AM43" s="46">
        <f t="shared" si="26"/>
        <v>5967.8665461538458</v>
      </c>
      <c r="AN43" s="46">
        <f t="shared" si="26"/>
        <v>4481.6901742307691</v>
      </c>
      <c r="AO43" s="46">
        <f t="shared" si="26"/>
        <v>67.485827234615272</v>
      </c>
      <c r="AP43" s="46">
        <f t="shared" si="26"/>
        <v>228.2951923076923</v>
      </c>
      <c r="AQ43" s="46">
        <f t="shared" si="26"/>
        <v>671.17619615384615</v>
      </c>
      <c r="AR43" s="46">
        <f t="shared" si="26"/>
        <v>1223.8075847692303</v>
      </c>
      <c r="AS43" s="46">
        <f t="shared" si="26"/>
        <v>587.65149230769214</v>
      </c>
      <c r="AT43" s="46">
        <f t="shared" si="26"/>
        <v>211.1014923076923</v>
      </c>
      <c r="AU43" s="46">
        <f t="shared" si="26"/>
        <v>25.607692307692311</v>
      </c>
      <c r="AV43" s="46">
        <f t="shared" si="26"/>
        <v>0</v>
      </c>
      <c r="AW43" s="46">
        <f t="shared" si="26"/>
        <v>3021.7741473846145</v>
      </c>
      <c r="AX43" s="88">
        <f t="shared" si="26"/>
        <v>-40.692307692307693</v>
      </c>
      <c r="AY43" s="88">
        <f t="shared" si="26"/>
        <v>0</v>
      </c>
      <c r="AZ43" s="88">
        <f t="shared" si="26"/>
        <v>-93.00242307692308</v>
      </c>
      <c r="BA43" s="88">
        <f t="shared" si="26"/>
        <v>-40.692307692307693</v>
      </c>
      <c r="BB43" s="88">
        <f t="shared" si="26"/>
        <v>579.71807692307686</v>
      </c>
      <c r="BC43" s="88">
        <f t="shared" si="26"/>
        <v>97.752140153846113</v>
      </c>
      <c r="BD43" s="88">
        <f t="shared" si="26"/>
        <v>-40.692307692307693</v>
      </c>
      <c r="BE43" s="88">
        <f t="shared" si="26"/>
        <v>-27.99</v>
      </c>
      <c r="BF43" s="72"/>
    </row>
    <row r="44" spans="2:58" s="58" customFormat="1" ht="12.75" x14ac:dyDescent="0.25">
      <c r="B44" s="89" t="s">
        <v>42</v>
      </c>
      <c r="C44" s="90">
        <f t="shared" ref="C44:E44" si="27">IFERROR(C43/C12,"NO GMV")</f>
        <v>0.62961010780165705</v>
      </c>
      <c r="D44" s="90">
        <f t="shared" si="27"/>
        <v>0.62961010780165705</v>
      </c>
      <c r="E44" s="90">
        <f t="shared" si="27"/>
        <v>0.62961010780165716</v>
      </c>
      <c r="F44" s="328">
        <f t="shared" ref="F44:BE44" si="28">IFERROR(F43/F12,"NO GMV")</f>
        <v>0.7331307445659232</v>
      </c>
      <c r="G44" s="90">
        <f t="shared" si="28"/>
        <v>0.71621172602629335</v>
      </c>
      <c r="H44" s="90">
        <f t="shared" si="28"/>
        <v>0.62814528226703059</v>
      </c>
      <c r="I44" s="90">
        <f t="shared" si="28"/>
        <v>0.51262131332089533</v>
      </c>
      <c r="J44" s="90">
        <f t="shared" si="28"/>
        <v>0.57638487784649672</v>
      </c>
      <c r="K44" s="90">
        <f t="shared" si="28"/>
        <v>0.75087810616959694</v>
      </c>
      <c r="L44" s="90">
        <f t="shared" si="28"/>
        <v>0.60152346432300952</v>
      </c>
      <c r="M44" s="90">
        <f t="shared" si="28"/>
        <v>0.59363846753938632</v>
      </c>
      <c r="N44" s="90">
        <f t="shared" si="28"/>
        <v>0.43471582251319002</v>
      </c>
      <c r="O44" s="90">
        <f t="shared" si="28"/>
        <v>0.65037144130625091</v>
      </c>
      <c r="P44" s="90">
        <f t="shared" si="28"/>
        <v>0.64868493092453927</v>
      </c>
      <c r="Q44" s="90">
        <f t="shared" si="28"/>
        <v>0.56976628084675529</v>
      </c>
      <c r="R44" s="90">
        <f t="shared" si="28"/>
        <v>0.36560897770101458</v>
      </c>
      <c r="S44" s="90">
        <f t="shared" si="28"/>
        <v>0.70076373007664694</v>
      </c>
      <c r="T44" s="90">
        <f t="shared" si="28"/>
        <v>0.3309709703996504</v>
      </c>
      <c r="U44" s="90">
        <f t="shared" si="28"/>
        <v>0.52858266502088525</v>
      </c>
      <c r="V44" s="90">
        <f t="shared" si="28"/>
        <v>0.71404368613489078</v>
      </c>
      <c r="W44" s="90">
        <f t="shared" si="28"/>
        <v>0.7593925608600246</v>
      </c>
      <c r="X44" s="90">
        <f t="shared" si="28"/>
        <v>-0.94210961140672334</v>
      </c>
      <c r="Y44" s="90">
        <f t="shared" si="28"/>
        <v>0.72400148494407246</v>
      </c>
      <c r="Z44" s="90">
        <f t="shared" si="28"/>
        <v>0.74879886883351798</v>
      </c>
      <c r="AA44" s="90">
        <f t="shared" si="28"/>
        <v>0.69111315619742153</v>
      </c>
      <c r="AB44" s="90">
        <f t="shared" si="28"/>
        <v>0.88107661010886817</v>
      </c>
      <c r="AC44" s="90">
        <f t="shared" si="28"/>
        <v>0.42621748385449271</v>
      </c>
      <c r="AD44" s="90">
        <f t="shared" si="28"/>
        <v>0.54043377419380612</v>
      </c>
      <c r="AE44" s="90">
        <f t="shared" si="28"/>
        <v>0.58315717930635702</v>
      </c>
      <c r="AF44" s="90">
        <f t="shared" si="28"/>
        <v>0.61896194721508224</v>
      </c>
      <c r="AG44" s="90">
        <f t="shared" si="28"/>
        <v>0.69030018167630114</v>
      </c>
      <c r="AH44" s="90">
        <f t="shared" si="28"/>
        <v>0.79987819375254143</v>
      </c>
      <c r="AI44" s="90">
        <f t="shared" si="28"/>
        <v>0.81300314332081403</v>
      </c>
      <c r="AJ44" s="90">
        <f t="shared" si="28"/>
        <v>0.65345066479635927</v>
      </c>
      <c r="AK44" s="90">
        <f t="shared" si="28"/>
        <v>0.71111081661743103</v>
      </c>
      <c r="AL44" s="90">
        <f t="shared" si="28"/>
        <v>0.72708618947711512</v>
      </c>
      <c r="AM44" s="90">
        <f t="shared" si="28"/>
        <v>0.58964778883594782</v>
      </c>
      <c r="AN44" s="90">
        <f t="shared" si="28"/>
        <v>0.67403790668498254</v>
      </c>
      <c r="AO44" s="90">
        <f t="shared" si="28"/>
        <v>8.6181311501191821E-2</v>
      </c>
      <c r="AP44" s="90">
        <f t="shared" si="28"/>
        <v>0.7638484058810282</v>
      </c>
      <c r="AQ44" s="90">
        <f t="shared" si="28"/>
        <v>0.64952600064262589</v>
      </c>
      <c r="AR44" s="90">
        <f t="shared" si="28"/>
        <v>0.46857384692962378</v>
      </c>
      <c r="AS44" s="90">
        <f t="shared" si="28"/>
        <v>0.85940861358459175</v>
      </c>
      <c r="AT44" s="90">
        <f t="shared" si="28"/>
        <v>0.77041275477615057</v>
      </c>
      <c r="AU44" s="90">
        <f t="shared" si="28"/>
        <v>0.35492297030758568</v>
      </c>
      <c r="AV44" s="90" t="str">
        <f t="shared" si="28"/>
        <v>NO GMV</v>
      </c>
      <c r="AW44" s="90">
        <f t="shared" si="28"/>
        <v>0.35518284202122541</v>
      </c>
      <c r="AX44" s="90" t="str">
        <f t="shared" si="28"/>
        <v>NO GMV</v>
      </c>
      <c r="AY44" s="90" t="str">
        <f t="shared" si="28"/>
        <v>NO GMV</v>
      </c>
      <c r="AZ44" s="90" t="str">
        <f t="shared" si="28"/>
        <v>NO GMV</v>
      </c>
      <c r="BA44" s="90" t="str">
        <f t="shared" si="28"/>
        <v>NO GMV</v>
      </c>
      <c r="BB44" s="90">
        <f t="shared" si="28"/>
        <v>0.69868700704821107</v>
      </c>
      <c r="BC44" s="90">
        <f t="shared" si="28"/>
        <v>0.30914098055109734</v>
      </c>
      <c r="BD44" s="90" t="str">
        <f t="shared" si="28"/>
        <v>NO GMV</v>
      </c>
      <c r="BE44" s="90" t="str">
        <f t="shared" si="28"/>
        <v>NO GMV</v>
      </c>
      <c r="BF44" s="81"/>
    </row>
    <row r="45" spans="2:58" ht="12.75" x14ac:dyDescent="0.25">
      <c r="B45" s="7"/>
      <c r="C45" s="18"/>
      <c r="D45" s="18"/>
      <c r="E45" s="18"/>
      <c r="F45" s="129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7"/>
    </row>
    <row r="46" spans="2:58" s="41" customFormat="1" ht="12.75" x14ac:dyDescent="0.25">
      <c r="B46" s="91" t="s">
        <v>37</v>
      </c>
      <c r="C46" s="92">
        <f t="shared" ref="C46:D46" si="29">+C43+C24</f>
        <v>5994383.3298110887</v>
      </c>
      <c r="D46" s="92">
        <f t="shared" si="29"/>
        <v>499531.94415092416</v>
      </c>
      <c r="E46" s="92">
        <f>+E43+E24</f>
        <v>230553.2049927343</v>
      </c>
      <c r="F46" s="329">
        <f>+F43+F24</f>
        <v>8740.0542284615385</v>
      </c>
      <c r="G46" s="92">
        <f t="shared" ref="G46:BE46" si="30">+G43+G24</f>
        <v>1575.195246153846</v>
      </c>
      <c r="H46" s="92">
        <f t="shared" si="30"/>
        <v>10802.785938461544</v>
      </c>
      <c r="I46" s="92">
        <f t="shared" si="30"/>
        <v>5844.369632615384</v>
      </c>
      <c r="J46" s="92">
        <f t="shared" si="30"/>
        <v>2563.9126786538473</v>
      </c>
      <c r="K46" s="92">
        <f t="shared" si="30"/>
        <v>961.2185865384613</v>
      </c>
      <c r="L46" s="92">
        <f t="shared" si="30"/>
        <v>9700.5328347692302</v>
      </c>
      <c r="M46" s="92">
        <f t="shared" si="30"/>
        <v>3777.0895846153844</v>
      </c>
      <c r="N46" s="92">
        <f t="shared" si="30"/>
        <v>5715.0016012307688</v>
      </c>
      <c r="O46" s="92">
        <f t="shared" si="30"/>
        <v>4557.1334626923081</v>
      </c>
      <c r="P46" s="92">
        <f t="shared" si="30"/>
        <v>10711.954647692308</v>
      </c>
      <c r="Q46" s="92">
        <f t="shared" si="30"/>
        <v>822.26789423076957</v>
      </c>
      <c r="R46" s="92">
        <f t="shared" si="30"/>
        <v>189.34084615384597</v>
      </c>
      <c r="S46" s="92">
        <f t="shared" si="30"/>
        <v>2038.7207076923082</v>
      </c>
      <c r="T46" s="92">
        <f t="shared" si="30"/>
        <v>3567.7349469230767</v>
      </c>
      <c r="U46" s="92">
        <f t="shared" si="30"/>
        <v>3647.6882753461537</v>
      </c>
      <c r="V46" s="92">
        <f t="shared" si="30"/>
        <v>2092.8063486538467</v>
      </c>
      <c r="W46" s="92">
        <f t="shared" si="30"/>
        <v>1389.9283544230766</v>
      </c>
      <c r="X46" s="92">
        <f t="shared" si="30"/>
        <v>1041.8898196</v>
      </c>
      <c r="Y46" s="92">
        <f t="shared" si="30"/>
        <v>6382.1320406692312</v>
      </c>
      <c r="Z46" s="92">
        <f t="shared" si="30"/>
        <v>179.11089230769227</v>
      </c>
      <c r="AA46" s="92">
        <f t="shared" si="30"/>
        <v>1421.998492307692</v>
      </c>
      <c r="AB46" s="92">
        <f t="shared" si="30"/>
        <v>947.43269230769226</v>
      </c>
      <c r="AC46" s="92">
        <f t="shared" si="30"/>
        <v>4565.5223461538471</v>
      </c>
      <c r="AD46" s="92">
        <f t="shared" si="30"/>
        <v>7310.9566710769232</v>
      </c>
      <c r="AE46" s="92">
        <f t="shared" si="30"/>
        <v>7760.7402999999995</v>
      </c>
      <c r="AF46" s="92">
        <f t="shared" si="30"/>
        <v>3838.6082615384616</v>
      </c>
      <c r="AG46" s="92">
        <f t="shared" si="30"/>
        <v>3462.9115703846142</v>
      </c>
      <c r="AH46" s="92">
        <f t="shared" si="30"/>
        <v>2751.7449615384617</v>
      </c>
      <c r="AI46" s="92">
        <f t="shared" si="30"/>
        <v>5335.9388153846166</v>
      </c>
      <c r="AJ46" s="92">
        <f t="shared" si="30"/>
        <v>2018.0987365384619</v>
      </c>
      <c r="AK46" s="92">
        <f t="shared" si="30"/>
        <v>4092.5892384615386</v>
      </c>
      <c r="AL46" s="92">
        <f t="shared" si="30"/>
        <v>83822.430623076929</v>
      </c>
      <c r="AM46" s="92">
        <f t="shared" si="30"/>
        <v>5967.8665461538458</v>
      </c>
      <c r="AN46" s="92">
        <f t="shared" si="30"/>
        <v>4481.6901742307691</v>
      </c>
      <c r="AO46" s="92">
        <f t="shared" si="30"/>
        <v>288.24582723461526</v>
      </c>
      <c r="AP46" s="92">
        <f t="shared" si="30"/>
        <v>228.2951923076923</v>
      </c>
      <c r="AQ46" s="92">
        <f t="shared" si="30"/>
        <v>671.17619615384615</v>
      </c>
      <c r="AR46" s="92">
        <f t="shared" si="30"/>
        <v>1491.9420847692304</v>
      </c>
      <c r="AS46" s="92">
        <f t="shared" si="30"/>
        <v>587.65149230769214</v>
      </c>
      <c r="AT46" s="92">
        <f t="shared" si="30"/>
        <v>211.1014923076923</v>
      </c>
      <c r="AU46" s="92">
        <f t="shared" si="30"/>
        <v>25.607692307692311</v>
      </c>
      <c r="AV46" s="92">
        <f t="shared" si="30"/>
        <v>0</v>
      </c>
      <c r="AW46" s="92">
        <f t="shared" si="30"/>
        <v>3021.7741473846145</v>
      </c>
      <c r="AX46" s="92">
        <f t="shared" si="30"/>
        <v>-40.692307692307693</v>
      </c>
      <c r="AY46" s="92">
        <f t="shared" si="30"/>
        <v>0</v>
      </c>
      <c r="AZ46" s="92">
        <f t="shared" si="30"/>
        <v>-89.50242307692308</v>
      </c>
      <c r="BA46" s="92">
        <f t="shared" si="30"/>
        <v>-40.692307692307693</v>
      </c>
      <c r="BB46" s="92">
        <f t="shared" si="30"/>
        <v>579.71807692307686</v>
      </c>
      <c r="BC46" s="92">
        <f t="shared" si="30"/>
        <v>97.752140153846113</v>
      </c>
      <c r="BD46" s="92">
        <f t="shared" si="30"/>
        <v>-40.692307692307693</v>
      </c>
      <c r="BE46" s="92">
        <f t="shared" si="30"/>
        <v>0</v>
      </c>
      <c r="BF46" s="93"/>
    </row>
    <row r="47" spans="2:58" s="58" customFormat="1" ht="12.75" x14ac:dyDescent="0.25">
      <c r="B47" s="94" t="s">
        <v>42</v>
      </c>
      <c r="C47" s="95">
        <f t="shared" ref="C47:E47" si="31">IFERROR(C46/C12,"NO GMV")</f>
        <v>0.67463577836618738</v>
      </c>
      <c r="D47" s="95">
        <f t="shared" si="31"/>
        <v>0.67463577836618738</v>
      </c>
      <c r="E47" s="95">
        <f t="shared" si="31"/>
        <v>0.67463577836618749</v>
      </c>
      <c r="F47" s="330">
        <f t="shared" ref="F47:BE47" si="32">IFERROR(F46/F12,"NO GMV")</f>
        <v>0.82784981537941604</v>
      </c>
      <c r="G47" s="95">
        <f t="shared" si="32"/>
        <v>0.71621172602629335</v>
      </c>
      <c r="H47" s="95">
        <f t="shared" si="32"/>
        <v>0.68704933958269598</v>
      </c>
      <c r="I47" s="95">
        <f t="shared" si="32"/>
        <v>0.54349999977824148</v>
      </c>
      <c r="J47" s="95">
        <f t="shared" si="32"/>
        <v>0.57638487784649672</v>
      </c>
      <c r="K47" s="95">
        <f t="shared" si="32"/>
        <v>0.75087810616959694</v>
      </c>
      <c r="L47" s="95">
        <f t="shared" si="32"/>
        <v>0.67065985812169626</v>
      </c>
      <c r="M47" s="95">
        <f t="shared" si="32"/>
        <v>0.7407199589221759</v>
      </c>
      <c r="N47" s="95">
        <f t="shared" si="32"/>
        <v>0.59222900439759896</v>
      </c>
      <c r="O47" s="95">
        <f t="shared" si="32"/>
        <v>0.76268267366795228</v>
      </c>
      <c r="P47" s="95">
        <f t="shared" si="32"/>
        <v>0.66140303910131715</v>
      </c>
      <c r="Q47" s="95">
        <f t="shared" si="32"/>
        <v>0.56976628084675529</v>
      </c>
      <c r="R47" s="95">
        <f t="shared" si="32"/>
        <v>0.36560897770101458</v>
      </c>
      <c r="S47" s="95">
        <f t="shared" si="32"/>
        <v>0.70076373007664694</v>
      </c>
      <c r="T47" s="95">
        <f t="shared" si="32"/>
        <v>0.58786730791855402</v>
      </c>
      <c r="U47" s="95">
        <f t="shared" si="32"/>
        <v>0.65410742576620828</v>
      </c>
      <c r="V47" s="95">
        <f t="shared" si="32"/>
        <v>0.71404368613489078</v>
      </c>
      <c r="W47" s="95">
        <f t="shared" si="32"/>
        <v>0.7593925608600246</v>
      </c>
      <c r="X47" s="95">
        <f t="shared" si="32"/>
        <v>0.47210366154653416</v>
      </c>
      <c r="Y47" s="95">
        <f t="shared" si="32"/>
        <v>0.76547632171999891</v>
      </c>
      <c r="Z47" s="95">
        <f t="shared" si="32"/>
        <v>0.74879886883351798</v>
      </c>
      <c r="AA47" s="95">
        <f t="shared" si="32"/>
        <v>0.69111315619742153</v>
      </c>
      <c r="AB47" s="95">
        <f t="shared" si="32"/>
        <v>0.88107661010886817</v>
      </c>
      <c r="AC47" s="95">
        <f t="shared" si="32"/>
        <v>0.42621748385449271</v>
      </c>
      <c r="AD47" s="95">
        <f t="shared" si="32"/>
        <v>0.6518917921938302</v>
      </c>
      <c r="AE47" s="95">
        <f t="shared" si="32"/>
        <v>0.58315717930635702</v>
      </c>
      <c r="AF47" s="95">
        <f t="shared" si="32"/>
        <v>0.61896194721508224</v>
      </c>
      <c r="AG47" s="95">
        <f t="shared" si="32"/>
        <v>0.69030018167630114</v>
      </c>
      <c r="AH47" s="95">
        <f t="shared" si="32"/>
        <v>0.79987819375254143</v>
      </c>
      <c r="AI47" s="95">
        <f t="shared" si="32"/>
        <v>0.81300314332081403</v>
      </c>
      <c r="AJ47" s="95">
        <f t="shared" si="32"/>
        <v>0.65345066479635927</v>
      </c>
      <c r="AK47" s="95">
        <f t="shared" si="32"/>
        <v>0.71111081661743103</v>
      </c>
      <c r="AL47" s="95">
        <f t="shared" si="32"/>
        <v>0.74020587425851914</v>
      </c>
      <c r="AM47" s="95">
        <f t="shared" si="32"/>
        <v>0.58964778883594782</v>
      </c>
      <c r="AN47" s="95">
        <f t="shared" si="32"/>
        <v>0.67403790668498254</v>
      </c>
      <c r="AO47" s="95">
        <f t="shared" si="32"/>
        <v>0.36809807990444671</v>
      </c>
      <c r="AP47" s="95">
        <f t="shared" si="32"/>
        <v>0.7638484058810282</v>
      </c>
      <c r="AQ47" s="95">
        <f t="shared" si="32"/>
        <v>0.64952600064262589</v>
      </c>
      <c r="AR47" s="95">
        <f t="shared" si="32"/>
        <v>0.57123770987932343</v>
      </c>
      <c r="AS47" s="95">
        <f t="shared" si="32"/>
        <v>0.85940861358459175</v>
      </c>
      <c r="AT47" s="95">
        <f t="shared" si="32"/>
        <v>0.77041275477615057</v>
      </c>
      <c r="AU47" s="95">
        <f t="shared" si="32"/>
        <v>0.35492297030758568</v>
      </c>
      <c r="AV47" s="95" t="str">
        <f t="shared" si="32"/>
        <v>NO GMV</v>
      </c>
      <c r="AW47" s="95">
        <f t="shared" si="32"/>
        <v>0.35518284202122541</v>
      </c>
      <c r="AX47" s="95" t="str">
        <f t="shared" si="32"/>
        <v>NO GMV</v>
      </c>
      <c r="AY47" s="95" t="str">
        <f t="shared" si="32"/>
        <v>NO GMV</v>
      </c>
      <c r="AZ47" s="95" t="str">
        <f t="shared" si="32"/>
        <v>NO GMV</v>
      </c>
      <c r="BA47" s="95" t="str">
        <f t="shared" si="32"/>
        <v>NO GMV</v>
      </c>
      <c r="BB47" s="95">
        <f t="shared" si="32"/>
        <v>0.69868700704821107</v>
      </c>
      <c r="BC47" s="95">
        <f t="shared" si="32"/>
        <v>0.30914098055109734</v>
      </c>
      <c r="BD47" s="95" t="str">
        <f t="shared" si="32"/>
        <v>NO GMV</v>
      </c>
      <c r="BE47" s="95" t="str">
        <f t="shared" si="32"/>
        <v>NO GMV</v>
      </c>
      <c r="BF47" s="96"/>
    </row>
    <row r="48" spans="2:58" ht="12.75" x14ac:dyDescent="0.2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2:58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</sheetData>
  <conditionalFormatting sqref="B44:BE44 B47:BE47">
    <cfRule type="colorScale" priority="1">
      <colorScale>
        <cfvo type="percent" val="85"/>
        <cfvo type="percent" val="90"/>
        <cfvo type="max"/>
        <color rgb="FFE06666"/>
        <color rgb="FFF9BD5A"/>
        <color rgb="FF57BB8A"/>
      </colorScale>
    </cfRule>
  </conditionalFormatting>
  <conditionalFormatting sqref="B13:BF13">
    <cfRule type="colorScale" priority="2">
      <colorScale>
        <cfvo type="percent" val="20"/>
        <cfvo type="percent" val="30"/>
        <cfvo type="max"/>
        <color rgb="FFE06666"/>
        <color rgb="FFF9BD5A"/>
        <color rgb="FF57BB8A"/>
      </colorScale>
    </cfRule>
  </conditionalFormatting>
  <pageMargins left="0.7" right="0.7" top="0.75" bottom="0.75" header="0.3" footer="0.3"/>
  <ignoredErrors>
    <ignoredError sqref="F10:BE10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DF6-8ACE-4A36-B133-AF0B68FE8A37}">
  <sheetPr codeName="Sheet13">
    <tabColor rgb="FF284E3F"/>
    <outlinePr summaryBelow="0" summaryRight="0"/>
  </sheetPr>
  <dimension ref="A1:BB45"/>
  <sheetViews>
    <sheetView showGridLines="0" zoomScale="85" zoomScaleNormal="85" workbookViewId="0">
      <pane xSplit="1" ySplit="2" topLeftCell="B3" activePane="bottomRight" state="frozen"/>
      <selection activeCell="G35" sqref="G35"/>
      <selection pane="topRight" activeCell="G35" sqref="G35"/>
      <selection pane="bottomLeft" activeCell="G35" sqref="G35"/>
      <selection pane="bottomRight" activeCell="C22" sqref="C22"/>
    </sheetView>
  </sheetViews>
  <sheetFormatPr defaultColWidth="17.59765625" defaultRowHeight="15.75" customHeight="1" x14ac:dyDescent="0.2"/>
  <cols>
    <col min="1" max="1" width="66.19921875" style="5" customWidth="1"/>
    <col min="2" max="53" width="26.59765625" style="5" customWidth="1"/>
    <col min="54" max="54" width="53.3984375" style="5" customWidth="1"/>
    <col min="55" max="16384" width="17.59765625" style="5"/>
  </cols>
  <sheetData>
    <row r="1" spans="1:54" ht="12.75" x14ac:dyDescent="0.2">
      <c r="A1" s="97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</row>
    <row r="2" spans="1:54" ht="12.75" x14ac:dyDescent="0.2">
      <c r="A2" s="99" t="s">
        <v>39</v>
      </c>
      <c r="B2" s="100">
        <v>1</v>
      </c>
      <c r="C2" s="100">
        <f t="shared" ref="C2:BA2" si="0">B2+1</f>
        <v>2</v>
      </c>
      <c r="D2" s="100">
        <f t="shared" si="0"/>
        <v>3</v>
      </c>
      <c r="E2" s="100">
        <f t="shared" si="0"/>
        <v>4</v>
      </c>
      <c r="F2" s="100">
        <f t="shared" si="0"/>
        <v>5</v>
      </c>
      <c r="G2" s="100">
        <f t="shared" si="0"/>
        <v>6</v>
      </c>
      <c r="H2" s="100">
        <f t="shared" si="0"/>
        <v>7</v>
      </c>
      <c r="I2" s="100">
        <f t="shared" si="0"/>
        <v>8</v>
      </c>
      <c r="J2" s="100">
        <f t="shared" si="0"/>
        <v>9</v>
      </c>
      <c r="K2" s="100">
        <f t="shared" si="0"/>
        <v>10</v>
      </c>
      <c r="L2" s="100">
        <f t="shared" si="0"/>
        <v>11</v>
      </c>
      <c r="M2" s="100">
        <f t="shared" si="0"/>
        <v>12</v>
      </c>
      <c r="N2" s="100">
        <f t="shared" si="0"/>
        <v>13</v>
      </c>
      <c r="O2" s="100">
        <f t="shared" si="0"/>
        <v>14</v>
      </c>
      <c r="P2" s="100">
        <f t="shared" si="0"/>
        <v>15</v>
      </c>
      <c r="Q2" s="100">
        <f t="shared" si="0"/>
        <v>16</v>
      </c>
      <c r="R2" s="100">
        <f t="shared" si="0"/>
        <v>17</v>
      </c>
      <c r="S2" s="100">
        <f t="shared" si="0"/>
        <v>18</v>
      </c>
      <c r="T2" s="100">
        <f t="shared" si="0"/>
        <v>19</v>
      </c>
      <c r="U2" s="100">
        <f t="shared" si="0"/>
        <v>20</v>
      </c>
      <c r="V2" s="100">
        <f t="shared" si="0"/>
        <v>21</v>
      </c>
      <c r="W2" s="100">
        <f t="shared" si="0"/>
        <v>22</v>
      </c>
      <c r="X2" s="100">
        <f t="shared" si="0"/>
        <v>23</v>
      </c>
      <c r="Y2" s="100">
        <f t="shared" si="0"/>
        <v>24</v>
      </c>
      <c r="Z2" s="100">
        <f t="shared" si="0"/>
        <v>25</v>
      </c>
      <c r="AA2" s="100">
        <f t="shared" si="0"/>
        <v>26</v>
      </c>
      <c r="AB2" s="100">
        <f t="shared" si="0"/>
        <v>27</v>
      </c>
      <c r="AC2" s="100">
        <f t="shared" si="0"/>
        <v>28</v>
      </c>
      <c r="AD2" s="100">
        <f t="shared" si="0"/>
        <v>29</v>
      </c>
      <c r="AE2" s="100">
        <f t="shared" si="0"/>
        <v>30</v>
      </c>
      <c r="AF2" s="100">
        <f t="shared" si="0"/>
        <v>31</v>
      </c>
      <c r="AG2" s="100">
        <f t="shared" si="0"/>
        <v>32</v>
      </c>
      <c r="AH2" s="100">
        <f t="shared" si="0"/>
        <v>33</v>
      </c>
      <c r="AI2" s="100">
        <f t="shared" si="0"/>
        <v>34</v>
      </c>
      <c r="AJ2" s="100">
        <f t="shared" si="0"/>
        <v>35</v>
      </c>
      <c r="AK2" s="100">
        <f t="shared" si="0"/>
        <v>36</v>
      </c>
      <c r="AL2" s="100">
        <f t="shared" si="0"/>
        <v>37</v>
      </c>
      <c r="AM2" s="100">
        <f t="shared" si="0"/>
        <v>38</v>
      </c>
      <c r="AN2" s="100">
        <f t="shared" si="0"/>
        <v>39</v>
      </c>
      <c r="AO2" s="100">
        <f t="shared" si="0"/>
        <v>40</v>
      </c>
      <c r="AP2" s="100">
        <f t="shared" si="0"/>
        <v>41</v>
      </c>
      <c r="AQ2" s="100">
        <f t="shared" si="0"/>
        <v>42</v>
      </c>
      <c r="AR2" s="100">
        <f t="shared" si="0"/>
        <v>43</v>
      </c>
      <c r="AS2" s="100">
        <f t="shared" si="0"/>
        <v>44</v>
      </c>
      <c r="AT2" s="100">
        <f t="shared" si="0"/>
        <v>45</v>
      </c>
      <c r="AU2" s="100">
        <f t="shared" si="0"/>
        <v>46</v>
      </c>
      <c r="AV2" s="100">
        <f t="shared" si="0"/>
        <v>47</v>
      </c>
      <c r="AW2" s="100">
        <f t="shared" si="0"/>
        <v>48</v>
      </c>
      <c r="AX2" s="100">
        <f t="shared" si="0"/>
        <v>49</v>
      </c>
      <c r="AY2" s="100">
        <f t="shared" si="0"/>
        <v>50</v>
      </c>
      <c r="AZ2" s="100">
        <f t="shared" si="0"/>
        <v>51</v>
      </c>
      <c r="BA2" s="100">
        <f t="shared" si="0"/>
        <v>52</v>
      </c>
      <c r="BB2" s="98"/>
    </row>
    <row r="3" spans="1:54" ht="12.75" x14ac:dyDescent="0.2">
      <c r="A3" s="101" t="s">
        <v>4</v>
      </c>
      <c r="B3" s="102">
        <v>28533.88</v>
      </c>
      <c r="C3" s="102">
        <v>5944.1699999999992</v>
      </c>
      <c r="D3" s="102">
        <v>52411.499999999964</v>
      </c>
      <c r="E3" s="102">
        <v>35844.04</v>
      </c>
      <c r="F3" s="102">
        <v>14827.550000000001</v>
      </c>
      <c r="G3" s="102">
        <v>3459.7999999999997</v>
      </c>
      <c r="H3" s="102">
        <v>39092.319999999992</v>
      </c>
      <c r="I3" s="102">
        <v>13781.66</v>
      </c>
      <c r="J3" s="102">
        <v>32166.620000000032</v>
      </c>
      <c r="K3" s="102">
        <v>16149.019999999999</v>
      </c>
      <c r="L3" s="102">
        <v>43772.450000000033</v>
      </c>
      <c r="M3" s="102">
        <v>3900.4500000000007</v>
      </c>
      <c r="N3" s="102">
        <v>1726.2599999999995</v>
      </c>
      <c r="O3" s="102">
        <v>7862.9299999999994</v>
      </c>
      <c r="P3" s="102">
        <v>20229.82</v>
      </c>
      <c r="Q3" s="102">
        <v>18588.629999999997</v>
      </c>
      <c r="R3" s="102">
        <v>9769.739999999998</v>
      </c>
      <c r="S3" s="102">
        <v>4946.8000000000011</v>
      </c>
      <c r="T3" s="102">
        <v>5964.619999999999</v>
      </c>
      <c r="U3" s="102">
        <v>22533.689999999991</v>
      </c>
      <c r="V3" s="102">
        <v>646.48</v>
      </c>
      <c r="W3" s="102">
        <v>5560.9400000000005</v>
      </c>
      <c r="X3" s="102">
        <v>2906.25</v>
      </c>
      <c r="Y3" s="102">
        <v>35705.730000000003</v>
      </c>
      <c r="Z3" s="102">
        <v>30310.77</v>
      </c>
      <c r="AA3" s="102">
        <v>35967.960000000043</v>
      </c>
      <c r="AB3" s="102">
        <v>20672.289999999997</v>
      </c>
      <c r="AC3" s="102">
        <v>19410.319999999996</v>
      </c>
      <c r="AD3" s="102">
        <v>9297.8499999999985</v>
      </c>
      <c r="AE3" s="102">
        <v>17738.499999999989</v>
      </c>
      <c r="AF3" s="102">
        <v>8346.9500000000007</v>
      </c>
      <c r="AG3" s="102">
        <v>15554.609999999999</v>
      </c>
      <c r="AH3" s="102">
        <v>306059.58999999915</v>
      </c>
      <c r="AI3" s="102">
        <v>33736.910000000018</v>
      </c>
      <c r="AJ3" s="102">
        <v>17970.320000000007</v>
      </c>
      <c r="AK3" s="102">
        <v>2116.4</v>
      </c>
      <c r="AL3" s="102">
        <v>996.25</v>
      </c>
      <c r="AM3" s="102">
        <v>2792.79</v>
      </c>
      <c r="AN3" s="102">
        <v>7058.8400000000011</v>
      </c>
      <c r="AO3" s="102">
        <v>1848.0700000000002</v>
      </c>
      <c r="AP3" s="102">
        <v>740.57</v>
      </c>
      <c r="AQ3" s="102">
        <v>195</v>
      </c>
      <c r="AR3" s="102">
        <v>0</v>
      </c>
      <c r="AS3" s="102">
        <v>34030.630000000019</v>
      </c>
      <c r="AT3" s="102">
        <v>0</v>
      </c>
      <c r="AU3" s="102">
        <v>0</v>
      </c>
      <c r="AV3" s="102">
        <v>0</v>
      </c>
      <c r="AW3" s="102">
        <v>0</v>
      </c>
      <c r="AX3" s="102">
        <v>2242.5</v>
      </c>
      <c r="AY3" s="102">
        <v>854.6099999999999</v>
      </c>
      <c r="AZ3" s="102">
        <v>0</v>
      </c>
      <c r="BA3" s="102">
        <v>0</v>
      </c>
      <c r="BB3" s="103"/>
    </row>
    <row r="4" spans="1:54" ht="12.75" x14ac:dyDescent="0.2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</row>
    <row r="5" spans="1:54" ht="12.75" x14ac:dyDescent="0.2">
      <c r="A5" s="99" t="s">
        <v>5</v>
      </c>
      <c r="B5" s="104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</row>
    <row r="6" spans="1:54" ht="12.75" x14ac:dyDescent="0.2">
      <c r="A6" s="105" t="s">
        <v>6</v>
      </c>
      <c r="B6" s="106">
        <v>4102.07</v>
      </c>
      <c r="C6" s="106">
        <v>1998.5</v>
      </c>
      <c r="D6" s="106">
        <v>26776.2</v>
      </c>
      <c r="E6" s="106">
        <v>20472.88</v>
      </c>
      <c r="F6" s="106">
        <v>7511.2650000000003</v>
      </c>
      <c r="G6" s="106">
        <v>626.25</v>
      </c>
      <c r="H6" s="106">
        <v>18924.34</v>
      </c>
      <c r="I6" s="106">
        <v>5162.7079999999996</v>
      </c>
      <c r="J6" s="106">
        <v>16230.04</v>
      </c>
      <c r="K6" s="106">
        <v>4352.8050000000003</v>
      </c>
      <c r="L6" s="106">
        <v>21689.200000000001</v>
      </c>
      <c r="M6" s="106">
        <v>717.25</v>
      </c>
      <c r="N6" s="106">
        <v>742</v>
      </c>
      <c r="O6" s="106">
        <v>2444.75</v>
      </c>
      <c r="P6" s="106">
        <v>12047.15</v>
      </c>
      <c r="Q6" s="106">
        <v>7562.0150000000003</v>
      </c>
      <c r="R6" s="106">
        <v>2444.9850000000001</v>
      </c>
      <c r="S6" s="106">
        <v>1682.9749999999999</v>
      </c>
      <c r="T6" s="106">
        <v>6393.7479999999996</v>
      </c>
      <c r="U6" s="106">
        <v>5958.0429999999997</v>
      </c>
      <c r="V6" s="106">
        <v>0</v>
      </c>
      <c r="W6" s="106">
        <v>895</v>
      </c>
      <c r="X6" s="106">
        <v>0</v>
      </c>
      <c r="Y6" s="106">
        <v>23339.200000000001</v>
      </c>
      <c r="Z6" s="106">
        <v>15852.88</v>
      </c>
      <c r="AA6" s="106">
        <v>15333</v>
      </c>
      <c r="AB6" s="106">
        <v>6924.5</v>
      </c>
      <c r="AC6" s="106">
        <v>6819.31</v>
      </c>
      <c r="AD6" s="106">
        <v>2925.25</v>
      </c>
      <c r="AE6" s="106">
        <v>2999</v>
      </c>
      <c r="AF6" s="106">
        <v>2100.25</v>
      </c>
      <c r="AG6" s="106">
        <v>6692.52</v>
      </c>
      <c r="AH6" s="106">
        <v>141592.20000000001</v>
      </c>
      <c r="AI6" s="106">
        <v>15763.5</v>
      </c>
      <c r="AJ6" s="106">
        <v>8026.5550000000003</v>
      </c>
      <c r="AK6" s="106">
        <v>1554.0916999999999</v>
      </c>
      <c r="AL6" s="106">
        <v>0</v>
      </c>
      <c r="AM6" s="106">
        <v>706.25</v>
      </c>
      <c r="AN6" s="106">
        <v>3431.34</v>
      </c>
      <c r="AO6" s="106">
        <v>0</v>
      </c>
      <c r="AP6" s="106">
        <v>0</v>
      </c>
      <c r="AQ6" s="106">
        <v>0</v>
      </c>
      <c r="AR6" s="106">
        <v>0</v>
      </c>
      <c r="AS6" s="106">
        <v>25176.68</v>
      </c>
      <c r="AT6" s="106">
        <v>0</v>
      </c>
      <c r="AU6" s="106">
        <v>0</v>
      </c>
      <c r="AV6" s="106">
        <v>3.5</v>
      </c>
      <c r="AW6" s="106">
        <v>0</v>
      </c>
      <c r="AX6" s="106">
        <v>741.75</v>
      </c>
      <c r="AY6" s="106">
        <v>53.58</v>
      </c>
      <c r="AZ6" s="106">
        <v>0</v>
      </c>
      <c r="BA6" s="106">
        <v>0</v>
      </c>
      <c r="BB6" s="103"/>
    </row>
    <row r="7" spans="1:54" ht="12.75" x14ac:dyDescent="0.2">
      <c r="A7" s="105" t="s">
        <v>7</v>
      </c>
      <c r="B7" s="106">
        <v>0</v>
      </c>
      <c r="C7" s="106">
        <v>0</v>
      </c>
      <c r="D7" s="106">
        <v>162.78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172.95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485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189</v>
      </c>
      <c r="AB7" s="106">
        <v>32.9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9270.16</v>
      </c>
      <c r="AI7" s="106">
        <v>158</v>
      </c>
      <c r="AJ7" s="106">
        <v>0</v>
      </c>
      <c r="AK7" s="106">
        <v>79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27.99</v>
      </c>
      <c r="BB7" s="103"/>
    </row>
    <row r="8" spans="1:54" ht="12.75" x14ac:dyDescent="0.2">
      <c r="A8" s="105" t="s">
        <v>43</v>
      </c>
      <c r="B8" s="106">
        <v>13874.274000000001</v>
      </c>
      <c r="C8" s="106">
        <v>1746.3269999999993</v>
      </c>
      <c r="D8" s="106">
        <v>9749.0699999999579</v>
      </c>
      <c r="E8" s="106">
        <v>4617.9500000000007</v>
      </c>
      <c r="F8" s="106">
        <v>2868.0199999999995</v>
      </c>
      <c r="G8" s="106">
        <v>1553.424</v>
      </c>
      <c r="H8" s="106">
        <v>5703.817999999992</v>
      </c>
      <c r="I8" s="106">
        <v>3519.7380000000003</v>
      </c>
      <c r="J8" s="106">
        <v>6286.5940000000301</v>
      </c>
      <c r="K8" s="106">
        <v>5821.0779999999977</v>
      </c>
      <c r="L8" s="106">
        <v>5714.4950000000326</v>
      </c>
      <c r="M8" s="106">
        <v>1740.0330000000004</v>
      </c>
      <c r="N8" s="106">
        <v>984.25999999999954</v>
      </c>
      <c r="O8" s="106">
        <v>2508.8959999999988</v>
      </c>
      <c r="P8" s="106">
        <v>2113.7240000000002</v>
      </c>
      <c r="Q8" s="106">
        <v>5450.0259999999971</v>
      </c>
      <c r="R8" s="106">
        <v>4393.8329999999969</v>
      </c>
      <c r="S8" s="106">
        <v>1433.5090000000014</v>
      </c>
      <c r="T8" s="106">
        <v>-3121.0370000000003</v>
      </c>
      <c r="U8" s="106">
        <v>8238.1819999999916</v>
      </c>
      <c r="V8" s="106">
        <v>407.28240000000005</v>
      </c>
      <c r="W8" s="106">
        <v>2608.3920000000007</v>
      </c>
      <c r="X8" s="106">
        <v>1830.9375</v>
      </c>
      <c r="Y8" s="106">
        <v>1654.8100000000013</v>
      </c>
      <c r="Z8" s="106">
        <v>3242.9050000000007</v>
      </c>
      <c r="AA8" s="106">
        <v>7137.8150000000423</v>
      </c>
      <c r="AB8" s="106">
        <v>7513.2029999999977</v>
      </c>
      <c r="AC8" s="106">
        <v>7574.4799999999968</v>
      </c>
      <c r="AD8" s="106">
        <v>2932.3949999999986</v>
      </c>
      <c r="AE8" s="106">
        <v>8176.2549999999883</v>
      </c>
      <c r="AF8" s="106">
        <v>3158.3280000000004</v>
      </c>
      <c r="AG8" s="106">
        <v>3106.8839999999982</v>
      </c>
      <c r="AH8" s="106">
        <v>41955.179999999149</v>
      </c>
      <c r="AI8" s="106">
        <v>7694.3400000000183</v>
      </c>
      <c r="AJ8" s="106">
        <v>3294.7470000000067</v>
      </c>
      <c r="AK8" s="106">
        <v>-299.75969999999984</v>
      </c>
      <c r="AL8" s="106">
        <v>697.375</v>
      </c>
      <c r="AM8" s="106">
        <v>1053.2076999999999</v>
      </c>
      <c r="AN8" s="106">
        <v>1015.7290000000012</v>
      </c>
      <c r="AO8" s="106">
        <v>1164.2841000000003</v>
      </c>
      <c r="AP8" s="106">
        <v>466.55910000000006</v>
      </c>
      <c r="AQ8" s="106">
        <v>122.85</v>
      </c>
      <c r="AR8" s="106">
        <v>0</v>
      </c>
      <c r="AS8" s="106">
        <v>346.29200000001947</v>
      </c>
      <c r="AT8" s="106">
        <v>0</v>
      </c>
      <c r="AU8" s="106">
        <v>0</v>
      </c>
      <c r="AV8" s="106">
        <v>-3.5</v>
      </c>
      <c r="AW8" s="106">
        <v>0</v>
      </c>
      <c r="AX8" s="106">
        <v>671.02500000000009</v>
      </c>
      <c r="AY8" s="106">
        <v>484.82429999999994</v>
      </c>
      <c r="AZ8" s="107">
        <v>0</v>
      </c>
      <c r="BA8" s="107">
        <v>-27.99</v>
      </c>
      <c r="BB8" s="103"/>
    </row>
    <row r="9" spans="1:54" ht="12.75" x14ac:dyDescent="0.2">
      <c r="A9" s="99" t="s">
        <v>9</v>
      </c>
      <c r="B9" s="108">
        <v>4102.07</v>
      </c>
      <c r="C9" s="108">
        <v>1998.5</v>
      </c>
      <c r="D9" s="108">
        <v>26938.98</v>
      </c>
      <c r="E9" s="108">
        <v>20472.88</v>
      </c>
      <c r="F9" s="108">
        <v>7511.2650000000003</v>
      </c>
      <c r="G9" s="108">
        <v>626.25</v>
      </c>
      <c r="H9" s="108">
        <v>18924.34</v>
      </c>
      <c r="I9" s="108">
        <v>5162.7079999999996</v>
      </c>
      <c r="J9" s="108">
        <v>16230.04</v>
      </c>
      <c r="K9" s="108">
        <v>4352.8050000000003</v>
      </c>
      <c r="L9" s="108">
        <v>21862.15</v>
      </c>
      <c r="M9" s="108">
        <v>717.25</v>
      </c>
      <c r="N9" s="108">
        <v>742</v>
      </c>
      <c r="O9" s="108">
        <v>2444.75</v>
      </c>
      <c r="P9" s="108">
        <v>12047.15</v>
      </c>
      <c r="Q9" s="108">
        <v>7562.0150000000003</v>
      </c>
      <c r="R9" s="108">
        <v>2444.9850000000001</v>
      </c>
      <c r="S9" s="108">
        <v>1682.9749999999999</v>
      </c>
      <c r="T9" s="108">
        <v>6878.7479999999996</v>
      </c>
      <c r="U9" s="108">
        <v>5958.0429999999997</v>
      </c>
      <c r="V9" s="108">
        <v>0</v>
      </c>
      <c r="W9" s="108">
        <v>895</v>
      </c>
      <c r="X9" s="108">
        <v>0</v>
      </c>
      <c r="Y9" s="108">
        <v>23339.200000000001</v>
      </c>
      <c r="Z9" s="108">
        <v>15852.88</v>
      </c>
      <c r="AA9" s="108">
        <v>15522</v>
      </c>
      <c r="AB9" s="108">
        <v>6957.4</v>
      </c>
      <c r="AC9" s="108">
        <v>6819.31</v>
      </c>
      <c r="AD9" s="108">
        <v>2925.25</v>
      </c>
      <c r="AE9" s="108">
        <v>2999</v>
      </c>
      <c r="AF9" s="108">
        <v>2100.25</v>
      </c>
      <c r="AG9" s="108">
        <v>6692.52</v>
      </c>
      <c r="AH9" s="108">
        <v>150862.36000000002</v>
      </c>
      <c r="AI9" s="108">
        <v>15921.5</v>
      </c>
      <c r="AJ9" s="108">
        <v>8026.5550000000003</v>
      </c>
      <c r="AK9" s="108">
        <v>1633.0916999999999</v>
      </c>
      <c r="AL9" s="108">
        <v>0</v>
      </c>
      <c r="AM9" s="108">
        <v>706.25</v>
      </c>
      <c r="AN9" s="108">
        <v>3431.34</v>
      </c>
      <c r="AO9" s="108">
        <v>0</v>
      </c>
      <c r="AP9" s="108">
        <v>0</v>
      </c>
      <c r="AQ9" s="108">
        <v>0</v>
      </c>
      <c r="AR9" s="108">
        <v>0</v>
      </c>
      <c r="AS9" s="108">
        <v>25176.68</v>
      </c>
      <c r="AT9" s="108">
        <v>0</v>
      </c>
      <c r="AU9" s="108">
        <v>0</v>
      </c>
      <c r="AV9" s="108">
        <v>3.5</v>
      </c>
      <c r="AW9" s="108">
        <v>0</v>
      </c>
      <c r="AX9" s="108">
        <v>741.75</v>
      </c>
      <c r="AY9" s="108">
        <v>53.58</v>
      </c>
      <c r="AZ9" s="108">
        <v>0</v>
      </c>
      <c r="BA9" s="108">
        <v>27.99</v>
      </c>
      <c r="BB9" s="98"/>
    </row>
    <row r="10" spans="1:54" ht="12.75" x14ac:dyDescent="0.2">
      <c r="A10" s="99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98"/>
    </row>
    <row r="11" spans="1:54" ht="12.75" x14ac:dyDescent="0.2">
      <c r="A11" s="99" t="s">
        <v>2</v>
      </c>
      <c r="B11" s="109">
        <f t="shared" ref="B11:M11" si="1">B3-SUM(B6:B8)</f>
        <v>10557.536</v>
      </c>
      <c r="C11" s="109">
        <f t="shared" si="1"/>
        <v>2199.3429999999998</v>
      </c>
      <c r="D11" s="109">
        <f t="shared" si="1"/>
        <v>15723.450000000004</v>
      </c>
      <c r="E11" s="109">
        <f t="shared" si="1"/>
        <v>10753.21</v>
      </c>
      <c r="F11" s="109">
        <f t="shared" si="1"/>
        <v>4448.2650000000012</v>
      </c>
      <c r="G11" s="109">
        <f t="shared" si="1"/>
        <v>1280.1259999999997</v>
      </c>
      <c r="H11" s="109">
        <f t="shared" si="1"/>
        <v>14464.162</v>
      </c>
      <c r="I11" s="109">
        <f t="shared" si="1"/>
        <v>5099.2139999999999</v>
      </c>
      <c r="J11" s="109">
        <f t="shared" si="1"/>
        <v>9649.9860000000008</v>
      </c>
      <c r="K11" s="109">
        <f t="shared" si="1"/>
        <v>5975.1370000000006</v>
      </c>
      <c r="L11" s="109">
        <f t="shared" si="1"/>
        <v>16195.805</v>
      </c>
      <c r="M11" s="109">
        <f t="shared" si="1"/>
        <v>1443.1670000000004</v>
      </c>
      <c r="N11" s="110">
        <f>N3*0.3</f>
        <v>517.87799999999982</v>
      </c>
      <c r="O11" s="109">
        <f t="shared" ref="O11:BA11" si="2">O3-SUM(O6:O8)</f>
        <v>2909.2840000000006</v>
      </c>
      <c r="P11" s="109">
        <f t="shared" si="2"/>
        <v>6068.9459999999999</v>
      </c>
      <c r="Q11" s="109">
        <f t="shared" si="2"/>
        <v>5576.5889999999999</v>
      </c>
      <c r="R11" s="109">
        <f t="shared" si="2"/>
        <v>2930.9220000000005</v>
      </c>
      <c r="S11" s="109">
        <f t="shared" si="2"/>
        <v>1830.3159999999998</v>
      </c>
      <c r="T11" s="109">
        <f t="shared" si="2"/>
        <v>2206.9089999999997</v>
      </c>
      <c r="U11" s="109">
        <f t="shared" si="2"/>
        <v>8337.4650000000001</v>
      </c>
      <c r="V11" s="109">
        <f t="shared" si="2"/>
        <v>239.19759999999997</v>
      </c>
      <c r="W11" s="109">
        <f t="shared" si="2"/>
        <v>2057.5479999999998</v>
      </c>
      <c r="X11" s="109">
        <f t="shared" si="2"/>
        <v>1075.3125</v>
      </c>
      <c r="Y11" s="109">
        <f t="shared" si="2"/>
        <v>10711.720000000001</v>
      </c>
      <c r="Z11" s="109">
        <f t="shared" si="2"/>
        <v>11214.985000000001</v>
      </c>
      <c r="AA11" s="109">
        <f t="shared" si="2"/>
        <v>13308.145</v>
      </c>
      <c r="AB11" s="109">
        <f t="shared" si="2"/>
        <v>6201.6869999999999</v>
      </c>
      <c r="AC11" s="109">
        <f t="shared" si="2"/>
        <v>5016.5299999999988</v>
      </c>
      <c r="AD11" s="109">
        <f t="shared" si="2"/>
        <v>3440.2049999999999</v>
      </c>
      <c r="AE11" s="109">
        <f t="shared" si="2"/>
        <v>6563.2450000000008</v>
      </c>
      <c r="AF11" s="109">
        <f t="shared" si="2"/>
        <v>3088.3720000000003</v>
      </c>
      <c r="AG11" s="109">
        <f t="shared" si="2"/>
        <v>5755.2060000000001</v>
      </c>
      <c r="AH11" s="109">
        <f t="shared" si="2"/>
        <v>113242.04999999999</v>
      </c>
      <c r="AI11" s="109">
        <f t="shared" si="2"/>
        <v>10121.07</v>
      </c>
      <c r="AJ11" s="109">
        <f t="shared" si="2"/>
        <v>6649.018</v>
      </c>
      <c r="AK11" s="109">
        <f t="shared" si="2"/>
        <v>783.06799999999998</v>
      </c>
      <c r="AL11" s="109">
        <f t="shared" si="2"/>
        <v>298.875</v>
      </c>
      <c r="AM11" s="109">
        <f t="shared" si="2"/>
        <v>1033.3323</v>
      </c>
      <c r="AN11" s="109">
        <f t="shared" si="2"/>
        <v>2611.7709999999997</v>
      </c>
      <c r="AO11" s="109">
        <f t="shared" si="2"/>
        <v>683.78589999999986</v>
      </c>
      <c r="AP11" s="109">
        <f t="shared" si="2"/>
        <v>274.01089999999999</v>
      </c>
      <c r="AQ11" s="109">
        <f t="shared" si="2"/>
        <v>72.150000000000006</v>
      </c>
      <c r="AR11" s="109">
        <f t="shared" si="2"/>
        <v>0</v>
      </c>
      <c r="AS11" s="109">
        <f t="shared" si="2"/>
        <v>8507.6579999999994</v>
      </c>
      <c r="AT11" s="109">
        <f t="shared" si="2"/>
        <v>0</v>
      </c>
      <c r="AU11" s="109">
        <f t="shared" si="2"/>
        <v>0</v>
      </c>
      <c r="AV11" s="109">
        <f t="shared" si="2"/>
        <v>0</v>
      </c>
      <c r="AW11" s="109">
        <f t="shared" si="2"/>
        <v>0</v>
      </c>
      <c r="AX11" s="109">
        <f t="shared" si="2"/>
        <v>829.72499999999991</v>
      </c>
      <c r="AY11" s="109">
        <f t="shared" si="2"/>
        <v>316.20569999999998</v>
      </c>
      <c r="AZ11" s="109">
        <f t="shared" si="2"/>
        <v>0</v>
      </c>
      <c r="BA11" s="109">
        <f t="shared" si="2"/>
        <v>0</v>
      </c>
      <c r="BB11" s="98"/>
    </row>
    <row r="12" spans="1:54" ht="12.75" x14ac:dyDescent="0.2">
      <c r="A12" s="99" t="s">
        <v>10</v>
      </c>
      <c r="B12" s="111">
        <f t="shared" ref="B12:BA12" si="3">IFERROR(B11/B3,"N/A")</f>
        <v>0.37000001401842297</v>
      </c>
      <c r="C12" s="111">
        <f t="shared" si="3"/>
        <v>0.37000001682320666</v>
      </c>
      <c r="D12" s="111">
        <f t="shared" si="3"/>
        <v>0.30000000000000027</v>
      </c>
      <c r="E12" s="111">
        <f t="shared" si="3"/>
        <v>0.29999994420271819</v>
      </c>
      <c r="F12" s="111">
        <f t="shared" si="3"/>
        <v>0.30000000000000004</v>
      </c>
      <c r="G12" s="111">
        <f t="shared" si="3"/>
        <v>0.36999999999999994</v>
      </c>
      <c r="H12" s="111">
        <f t="shared" si="3"/>
        <v>0.37000009208969953</v>
      </c>
      <c r="I12" s="111">
        <f t="shared" si="3"/>
        <v>0.36999998548796009</v>
      </c>
      <c r="J12" s="111">
        <f t="shared" si="3"/>
        <v>0.29999999999999971</v>
      </c>
      <c r="K12" s="111">
        <f t="shared" si="3"/>
        <v>0.36999997523069517</v>
      </c>
      <c r="L12" s="111">
        <f t="shared" si="3"/>
        <v>0.36999996573186988</v>
      </c>
      <c r="M12" s="111">
        <f t="shared" si="3"/>
        <v>0.37000012819033706</v>
      </c>
      <c r="N12" s="111">
        <f t="shared" si="3"/>
        <v>0.3</v>
      </c>
      <c r="O12" s="111">
        <f t="shared" si="3"/>
        <v>0.36999998728209471</v>
      </c>
      <c r="P12" s="111">
        <f t="shared" si="3"/>
        <v>0.3</v>
      </c>
      <c r="Q12" s="111">
        <f t="shared" si="3"/>
        <v>0.30000000000000004</v>
      </c>
      <c r="R12" s="111">
        <f t="shared" si="3"/>
        <v>0.3000000000000001</v>
      </c>
      <c r="S12" s="111">
        <f t="shared" si="3"/>
        <v>0.36999999999999988</v>
      </c>
      <c r="T12" s="111">
        <f t="shared" si="3"/>
        <v>0.36999993293789041</v>
      </c>
      <c r="U12" s="111">
        <f t="shared" si="3"/>
        <v>0.36999998668660139</v>
      </c>
      <c r="V12" s="111">
        <f t="shared" si="3"/>
        <v>0.36999999999999994</v>
      </c>
      <c r="W12" s="111">
        <f t="shared" si="3"/>
        <v>0.37000003596514253</v>
      </c>
      <c r="X12" s="111">
        <f t="shared" si="3"/>
        <v>0.37</v>
      </c>
      <c r="Y12" s="111">
        <f t="shared" si="3"/>
        <v>0.30000002800670927</v>
      </c>
      <c r="Z12" s="111">
        <f t="shared" si="3"/>
        <v>0.37000000329915739</v>
      </c>
      <c r="AA12" s="111">
        <f t="shared" si="3"/>
        <v>0.36999999443949516</v>
      </c>
      <c r="AB12" s="111">
        <f t="shared" si="3"/>
        <v>0.30000000000000004</v>
      </c>
      <c r="AC12" s="111">
        <f t="shared" si="3"/>
        <v>0.25844653771807985</v>
      </c>
      <c r="AD12" s="111">
        <f t="shared" si="3"/>
        <v>0.37000005377587297</v>
      </c>
      <c r="AE12" s="111">
        <f t="shared" si="3"/>
        <v>0.37000000000000027</v>
      </c>
      <c r="AF12" s="111">
        <f t="shared" si="3"/>
        <v>0.37000005990211993</v>
      </c>
      <c r="AG12" s="111">
        <f t="shared" si="3"/>
        <v>0.37000001928688669</v>
      </c>
      <c r="AH12" s="111">
        <f t="shared" si="3"/>
        <v>0.37000000555447488</v>
      </c>
      <c r="AI12" s="111">
        <f t="shared" si="3"/>
        <v>0.29999991107662183</v>
      </c>
      <c r="AJ12" s="111">
        <f t="shared" si="3"/>
        <v>0.36999997774107513</v>
      </c>
      <c r="AK12" s="111">
        <f t="shared" si="3"/>
        <v>0.37</v>
      </c>
      <c r="AL12" s="111">
        <f t="shared" si="3"/>
        <v>0.3</v>
      </c>
      <c r="AM12" s="111">
        <f t="shared" si="3"/>
        <v>0.37</v>
      </c>
      <c r="AN12" s="111">
        <f t="shared" si="3"/>
        <v>0.37000002833326712</v>
      </c>
      <c r="AO12" s="111">
        <f t="shared" si="3"/>
        <v>0.36999999999999988</v>
      </c>
      <c r="AP12" s="111">
        <f t="shared" si="3"/>
        <v>0.36999999999999994</v>
      </c>
      <c r="AQ12" s="111">
        <f t="shared" si="3"/>
        <v>0.37000000000000005</v>
      </c>
      <c r="AR12" s="111" t="str">
        <f t="shared" si="3"/>
        <v>N/A</v>
      </c>
      <c r="AS12" s="111">
        <f t="shared" si="3"/>
        <v>0.25000001469264588</v>
      </c>
      <c r="AT12" s="111" t="str">
        <f t="shared" si="3"/>
        <v>N/A</v>
      </c>
      <c r="AU12" s="111" t="str">
        <f t="shared" si="3"/>
        <v>N/A</v>
      </c>
      <c r="AV12" s="111" t="str">
        <f t="shared" si="3"/>
        <v>N/A</v>
      </c>
      <c r="AW12" s="111" t="str">
        <f t="shared" si="3"/>
        <v>N/A</v>
      </c>
      <c r="AX12" s="111">
        <f t="shared" si="3"/>
        <v>0.36999999999999994</v>
      </c>
      <c r="AY12" s="111">
        <f t="shared" si="3"/>
        <v>0.37</v>
      </c>
      <c r="AZ12" s="111" t="str">
        <f t="shared" si="3"/>
        <v>N/A</v>
      </c>
      <c r="BA12" s="111" t="str">
        <f t="shared" si="3"/>
        <v>N/A</v>
      </c>
      <c r="BB12" s="103"/>
    </row>
    <row r="13" spans="1:54" ht="12.75" x14ac:dyDescent="0.2">
      <c r="A13" s="98"/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98"/>
    </row>
    <row r="14" spans="1:54" ht="12.75" x14ac:dyDescent="0.2">
      <c r="A14" s="99" t="s">
        <v>12</v>
      </c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</row>
    <row r="15" spans="1:54" ht="12.75" x14ac:dyDescent="0.2">
      <c r="A15" s="105" t="s">
        <v>13</v>
      </c>
      <c r="B15" s="106">
        <v>1000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1000</v>
      </c>
      <c r="I15" s="106">
        <v>750</v>
      </c>
      <c r="J15" s="106">
        <v>1250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1200</v>
      </c>
      <c r="Q15" s="106">
        <v>700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1250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1126.98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3"/>
    </row>
    <row r="16" spans="1:54" ht="12.75" x14ac:dyDescent="0.2">
      <c r="A16" s="105" t="s">
        <v>14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3"/>
    </row>
    <row r="17" spans="1:54" ht="12.75" x14ac:dyDescent="0.2">
      <c r="A17" s="105" t="s">
        <v>15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270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358.72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3"/>
    </row>
    <row r="18" spans="1:54" ht="12.75" x14ac:dyDescent="0.2">
      <c r="A18" s="105" t="s">
        <v>16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475</v>
      </c>
      <c r="L18" s="106">
        <v>205.98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268.1345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3"/>
    </row>
    <row r="19" spans="1:54" ht="12.75" x14ac:dyDescent="0.2">
      <c r="A19" s="105" t="s">
        <v>17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3121.04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220.76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3.5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3"/>
    </row>
    <row r="20" spans="1:54" ht="12.75" x14ac:dyDescent="0.2">
      <c r="A20" s="105" t="s">
        <v>18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12">
        <v>0</v>
      </c>
      <c r="AU20" s="112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27.99</v>
      </c>
      <c r="BB20" s="103"/>
    </row>
    <row r="21" spans="1:54" ht="12.75" x14ac:dyDescent="0.2">
      <c r="A21" s="105" t="s">
        <v>19</v>
      </c>
      <c r="B21" s="106">
        <v>0</v>
      </c>
      <c r="C21" s="106">
        <v>0</v>
      </c>
      <c r="D21" s="106">
        <v>926.17499999999995</v>
      </c>
      <c r="E21" s="106">
        <v>332.04499999999996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196.07499999999999</v>
      </c>
      <c r="L21" s="106">
        <v>0</v>
      </c>
      <c r="M21" s="106">
        <v>0</v>
      </c>
      <c r="N21" s="106">
        <v>0</v>
      </c>
      <c r="O21" s="106">
        <v>0</v>
      </c>
      <c r="P21" s="106">
        <v>359.09000000000003</v>
      </c>
      <c r="Q21" s="106">
        <v>0</v>
      </c>
      <c r="R21" s="106">
        <v>0</v>
      </c>
      <c r="S21" s="106">
        <v>0</v>
      </c>
      <c r="T21" s="106">
        <v>0</v>
      </c>
      <c r="U21" s="106">
        <v>345.79500000000002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3"/>
    </row>
    <row r="22" spans="1:54" ht="12.75" x14ac:dyDescent="0.2">
      <c r="A22" s="103" t="s">
        <v>21</v>
      </c>
      <c r="B22" s="113">
        <f t="shared" ref="B22:BA22" si="4">IFERROR(SUM(B15:B21)/B11,"N/A")</f>
        <v>9.4719070813492845E-2</v>
      </c>
      <c r="C22" s="113">
        <f t="shared" si="4"/>
        <v>0</v>
      </c>
      <c r="D22" s="113">
        <f t="shared" si="4"/>
        <v>5.8904057315665434E-2</v>
      </c>
      <c r="E22" s="113">
        <f t="shared" si="4"/>
        <v>3.0878686457346222E-2</v>
      </c>
      <c r="F22" s="113">
        <f t="shared" si="4"/>
        <v>0</v>
      </c>
      <c r="G22" s="113">
        <f t="shared" si="4"/>
        <v>0</v>
      </c>
      <c r="H22" s="113">
        <f t="shared" si="4"/>
        <v>6.9136393798686718E-2</v>
      </c>
      <c r="I22" s="113">
        <f t="shared" si="4"/>
        <v>0.14708149138278959</v>
      </c>
      <c r="J22" s="113">
        <f t="shared" si="4"/>
        <v>0.15751318188440894</v>
      </c>
      <c r="K22" s="113">
        <f t="shared" si="4"/>
        <v>0.1123112323617015</v>
      </c>
      <c r="L22" s="113">
        <f t="shared" si="4"/>
        <v>1.2718108176777874E-2</v>
      </c>
      <c r="M22" s="113">
        <f t="shared" si="4"/>
        <v>0</v>
      </c>
      <c r="N22" s="113">
        <f t="shared" si="4"/>
        <v>0</v>
      </c>
      <c r="O22" s="113">
        <f t="shared" si="4"/>
        <v>0</v>
      </c>
      <c r="P22" s="113">
        <f t="shared" si="4"/>
        <v>0.25689633751890362</v>
      </c>
      <c r="Q22" s="113">
        <f t="shared" si="4"/>
        <v>0.12552476074532298</v>
      </c>
      <c r="R22" s="113">
        <f t="shared" si="4"/>
        <v>0</v>
      </c>
      <c r="S22" s="113">
        <f t="shared" si="4"/>
        <v>0</v>
      </c>
      <c r="T22" s="113">
        <f t="shared" si="4"/>
        <v>1.4142132729532575</v>
      </c>
      <c r="U22" s="113">
        <f t="shared" si="4"/>
        <v>4.1474836775926498E-2</v>
      </c>
      <c r="V22" s="113">
        <f t="shared" si="4"/>
        <v>0</v>
      </c>
      <c r="W22" s="113">
        <f t="shared" si="4"/>
        <v>0</v>
      </c>
      <c r="X22" s="113">
        <f t="shared" si="4"/>
        <v>0</v>
      </c>
      <c r="Y22" s="113">
        <f t="shared" si="4"/>
        <v>0</v>
      </c>
      <c r="Z22" s="113">
        <f t="shared" si="4"/>
        <v>0.11145801800002407</v>
      </c>
      <c r="AA22" s="113">
        <f t="shared" si="4"/>
        <v>0</v>
      </c>
      <c r="AB22" s="113">
        <f t="shared" si="4"/>
        <v>0</v>
      </c>
      <c r="AC22" s="113">
        <f t="shared" si="4"/>
        <v>0</v>
      </c>
      <c r="AD22" s="113">
        <f t="shared" si="4"/>
        <v>0</v>
      </c>
      <c r="AE22" s="113">
        <f t="shared" si="4"/>
        <v>0</v>
      </c>
      <c r="AF22" s="113">
        <f t="shared" si="4"/>
        <v>0</v>
      </c>
      <c r="AG22" s="113">
        <f t="shared" si="4"/>
        <v>0</v>
      </c>
      <c r="AH22" s="113">
        <f t="shared" si="4"/>
        <v>1.3119684781404083E-2</v>
      </c>
      <c r="AI22" s="113">
        <f t="shared" si="4"/>
        <v>0</v>
      </c>
      <c r="AJ22" s="113">
        <f t="shared" si="4"/>
        <v>0</v>
      </c>
      <c r="AK22" s="113">
        <f t="shared" si="4"/>
        <v>0.28191676840325486</v>
      </c>
      <c r="AL22" s="113">
        <f t="shared" si="4"/>
        <v>0</v>
      </c>
      <c r="AM22" s="113">
        <f t="shared" si="4"/>
        <v>0</v>
      </c>
      <c r="AN22" s="113">
        <f t="shared" si="4"/>
        <v>0.10266386294969966</v>
      </c>
      <c r="AO22" s="113">
        <f t="shared" si="4"/>
        <v>0</v>
      </c>
      <c r="AP22" s="113">
        <f t="shared" si="4"/>
        <v>0</v>
      </c>
      <c r="AQ22" s="113">
        <f t="shared" si="4"/>
        <v>0</v>
      </c>
      <c r="AR22" s="113" t="str">
        <f t="shared" si="4"/>
        <v>N/A</v>
      </c>
      <c r="AS22" s="113">
        <f t="shared" si="4"/>
        <v>0</v>
      </c>
      <c r="AT22" s="113" t="str">
        <f t="shared" si="4"/>
        <v>N/A</v>
      </c>
      <c r="AU22" s="113" t="str">
        <f t="shared" si="4"/>
        <v>N/A</v>
      </c>
      <c r="AV22" s="113" t="str">
        <f t="shared" si="4"/>
        <v>N/A</v>
      </c>
      <c r="AW22" s="113" t="str">
        <f t="shared" si="4"/>
        <v>N/A</v>
      </c>
      <c r="AX22" s="113">
        <f t="shared" si="4"/>
        <v>0</v>
      </c>
      <c r="AY22" s="113">
        <f t="shared" si="4"/>
        <v>0</v>
      </c>
      <c r="AZ22" s="113" t="str">
        <f t="shared" si="4"/>
        <v>N/A</v>
      </c>
      <c r="BA22" s="113" t="str">
        <f t="shared" si="4"/>
        <v>N/A</v>
      </c>
      <c r="BB22" s="103"/>
    </row>
    <row r="23" spans="1:54" ht="12.75" x14ac:dyDescent="0.2">
      <c r="A23" s="99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</row>
    <row r="24" spans="1:54" ht="12.75" x14ac:dyDescent="0.2">
      <c r="A24" s="99" t="s">
        <v>44</v>
      </c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</row>
    <row r="25" spans="1:54" ht="12.75" x14ac:dyDescent="0.2">
      <c r="A25" s="105" t="s">
        <v>23</v>
      </c>
      <c r="B25" s="106">
        <v>76.92307692307692</v>
      </c>
      <c r="C25" s="106">
        <v>23.07692307692308</v>
      </c>
      <c r="D25" s="106">
        <v>107.69230769230771</v>
      </c>
      <c r="E25" s="106">
        <v>184.61538461538464</v>
      </c>
      <c r="F25" s="106">
        <v>69.230769230769241</v>
      </c>
      <c r="G25" s="106">
        <v>15.384615384615387</v>
      </c>
      <c r="H25" s="106">
        <v>161.53846153846155</v>
      </c>
      <c r="I25" s="106">
        <v>53.846153846153854</v>
      </c>
      <c r="J25" s="106">
        <v>92.307692307692321</v>
      </c>
      <c r="K25" s="106">
        <v>38.46153846153846</v>
      </c>
      <c r="L25" s="106">
        <v>169.23076923076925</v>
      </c>
      <c r="M25" s="106">
        <v>61.538461538461547</v>
      </c>
      <c r="N25" s="106">
        <v>23.07692307692308</v>
      </c>
      <c r="O25" s="106">
        <v>38.46153846153846</v>
      </c>
      <c r="P25" s="106">
        <v>53.846153846153854</v>
      </c>
      <c r="Q25" s="106">
        <v>61.538461538461547</v>
      </c>
      <c r="R25" s="106">
        <v>23.07692307692308</v>
      </c>
      <c r="S25" s="106">
        <v>7.6923076923076934</v>
      </c>
      <c r="T25" s="106">
        <v>46.15384615384616</v>
      </c>
      <c r="U25" s="106">
        <v>76.92307692307692</v>
      </c>
      <c r="V25" s="106">
        <v>0</v>
      </c>
      <c r="W25" s="106">
        <v>46.15384615384616</v>
      </c>
      <c r="X25" s="106">
        <v>0</v>
      </c>
      <c r="Y25" s="106">
        <v>284.61538461538464</v>
      </c>
      <c r="Z25" s="106">
        <v>169.23076923076925</v>
      </c>
      <c r="AA25" s="106">
        <v>284.61538461538464</v>
      </c>
      <c r="AB25" s="106">
        <v>115.38461538461539</v>
      </c>
      <c r="AC25" s="106">
        <v>38.46153846153846</v>
      </c>
      <c r="AD25" s="106">
        <v>15.384615384615387</v>
      </c>
      <c r="AE25" s="106">
        <v>38.46153846153846</v>
      </c>
      <c r="AF25" s="106">
        <v>53.846153846153854</v>
      </c>
      <c r="AG25" s="106">
        <v>76.92307692307692</v>
      </c>
      <c r="AH25" s="106">
        <v>707.69230769230774</v>
      </c>
      <c r="AI25" s="106">
        <v>161.53846153846155</v>
      </c>
      <c r="AJ25" s="106">
        <v>61.538461538461547</v>
      </c>
      <c r="AK25" s="106">
        <v>38.46153846153846</v>
      </c>
      <c r="AL25" s="106">
        <v>0</v>
      </c>
      <c r="AM25" s="106">
        <v>23.07692307692308</v>
      </c>
      <c r="AN25" s="106">
        <v>76.92307692307692</v>
      </c>
      <c r="AO25" s="106">
        <v>0</v>
      </c>
      <c r="AP25" s="106">
        <v>0</v>
      </c>
      <c r="AQ25" s="106">
        <v>0</v>
      </c>
      <c r="AR25" s="106">
        <v>0</v>
      </c>
      <c r="AS25" s="106">
        <v>200</v>
      </c>
      <c r="AT25" s="106">
        <v>0</v>
      </c>
      <c r="AU25" s="106">
        <v>0</v>
      </c>
      <c r="AV25" s="106">
        <v>7.6923076923076934</v>
      </c>
      <c r="AW25" s="106">
        <v>0</v>
      </c>
      <c r="AX25" s="106">
        <v>7.6923076923076934</v>
      </c>
      <c r="AY25" s="106">
        <v>23.07692307692308</v>
      </c>
      <c r="AZ25" s="106">
        <v>0</v>
      </c>
      <c r="BA25" s="106">
        <v>0</v>
      </c>
      <c r="BB25" s="103"/>
    </row>
    <row r="26" spans="1:54" ht="12.75" x14ac:dyDescent="0.2">
      <c r="A26" s="105" t="s">
        <v>24</v>
      </c>
      <c r="B26" s="106">
        <v>0</v>
      </c>
      <c r="C26" s="106">
        <v>0</v>
      </c>
      <c r="D26" s="106">
        <v>25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172.95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189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1801.78</v>
      </c>
      <c r="AI26" s="106">
        <v>158</v>
      </c>
      <c r="AJ26" s="106">
        <v>0</v>
      </c>
      <c r="AK26" s="106">
        <v>79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12">
        <v>0</v>
      </c>
      <c r="BB26" s="103"/>
    </row>
    <row r="27" spans="1:54" ht="12.75" x14ac:dyDescent="0.2">
      <c r="A27" s="105" t="s">
        <v>25</v>
      </c>
      <c r="B27" s="106">
        <v>42.307692307692314</v>
      </c>
      <c r="C27" s="106">
        <v>15.384615384615387</v>
      </c>
      <c r="D27" s="106">
        <v>76.92307692307692</v>
      </c>
      <c r="E27" s="106">
        <v>115.38461538461539</v>
      </c>
      <c r="F27" s="106">
        <v>42.307692307692314</v>
      </c>
      <c r="G27" s="106">
        <v>11.53846153846154</v>
      </c>
      <c r="H27" s="106">
        <v>103.84615384615385</v>
      </c>
      <c r="I27" s="106">
        <v>30.769230769230774</v>
      </c>
      <c r="J27" s="106">
        <v>69.230769230769241</v>
      </c>
      <c r="K27" s="106">
        <v>26.923076923076927</v>
      </c>
      <c r="L27" s="106">
        <v>111.53846153846155</v>
      </c>
      <c r="M27" s="106">
        <v>34.61538461538462</v>
      </c>
      <c r="N27" s="106">
        <v>15.384615384615387</v>
      </c>
      <c r="O27" s="106">
        <v>26.923076923076927</v>
      </c>
      <c r="P27" s="106">
        <v>34.61538461538462</v>
      </c>
      <c r="Q27" s="106">
        <v>42.307692307692314</v>
      </c>
      <c r="R27" s="106">
        <v>15.384615384615387</v>
      </c>
      <c r="S27" s="106">
        <v>7.6923076923076934</v>
      </c>
      <c r="T27" s="106">
        <v>26.923076923076927</v>
      </c>
      <c r="U27" s="106">
        <v>46.15384615384616</v>
      </c>
      <c r="V27" s="106">
        <v>3.8461538461538467</v>
      </c>
      <c r="W27" s="106">
        <v>30.769230769230774</v>
      </c>
      <c r="X27" s="106">
        <v>3.8461538461538467</v>
      </c>
      <c r="Y27" s="106">
        <v>184.61538461538464</v>
      </c>
      <c r="Z27" s="106">
        <v>103.84615384615385</v>
      </c>
      <c r="AA27" s="106">
        <v>157.69230769230771</v>
      </c>
      <c r="AB27" s="106">
        <v>61.538461538461547</v>
      </c>
      <c r="AC27" s="106">
        <v>23.07692307692308</v>
      </c>
      <c r="AD27" s="106">
        <v>11.53846153846154</v>
      </c>
      <c r="AE27" s="106">
        <v>23.07692307692308</v>
      </c>
      <c r="AF27" s="106">
        <v>42.307692307692314</v>
      </c>
      <c r="AG27" s="106">
        <v>42.307692307692314</v>
      </c>
      <c r="AH27" s="106">
        <v>434.61538461538464</v>
      </c>
      <c r="AI27" s="106">
        <v>96.15384615384616</v>
      </c>
      <c r="AJ27" s="106">
        <v>34.61538461538462</v>
      </c>
      <c r="AK27" s="106">
        <v>23.07692307692308</v>
      </c>
      <c r="AL27" s="106">
        <v>3.8461538461538467</v>
      </c>
      <c r="AM27" s="106">
        <v>15.384615384615387</v>
      </c>
      <c r="AN27" s="106">
        <v>46.15384615384616</v>
      </c>
      <c r="AO27" s="106">
        <v>3.8461538461538467</v>
      </c>
      <c r="AP27" s="106">
        <v>3.8461538461538467</v>
      </c>
      <c r="AQ27" s="106">
        <v>3.8461538461538467</v>
      </c>
      <c r="AR27" s="106">
        <v>0</v>
      </c>
      <c r="AS27" s="106">
        <v>142.30769230769232</v>
      </c>
      <c r="AT27" s="106">
        <v>3.8461538461538467</v>
      </c>
      <c r="AU27" s="106">
        <v>0</v>
      </c>
      <c r="AV27" s="106">
        <v>7.6923076923076934</v>
      </c>
      <c r="AW27" s="106">
        <v>3.8461538461538467</v>
      </c>
      <c r="AX27" s="106">
        <v>7.6923076923076934</v>
      </c>
      <c r="AY27" s="106">
        <v>15.384615384615387</v>
      </c>
      <c r="AZ27" s="106">
        <v>3.8461538461538467</v>
      </c>
      <c r="BA27" s="106">
        <v>0</v>
      </c>
      <c r="BB27" s="103"/>
    </row>
    <row r="28" spans="1:54" ht="12.75" x14ac:dyDescent="0.2">
      <c r="A28" s="105" t="s">
        <v>26</v>
      </c>
      <c r="B28" s="106">
        <v>42.307692307692314</v>
      </c>
      <c r="C28" s="106">
        <v>15.384615384615387</v>
      </c>
      <c r="D28" s="106">
        <v>76.92307692307692</v>
      </c>
      <c r="E28" s="106">
        <v>115.38461538461539</v>
      </c>
      <c r="F28" s="106">
        <v>42.307692307692314</v>
      </c>
      <c r="G28" s="106">
        <v>11.53846153846154</v>
      </c>
      <c r="H28" s="106">
        <v>103.84615384615385</v>
      </c>
      <c r="I28" s="106">
        <v>30.769230769230774</v>
      </c>
      <c r="J28" s="106">
        <v>69.230769230769241</v>
      </c>
      <c r="K28" s="106">
        <v>26.923076923076927</v>
      </c>
      <c r="L28" s="106">
        <v>111.53846153846155</v>
      </c>
      <c r="M28" s="106">
        <v>34.61538461538462</v>
      </c>
      <c r="N28" s="106">
        <v>15.384615384615387</v>
      </c>
      <c r="O28" s="106">
        <v>26.923076923076927</v>
      </c>
      <c r="P28" s="106">
        <v>34.61538461538462</v>
      </c>
      <c r="Q28" s="106">
        <v>42.307692307692314</v>
      </c>
      <c r="R28" s="106">
        <v>15.384615384615387</v>
      </c>
      <c r="S28" s="106">
        <v>7.6923076923076934</v>
      </c>
      <c r="T28" s="106">
        <v>26.923076923076927</v>
      </c>
      <c r="U28" s="106">
        <v>46.15384615384616</v>
      </c>
      <c r="V28" s="106">
        <v>3.8461538461538467</v>
      </c>
      <c r="W28" s="106">
        <v>30.769230769230774</v>
      </c>
      <c r="X28" s="106">
        <v>3.8461538461538467</v>
      </c>
      <c r="Y28" s="106">
        <v>184.61538461538464</v>
      </c>
      <c r="Z28" s="106">
        <v>103.84615384615385</v>
      </c>
      <c r="AA28" s="106">
        <v>157.69230769230771</v>
      </c>
      <c r="AB28" s="106">
        <v>61.538461538461547</v>
      </c>
      <c r="AC28" s="106">
        <v>23.07692307692308</v>
      </c>
      <c r="AD28" s="106">
        <v>11.53846153846154</v>
      </c>
      <c r="AE28" s="106">
        <v>23.07692307692308</v>
      </c>
      <c r="AF28" s="106">
        <v>42.307692307692314</v>
      </c>
      <c r="AG28" s="106">
        <v>42.307692307692314</v>
      </c>
      <c r="AH28" s="106">
        <v>434.61538461538464</v>
      </c>
      <c r="AI28" s="106">
        <v>96.15384615384616</v>
      </c>
      <c r="AJ28" s="106">
        <v>34.61538461538462</v>
      </c>
      <c r="AK28" s="106">
        <v>23.07692307692308</v>
      </c>
      <c r="AL28" s="106">
        <v>3.8461538461538467</v>
      </c>
      <c r="AM28" s="106">
        <v>15.384615384615387</v>
      </c>
      <c r="AN28" s="106">
        <v>46.15384615384616</v>
      </c>
      <c r="AO28" s="106">
        <v>3.8461538461538467</v>
      </c>
      <c r="AP28" s="106">
        <v>3.8461538461538467</v>
      </c>
      <c r="AQ28" s="106">
        <v>3.8461538461538467</v>
      </c>
      <c r="AR28" s="106">
        <v>0</v>
      </c>
      <c r="AS28" s="106">
        <v>142.30769230769232</v>
      </c>
      <c r="AT28" s="106">
        <v>3.8461538461538467</v>
      </c>
      <c r="AU28" s="106">
        <v>0</v>
      </c>
      <c r="AV28" s="106">
        <v>7.6923076923076934</v>
      </c>
      <c r="AW28" s="106">
        <v>3.8461538461538467</v>
      </c>
      <c r="AX28" s="106">
        <v>7.6923076923076934</v>
      </c>
      <c r="AY28" s="106">
        <v>15.384615384615387</v>
      </c>
      <c r="AZ28" s="106">
        <v>3.8461538461538467</v>
      </c>
      <c r="BA28" s="106">
        <v>0</v>
      </c>
      <c r="BB28" s="103"/>
    </row>
    <row r="29" spans="1:54" ht="12.75" x14ac:dyDescent="0.2">
      <c r="A29" s="105" t="s">
        <v>27</v>
      </c>
      <c r="B29" s="106">
        <v>856.01639999999998</v>
      </c>
      <c r="C29" s="106">
        <v>178.32509999999996</v>
      </c>
      <c r="D29" s="106">
        <v>1572.3449999999989</v>
      </c>
      <c r="E29" s="106">
        <v>1075.3212000000001</v>
      </c>
      <c r="F29" s="106">
        <v>444.82650000000001</v>
      </c>
      <c r="G29" s="106">
        <v>103.79399999999998</v>
      </c>
      <c r="H29" s="106">
        <v>1172.7695999999996</v>
      </c>
      <c r="I29" s="106">
        <v>413.44979999999998</v>
      </c>
      <c r="J29" s="106">
        <v>964.99860000000092</v>
      </c>
      <c r="K29" s="106">
        <v>484.47059999999993</v>
      </c>
      <c r="L29" s="106">
        <v>1313.173500000001</v>
      </c>
      <c r="M29" s="106">
        <v>117.01350000000002</v>
      </c>
      <c r="N29" s="106">
        <v>51.787799999999983</v>
      </c>
      <c r="O29" s="106">
        <v>235.88789999999997</v>
      </c>
      <c r="P29" s="106">
        <v>606.89459999999997</v>
      </c>
      <c r="Q29" s="106">
        <v>557.6588999999999</v>
      </c>
      <c r="R29" s="106">
        <v>293.09219999999993</v>
      </c>
      <c r="S29" s="106">
        <v>148.40400000000002</v>
      </c>
      <c r="T29" s="106">
        <v>178.93859999999995</v>
      </c>
      <c r="U29" s="106">
        <v>676.0106999999997</v>
      </c>
      <c r="V29" s="106">
        <v>19.394400000000001</v>
      </c>
      <c r="W29" s="106">
        <v>166.82820000000001</v>
      </c>
      <c r="X29" s="106">
        <v>87.1875</v>
      </c>
      <c r="Y29" s="106">
        <v>1071.1719000000001</v>
      </c>
      <c r="Z29" s="106">
        <v>909.32309999999995</v>
      </c>
      <c r="AA29" s="106">
        <v>1079.0388000000012</v>
      </c>
      <c r="AB29" s="106">
        <v>620.16869999999994</v>
      </c>
      <c r="AC29" s="106">
        <v>582.30959999999982</v>
      </c>
      <c r="AD29" s="106">
        <v>278.93549999999993</v>
      </c>
      <c r="AE29" s="106">
        <v>532.15499999999963</v>
      </c>
      <c r="AF29" s="106">
        <v>250.4085</v>
      </c>
      <c r="AG29" s="106">
        <v>466.63829999999996</v>
      </c>
      <c r="AH29" s="106">
        <v>9181.7876999999735</v>
      </c>
      <c r="AI29" s="106">
        <v>1012.1073000000005</v>
      </c>
      <c r="AJ29" s="106">
        <v>539.10960000000023</v>
      </c>
      <c r="AK29" s="106">
        <v>63.491999999999997</v>
      </c>
      <c r="AL29" s="106">
        <v>29.887499999999999</v>
      </c>
      <c r="AM29" s="106">
        <v>83.783699999999996</v>
      </c>
      <c r="AN29" s="106">
        <v>211.76520000000002</v>
      </c>
      <c r="AO29" s="106">
        <v>55.442100000000003</v>
      </c>
      <c r="AP29" s="106">
        <v>22.217100000000002</v>
      </c>
      <c r="AQ29" s="106">
        <v>5.85</v>
      </c>
      <c r="AR29" s="106">
        <v>0</v>
      </c>
      <c r="AS29" s="106">
        <v>1020.9189000000006</v>
      </c>
      <c r="AT29" s="106">
        <v>0</v>
      </c>
      <c r="AU29" s="106">
        <v>0</v>
      </c>
      <c r="AV29" s="106">
        <v>0</v>
      </c>
      <c r="AW29" s="106">
        <v>0</v>
      </c>
      <c r="AX29" s="106">
        <v>67.274999999999991</v>
      </c>
      <c r="AY29" s="106">
        <v>25.638299999999997</v>
      </c>
      <c r="AZ29" s="106">
        <v>0</v>
      </c>
      <c r="BA29" s="106">
        <v>0</v>
      </c>
      <c r="BB29" s="103"/>
    </row>
    <row r="30" spans="1:54" ht="12.75" x14ac:dyDescent="0.2">
      <c r="A30" s="105" t="s">
        <v>28</v>
      </c>
      <c r="B30" s="106">
        <v>75</v>
      </c>
      <c r="C30" s="106">
        <v>0</v>
      </c>
      <c r="D30" s="106">
        <v>50</v>
      </c>
      <c r="E30" s="106">
        <v>50</v>
      </c>
      <c r="F30" s="106">
        <v>50</v>
      </c>
      <c r="G30" s="106">
        <v>0</v>
      </c>
      <c r="H30" s="106">
        <v>175</v>
      </c>
      <c r="I30" s="106">
        <v>0</v>
      </c>
      <c r="J30" s="106">
        <v>100</v>
      </c>
      <c r="K30" s="106">
        <v>125</v>
      </c>
      <c r="L30" s="106">
        <v>50</v>
      </c>
      <c r="M30" s="106">
        <v>0</v>
      </c>
      <c r="N30" s="106">
        <v>0</v>
      </c>
      <c r="O30" s="106">
        <v>25</v>
      </c>
      <c r="P30" s="106">
        <v>0</v>
      </c>
      <c r="Q30" s="106">
        <v>0</v>
      </c>
      <c r="R30" s="106">
        <v>100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525</v>
      </c>
      <c r="Z30" s="106">
        <v>0</v>
      </c>
      <c r="AA30" s="106">
        <v>100</v>
      </c>
      <c r="AB30" s="106">
        <v>200</v>
      </c>
      <c r="AC30" s="106">
        <v>150</v>
      </c>
      <c r="AD30" s="106">
        <v>0</v>
      </c>
      <c r="AE30" s="106">
        <v>0</v>
      </c>
      <c r="AF30" s="106">
        <v>0</v>
      </c>
      <c r="AG30" s="106">
        <v>0</v>
      </c>
      <c r="AH30" s="106">
        <v>250</v>
      </c>
      <c r="AI30" s="106">
        <v>275</v>
      </c>
      <c r="AJ30" s="106">
        <v>225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225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3"/>
    </row>
    <row r="31" spans="1:54" ht="12.75" x14ac:dyDescent="0.2">
      <c r="A31" s="105" t="s">
        <v>29</v>
      </c>
      <c r="B31" s="106">
        <v>71.07692307692308</v>
      </c>
      <c r="C31" s="106">
        <v>25.846153846153847</v>
      </c>
      <c r="D31" s="106">
        <v>129.23076923076923</v>
      </c>
      <c r="E31" s="106">
        <v>193.84615384615387</v>
      </c>
      <c r="F31" s="106">
        <v>71.07692307692308</v>
      </c>
      <c r="G31" s="106">
        <v>19.384615384615387</v>
      </c>
      <c r="H31" s="106">
        <v>174.46153846153848</v>
      </c>
      <c r="I31" s="106">
        <v>51.692307692307693</v>
      </c>
      <c r="J31" s="106">
        <v>116.30769230769232</v>
      </c>
      <c r="K31" s="106">
        <v>45.230769230769234</v>
      </c>
      <c r="L31" s="106">
        <v>187.38461538461539</v>
      </c>
      <c r="M31" s="106">
        <v>58.15384615384616</v>
      </c>
      <c r="N31" s="106">
        <v>25.846153846153847</v>
      </c>
      <c r="O31" s="106">
        <v>45.230769230769234</v>
      </c>
      <c r="P31" s="106">
        <v>58.15384615384616</v>
      </c>
      <c r="Q31" s="106">
        <v>71.07692307692308</v>
      </c>
      <c r="R31" s="106">
        <v>25.846153846153847</v>
      </c>
      <c r="S31" s="106">
        <v>12.923076923076923</v>
      </c>
      <c r="T31" s="106">
        <v>45.230769230769234</v>
      </c>
      <c r="U31" s="106">
        <v>77.538461538461547</v>
      </c>
      <c r="V31" s="106">
        <v>6.4615384615384617</v>
      </c>
      <c r="W31" s="106">
        <v>51.692307692307693</v>
      </c>
      <c r="X31" s="106">
        <v>6.4615384615384617</v>
      </c>
      <c r="Y31" s="106">
        <v>310.15384615384619</v>
      </c>
      <c r="Z31" s="106">
        <v>174.46153846153848</v>
      </c>
      <c r="AA31" s="106">
        <v>264.92307692307696</v>
      </c>
      <c r="AB31" s="106">
        <v>103.38461538461539</v>
      </c>
      <c r="AC31" s="106">
        <v>38.769230769230774</v>
      </c>
      <c r="AD31" s="106">
        <v>19.384615384615387</v>
      </c>
      <c r="AE31" s="106">
        <v>38.769230769230774</v>
      </c>
      <c r="AF31" s="106">
        <v>71.07692307692308</v>
      </c>
      <c r="AG31" s="106">
        <v>71.07692307692308</v>
      </c>
      <c r="AH31" s="106">
        <v>730.15384615384619</v>
      </c>
      <c r="AI31" s="106">
        <v>161.53846153846155</v>
      </c>
      <c r="AJ31" s="106">
        <v>58.15384615384616</v>
      </c>
      <c r="AK31" s="106">
        <v>38.769230769230774</v>
      </c>
      <c r="AL31" s="106">
        <v>6.4615384615384617</v>
      </c>
      <c r="AM31" s="106">
        <v>25.846153846153847</v>
      </c>
      <c r="AN31" s="106">
        <v>77.538461538461547</v>
      </c>
      <c r="AO31" s="106">
        <v>6.4615384615384617</v>
      </c>
      <c r="AP31" s="106">
        <v>6.4615384615384617</v>
      </c>
      <c r="AQ31" s="106">
        <v>6.4615384615384617</v>
      </c>
      <c r="AR31" s="106">
        <v>0</v>
      </c>
      <c r="AS31" s="106">
        <v>239.07692307692309</v>
      </c>
      <c r="AT31" s="106">
        <v>6.4615384615384617</v>
      </c>
      <c r="AU31" s="106">
        <v>0</v>
      </c>
      <c r="AV31" s="106">
        <v>12.923076923076923</v>
      </c>
      <c r="AW31" s="106">
        <v>6.4615384615384617</v>
      </c>
      <c r="AX31" s="106">
        <v>12.923076923076923</v>
      </c>
      <c r="AY31" s="106">
        <v>25.846153846153847</v>
      </c>
      <c r="AZ31" s="106">
        <v>6.4615384615384617</v>
      </c>
      <c r="BA31" s="106">
        <v>0</v>
      </c>
      <c r="BB31" s="103"/>
    </row>
    <row r="32" spans="1:54" ht="12.75" x14ac:dyDescent="0.2">
      <c r="A32" s="105" t="s">
        <v>30</v>
      </c>
      <c r="B32" s="106">
        <v>205.61538461538464</v>
      </c>
      <c r="C32" s="106">
        <v>74.769230769230774</v>
      </c>
      <c r="D32" s="106">
        <v>373.84615384615387</v>
      </c>
      <c r="E32" s="106">
        <v>560.76923076923083</v>
      </c>
      <c r="F32" s="106">
        <v>205.61538461538464</v>
      </c>
      <c r="G32" s="106">
        <v>56.07692307692308</v>
      </c>
      <c r="H32" s="106">
        <v>504.69230769230774</v>
      </c>
      <c r="I32" s="106">
        <v>149.53846153846155</v>
      </c>
      <c r="J32" s="106">
        <v>336.46153846153851</v>
      </c>
      <c r="K32" s="106">
        <v>130.84615384615387</v>
      </c>
      <c r="L32" s="106">
        <v>542.07692307692309</v>
      </c>
      <c r="M32" s="106">
        <v>168.23076923076925</v>
      </c>
      <c r="N32" s="106">
        <v>74.769230769230774</v>
      </c>
      <c r="O32" s="106">
        <v>130.84615384615387</v>
      </c>
      <c r="P32" s="106">
        <v>168.23076923076925</v>
      </c>
      <c r="Q32" s="106">
        <v>205.61538461538464</v>
      </c>
      <c r="R32" s="106">
        <v>74.769230769230774</v>
      </c>
      <c r="S32" s="106">
        <v>37.384615384615387</v>
      </c>
      <c r="T32" s="106">
        <v>130.84615384615387</v>
      </c>
      <c r="U32" s="106">
        <v>224.30769230769232</v>
      </c>
      <c r="V32" s="106">
        <v>18.692307692307693</v>
      </c>
      <c r="W32" s="106">
        <v>149.53846153846155</v>
      </c>
      <c r="X32" s="106">
        <v>18.692307692307693</v>
      </c>
      <c r="Y32" s="106">
        <v>897.23076923076928</v>
      </c>
      <c r="Z32" s="106">
        <v>504.69230769230774</v>
      </c>
      <c r="AA32" s="106">
        <v>766.38461538461547</v>
      </c>
      <c r="AB32" s="106">
        <v>299.07692307692309</v>
      </c>
      <c r="AC32" s="106">
        <v>112.15384615384616</v>
      </c>
      <c r="AD32" s="106">
        <v>56.07692307692308</v>
      </c>
      <c r="AE32" s="106">
        <v>112.15384615384616</v>
      </c>
      <c r="AF32" s="106">
        <v>205.61538461538464</v>
      </c>
      <c r="AG32" s="106">
        <v>205.61538461538464</v>
      </c>
      <c r="AH32" s="106">
        <v>2112.2307692307695</v>
      </c>
      <c r="AI32" s="106">
        <v>467.30769230769232</v>
      </c>
      <c r="AJ32" s="106">
        <v>168.23076923076925</v>
      </c>
      <c r="AK32" s="106">
        <v>112.15384615384616</v>
      </c>
      <c r="AL32" s="106">
        <v>18.692307692307693</v>
      </c>
      <c r="AM32" s="106">
        <v>74.769230769230774</v>
      </c>
      <c r="AN32" s="106">
        <v>224.30769230769232</v>
      </c>
      <c r="AO32" s="106">
        <v>18.692307692307693</v>
      </c>
      <c r="AP32" s="106">
        <v>18.692307692307693</v>
      </c>
      <c r="AQ32" s="106">
        <v>18.692307692307693</v>
      </c>
      <c r="AR32" s="106">
        <v>0</v>
      </c>
      <c r="AS32" s="106">
        <v>691.61538461538464</v>
      </c>
      <c r="AT32" s="106">
        <v>18.692307692307693</v>
      </c>
      <c r="AU32" s="106">
        <v>0</v>
      </c>
      <c r="AV32" s="106">
        <v>37.384615384615387</v>
      </c>
      <c r="AW32" s="106">
        <v>18.692307692307693</v>
      </c>
      <c r="AX32" s="106">
        <v>37.384615384615387</v>
      </c>
      <c r="AY32" s="106">
        <v>74.769230769230774</v>
      </c>
      <c r="AZ32" s="106">
        <v>18.692307692307693</v>
      </c>
      <c r="BA32" s="106">
        <v>0</v>
      </c>
      <c r="BB32" s="103"/>
    </row>
    <row r="33" spans="1:54" ht="12.75" x14ac:dyDescent="0.2">
      <c r="A33" s="105" t="s">
        <v>31</v>
      </c>
      <c r="B33" s="106">
        <v>86.307692307692307</v>
      </c>
      <c r="C33" s="106">
        <v>31.384615384615387</v>
      </c>
      <c r="D33" s="106">
        <v>156.92307692307693</v>
      </c>
      <c r="E33" s="106">
        <v>235.38461538461539</v>
      </c>
      <c r="F33" s="106">
        <v>86.307692307692307</v>
      </c>
      <c r="G33" s="106">
        <v>23.53846153846154</v>
      </c>
      <c r="H33" s="106">
        <v>211.84615384615387</v>
      </c>
      <c r="I33" s="106">
        <v>62.769230769230774</v>
      </c>
      <c r="J33" s="106">
        <v>141.23076923076923</v>
      </c>
      <c r="K33" s="106">
        <v>54.923076923076927</v>
      </c>
      <c r="L33" s="106">
        <v>227.53846153846155</v>
      </c>
      <c r="M33" s="106">
        <v>70.615384615384613</v>
      </c>
      <c r="N33" s="106">
        <v>31.384615384615387</v>
      </c>
      <c r="O33" s="106">
        <v>54.923076923076927</v>
      </c>
      <c r="P33" s="106">
        <v>70.615384615384613</v>
      </c>
      <c r="Q33" s="106">
        <v>86.307692307692307</v>
      </c>
      <c r="R33" s="106">
        <v>31.384615384615387</v>
      </c>
      <c r="S33" s="106">
        <v>15.692307692307693</v>
      </c>
      <c r="T33" s="106">
        <v>54.923076923076927</v>
      </c>
      <c r="U33" s="106">
        <v>94.15384615384616</v>
      </c>
      <c r="V33" s="106">
        <v>7.8461538461538467</v>
      </c>
      <c r="W33" s="106">
        <v>62.769230769230774</v>
      </c>
      <c r="X33" s="106">
        <v>7.8461538461538467</v>
      </c>
      <c r="Y33" s="106">
        <v>376.61538461538464</v>
      </c>
      <c r="Z33" s="106">
        <v>211.84615384615387</v>
      </c>
      <c r="AA33" s="106">
        <v>321.69230769230774</v>
      </c>
      <c r="AB33" s="106">
        <v>125.53846153846155</v>
      </c>
      <c r="AC33" s="106">
        <v>47.07692307692308</v>
      </c>
      <c r="AD33" s="106">
        <v>23.53846153846154</v>
      </c>
      <c r="AE33" s="106">
        <v>47.07692307692308</v>
      </c>
      <c r="AF33" s="106">
        <v>86.307692307692307</v>
      </c>
      <c r="AG33" s="106">
        <v>86.307692307692307</v>
      </c>
      <c r="AH33" s="106">
        <v>886.61538461538464</v>
      </c>
      <c r="AI33" s="106">
        <v>196.15384615384616</v>
      </c>
      <c r="AJ33" s="106">
        <v>70.615384615384613</v>
      </c>
      <c r="AK33" s="106">
        <v>47.07692307692308</v>
      </c>
      <c r="AL33" s="106">
        <v>7.8461538461538467</v>
      </c>
      <c r="AM33" s="106">
        <v>31.384615384615387</v>
      </c>
      <c r="AN33" s="106">
        <v>94.15384615384616</v>
      </c>
      <c r="AO33" s="106">
        <v>7.8461538461538467</v>
      </c>
      <c r="AP33" s="106">
        <v>7.8461538461538467</v>
      </c>
      <c r="AQ33" s="106">
        <v>7.8461538461538467</v>
      </c>
      <c r="AR33" s="106">
        <v>0</v>
      </c>
      <c r="AS33" s="106">
        <v>290.30769230769232</v>
      </c>
      <c r="AT33" s="106">
        <v>7.8461538461538467</v>
      </c>
      <c r="AU33" s="106">
        <v>0</v>
      </c>
      <c r="AV33" s="106">
        <v>15.692307692307693</v>
      </c>
      <c r="AW33" s="106">
        <v>7.8461538461538467</v>
      </c>
      <c r="AX33" s="106">
        <v>15.692307692307693</v>
      </c>
      <c r="AY33" s="106">
        <v>31.384615384615387</v>
      </c>
      <c r="AZ33" s="106">
        <v>7.8461538461538467</v>
      </c>
      <c r="BA33" s="106">
        <v>0</v>
      </c>
      <c r="BB33" s="103"/>
    </row>
    <row r="34" spans="1:54" ht="12.75" x14ac:dyDescent="0.2">
      <c r="A34" s="105" t="s">
        <v>1</v>
      </c>
      <c r="B34" s="106">
        <v>53.326909999999998</v>
      </c>
      <c r="C34" s="106">
        <v>17.986499999999999</v>
      </c>
      <c r="D34" s="106">
        <v>348.09059999999999</v>
      </c>
      <c r="E34" s="106">
        <v>366.46455200000003</v>
      </c>
      <c r="F34" s="106">
        <v>146.46966750000001</v>
      </c>
      <c r="G34" s="106">
        <v>12.211875000000001</v>
      </c>
      <c r="H34" s="106">
        <v>177.88879599999999</v>
      </c>
      <c r="I34" s="106">
        <v>0</v>
      </c>
      <c r="J34" s="106">
        <v>230.466568</v>
      </c>
      <c r="K34" s="106">
        <v>39.175245000000004</v>
      </c>
      <c r="L34" s="106">
        <v>483.66915999999998</v>
      </c>
      <c r="M34" s="106">
        <v>13.986375000000001</v>
      </c>
      <c r="N34" s="106">
        <v>18.2532</v>
      </c>
      <c r="O34" s="106">
        <v>61.607700000000001</v>
      </c>
      <c r="P34" s="106">
        <v>171.06952999999999</v>
      </c>
      <c r="Q34" s="106">
        <v>89.987978500000011</v>
      </c>
      <c r="R34" s="106">
        <v>33.007297500000007</v>
      </c>
      <c r="S34" s="106">
        <v>38.8767225</v>
      </c>
      <c r="T34" s="106">
        <v>142.58058039999997</v>
      </c>
      <c r="U34" s="106">
        <v>123.3314901</v>
      </c>
      <c r="V34" s="106">
        <v>0</v>
      </c>
      <c r="W34" s="106">
        <v>12.708999999999998</v>
      </c>
      <c r="X34" s="106">
        <v>0</v>
      </c>
      <c r="Y34" s="106">
        <v>303.40960000000001</v>
      </c>
      <c r="Z34" s="106">
        <v>204.502152</v>
      </c>
      <c r="AA34" s="106">
        <v>341.92590000000001</v>
      </c>
      <c r="AB34" s="106">
        <v>90.018500000000003</v>
      </c>
      <c r="AC34" s="106">
        <v>64.783445</v>
      </c>
      <c r="AD34" s="106">
        <v>35.103000000000002</v>
      </c>
      <c r="AE34" s="106">
        <v>42.585799999999999</v>
      </c>
      <c r="AF34" s="106">
        <v>27.093225000000004</v>
      </c>
      <c r="AG34" s="106">
        <v>0</v>
      </c>
      <c r="AH34" s="106">
        <v>1840.6986000000002</v>
      </c>
      <c r="AI34" s="106">
        <v>0</v>
      </c>
      <c r="AJ34" s="106">
        <v>72.238995000000003</v>
      </c>
      <c r="AK34" s="106">
        <v>30.30478815</v>
      </c>
      <c r="AL34" s="106">
        <v>0</v>
      </c>
      <c r="AM34" s="106">
        <v>6.3562500000000002</v>
      </c>
      <c r="AN34" s="106">
        <v>40.832946</v>
      </c>
      <c r="AO34" s="106">
        <v>0</v>
      </c>
      <c r="AP34" s="106">
        <v>0</v>
      </c>
      <c r="AQ34" s="106">
        <v>0</v>
      </c>
      <c r="AR34" s="106">
        <v>0</v>
      </c>
      <c r="AS34" s="106">
        <v>443.10956799999997</v>
      </c>
      <c r="AT34" s="106">
        <v>0</v>
      </c>
      <c r="AU34" s="106">
        <v>0</v>
      </c>
      <c r="AV34" s="106">
        <v>4.5500000000000006E-2</v>
      </c>
      <c r="AW34" s="106">
        <v>0</v>
      </c>
      <c r="AX34" s="106">
        <v>14.835000000000001</v>
      </c>
      <c r="AY34" s="106">
        <v>1.1091059999999997</v>
      </c>
      <c r="AZ34" s="106">
        <v>0</v>
      </c>
      <c r="BA34" s="106">
        <v>0</v>
      </c>
      <c r="BB34" s="103"/>
    </row>
    <row r="35" spans="1:54" ht="12.75" x14ac:dyDescent="0.2">
      <c r="A35" s="105" t="s">
        <v>0</v>
      </c>
      <c r="B35" s="106">
        <v>308.59999999999991</v>
      </c>
      <c r="C35" s="106">
        <v>241.99</v>
      </c>
      <c r="D35" s="106">
        <v>2003.69</v>
      </c>
      <c r="E35" s="106">
        <v>2011.67</v>
      </c>
      <c r="F35" s="106">
        <v>726.21</v>
      </c>
      <c r="G35" s="106">
        <v>65.44</v>
      </c>
      <c r="H35" s="106">
        <v>1977.7399999999998</v>
      </c>
      <c r="I35" s="106">
        <v>529.29</v>
      </c>
      <c r="J35" s="106">
        <v>1814.75</v>
      </c>
      <c r="K35" s="106">
        <v>446.05</v>
      </c>
      <c r="L35" s="106">
        <v>2114.7499999999995</v>
      </c>
      <c r="M35" s="106">
        <v>62.129999999999995</v>
      </c>
      <c r="N35" s="106">
        <v>72.650000000000006</v>
      </c>
      <c r="O35" s="106">
        <v>224.76</v>
      </c>
      <c r="P35" s="106">
        <v>1303.1699999999998</v>
      </c>
      <c r="Q35" s="106">
        <v>772.1</v>
      </c>
      <c r="R35" s="106">
        <v>226.17</v>
      </c>
      <c r="S35" s="106">
        <v>164.03</v>
      </c>
      <c r="T35" s="106">
        <v>512.5</v>
      </c>
      <c r="U35" s="106">
        <v>590.7600000000001</v>
      </c>
      <c r="V35" s="106">
        <v>0</v>
      </c>
      <c r="W35" s="106">
        <v>84.32</v>
      </c>
      <c r="X35" s="106">
        <v>0</v>
      </c>
      <c r="Y35" s="106">
        <v>2008.7699999999998</v>
      </c>
      <c r="Z35" s="106">
        <v>1522.28</v>
      </c>
      <c r="AA35" s="106">
        <v>1884.44</v>
      </c>
      <c r="AB35" s="106">
        <v>686.43</v>
      </c>
      <c r="AC35" s="106">
        <v>473.91</v>
      </c>
      <c r="AD35" s="106">
        <v>236.96</v>
      </c>
      <c r="AE35" s="106">
        <v>369.95</v>
      </c>
      <c r="AF35" s="106">
        <v>291.31</v>
      </c>
      <c r="AG35" s="106">
        <v>671.44</v>
      </c>
      <c r="AH35" s="106">
        <v>11039.430000000004</v>
      </c>
      <c r="AI35" s="106">
        <v>1529.25</v>
      </c>
      <c r="AJ35" s="106">
        <v>903.20999999999992</v>
      </c>
      <c r="AK35" s="106">
        <v>39.409999999999997</v>
      </c>
      <c r="AL35" s="106">
        <v>0</v>
      </c>
      <c r="AM35" s="106">
        <v>86.17</v>
      </c>
      <c r="AN35" s="106">
        <v>302</v>
      </c>
      <c r="AO35" s="106">
        <v>0</v>
      </c>
      <c r="AP35" s="106">
        <v>0</v>
      </c>
      <c r="AQ35" s="106">
        <v>0</v>
      </c>
      <c r="AR35" s="106">
        <v>0</v>
      </c>
      <c r="AS35" s="106">
        <v>2091.2400000000002</v>
      </c>
      <c r="AT35" s="106">
        <v>0</v>
      </c>
      <c r="AU35" s="106">
        <v>0</v>
      </c>
      <c r="AV35" s="106">
        <v>0.38</v>
      </c>
      <c r="AW35" s="106">
        <v>0</v>
      </c>
      <c r="AX35" s="106">
        <v>78.819999999999993</v>
      </c>
      <c r="AY35" s="106">
        <v>5.86</v>
      </c>
      <c r="AZ35" s="106">
        <v>0</v>
      </c>
      <c r="BA35" s="106">
        <v>0</v>
      </c>
      <c r="BB35" s="103"/>
    </row>
    <row r="36" spans="1:54" ht="12.75" x14ac:dyDescent="0.2">
      <c r="A36" s="114" t="s">
        <v>33</v>
      </c>
      <c r="B36" s="115">
        <f t="shared" ref="B36:BA36" si="5">IFERROR(SUM(B25:B35)/B11,"N/A")</f>
        <v>0.17215018462058393</v>
      </c>
      <c r="C36" s="115">
        <f t="shared" si="5"/>
        <v>0.28378827397370665</v>
      </c>
      <c r="D36" s="115">
        <f t="shared" si="5"/>
        <v>0.31295066041730402</v>
      </c>
      <c r="E36" s="115">
        <f t="shared" si="5"/>
        <v>0.45650000022175846</v>
      </c>
      <c r="F36" s="115">
        <f t="shared" si="5"/>
        <v>0.42361512215350333</v>
      </c>
      <c r="G36" s="115">
        <f t="shared" si="5"/>
        <v>0.24912189383040304</v>
      </c>
      <c r="H36" s="115">
        <f t="shared" si="5"/>
        <v>0.32934014187830368</v>
      </c>
      <c r="I36" s="115">
        <f t="shared" si="5"/>
        <v>0.25928004107782404</v>
      </c>
      <c r="J36" s="115">
        <f t="shared" si="5"/>
        <v>0.40777099560240104</v>
      </c>
      <c r="K36" s="115">
        <f t="shared" si="5"/>
        <v>0.23731732633204766</v>
      </c>
      <c r="L36" s="115">
        <f t="shared" si="5"/>
        <v>0.33859696089868285</v>
      </c>
      <c r="M36" s="115">
        <f t="shared" si="5"/>
        <v>0.43023371915324465</v>
      </c>
      <c r="N36" s="115">
        <f t="shared" si="5"/>
        <v>0.63439102229898536</v>
      </c>
      <c r="O36" s="115">
        <f t="shared" si="5"/>
        <v>0.299236269923353</v>
      </c>
      <c r="P36" s="115">
        <f t="shared" si="5"/>
        <v>0.41213269208144598</v>
      </c>
      <c r="Q36" s="115">
        <f t="shared" si="5"/>
        <v>0.34589257423379172</v>
      </c>
      <c r="R36" s="115">
        <f t="shared" si="5"/>
        <v>0.28595631386510922</v>
      </c>
      <c r="S36" s="115">
        <f t="shared" si="5"/>
        <v>0.24060743913997537</v>
      </c>
      <c r="T36" s="115">
        <f t="shared" si="5"/>
        <v>0.52789633845346595</v>
      </c>
      <c r="U36" s="115">
        <f t="shared" si="5"/>
        <v>0.23452367828000104</v>
      </c>
      <c r="V36" s="115">
        <f t="shared" si="5"/>
        <v>0.25120113116648207</v>
      </c>
      <c r="W36" s="115">
        <f t="shared" si="5"/>
        <v>0.30888684380257853</v>
      </c>
      <c r="X36" s="115">
        <f t="shared" si="5"/>
        <v>0.11892338989113184</v>
      </c>
      <c r="Y36" s="115">
        <f t="shared" si="5"/>
        <v>0.57378251614550724</v>
      </c>
      <c r="Z36" s="115">
        <f t="shared" si="5"/>
        <v>0.3481082078061698</v>
      </c>
      <c r="AA36" s="115">
        <f t="shared" si="5"/>
        <v>0.41684282069364292</v>
      </c>
      <c r="AB36" s="115">
        <f t="shared" si="5"/>
        <v>0.38103805278491776</v>
      </c>
      <c r="AC36" s="115">
        <f t="shared" si="5"/>
        <v>0.30969981832369886</v>
      </c>
      <c r="AD36" s="115">
        <f t="shared" si="5"/>
        <v>0.20012180624745862</v>
      </c>
      <c r="AE36" s="115">
        <f t="shared" si="5"/>
        <v>0.18699685667918597</v>
      </c>
      <c r="AF36" s="115">
        <f t="shared" si="5"/>
        <v>0.34654933520364073</v>
      </c>
      <c r="AG36" s="115">
        <f t="shared" si="5"/>
        <v>0.28888918338256903</v>
      </c>
      <c r="AH36" s="115">
        <f t="shared" si="5"/>
        <v>0.25979412574148081</v>
      </c>
      <c r="AI36" s="115">
        <f t="shared" si="5"/>
        <v>0.41035221116405224</v>
      </c>
      <c r="AJ36" s="115">
        <f t="shared" si="5"/>
        <v>0.32596209331501746</v>
      </c>
      <c r="AK36" s="115">
        <f t="shared" si="5"/>
        <v>0.63190192009555335</v>
      </c>
      <c r="AL36" s="115">
        <f t="shared" si="5"/>
        <v>0.2361515941189718</v>
      </c>
      <c r="AM36" s="115">
        <f t="shared" si="5"/>
        <v>0.35047399935737406</v>
      </c>
      <c r="AN36" s="115">
        <f t="shared" si="5"/>
        <v>0.42876229012067651</v>
      </c>
      <c r="AO36" s="115">
        <f t="shared" si="5"/>
        <v>0.14059138641540825</v>
      </c>
      <c r="AP36" s="115">
        <f t="shared" si="5"/>
        <v>0.22958724522384949</v>
      </c>
      <c r="AQ36" s="115">
        <f t="shared" si="5"/>
        <v>0.64507702969241432</v>
      </c>
      <c r="AR36" s="115" t="str">
        <f t="shared" si="5"/>
        <v>N/A</v>
      </c>
      <c r="AS36" s="115">
        <f t="shared" si="5"/>
        <v>0.64481715797877459</v>
      </c>
      <c r="AT36" s="115" t="str">
        <f t="shared" si="5"/>
        <v>N/A</v>
      </c>
      <c r="AU36" s="115" t="str">
        <f t="shared" si="5"/>
        <v>N/A</v>
      </c>
      <c r="AV36" s="115" t="str">
        <f t="shared" si="5"/>
        <v>N/A</v>
      </c>
      <c r="AW36" s="115" t="str">
        <f t="shared" si="5"/>
        <v>N/A</v>
      </c>
      <c r="AX36" s="115">
        <f t="shared" si="5"/>
        <v>0.30131299295178898</v>
      </c>
      <c r="AY36" s="115">
        <f t="shared" si="5"/>
        <v>0.69085901944890271</v>
      </c>
      <c r="AZ36" s="115" t="str">
        <f t="shared" si="5"/>
        <v>N/A</v>
      </c>
      <c r="BA36" s="115" t="str">
        <f t="shared" si="5"/>
        <v>N/A</v>
      </c>
      <c r="BB36" s="114"/>
    </row>
    <row r="37" spans="1:54" ht="12.75" x14ac:dyDescent="0.2">
      <c r="A37" s="116" t="s">
        <v>34</v>
      </c>
      <c r="B37" s="116">
        <v>11</v>
      </c>
      <c r="C37" s="116">
        <v>4</v>
      </c>
      <c r="D37" s="116">
        <v>20</v>
      </c>
      <c r="E37" s="116">
        <v>30</v>
      </c>
      <c r="F37" s="116">
        <v>11</v>
      </c>
      <c r="G37" s="116">
        <v>3</v>
      </c>
      <c r="H37" s="116">
        <v>27</v>
      </c>
      <c r="I37" s="116">
        <v>8</v>
      </c>
      <c r="J37" s="116">
        <v>18</v>
      </c>
      <c r="K37" s="116">
        <v>7</v>
      </c>
      <c r="L37" s="116">
        <v>29</v>
      </c>
      <c r="M37" s="116">
        <v>9</v>
      </c>
      <c r="N37" s="116">
        <v>4</v>
      </c>
      <c r="O37" s="116">
        <v>7</v>
      </c>
      <c r="P37" s="116">
        <v>9</v>
      </c>
      <c r="Q37" s="116">
        <v>11</v>
      </c>
      <c r="R37" s="116">
        <v>4</v>
      </c>
      <c r="S37" s="116">
        <v>2</v>
      </c>
      <c r="T37" s="116">
        <v>7</v>
      </c>
      <c r="U37" s="116">
        <v>12</v>
      </c>
      <c r="V37" s="116">
        <v>1</v>
      </c>
      <c r="W37" s="116">
        <v>8</v>
      </c>
      <c r="X37" s="116">
        <v>1</v>
      </c>
      <c r="Y37" s="116">
        <v>48</v>
      </c>
      <c r="Z37" s="116">
        <v>27</v>
      </c>
      <c r="AA37" s="116">
        <v>41</v>
      </c>
      <c r="AB37" s="116">
        <v>16</v>
      </c>
      <c r="AC37" s="116">
        <v>6</v>
      </c>
      <c r="AD37" s="116">
        <v>3</v>
      </c>
      <c r="AE37" s="116">
        <v>6</v>
      </c>
      <c r="AF37" s="116">
        <v>11</v>
      </c>
      <c r="AG37" s="116">
        <v>11</v>
      </c>
      <c r="AH37" s="116">
        <v>113</v>
      </c>
      <c r="AI37" s="116">
        <v>25</v>
      </c>
      <c r="AJ37" s="116">
        <v>9</v>
      </c>
      <c r="AK37" s="116">
        <v>6</v>
      </c>
      <c r="AL37" s="116">
        <v>1</v>
      </c>
      <c r="AM37" s="116">
        <v>4</v>
      </c>
      <c r="AN37" s="116">
        <v>12</v>
      </c>
      <c r="AO37" s="116">
        <v>1</v>
      </c>
      <c r="AP37" s="116">
        <v>1</v>
      </c>
      <c r="AQ37" s="116">
        <v>1</v>
      </c>
      <c r="AR37" s="116">
        <v>0</v>
      </c>
      <c r="AS37" s="116">
        <v>37</v>
      </c>
      <c r="AT37" s="116">
        <v>1</v>
      </c>
      <c r="AU37" s="116">
        <v>0</v>
      </c>
      <c r="AV37" s="116">
        <v>2</v>
      </c>
      <c r="AW37" s="116">
        <v>1</v>
      </c>
      <c r="AX37" s="116">
        <v>2</v>
      </c>
      <c r="AY37" s="116">
        <v>4</v>
      </c>
      <c r="AZ37" s="116">
        <v>1</v>
      </c>
      <c r="BA37" s="116">
        <v>0</v>
      </c>
      <c r="BB37" s="116"/>
    </row>
    <row r="38" spans="1:54" ht="12.75" x14ac:dyDescent="0.2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</row>
    <row r="39" spans="1:54" ht="12.75" x14ac:dyDescent="0.2">
      <c r="A39" s="99" t="s">
        <v>35</v>
      </c>
      <c r="B39" s="109">
        <v>7740.0542284615385</v>
      </c>
      <c r="C39" s="109">
        <v>1575.195246153846</v>
      </c>
      <c r="D39" s="109">
        <v>9876.6109384615447</v>
      </c>
      <c r="E39" s="109">
        <v>5512.324632615384</v>
      </c>
      <c r="F39" s="109">
        <v>2563.9126786538473</v>
      </c>
      <c r="G39" s="109">
        <v>961.2185865384613</v>
      </c>
      <c r="H39" s="109">
        <v>8700.5328347692302</v>
      </c>
      <c r="I39" s="109">
        <v>3027.0895846153844</v>
      </c>
      <c r="J39" s="109">
        <v>4195.0016012307688</v>
      </c>
      <c r="K39" s="109">
        <v>3886.0584626923082</v>
      </c>
      <c r="L39" s="109">
        <v>10505.974647692308</v>
      </c>
      <c r="M39" s="109">
        <v>822.26789423076957</v>
      </c>
      <c r="N39" s="109">
        <v>189.34084615384597</v>
      </c>
      <c r="O39" s="109">
        <v>2038.7207076923082</v>
      </c>
      <c r="P39" s="109">
        <v>2008.6449469230765</v>
      </c>
      <c r="Q39" s="109">
        <v>2947.6882753461537</v>
      </c>
      <c r="R39" s="109">
        <v>2092.8063486538467</v>
      </c>
      <c r="S39" s="109">
        <v>1389.9283544230766</v>
      </c>
      <c r="T39" s="109">
        <v>-2079.1501804</v>
      </c>
      <c r="U39" s="109">
        <v>6036.3370406692311</v>
      </c>
      <c r="V39" s="109">
        <v>179.11089230769227</v>
      </c>
      <c r="W39" s="109">
        <v>1421.998492307692</v>
      </c>
      <c r="X39" s="109">
        <v>947.43269230769226</v>
      </c>
      <c r="Y39" s="109">
        <v>4565.5223461538471</v>
      </c>
      <c r="Z39" s="109">
        <v>6060.9566710769232</v>
      </c>
      <c r="AA39" s="109">
        <v>7760.7402999999995</v>
      </c>
      <c r="AB39" s="109">
        <v>3838.6082615384616</v>
      </c>
      <c r="AC39" s="109">
        <v>3462.9115703846142</v>
      </c>
      <c r="AD39" s="109">
        <v>2751.7449615384617</v>
      </c>
      <c r="AE39" s="109">
        <v>5335.9388153846166</v>
      </c>
      <c r="AF39" s="109">
        <v>2018.0987365384619</v>
      </c>
      <c r="AG39" s="109">
        <v>4092.5892384615386</v>
      </c>
      <c r="AH39" s="109">
        <v>82336.730623076932</v>
      </c>
      <c r="AI39" s="109">
        <v>5967.8665461538458</v>
      </c>
      <c r="AJ39" s="109">
        <v>4481.6901742307691</v>
      </c>
      <c r="AK39" s="109">
        <v>67.485827234615272</v>
      </c>
      <c r="AL39" s="109">
        <v>228.2951923076923</v>
      </c>
      <c r="AM39" s="109">
        <v>671.17619615384615</v>
      </c>
      <c r="AN39" s="109">
        <v>1223.8075847692303</v>
      </c>
      <c r="AO39" s="109">
        <v>587.65149230769214</v>
      </c>
      <c r="AP39" s="109">
        <v>211.1014923076923</v>
      </c>
      <c r="AQ39" s="109">
        <v>25.607692307692311</v>
      </c>
      <c r="AR39" s="109">
        <v>0</v>
      </c>
      <c r="AS39" s="109">
        <v>3021.7741473846145</v>
      </c>
      <c r="AT39" s="109"/>
      <c r="AU39" s="109">
        <v>0</v>
      </c>
      <c r="AV39" s="109">
        <v>-93.00242307692308</v>
      </c>
      <c r="AW39" s="109">
        <v>-40.692307692307693</v>
      </c>
      <c r="AX39" s="109">
        <v>579.71807692307686</v>
      </c>
      <c r="AY39" s="109">
        <v>97.752140153846113</v>
      </c>
      <c r="AZ39" s="109">
        <v>-40.692307692307693</v>
      </c>
      <c r="BA39" s="109">
        <v>-27.99</v>
      </c>
      <c r="BB39" s="103"/>
    </row>
    <row r="40" spans="1:54" ht="12.75" x14ac:dyDescent="0.2">
      <c r="A40" s="117" t="s">
        <v>42</v>
      </c>
      <c r="B40" s="118">
        <f t="shared" ref="B40:BA40" si="6">IFERROR(B39/B11,"NO GMV")</f>
        <v>0.7331307445659232</v>
      </c>
      <c r="C40" s="118">
        <f t="shared" si="6"/>
        <v>0.71621172602629335</v>
      </c>
      <c r="D40" s="118">
        <f t="shared" si="6"/>
        <v>0.62814528226703059</v>
      </c>
      <c r="E40" s="118">
        <f t="shared" si="6"/>
        <v>0.51262131332089533</v>
      </c>
      <c r="F40" s="118">
        <f t="shared" si="6"/>
        <v>0.57638487784649672</v>
      </c>
      <c r="G40" s="118">
        <f t="shared" si="6"/>
        <v>0.75087810616959694</v>
      </c>
      <c r="H40" s="118">
        <f t="shared" si="6"/>
        <v>0.60152346432300952</v>
      </c>
      <c r="I40" s="118">
        <f t="shared" si="6"/>
        <v>0.59363846753938632</v>
      </c>
      <c r="J40" s="118">
        <f t="shared" si="6"/>
        <v>0.43471582251319002</v>
      </c>
      <c r="K40" s="118">
        <f t="shared" si="6"/>
        <v>0.65037144130625091</v>
      </c>
      <c r="L40" s="118">
        <f t="shared" si="6"/>
        <v>0.64868493092453927</v>
      </c>
      <c r="M40" s="118">
        <f t="shared" si="6"/>
        <v>0.56976628084675529</v>
      </c>
      <c r="N40" s="118">
        <f t="shared" si="6"/>
        <v>0.36560897770101458</v>
      </c>
      <c r="O40" s="118">
        <f t="shared" si="6"/>
        <v>0.70076373007664694</v>
      </c>
      <c r="P40" s="118">
        <f t="shared" si="6"/>
        <v>0.3309709703996504</v>
      </c>
      <c r="Q40" s="118">
        <f t="shared" si="6"/>
        <v>0.52858266502088525</v>
      </c>
      <c r="R40" s="118">
        <f t="shared" si="6"/>
        <v>0.71404368613489078</v>
      </c>
      <c r="S40" s="118">
        <f t="shared" si="6"/>
        <v>0.7593925608600246</v>
      </c>
      <c r="T40" s="118">
        <f t="shared" si="6"/>
        <v>-0.94210961140672334</v>
      </c>
      <c r="U40" s="118">
        <f t="shared" si="6"/>
        <v>0.72400148494407246</v>
      </c>
      <c r="V40" s="118">
        <f t="shared" si="6"/>
        <v>0.74879886883351798</v>
      </c>
      <c r="W40" s="118">
        <f t="shared" si="6"/>
        <v>0.69111315619742153</v>
      </c>
      <c r="X40" s="118">
        <f t="shared" si="6"/>
        <v>0.88107661010886817</v>
      </c>
      <c r="Y40" s="118">
        <f t="shared" si="6"/>
        <v>0.42621748385449271</v>
      </c>
      <c r="Z40" s="118">
        <f t="shared" si="6"/>
        <v>0.54043377419380612</v>
      </c>
      <c r="AA40" s="118">
        <f t="shared" si="6"/>
        <v>0.58315717930635702</v>
      </c>
      <c r="AB40" s="118">
        <f t="shared" si="6"/>
        <v>0.61896194721508224</v>
      </c>
      <c r="AC40" s="118">
        <f t="shared" si="6"/>
        <v>0.69030018167630114</v>
      </c>
      <c r="AD40" s="118">
        <f t="shared" si="6"/>
        <v>0.79987819375254143</v>
      </c>
      <c r="AE40" s="118">
        <f t="shared" si="6"/>
        <v>0.81300314332081403</v>
      </c>
      <c r="AF40" s="118">
        <f t="shared" si="6"/>
        <v>0.65345066479635927</v>
      </c>
      <c r="AG40" s="118">
        <f t="shared" si="6"/>
        <v>0.71111081661743103</v>
      </c>
      <c r="AH40" s="118">
        <f t="shared" si="6"/>
        <v>0.72708618947711512</v>
      </c>
      <c r="AI40" s="118">
        <f t="shared" si="6"/>
        <v>0.58964778883594782</v>
      </c>
      <c r="AJ40" s="118">
        <f t="shared" si="6"/>
        <v>0.67403790668498254</v>
      </c>
      <c r="AK40" s="118">
        <f t="shared" si="6"/>
        <v>8.6181311501191821E-2</v>
      </c>
      <c r="AL40" s="118">
        <f t="shared" si="6"/>
        <v>0.7638484058810282</v>
      </c>
      <c r="AM40" s="118">
        <f t="shared" si="6"/>
        <v>0.64952600064262589</v>
      </c>
      <c r="AN40" s="118">
        <f t="shared" si="6"/>
        <v>0.46857384692962378</v>
      </c>
      <c r="AO40" s="118">
        <f t="shared" si="6"/>
        <v>0.85940861358459175</v>
      </c>
      <c r="AP40" s="118">
        <f t="shared" si="6"/>
        <v>0.77041275477615057</v>
      </c>
      <c r="AQ40" s="118">
        <f t="shared" si="6"/>
        <v>0.35492297030758568</v>
      </c>
      <c r="AR40" s="118" t="str">
        <f t="shared" si="6"/>
        <v>NO GMV</v>
      </c>
      <c r="AS40" s="118">
        <f t="shared" si="6"/>
        <v>0.35518284202122541</v>
      </c>
      <c r="AT40" s="118" t="str">
        <f t="shared" si="6"/>
        <v>NO GMV</v>
      </c>
      <c r="AU40" s="118" t="str">
        <f t="shared" si="6"/>
        <v>NO GMV</v>
      </c>
      <c r="AV40" s="118" t="str">
        <f t="shared" si="6"/>
        <v>NO GMV</v>
      </c>
      <c r="AW40" s="118" t="str">
        <f t="shared" si="6"/>
        <v>NO GMV</v>
      </c>
      <c r="AX40" s="118">
        <f t="shared" si="6"/>
        <v>0.69868700704821107</v>
      </c>
      <c r="AY40" s="118">
        <f t="shared" si="6"/>
        <v>0.30914098055109734</v>
      </c>
      <c r="AZ40" s="118" t="str">
        <f t="shared" si="6"/>
        <v>NO GMV</v>
      </c>
      <c r="BA40" s="118" t="str">
        <f t="shared" si="6"/>
        <v>NO GMV</v>
      </c>
      <c r="BB40" s="98"/>
    </row>
    <row r="41" spans="1:54" ht="12.75" x14ac:dyDescent="0.2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</row>
    <row r="42" spans="1:54" ht="12.75" x14ac:dyDescent="0.2">
      <c r="A42" s="119" t="s">
        <v>37</v>
      </c>
      <c r="B42" s="120">
        <f t="shared" ref="B42:BA42" si="7">B11-SUM(B25:B35)</f>
        <v>8740.0542284615385</v>
      </c>
      <c r="C42" s="120">
        <f t="shared" si="7"/>
        <v>1575.195246153846</v>
      </c>
      <c r="D42" s="120">
        <f t="shared" si="7"/>
        <v>10802.785938461544</v>
      </c>
      <c r="E42" s="120">
        <f t="shared" si="7"/>
        <v>5844.369632615384</v>
      </c>
      <c r="F42" s="120">
        <f t="shared" si="7"/>
        <v>2563.9126786538473</v>
      </c>
      <c r="G42" s="120">
        <f t="shared" si="7"/>
        <v>961.2185865384613</v>
      </c>
      <c r="H42" s="120">
        <f t="shared" si="7"/>
        <v>9700.5328347692302</v>
      </c>
      <c r="I42" s="120">
        <f t="shared" si="7"/>
        <v>3777.0895846153844</v>
      </c>
      <c r="J42" s="120">
        <f t="shared" si="7"/>
        <v>5715.0016012307688</v>
      </c>
      <c r="K42" s="120">
        <f t="shared" si="7"/>
        <v>4557.1334626923081</v>
      </c>
      <c r="L42" s="120">
        <f t="shared" si="7"/>
        <v>10711.954647692308</v>
      </c>
      <c r="M42" s="120">
        <f t="shared" si="7"/>
        <v>822.26789423076957</v>
      </c>
      <c r="N42" s="120">
        <f t="shared" si="7"/>
        <v>189.34084615384597</v>
      </c>
      <c r="O42" s="120">
        <f t="shared" si="7"/>
        <v>2038.7207076923082</v>
      </c>
      <c r="P42" s="120">
        <f t="shared" si="7"/>
        <v>3567.7349469230767</v>
      </c>
      <c r="Q42" s="120">
        <f t="shared" si="7"/>
        <v>3647.6882753461537</v>
      </c>
      <c r="R42" s="120">
        <f t="shared" si="7"/>
        <v>2092.8063486538467</v>
      </c>
      <c r="S42" s="120">
        <f t="shared" si="7"/>
        <v>1389.9283544230766</v>
      </c>
      <c r="T42" s="120">
        <f t="shared" si="7"/>
        <v>1041.8898195999998</v>
      </c>
      <c r="U42" s="120">
        <f t="shared" si="7"/>
        <v>6382.1320406692312</v>
      </c>
      <c r="V42" s="120">
        <f t="shared" si="7"/>
        <v>179.11089230769227</v>
      </c>
      <c r="W42" s="120">
        <f t="shared" si="7"/>
        <v>1421.998492307692</v>
      </c>
      <c r="X42" s="120">
        <f t="shared" si="7"/>
        <v>947.43269230769226</v>
      </c>
      <c r="Y42" s="120">
        <f t="shared" si="7"/>
        <v>4565.5223461538471</v>
      </c>
      <c r="Z42" s="120">
        <f t="shared" si="7"/>
        <v>7310.9566710769232</v>
      </c>
      <c r="AA42" s="120">
        <f t="shared" si="7"/>
        <v>7760.7402999999995</v>
      </c>
      <c r="AB42" s="120">
        <f t="shared" si="7"/>
        <v>3838.6082615384616</v>
      </c>
      <c r="AC42" s="120">
        <f t="shared" si="7"/>
        <v>3462.9115703846142</v>
      </c>
      <c r="AD42" s="120">
        <f t="shared" si="7"/>
        <v>2751.7449615384617</v>
      </c>
      <c r="AE42" s="120">
        <f t="shared" si="7"/>
        <v>5335.9388153846166</v>
      </c>
      <c r="AF42" s="120">
        <f t="shared" si="7"/>
        <v>2018.0987365384619</v>
      </c>
      <c r="AG42" s="120">
        <f t="shared" si="7"/>
        <v>4092.5892384615386</v>
      </c>
      <c r="AH42" s="120">
        <f t="shared" si="7"/>
        <v>83822.430623076943</v>
      </c>
      <c r="AI42" s="120">
        <f t="shared" si="7"/>
        <v>5967.8665461538458</v>
      </c>
      <c r="AJ42" s="120">
        <f t="shared" si="7"/>
        <v>4481.6901742307691</v>
      </c>
      <c r="AK42" s="120">
        <f t="shared" si="7"/>
        <v>288.24582723461526</v>
      </c>
      <c r="AL42" s="120">
        <f t="shared" si="7"/>
        <v>228.2951923076923</v>
      </c>
      <c r="AM42" s="120">
        <f t="shared" si="7"/>
        <v>671.17619615384615</v>
      </c>
      <c r="AN42" s="120">
        <f t="shared" si="7"/>
        <v>1491.9420847692304</v>
      </c>
      <c r="AO42" s="120">
        <f t="shared" si="7"/>
        <v>587.65149230769214</v>
      </c>
      <c r="AP42" s="120">
        <f t="shared" si="7"/>
        <v>211.1014923076923</v>
      </c>
      <c r="AQ42" s="120">
        <f t="shared" si="7"/>
        <v>25.607692307692311</v>
      </c>
      <c r="AR42" s="120">
        <f t="shared" si="7"/>
        <v>0</v>
      </c>
      <c r="AS42" s="120">
        <f t="shared" si="7"/>
        <v>3021.7741473846145</v>
      </c>
      <c r="AT42" s="120">
        <f t="shared" si="7"/>
        <v>-40.692307692307693</v>
      </c>
      <c r="AU42" s="120">
        <f t="shared" si="7"/>
        <v>0</v>
      </c>
      <c r="AV42" s="120">
        <f t="shared" si="7"/>
        <v>-89.50242307692308</v>
      </c>
      <c r="AW42" s="120">
        <f t="shared" si="7"/>
        <v>-40.692307692307693</v>
      </c>
      <c r="AX42" s="120">
        <f t="shared" si="7"/>
        <v>579.71807692307686</v>
      </c>
      <c r="AY42" s="120">
        <f t="shared" si="7"/>
        <v>97.752140153846113</v>
      </c>
      <c r="AZ42" s="120">
        <f t="shared" si="7"/>
        <v>-40.692307692307693</v>
      </c>
      <c r="BA42" s="120">
        <f t="shared" si="7"/>
        <v>0</v>
      </c>
      <c r="BB42" s="121"/>
    </row>
    <row r="43" spans="1:54" ht="12.75" x14ac:dyDescent="0.2">
      <c r="A43" s="122" t="s">
        <v>42</v>
      </c>
      <c r="B43" s="123">
        <f t="shared" ref="B43:BA43" si="8">IFERROR(B42/B11,"NO GMV")</f>
        <v>0.82784981537941604</v>
      </c>
      <c r="C43" s="123">
        <f t="shared" si="8"/>
        <v>0.71621172602629335</v>
      </c>
      <c r="D43" s="123">
        <f t="shared" si="8"/>
        <v>0.68704933958269598</v>
      </c>
      <c r="E43" s="123">
        <f t="shared" si="8"/>
        <v>0.54349999977824148</v>
      </c>
      <c r="F43" s="123">
        <f t="shared" si="8"/>
        <v>0.57638487784649672</v>
      </c>
      <c r="G43" s="123">
        <f t="shared" si="8"/>
        <v>0.75087810616959694</v>
      </c>
      <c r="H43" s="123">
        <f t="shared" si="8"/>
        <v>0.67065985812169626</v>
      </c>
      <c r="I43" s="123">
        <f t="shared" si="8"/>
        <v>0.7407199589221759</v>
      </c>
      <c r="J43" s="123">
        <f t="shared" si="8"/>
        <v>0.59222900439759896</v>
      </c>
      <c r="K43" s="123">
        <f t="shared" si="8"/>
        <v>0.76268267366795228</v>
      </c>
      <c r="L43" s="123">
        <f t="shared" si="8"/>
        <v>0.66140303910131715</v>
      </c>
      <c r="M43" s="123">
        <f t="shared" si="8"/>
        <v>0.56976628084675529</v>
      </c>
      <c r="N43" s="123">
        <f t="shared" si="8"/>
        <v>0.36560897770101458</v>
      </c>
      <c r="O43" s="123">
        <f t="shared" si="8"/>
        <v>0.70076373007664694</v>
      </c>
      <c r="P43" s="123">
        <f t="shared" si="8"/>
        <v>0.58786730791855402</v>
      </c>
      <c r="Q43" s="123">
        <f t="shared" si="8"/>
        <v>0.65410742576620828</v>
      </c>
      <c r="R43" s="123">
        <f t="shared" si="8"/>
        <v>0.71404368613489078</v>
      </c>
      <c r="S43" s="123">
        <f t="shared" si="8"/>
        <v>0.7593925608600246</v>
      </c>
      <c r="T43" s="123">
        <f t="shared" si="8"/>
        <v>0.47210366154653405</v>
      </c>
      <c r="U43" s="123">
        <f t="shared" si="8"/>
        <v>0.76547632171999891</v>
      </c>
      <c r="V43" s="123">
        <f t="shared" si="8"/>
        <v>0.74879886883351798</v>
      </c>
      <c r="W43" s="123">
        <f t="shared" si="8"/>
        <v>0.69111315619742153</v>
      </c>
      <c r="X43" s="123">
        <f t="shared" si="8"/>
        <v>0.88107661010886817</v>
      </c>
      <c r="Y43" s="123">
        <f t="shared" si="8"/>
        <v>0.42621748385449271</v>
      </c>
      <c r="Z43" s="123">
        <f t="shared" si="8"/>
        <v>0.6518917921938302</v>
      </c>
      <c r="AA43" s="123">
        <f t="shared" si="8"/>
        <v>0.58315717930635702</v>
      </c>
      <c r="AB43" s="123">
        <f t="shared" si="8"/>
        <v>0.61896194721508224</v>
      </c>
      <c r="AC43" s="123">
        <f t="shared" si="8"/>
        <v>0.69030018167630114</v>
      </c>
      <c r="AD43" s="123">
        <f t="shared" si="8"/>
        <v>0.79987819375254143</v>
      </c>
      <c r="AE43" s="123">
        <f t="shared" si="8"/>
        <v>0.81300314332081403</v>
      </c>
      <c r="AF43" s="123">
        <f t="shared" si="8"/>
        <v>0.65345066479635927</v>
      </c>
      <c r="AG43" s="123">
        <f t="shared" si="8"/>
        <v>0.71111081661743103</v>
      </c>
      <c r="AH43" s="123">
        <f t="shared" si="8"/>
        <v>0.74020587425851925</v>
      </c>
      <c r="AI43" s="123">
        <f t="shared" si="8"/>
        <v>0.58964778883594782</v>
      </c>
      <c r="AJ43" s="123">
        <f t="shared" si="8"/>
        <v>0.67403790668498254</v>
      </c>
      <c r="AK43" s="123">
        <f t="shared" si="8"/>
        <v>0.36809807990444671</v>
      </c>
      <c r="AL43" s="123">
        <f t="shared" si="8"/>
        <v>0.7638484058810282</v>
      </c>
      <c r="AM43" s="123">
        <f t="shared" si="8"/>
        <v>0.64952600064262589</v>
      </c>
      <c r="AN43" s="123">
        <f t="shared" si="8"/>
        <v>0.57123770987932343</v>
      </c>
      <c r="AO43" s="123">
        <f t="shared" si="8"/>
        <v>0.85940861358459175</v>
      </c>
      <c r="AP43" s="123">
        <f t="shared" si="8"/>
        <v>0.77041275477615057</v>
      </c>
      <c r="AQ43" s="123">
        <f t="shared" si="8"/>
        <v>0.35492297030758568</v>
      </c>
      <c r="AR43" s="123" t="str">
        <f t="shared" si="8"/>
        <v>NO GMV</v>
      </c>
      <c r="AS43" s="123">
        <f t="shared" si="8"/>
        <v>0.35518284202122541</v>
      </c>
      <c r="AT43" s="123" t="str">
        <f t="shared" si="8"/>
        <v>NO GMV</v>
      </c>
      <c r="AU43" s="123" t="str">
        <f t="shared" si="8"/>
        <v>NO GMV</v>
      </c>
      <c r="AV43" s="123" t="str">
        <f t="shared" si="8"/>
        <v>NO GMV</v>
      </c>
      <c r="AW43" s="123" t="str">
        <f t="shared" si="8"/>
        <v>NO GMV</v>
      </c>
      <c r="AX43" s="123">
        <f t="shared" si="8"/>
        <v>0.69868700704821107</v>
      </c>
      <c r="AY43" s="123">
        <f t="shared" si="8"/>
        <v>0.30914098055109734</v>
      </c>
      <c r="AZ43" s="123" t="str">
        <f t="shared" si="8"/>
        <v>NO GMV</v>
      </c>
      <c r="BA43" s="123" t="str">
        <f t="shared" si="8"/>
        <v>NO GMV</v>
      </c>
      <c r="BB43" s="124"/>
    </row>
    <row r="44" spans="1:54" ht="12.75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  <c r="BA44" s="98"/>
      <c r="BB44" s="98"/>
    </row>
    <row r="45" spans="1:54" ht="12.75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  <c r="BA45" s="98"/>
      <c r="BB45" s="98"/>
    </row>
  </sheetData>
  <conditionalFormatting sqref="A40:BA40 A43:BA43">
    <cfRule type="colorScale" priority="1">
      <colorScale>
        <cfvo type="percent" val="85"/>
        <cfvo type="percent" val="90"/>
        <cfvo type="max"/>
        <color rgb="FFE06666"/>
        <color rgb="FFF9BD5A"/>
        <color rgb="FF57BB8A"/>
      </colorScale>
    </cfRule>
  </conditionalFormatting>
  <conditionalFormatting sqref="A12:BB12">
    <cfRule type="colorScale" priority="2">
      <colorScale>
        <cfvo type="percent" val="20"/>
        <cfvo type="percent" val="30"/>
        <cfvo type="max"/>
        <color rgb="FFE06666"/>
        <color rgb="FFF9BD5A"/>
        <color rgb="FF57BB8A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6B9E-F868-4F59-9C07-B15472F40D27}">
  <sheetPr codeName="Sheet10">
    <tabColor theme="8" tint="0.79998168889431442"/>
    <outlinePr summaryBelow="0" summaryRight="0"/>
  </sheetPr>
  <dimension ref="B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2:19" ht="15.75" hidden="1" customHeight="1" x14ac:dyDescent="0.25"/>
    <row r="2" spans="2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N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ref="O2:R2" si="1">N2+1</f>
        <v>13</v>
      </c>
      <c r="P2" s="166">
        <f t="shared" si="1"/>
        <v>14</v>
      </c>
      <c r="Q2" s="166">
        <f t="shared" si="1"/>
        <v>15</v>
      </c>
      <c r="R2" s="166">
        <f t="shared" si="1"/>
        <v>16</v>
      </c>
      <c r="S2" s="166"/>
    </row>
    <row r="3" spans="2:19" ht="12.75" x14ac:dyDescent="0.25">
      <c r="B3" s="9" t="str">
        <f>A1&amp;" P&amp;L"</f>
        <v xml:space="preserve"> P&amp;L</v>
      </c>
      <c r="C3" s="126" t="str">
        <f>"Mo "&amp;C2</f>
        <v>Mo 1</v>
      </c>
      <c r="D3" s="10" t="str">
        <f t="shared" ref="D3:N3" si="2">"Mo "&amp;D2</f>
        <v>Mo 2</v>
      </c>
      <c r="E3" s="10" t="str">
        <f t="shared" si="2"/>
        <v>Mo 3</v>
      </c>
      <c r="F3" s="167" t="str">
        <f t="shared" si="2"/>
        <v>Mo 4</v>
      </c>
      <c r="G3" s="10" t="str">
        <f t="shared" si="2"/>
        <v>Mo 5</v>
      </c>
      <c r="H3" s="144" t="str">
        <f t="shared" si="2"/>
        <v>Mo 6</v>
      </c>
      <c r="I3" s="167" t="str">
        <f t="shared" si="2"/>
        <v>Mo 7</v>
      </c>
      <c r="J3" s="10" t="str">
        <f t="shared" si="2"/>
        <v>Mo 8</v>
      </c>
      <c r="K3" s="10" t="str">
        <f t="shared" si="2"/>
        <v>Mo 9</v>
      </c>
      <c r="L3" s="167" t="str">
        <f t="shared" si="2"/>
        <v>Mo 10</v>
      </c>
      <c r="M3" s="10" t="str">
        <f t="shared" si="2"/>
        <v>Mo 11</v>
      </c>
      <c r="N3" s="168" t="str">
        <f t="shared" si="2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2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2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3">D5</f>
        <v>0</v>
      </c>
      <c r="F5" s="171">
        <f t="shared" si="3"/>
        <v>0</v>
      </c>
      <c r="G5" s="15">
        <f t="shared" si="3"/>
        <v>0</v>
      </c>
      <c r="H5" s="146">
        <f t="shared" si="3"/>
        <v>0</v>
      </c>
      <c r="I5" s="171">
        <f t="shared" si="3"/>
        <v>0</v>
      </c>
      <c r="J5" s="15">
        <f t="shared" si="3"/>
        <v>0</v>
      </c>
      <c r="K5" s="15">
        <f t="shared" si="3"/>
        <v>0</v>
      </c>
      <c r="L5" s="171">
        <f t="shared" si="3"/>
        <v>0</v>
      </c>
      <c r="M5" s="15">
        <f t="shared" si="3"/>
        <v>0</v>
      </c>
      <c r="N5" s="172">
        <f t="shared" si="3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2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2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2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8" si="4">C8</f>
        <v>0</v>
      </c>
      <c r="E8" s="24">
        <f t="shared" si="4"/>
        <v>0</v>
      </c>
      <c r="F8" s="177">
        <f t="shared" si="4"/>
        <v>0</v>
      </c>
      <c r="G8" s="24">
        <f t="shared" si="4"/>
        <v>0</v>
      </c>
      <c r="H8" s="149">
        <f t="shared" si="4"/>
        <v>0</v>
      </c>
      <c r="I8" s="177">
        <f t="shared" si="4"/>
        <v>0</v>
      </c>
      <c r="J8" s="24">
        <f t="shared" si="4"/>
        <v>0</v>
      </c>
      <c r="K8" s="24">
        <f t="shared" si="4"/>
        <v>0</v>
      </c>
      <c r="L8" s="177">
        <f t="shared" si="4"/>
        <v>0</v>
      </c>
      <c r="M8" s="24">
        <f t="shared" si="4"/>
        <v>0</v>
      </c>
      <c r="N8" s="178">
        <f t="shared" si="4"/>
        <v>0</v>
      </c>
      <c r="O8" s="24">
        <f t="shared" ref="O8:O10" si="5">SUM(C8:E8)</f>
        <v>0</v>
      </c>
      <c r="P8" s="24">
        <f t="shared" ref="P8:P10" si="6">SUM(F8:H8)</f>
        <v>0</v>
      </c>
      <c r="Q8" s="24">
        <f t="shared" ref="Q8:Q10" si="7">SUM(I8:K8)</f>
        <v>0</v>
      </c>
      <c r="R8" s="24">
        <f t="shared" ref="R8:R10" si="8">SUM(L8:N8)</f>
        <v>0</v>
      </c>
      <c r="S8" s="25">
        <f t="shared" ref="S8:S10" si="9">SUM(C8:N8)</f>
        <v>0</v>
      </c>
    </row>
    <row r="9" spans="2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ref="D9:N9" si="10">C9</f>
        <v>0</v>
      </c>
      <c r="E9" s="24">
        <f t="shared" si="10"/>
        <v>0</v>
      </c>
      <c r="F9" s="177">
        <f t="shared" si="10"/>
        <v>0</v>
      </c>
      <c r="G9" s="24">
        <f t="shared" si="10"/>
        <v>0</v>
      </c>
      <c r="H9" s="149">
        <f t="shared" si="10"/>
        <v>0</v>
      </c>
      <c r="I9" s="177">
        <f t="shared" si="10"/>
        <v>0</v>
      </c>
      <c r="J9" s="24">
        <f t="shared" si="10"/>
        <v>0</v>
      </c>
      <c r="K9" s="24">
        <f t="shared" si="10"/>
        <v>0</v>
      </c>
      <c r="L9" s="177">
        <f t="shared" si="10"/>
        <v>0</v>
      </c>
      <c r="M9" s="24">
        <f t="shared" si="10"/>
        <v>0</v>
      </c>
      <c r="N9" s="178">
        <f t="shared" si="10"/>
        <v>0</v>
      </c>
      <c r="O9" s="24">
        <f t="shared" si="5"/>
        <v>0</v>
      </c>
      <c r="P9" s="24">
        <f t="shared" si="6"/>
        <v>0</v>
      </c>
      <c r="Q9" s="24">
        <f t="shared" si="7"/>
        <v>0</v>
      </c>
      <c r="R9" s="24">
        <f t="shared" si="8"/>
        <v>0</v>
      </c>
      <c r="S9" s="25">
        <f t="shared" si="9"/>
        <v>0</v>
      </c>
    </row>
    <row r="10" spans="2:19" ht="12.75" x14ac:dyDescent="0.25">
      <c r="B10" s="26" t="s">
        <v>8</v>
      </c>
      <c r="C10" s="132">
        <f>SUMIFS('Raw Data'!$E:$E,'Raw Data'!$D:$D,C$2,'Raw Data'!$B:$B,$B10,'Raw Data'!$C:$C,$A$1)</f>
        <v>0</v>
      </c>
      <c r="D10" s="27">
        <f t="shared" ref="D10:N10" si="11">C10</f>
        <v>0</v>
      </c>
      <c r="E10" s="27">
        <f t="shared" si="11"/>
        <v>0</v>
      </c>
      <c r="F10" s="179">
        <f t="shared" si="11"/>
        <v>0</v>
      </c>
      <c r="G10" s="27">
        <f t="shared" si="11"/>
        <v>0</v>
      </c>
      <c r="H10" s="150">
        <f t="shared" si="11"/>
        <v>0</v>
      </c>
      <c r="I10" s="179">
        <f t="shared" si="11"/>
        <v>0</v>
      </c>
      <c r="J10" s="27">
        <f t="shared" si="11"/>
        <v>0</v>
      </c>
      <c r="K10" s="27">
        <f t="shared" si="11"/>
        <v>0</v>
      </c>
      <c r="L10" s="179">
        <f t="shared" si="11"/>
        <v>0</v>
      </c>
      <c r="M10" s="27">
        <f t="shared" si="11"/>
        <v>0</v>
      </c>
      <c r="N10" s="180">
        <f t="shared" si="11"/>
        <v>0</v>
      </c>
      <c r="O10" s="27">
        <f t="shared" si="5"/>
        <v>0</v>
      </c>
      <c r="P10" s="27">
        <f t="shared" si="6"/>
        <v>0</v>
      </c>
      <c r="Q10" s="27">
        <f t="shared" si="7"/>
        <v>0</v>
      </c>
      <c r="R10" s="27">
        <f t="shared" si="8"/>
        <v>0</v>
      </c>
      <c r="S10" s="28">
        <f t="shared" si="9"/>
        <v>0</v>
      </c>
    </row>
    <row r="11" spans="2:19" ht="12.75" x14ac:dyDescent="0.25">
      <c r="B11" s="29" t="s">
        <v>9</v>
      </c>
      <c r="C11" s="133">
        <f>SUM(C8:C9)</f>
        <v>0</v>
      </c>
      <c r="D11" s="30">
        <f t="shared" ref="D11:S11" si="12">SUM(D8:D9)</f>
        <v>0</v>
      </c>
      <c r="E11" s="30">
        <f t="shared" si="12"/>
        <v>0</v>
      </c>
      <c r="F11" s="181">
        <f t="shared" si="12"/>
        <v>0</v>
      </c>
      <c r="G11" s="30">
        <f t="shared" si="12"/>
        <v>0</v>
      </c>
      <c r="H11" s="151">
        <f t="shared" si="12"/>
        <v>0</v>
      </c>
      <c r="I11" s="181">
        <f t="shared" si="12"/>
        <v>0</v>
      </c>
      <c r="J11" s="30">
        <f t="shared" si="12"/>
        <v>0</v>
      </c>
      <c r="K11" s="30">
        <f t="shared" si="12"/>
        <v>0</v>
      </c>
      <c r="L11" s="181">
        <f t="shared" si="12"/>
        <v>0</v>
      </c>
      <c r="M11" s="30">
        <f t="shared" si="12"/>
        <v>0</v>
      </c>
      <c r="N11" s="182">
        <f t="shared" si="12"/>
        <v>0</v>
      </c>
      <c r="O11" s="30">
        <f t="shared" ref="O11:R11" si="13">SUM(O8:O9)</f>
        <v>0</v>
      </c>
      <c r="P11" s="30">
        <f t="shared" si="13"/>
        <v>0</v>
      </c>
      <c r="Q11" s="30">
        <f t="shared" si="13"/>
        <v>0</v>
      </c>
      <c r="R11" s="30">
        <f t="shared" si="13"/>
        <v>0</v>
      </c>
      <c r="S11" s="31">
        <f t="shared" si="12"/>
        <v>0</v>
      </c>
    </row>
    <row r="12" spans="2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2:19" ht="12.75" x14ac:dyDescent="0.25">
      <c r="B13" s="29" t="s">
        <v>2</v>
      </c>
      <c r="C13" s="135">
        <f t="shared" ref="C13" si="14">C5-SUM(C8:C10)</f>
        <v>0</v>
      </c>
      <c r="D13" s="34">
        <f t="shared" ref="D13:N13" si="15">D5-SUM(D8:D10)</f>
        <v>0</v>
      </c>
      <c r="E13" s="34">
        <f t="shared" si="15"/>
        <v>0</v>
      </c>
      <c r="F13" s="185">
        <f t="shared" si="15"/>
        <v>0</v>
      </c>
      <c r="G13" s="34">
        <f t="shared" si="15"/>
        <v>0</v>
      </c>
      <c r="H13" s="153">
        <f t="shared" si="15"/>
        <v>0</v>
      </c>
      <c r="I13" s="185">
        <f t="shared" si="15"/>
        <v>0</v>
      </c>
      <c r="J13" s="34">
        <f t="shared" si="15"/>
        <v>0</v>
      </c>
      <c r="K13" s="34">
        <f t="shared" si="15"/>
        <v>0</v>
      </c>
      <c r="L13" s="185">
        <f t="shared" si="15"/>
        <v>0</v>
      </c>
      <c r="M13" s="34">
        <f t="shared" si="15"/>
        <v>0</v>
      </c>
      <c r="N13" s="186">
        <f t="shared" si="15"/>
        <v>0</v>
      </c>
      <c r="O13" s="34">
        <f t="shared" ref="O13:R13" si="16">O5-SUM(O8:O10)</f>
        <v>0</v>
      </c>
      <c r="P13" s="34">
        <f t="shared" si="16"/>
        <v>0</v>
      </c>
      <c r="Q13" s="34">
        <f t="shared" si="16"/>
        <v>0</v>
      </c>
      <c r="R13" s="34">
        <f t="shared" si="16"/>
        <v>0</v>
      </c>
      <c r="S13" s="35">
        <f>S5-SUM(S8:S10)</f>
        <v>0</v>
      </c>
    </row>
    <row r="14" spans="2:19" s="39" customFormat="1" ht="12.75" x14ac:dyDescent="0.25">
      <c r="B14" s="312" t="s">
        <v>10</v>
      </c>
      <c r="C14" s="313" t="str">
        <f t="shared" ref="C14" si="17">IFERROR(C13/C5,"N/A")</f>
        <v>N/A</v>
      </c>
      <c r="D14" s="314" t="str">
        <f t="shared" ref="D14:N14" si="18">IFERROR(D13/D5,"N/A")</f>
        <v>N/A</v>
      </c>
      <c r="E14" s="314" t="str">
        <f t="shared" si="18"/>
        <v>N/A</v>
      </c>
      <c r="F14" s="315" t="str">
        <f t="shared" si="18"/>
        <v>N/A</v>
      </c>
      <c r="G14" s="314" t="str">
        <f t="shared" si="18"/>
        <v>N/A</v>
      </c>
      <c r="H14" s="316" t="str">
        <f t="shared" si="18"/>
        <v>N/A</v>
      </c>
      <c r="I14" s="315" t="str">
        <f t="shared" si="18"/>
        <v>N/A</v>
      </c>
      <c r="J14" s="314" t="str">
        <f t="shared" si="18"/>
        <v>N/A</v>
      </c>
      <c r="K14" s="314" t="str">
        <f t="shared" si="18"/>
        <v>N/A</v>
      </c>
      <c r="L14" s="315" t="str">
        <f t="shared" si="18"/>
        <v>N/A</v>
      </c>
      <c r="M14" s="314" t="str">
        <f t="shared" si="18"/>
        <v>N/A</v>
      </c>
      <c r="N14" s="317" t="str">
        <f t="shared" si="18"/>
        <v>N/A</v>
      </c>
      <c r="O14" s="314" t="str">
        <f t="shared" ref="O14:R14" si="19">IFERROR(O13/O5,"N/A")</f>
        <v>N/A</v>
      </c>
      <c r="P14" s="314" t="str">
        <f t="shared" si="19"/>
        <v>N/A</v>
      </c>
      <c r="Q14" s="314" t="str">
        <f t="shared" si="19"/>
        <v>N/A</v>
      </c>
      <c r="R14" s="314" t="str">
        <f t="shared" si="19"/>
        <v>N/A</v>
      </c>
      <c r="S14" s="318" t="str">
        <f>IFERROR(S13/S5,"N/A")</f>
        <v>N/A</v>
      </c>
    </row>
    <row r="15" spans="2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2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18" si="20">C18</f>
        <v>0</v>
      </c>
      <c r="E18" s="24">
        <f t="shared" si="20"/>
        <v>0</v>
      </c>
      <c r="F18" s="177">
        <f t="shared" si="20"/>
        <v>0</v>
      </c>
      <c r="G18" s="24">
        <f t="shared" si="20"/>
        <v>0</v>
      </c>
      <c r="H18" s="149">
        <f t="shared" si="20"/>
        <v>0</v>
      </c>
      <c r="I18" s="177">
        <f t="shared" si="20"/>
        <v>0</v>
      </c>
      <c r="J18" s="24">
        <f t="shared" si="20"/>
        <v>0</v>
      </c>
      <c r="K18" s="24">
        <f t="shared" si="20"/>
        <v>0</v>
      </c>
      <c r="L18" s="177">
        <f t="shared" si="20"/>
        <v>0</v>
      </c>
      <c r="M18" s="24">
        <f t="shared" si="20"/>
        <v>0</v>
      </c>
      <c r="N18" s="178">
        <f t="shared" si="20"/>
        <v>0</v>
      </c>
      <c r="O18" s="24">
        <f t="shared" ref="O18:O24" si="21">SUM(C18:E18)</f>
        <v>0</v>
      </c>
      <c r="P18" s="24">
        <f t="shared" ref="P18:P24" si="22">SUM(F18:H18)</f>
        <v>0</v>
      </c>
      <c r="Q18" s="24">
        <f t="shared" ref="Q18:Q24" si="23">SUM(I18:K18)</f>
        <v>0</v>
      </c>
      <c r="R18" s="24">
        <f t="shared" ref="R18:R24" si="24">SUM(L18:N18)</f>
        <v>0</v>
      </c>
      <c r="S18" s="25">
        <f t="shared" ref="S18:S24" si="25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ref="D19:N19" si="26">C19</f>
        <v>0</v>
      </c>
      <c r="E19" s="24">
        <f t="shared" si="26"/>
        <v>0</v>
      </c>
      <c r="F19" s="177">
        <f t="shared" si="26"/>
        <v>0</v>
      </c>
      <c r="G19" s="24">
        <f t="shared" si="26"/>
        <v>0</v>
      </c>
      <c r="H19" s="149">
        <f t="shared" si="26"/>
        <v>0</v>
      </c>
      <c r="I19" s="177">
        <f t="shared" si="26"/>
        <v>0</v>
      </c>
      <c r="J19" s="24">
        <f t="shared" si="26"/>
        <v>0</v>
      </c>
      <c r="K19" s="24">
        <f t="shared" si="26"/>
        <v>0</v>
      </c>
      <c r="L19" s="177">
        <f t="shared" si="26"/>
        <v>0</v>
      </c>
      <c r="M19" s="24">
        <f t="shared" si="26"/>
        <v>0</v>
      </c>
      <c r="N19" s="178">
        <f t="shared" si="26"/>
        <v>0</v>
      </c>
      <c r="O19" s="24">
        <f t="shared" si="21"/>
        <v>0</v>
      </c>
      <c r="P19" s="24">
        <f t="shared" si="22"/>
        <v>0</v>
      </c>
      <c r="Q19" s="24">
        <f t="shared" si="23"/>
        <v>0</v>
      </c>
      <c r="R19" s="24">
        <f t="shared" si="24"/>
        <v>0</v>
      </c>
      <c r="S19" s="25">
        <f t="shared" si="25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ref="D20:N20" si="27">C20</f>
        <v>0</v>
      </c>
      <c r="E20" s="24">
        <f t="shared" si="27"/>
        <v>0</v>
      </c>
      <c r="F20" s="177">
        <f t="shared" si="27"/>
        <v>0</v>
      </c>
      <c r="G20" s="24">
        <f t="shared" si="27"/>
        <v>0</v>
      </c>
      <c r="H20" s="149">
        <f t="shared" si="27"/>
        <v>0</v>
      </c>
      <c r="I20" s="177">
        <f t="shared" si="27"/>
        <v>0</v>
      </c>
      <c r="J20" s="24">
        <f t="shared" si="27"/>
        <v>0</v>
      </c>
      <c r="K20" s="24">
        <f t="shared" si="27"/>
        <v>0</v>
      </c>
      <c r="L20" s="177">
        <f t="shared" si="27"/>
        <v>0</v>
      </c>
      <c r="M20" s="24">
        <f t="shared" si="27"/>
        <v>0</v>
      </c>
      <c r="N20" s="178">
        <f t="shared" si="27"/>
        <v>0</v>
      </c>
      <c r="O20" s="24">
        <f t="shared" si="21"/>
        <v>0</v>
      </c>
      <c r="P20" s="24">
        <f t="shared" si="22"/>
        <v>0</v>
      </c>
      <c r="Q20" s="24">
        <f t="shared" si="23"/>
        <v>0</v>
      </c>
      <c r="R20" s="24">
        <f t="shared" si="24"/>
        <v>0</v>
      </c>
      <c r="S20" s="25">
        <f t="shared" si="25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ref="D21:N21" si="28">C21</f>
        <v>0</v>
      </c>
      <c r="E21" s="24">
        <f t="shared" si="28"/>
        <v>0</v>
      </c>
      <c r="F21" s="177">
        <f t="shared" si="28"/>
        <v>0</v>
      </c>
      <c r="G21" s="24">
        <f t="shared" si="28"/>
        <v>0</v>
      </c>
      <c r="H21" s="149">
        <f t="shared" si="28"/>
        <v>0</v>
      </c>
      <c r="I21" s="177">
        <f t="shared" si="28"/>
        <v>0</v>
      </c>
      <c r="J21" s="24">
        <f t="shared" si="28"/>
        <v>0</v>
      </c>
      <c r="K21" s="24">
        <f t="shared" si="28"/>
        <v>0</v>
      </c>
      <c r="L21" s="177">
        <f t="shared" si="28"/>
        <v>0</v>
      </c>
      <c r="M21" s="24">
        <f t="shared" si="28"/>
        <v>0</v>
      </c>
      <c r="N21" s="178">
        <f t="shared" si="28"/>
        <v>0</v>
      </c>
      <c r="O21" s="24">
        <f t="shared" si="21"/>
        <v>0</v>
      </c>
      <c r="P21" s="24">
        <f t="shared" si="22"/>
        <v>0</v>
      </c>
      <c r="Q21" s="24">
        <f t="shared" si="23"/>
        <v>0</v>
      </c>
      <c r="R21" s="24">
        <f t="shared" si="24"/>
        <v>0</v>
      </c>
      <c r="S21" s="25">
        <f t="shared" si="25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ref="D22:N22" si="29">C22</f>
        <v>0</v>
      </c>
      <c r="E22" s="24">
        <f t="shared" si="29"/>
        <v>0</v>
      </c>
      <c r="F22" s="177">
        <f t="shared" si="29"/>
        <v>0</v>
      </c>
      <c r="G22" s="24">
        <f t="shared" si="29"/>
        <v>0</v>
      </c>
      <c r="H22" s="149">
        <f t="shared" si="29"/>
        <v>0</v>
      </c>
      <c r="I22" s="177">
        <f t="shared" si="29"/>
        <v>0</v>
      </c>
      <c r="J22" s="24">
        <f t="shared" si="29"/>
        <v>0</v>
      </c>
      <c r="K22" s="24">
        <f t="shared" si="29"/>
        <v>0</v>
      </c>
      <c r="L22" s="177">
        <f t="shared" si="29"/>
        <v>0</v>
      </c>
      <c r="M22" s="24">
        <f t="shared" si="29"/>
        <v>0</v>
      </c>
      <c r="N22" s="178">
        <f t="shared" si="29"/>
        <v>0</v>
      </c>
      <c r="O22" s="24">
        <f t="shared" si="21"/>
        <v>0</v>
      </c>
      <c r="P22" s="24">
        <f t="shared" si="22"/>
        <v>0</v>
      </c>
      <c r="Q22" s="24">
        <f t="shared" si="23"/>
        <v>0</v>
      </c>
      <c r="R22" s="24">
        <f t="shared" si="24"/>
        <v>0</v>
      </c>
      <c r="S22" s="25">
        <f t="shared" si="25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ref="D23:N23" si="30">C23</f>
        <v>0</v>
      </c>
      <c r="E23" s="24">
        <f t="shared" si="30"/>
        <v>0</v>
      </c>
      <c r="F23" s="177">
        <f t="shared" si="30"/>
        <v>0</v>
      </c>
      <c r="G23" s="24">
        <f t="shared" si="30"/>
        <v>0</v>
      </c>
      <c r="H23" s="149">
        <f t="shared" si="30"/>
        <v>0</v>
      </c>
      <c r="I23" s="177">
        <f t="shared" si="30"/>
        <v>0</v>
      </c>
      <c r="J23" s="24">
        <f t="shared" si="30"/>
        <v>0</v>
      </c>
      <c r="K23" s="24">
        <f t="shared" si="30"/>
        <v>0</v>
      </c>
      <c r="L23" s="177">
        <f t="shared" si="30"/>
        <v>0</v>
      </c>
      <c r="M23" s="24">
        <f t="shared" si="30"/>
        <v>0</v>
      </c>
      <c r="N23" s="178">
        <f t="shared" si="30"/>
        <v>0</v>
      </c>
      <c r="O23" s="24">
        <f t="shared" si="21"/>
        <v>0</v>
      </c>
      <c r="P23" s="24">
        <f t="shared" si="22"/>
        <v>0</v>
      </c>
      <c r="Q23" s="24">
        <f t="shared" si="23"/>
        <v>0</v>
      </c>
      <c r="R23" s="24">
        <f t="shared" si="24"/>
        <v>0</v>
      </c>
      <c r="S23" s="25">
        <f t="shared" si="25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ref="D24:N24" si="31">C24</f>
        <v>0</v>
      </c>
      <c r="E24" s="27">
        <f t="shared" si="31"/>
        <v>0</v>
      </c>
      <c r="F24" s="179">
        <f t="shared" si="31"/>
        <v>0</v>
      </c>
      <c r="G24" s="27">
        <f t="shared" si="31"/>
        <v>0</v>
      </c>
      <c r="H24" s="150">
        <f t="shared" si="31"/>
        <v>0</v>
      </c>
      <c r="I24" s="179">
        <f t="shared" si="31"/>
        <v>0</v>
      </c>
      <c r="J24" s="27">
        <f t="shared" si="31"/>
        <v>0</v>
      </c>
      <c r="K24" s="27">
        <f t="shared" si="31"/>
        <v>0</v>
      </c>
      <c r="L24" s="179">
        <f t="shared" si="31"/>
        <v>0</v>
      </c>
      <c r="M24" s="27">
        <f t="shared" si="31"/>
        <v>0</v>
      </c>
      <c r="N24" s="180">
        <f t="shared" si="31"/>
        <v>0</v>
      </c>
      <c r="O24" s="27">
        <f t="shared" si="21"/>
        <v>0</v>
      </c>
      <c r="P24" s="27">
        <f t="shared" si="22"/>
        <v>0</v>
      </c>
      <c r="Q24" s="27">
        <f t="shared" si="23"/>
        <v>0</v>
      </c>
      <c r="R24" s="27">
        <f t="shared" si="24"/>
        <v>0</v>
      </c>
      <c r="S24" s="28">
        <f t="shared" si="25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N25" si="32">SUM(D18:D24)</f>
        <v>0</v>
      </c>
      <c r="E25" s="34">
        <f t="shared" si="32"/>
        <v>0</v>
      </c>
      <c r="F25" s="185">
        <f t="shared" si="32"/>
        <v>0</v>
      </c>
      <c r="G25" s="34">
        <f t="shared" si="32"/>
        <v>0</v>
      </c>
      <c r="H25" s="153">
        <f t="shared" si="32"/>
        <v>0</v>
      </c>
      <c r="I25" s="185">
        <f t="shared" si="32"/>
        <v>0</v>
      </c>
      <c r="J25" s="34">
        <f t="shared" si="32"/>
        <v>0</v>
      </c>
      <c r="K25" s="34">
        <f t="shared" si="32"/>
        <v>0</v>
      </c>
      <c r="L25" s="185">
        <f t="shared" si="32"/>
        <v>0</v>
      </c>
      <c r="M25" s="34">
        <f t="shared" si="32"/>
        <v>0</v>
      </c>
      <c r="N25" s="186">
        <f t="shared" si="32"/>
        <v>0</v>
      </c>
      <c r="O25" s="34">
        <f t="shared" ref="O25" si="33">SUM(O18:O24)</f>
        <v>0</v>
      </c>
      <c r="P25" s="34">
        <f t="shared" ref="P25" si="34">SUM(P18:P24)</f>
        <v>0</v>
      </c>
      <c r="Q25" s="34">
        <f t="shared" ref="Q25" si="35">SUM(Q18:Q24)</f>
        <v>0</v>
      </c>
      <c r="R25" s="34">
        <f t="shared" ref="R25" si="36">SUM(R18:R24)</f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N26" si="37">IFERROR(D25/D13,"N/A")</f>
        <v>N/A</v>
      </c>
      <c r="E26" s="43" t="str">
        <f t="shared" si="37"/>
        <v>N/A</v>
      </c>
      <c r="F26" s="189" t="str">
        <f t="shared" si="37"/>
        <v>N/A</v>
      </c>
      <c r="G26" s="43" t="str">
        <f t="shared" si="37"/>
        <v>N/A</v>
      </c>
      <c r="H26" s="155" t="str">
        <f t="shared" si="37"/>
        <v>N/A</v>
      </c>
      <c r="I26" s="189" t="str">
        <f t="shared" si="37"/>
        <v>N/A</v>
      </c>
      <c r="J26" s="43" t="str">
        <f t="shared" si="37"/>
        <v>N/A</v>
      </c>
      <c r="K26" s="43" t="str">
        <f t="shared" si="37"/>
        <v>N/A</v>
      </c>
      <c r="L26" s="189" t="str">
        <f t="shared" si="37"/>
        <v>N/A</v>
      </c>
      <c r="M26" s="43" t="str">
        <f t="shared" si="37"/>
        <v>N/A</v>
      </c>
      <c r="N26" s="190" t="str">
        <f t="shared" si="37"/>
        <v>N/A</v>
      </c>
      <c r="O26" s="43" t="str">
        <f t="shared" ref="O26" si="38">IFERROR(O25/O13,"N/A")</f>
        <v>N/A</v>
      </c>
      <c r="P26" s="43" t="str">
        <f t="shared" ref="P26" si="39">IFERROR(P25/P13,"N/A")</f>
        <v>N/A</v>
      </c>
      <c r="Q26" s="43" t="str">
        <f t="shared" ref="Q26" si="40">IFERROR(Q25/Q13,"N/A")</f>
        <v>N/A</v>
      </c>
      <c r="R26" s="43" t="str">
        <f t="shared" ref="R26" si="41">IFERROR(R25/R13,"N/A")</f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29" si="42">C29</f>
        <v>0</v>
      </c>
      <c r="E29" s="24">
        <f t="shared" si="42"/>
        <v>0</v>
      </c>
      <c r="F29" s="177">
        <f t="shared" si="42"/>
        <v>0</v>
      </c>
      <c r="G29" s="24">
        <f t="shared" si="42"/>
        <v>0</v>
      </c>
      <c r="H29" s="149">
        <f t="shared" si="42"/>
        <v>0</v>
      </c>
      <c r="I29" s="177">
        <f t="shared" si="42"/>
        <v>0</v>
      </c>
      <c r="J29" s="24">
        <f t="shared" si="42"/>
        <v>0</v>
      </c>
      <c r="K29" s="24">
        <f t="shared" si="42"/>
        <v>0</v>
      </c>
      <c r="L29" s="177">
        <f t="shared" si="42"/>
        <v>0</v>
      </c>
      <c r="M29" s="24">
        <f t="shared" si="42"/>
        <v>0</v>
      </c>
      <c r="N29" s="178">
        <f t="shared" si="42"/>
        <v>0</v>
      </c>
      <c r="O29" s="24">
        <f t="shared" ref="O29:O39" si="43">SUM(C29:E29)</f>
        <v>0</v>
      </c>
      <c r="P29" s="24">
        <f t="shared" ref="P29:P39" si="44">SUM(F29:H29)</f>
        <v>0</v>
      </c>
      <c r="Q29" s="24">
        <f t="shared" ref="Q29:Q39" si="45">SUM(I29:K29)</f>
        <v>0</v>
      </c>
      <c r="R29" s="24">
        <f t="shared" ref="R29:R39" si="46">SUM(L29:N29)</f>
        <v>0</v>
      </c>
      <c r="S29" s="25">
        <f t="shared" ref="S29:S39" si="4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ref="D30:N30" si="48">C30</f>
        <v>0</v>
      </c>
      <c r="E30" s="24">
        <f t="shared" si="48"/>
        <v>0</v>
      </c>
      <c r="F30" s="177">
        <f t="shared" si="48"/>
        <v>0</v>
      </c>
      <c r="G30" s="24">
        <f t="shared" si="48"/>
        <v>0</v>
      </c>
      <c r="H30" s="149">
        <f t="shared" si="48"/>
        <v>0</v>
      </c>
      <c r="I30" s="177">
        <f t="shared" si="48"/>
        <v>0</v>
      </c>
      <c r="J30" s="24">
        <f t="shared" si="48"/>
        <v>0</v>
      </c>
      <c r="K30" s="24">
        <f t="shared" si="48"/>
        <v>0</v>
      </c>
      <c r="L30" s="177">
        <f t="shared" si="48"/>
        <v>0</v>
      </c>
      <c r="M30" s="24">
        <f t="shared" si="48"/>
        <v>0</v>
      </c>
      <c r="N30" s="178">
        <f t="shared" si="48"/>
        <v>0</v>
      </c>
      <c r="O30" s="24">
        <f t="shared" si="43"/>
        <v>0</v>
      </c>
      <c r="P30" s="24">
        <f t="shared" si="44"/>
        <v>0</v>
      </c>
      <c r="Q30" s="24">
        <f t="shared" si="45"/>
        <v>0</v>
      </c>
      <c r="R30" s="24">
        <f t="shared" si="46"/>
        <v>0</v>
      </c>
      <c r="S30" s="25">
        <f t="shared" si="4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0</v>
      </c>
      <c r="D31" s="24">
        <f t="shared" ref="D31:N31" si="49">C31</f>
        <v>0</v>
      </c>
      <c r="E31" s="24">
        <f t="shared" si="49"/>
        <v>0</v>
      </c>
      <c r="F31" s="177">
        <f t="shared" si="49"/>
        <v>0</v>
      </c>
      <c r="G31" s="24">
        <f t="shared" si="49"/>
        <v>0</v>
      </c>
      <c r="H31" s="149">
        <f t="shared" si="49"/>
        <v>0</v>
      </c>
      <c r="I31" s="177">
        <f t="shared" si="49"/>
        <v>0</v>
      </c>
      <c r="J31" s="24">
        <f t="shared" si="49"/>
        <v>0</v>
      </c>
      <c r="K31" s="24">
        <f t="shared" si="49"/>
        <v>0</v>
      </c>
      <c r="L31" s="177">
        <f t="shared" si="49"/>
        <v>0</v>
      </c>
      <c r="M31" s="24">
        <f t="shared" si="49"/>
        <v>0</v>
      </c>
      <c r="N31" s="178">
        <f t="shared" si="49"/>
        <v>0</v>
      </c>
      <c r="O31" s="24">
        <f t="shared" si="43"/>
        <v>0</v>
      </c>
      <c r="P31" s="24">
        <f t="shared" si="44"/>
        <v>0</v>
      </c>
      <c r="Q31" s="24">
        <f t="shared" si="45"/>
        <v>0</v>
      </c>
      <c r="R31" s="24">
        <f t="shared" si="46"/>
        <v>0</v>
      </c>
      <c r="S31" s="25">
        <f t="shared" si="47"/>
        <v>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0</v>
      </c>
      <c r="D32" s="24">
        <f t="shared" ref="D32:N32" si="50">C32</f>
        <v>0</v>
      </c>
      <c r="E32" s="24">
        <f t="shared" si="50"/>
        <v>0</v>
      </c>
      <c r="F32" s="177">
        <f t="shared" si="50"/>
        <v>0</v>
      </c>
      <c r="G32" s="24">
        <f t="shared" si="50"/>
        <v>0</v>
      </c>
      <c r="H32" s="149">
        <f t="shared" si="50"/>
        <v>0</v>
      </c>
      <c r="I32" s="177">
        <f t="shared" si="50"/>
        <v>0</v>
      </c>
      <c r="J32" s="24">
        <f t="shared" si="50"/>
        <v>0</v>
      </c>
      <c r="K32" s="24">
        <f t="shared" si="50"/>
        <v>0</v>
      </c>
      <c r="L32" s="177">
        <f t="shared" si="50"/>
        <v>0</v>
      </c>
      <c r="M32" s="24">
        <f t="shared" si="50"/>
        <v>0</v>
      </c>
      <c r="N32" s="178">
        <f t="shared" si="50"/>
        <v>0</v>
      </c>
      <c r="O32" s="24">
        <f t="shared" si="43"/>
        <v>0</v>
      </c>
      <c r="P32" s="24">
        <f t="shared" si="44"/>
        <v>0</v>
      </c>
      <c r="Q32" s="24">
        <f t="shared" si="45"/>
        <v>0</v>
      </c>
      <c r="R32" s="24">
        <f t="shared" si="46"/>
        <v>0</v>
      </c>
      <c r="S32" s="25">
        <f t="shared" si="47"/>
        <v>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ref="D33:N33" si="51">C33</f>
        <v>0</v>
      </c>
      <c r="E33" s="24">
        <f t="shared" si="51"/>
        <v>0</v>
      </c>
      <c r="F33" s="177">
        <f t="shared" si="51"/>
        <v>0</v>
      </c>
      <c r="G33" s="24">
        <f t="shared" si="51"/>
        <v>0</v>
      </c>
      <c r="H33" s="149">
        <f t="shared" si="51"/>
        <v>0</v>
      </c>
      <c r="I33" s="177">
        <f t="shared" si="51"/>
        <v>0</v>
      </c>
      <c r="J33" s="24">
        <f t="shared" si="51"/>
        <v>0</v>
      </c>
      <c r="K33" s="24">
        <f t="shared" si="51"/>
        <v>0</v>
      </c>
      <c r="L33" s="177">
        <f t="shared" si="51"/>
        <v>0</v>
      </c>
      <c r="M33" s="24">
        <f t="shared" si="51"/>
        <v>0</v>
      </c>
      <c r="N33" s="178">
        <f t="shared" si="51"/>
        <v>0</v>
      </c>
      <c r="O33" s="24">
        <f t="shared" si="43"/>
        <v>0</v>
      </c>
      <c r="P33" s="24">
        <f t="shared" si="44"/>
        <v>0</v>
      </c>
      <c r="Q33" s="24">
        <f t="shared" si="45"/>
        <v>0</v>
      </c>
      <c r="R33" s="24">
        <f t="shared" si="46"/>
        <v>0</v>
      </c>
      <c r="S33" s="25">
        <f t="shared" si="4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ref="D34:N34" si="52">C34</f>
        <v>0</v>
      </c>
      <c r="E34" s="24">
        <f t="shared" si="52"/>
        <v>0</v>
      </c>
      <c r="F34" s="177">
        <f t="shared" si="52"/>
        <v>0</v>
      </c>
      <c r="G34" s="24">
        <f t="shared" si="52"/>
        <v>0</v>
      </c>
      <c r="H34" s="149">
        <f t="shared" si="52"/>
        <v>0</v>
      </c>
      <c r="I34" s="177">
        <f t="shared" si="52"/>
        <v>0</v>
      </c>
      <c r="J34" s="24">
        <f t="shared" si="52"/>
        <v>0</v>
      </c>
      <c r="K34" s="24">
        <f t="shared" si="52"/>
        <v>0</v>
      </c>
      <c r="L34" s="177">
        <f t="shared" si="52"/>
        <v>0</v>
      </c>
      <c r="M34" s="24">
        <f t="shared" si="52"/>
        <v>0</v>
      </c>
      <c r="N34" s="178">
        <f t="shared" si="52"/>
        <v>0</v>
      </c>
      <c r="O34" s="24">
        <f t="shared" si="43"/>
        <v>0</v>
      </c>
      <c r="P34" s="24">
        <f t="shared" si="44"/>
        <v>0</v>
      </c>
      <c r="Q34" s="24">
        <f t="shared" si="45"/>
        <v>0</v>
      </c>
      <c r="R34" s="24">
        <f t="shared" si="46"/>
        <v>0</v>
      </c>
      <c r="S34" s="25">
        <f t="shared" si="4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0</v>
      </c>
      <c r="D35" s="24">
        <f t="shared" ref="D35:N35" si="53">C35</f>
        <v>0</v>
      </c>
      <c r="E35" s="24">
        <f t="shared" si="53"/>
        <v>0</v>
      </c>
      <c r="F35" s="177">
        <f t="shared" si="53"/>
        <v>0</v>
      </c>
      <c r="G35" s="24">
        <f t="shared" si="53"/>
        <v>0</v>
      </c>
      <c r="H35" s="149">
        <f t="shared" si="53"/>
        <v>0</v>
      </c>
      <c r="I35" s="177">
        <f t="shared" si="53"/>
        <v>0</v>
      </c>
      <c r="J35" s="24">
        <f t="shared" si="53"/>
        <v>0</v>
      </c>
      <c r="K35" s="24">
        <f t="shared" si="53"/>
        <v>0</v>
      </c>
      <c r="L35" s="177">
        <f t="shared" si="53"/>
        <v>0</v>
      </c>
      <c r="M35" s="24">
        <f t="shared" si="53"/>
        <v>0</v>
      </c>
      <c r="N35" s="178">
        <f t="shared" si="53"/>
        <v>0</v>
      </c>
      <c r="O35" s="24">
        <f t="shared" si="43"/>
        <v>0</v>
      </c>
      <c r="P35" s="24">
        <f t="shared" si="44"/>
        <v>0</v>
      </c>
      <c r="Q35" s="24">
        <f t="shared" si="45"/>
        <v>0</v>
      </c>
      <c r="R35" s="24">
        <f t="shared" si="46"/>
        <v>0</v>
      </c>
      <c r="S35" s="25">
        <f t="shared" si="47"/>
        <v>0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0</v>
      </c>
      <c r="D36" s="24">
        <f t="shared" ref="D36:N36" si="54">C36</f>
        <v>0</v>
      </c>
      <c r="E36" s="24">
        <f t="shared" si="54"/>
        <v>0</v>
      </c>
      <c r="F36" s="177">
        <f t="shared" si="54"/>
        <v>0</v>
      </c>
      <c r="G36" s="24">
        <f t="shared" si="54"/>
        <v>0</v>
      </c>
      <c r="H36" s="149">
        <f t="shared" si="54"/>
        <v>0</v>
      </c>
      <c r="I36" s="177">
        <f t="shared" si="54"/>
        <v>0</v>
      </c>
      <c r="J36" s="24">
        <f t="shared" si="54"/>
        <v>0</v>
      </c>
      <c r="K36" s="24">
        <f t="shared" si="54"/>
        <v>0</v>
      </c>
      <c r="L36" s="177">
        <f t="shared" si="54"/>
        <v>0</v>
      </c>
      <c r="M36" s="24">
        <f t="shared" si="54"/>
        <v>0</v>
      </c>
      <c r="N36" s="178">
        <f t="shared" si="54"/>
        <v>0</v>
      </c>
      <c r="O36" s="24">
        <f t="shared" si="43"/>
        <v>0</v>
      </c>
      <c r="P36" s="24">
        <f t="shared" si="44"/>
        <v>0</v>
      </c>
      <c r="Q36" s="24">
        <f t="shared" si="45"/>
        <v>0</v>
      </c>
      <c r="R36" s="24">
        <f t="shared" si="46"/>
        <v>0</v>
      </c>
      <c r="S36" s="25">
        <f t="shared" si="47"/>
        <v>0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0</v>
      </c>
      <c r="D37" s="24">
        <f t="shared" ref="D37:N37" si="55">C37</f>
        <v>0</v>
      </c>
      <c r="E37" s="24">
        <f t="shared" si="55"/>
        <v>0</v>
      </c>
      <c r="F37" s="177">
        <f t="shared" si="55"/>
        <v>0</v>
      </c>
      <c r="G37" s="24">
        <f t="shared" si="55"/>
        <v>0</v>
      </c>
      <c r="H37" s="149">
        <f t="shared" si="55"/>
        <v>0</v>
      </c>
      <c r="I37" s="177">
        <f t="shared" si="55"/>
        <v>0</v>
      </c>
      <c r="J37" s="24">
        <f t="shared" si="55"/>
        <v>0</v>
      </c>
      <c r="K37" s="24">
        <f t="shared" si="55"/>
        <v>0</v>
      </c>
      <c r="L37" s="177">
        <f t="shared" si="55"/>
        <v>0</v>
      </c>
      <c r="M37" s="24">
        <f t="shared" si="55"/>
        <v>0</v>
      </c>
      <c r="N37" s="178">
        <f t="shared" si="55"/>
        <v>0</v>
      </c>
      <c r="O37" s="24">
        <f t="shared" si="43"/>
        <v>0</v>
      </c>
      <c r="P37" s="24">
        <f t="shared" si="44"/>
        <v>0</v>
      </c>
      <c r="Q37" s="24">
        <f t="shared" si="45"/>
        <v>0</v>
      </c>
      <c r="R37" s="24">
        <f t="shared" si="46"/>
        <v>0</v>
      </c>
      <c r="S37" s="25">
        <f t="shared" si="47"/>
        <v>0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ref="D38:N38" si="56">C38</f>
        <v>0</v>
      </c>
      <c r="E38" s="24">
        <f t="shared" si="56"/>
        <v>0</v>
      </c>
      <c r="F38" s="177">
        <f t="shared" si="56"/>
        <v>0</v>
      </c>
      <c r="G38" s="24">
        <f t="shared" si="56"/>
        <v>0</v>
      </c>
      <c r="H38" s="149">
        <f t="shared" si="56"/>
        <v>0</v>
      </c>
      <c r="I38" s="177">
        <f t="shared" si="56"/>
        <v>0</v>
      </c>
      <c r="J38" s="24">
        <f t="shared" si="56"/>
        <v>0</v>
      </c>
      <c r="K38" s="24">
        <f t="shared" si="56"/>
        <v>0</v>
      </c>
      <c r="L38" s="177">
        <f t="shared" si="56"/>
        <v>0</v>
      </c>
      <c r="M38" s="24">
        <f t="shared" si="56"/>
        <v>0</v>
      </c>
      <c r="N38" s="178">
        <f t="shared" si="56"/>
        <v>0</v>
      </c>
      <c r="O38" s="24">
        <f t="shared" si="43"/>
        <v>0</v>
      </c>
      <c r="P38" s="24">
        <f t="shared" si="44"/>
        <v>0</v>
      </c>
      <c r="Q38" s="24">
        <f t="shared" si="45"/>
        <v>0</v>
      </c>
      <c r="R38" s="24">
        <f t="shared" si="46"/>
        <v>0</v>
      </c>
      <c r="S38" s="25">
        <f t="shared" si="4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ref="D39:N39" si="57">C39</f>
        <v>0</v>
      </c>
      <c r="E39" s="27">
        <f t="shared" si="57"/>
        <v>0</v>
      </c>
      <c r="F39" s="179">
        <f t="shared" si="57"/>
        <v>0</v>
      </c>
      <c r="G39" s="27">
        <f t="shared" si="57"/>
        <v>0</v>
      </c>
      <c r="H39" s="150">
        <f t="shared" si="57"/>
        <v>0</v>
      </c>
      <c r="I39" s="179">
        <f t="shared" si="57"/>
        <v>0</v>
      </c>
      <c r="J39" s="27">
        <f t="shared" si="57"/>
        <v>0</v>
      </c>
      <c r="K39" s="27">
        <f t="shared" si="57"/>
        <v>0</v>
      </c>
      <c r="L39" s="179">
        <f t="shared" si="57"/>
        <v>0</v>
      </c>
      <c r="M39" s="27">
        <f t="shared" si="57"/>
        <v>0</v>
      </c>
      <c r="N39" s="180">
        <f t="shared" si="57"/>
        <v>0</v>
      </c>
      <c r="O39" s="27">
        <f t="shared" si="43"/>
        <v>0</v>
      </c>
      <c r="P39" s="27">
        <f t="shared" si="44"/>
        <v>0</v>
      </c>
      <c r="Q39" s="27">
        <f t="shared" si="45"/>
        <v>0</v>
      </c>
      <c r="R39" s="27">
        <f t="shared" si="46"/>
        <v>0</v>
      </c>
      <c r="S39" s="28">
        <f t="shared" si="47"/>
        <v>0</v>
      </c>
    </row>
    <row r="40" spans="2:19" s="41" customFormat="1" ht="12.75" x14ac:dyDescent="0.25">
      <c r="B40" s="45" t="s">
        <v>32</v>
      </c>
      <c r="C40" s="138">
        <f>SUM(C29:C39)</f>
        <v>0</v>
      </c>
      <c r="D40" s="46">
        <f t="shared" ref="D40:N40" si="58">SUM(D29:D39)</f>
        <v>0</v>
      </c>
      <c r="E40" s="46">
        <f t="shared" si="58"/>
        <v>0</v>
      </c>
      <c r="F40" s="191">
        <f t="shared" si="58"/>
        <v>0</v>
      </c>
      <c r="G40" s="46">
        <f t="shared" si="58"/>
        <v>0</v>
      </c>
      <c r="H40" s="156">
        <f t="shared" si="58"/>
        <v>0</v>
      </c>
      <c r="I40" s="191">
        <f t="shared" si="58"/>
        <v>0</v>
      </c>
      <c r="J40" s="46">
        <f t="shared" si="58"/>
        <v>0</v>
      </c>
      <c r="K40" s="46">
        <f t="shared" si="58"/>
        <v>0</v>
      </c>
      <c r="L40" s="191">
        <f t="shared" si="58"/>
        <v>0</v>
      </c>
      <c r="M40" s="46">
        <f t="shared" si="58"/>
        <v>0</v>
      </c>
      <c r="N40" s="192">
        <f t="shared" si="58"/>
        <v>0</v>
      </c>
      <c r="O40" s="46">
        <f t="shared" ref="O40" si="59">SUM(O29:O39)</f>
        <v>0</v>
      </c>
      <c r="P40" s="46">
        <f t="shared" ref="P40" si="60">SUM(P29:P39)</f>
        <v>0</v>
      </c>
      <c r="Q40" s="46">
        <f t="shared" ref="Q40" si="61">SUM(Q29:Q39)</f>
        <v>0</v>
      </c>
      <c r="R40" s="46">
        <f t="shared" ref="R40" si="62">SUM(R29:R39)</f>
        <v>0</v>
      </c>
      <c r="S40" s="47">
        <f>SUM(S29:S39)</f>
        <v>0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N41" si="63">IFERROR(D40/D13,"N/A")</f>
        <v>N/A</v>
      </c>
      <c r="E41" s="49" t="str">
        <f t="shared" si="63"/>
        <v>N/A</v>
      </c>
      <c r="F41" s="193" t="str">
        <f t="shared" si="63"/>
        <v>N/A</v>
      </c>
      <c r="G41" s="49" t="str">
        <f t="shared" si="63"/>
        <v>N/A</v>
      </c>
      <c r="H41" s="157" t="str">
        <f t="shared" si="63"/>
        <v>N/A</v>
      </c>
      <c r="I41" s="193" t="str">
        <f t="shared" si="63"/>
        <v>N/A</v>
      </c>
      <c r="J41" s="49" t="str">
        <f t="shared" si="63"/>
        <v>N/A</v>
      </c>
      <c r="K41" s="49" t="str">
        <f t="shared" si="63"/>
        <v>N/A</v>
      </c>
      <c r="L41" s="193" t="str">
        <f t="shared" si="63"/>
        <v>N/A</v>
      </c>
      <c r="M41" s="49" t="str">
        <f t="shared" si="63"/>
        <v>N/A</v>
      </c>
      <c r="N41" s="194" t="str">
        <f t="shared" si="63"/>
        <v>N/A</v>
      </c>
      <c r="O41" s="49" t="str">
        <f t="shared" ref="O41" si="64">IFERROR(O40/O13,"N/A")</f>
        <v>N/A</v>
      </c>
      <c r="P41" s="49" t="str">
        <f t="shared" ref="P41" si="65">IFERROR(P40/P13,"N/A")</f>
        <v>N/A</v>
      </c>
      <c r="Q41" s="49" t="str">
        <f t="shared" ref="Q41" si="66">IFERROR(Q40/Q13,"N/A")</f>
        <v>N/A</v>
      </c>
      <c r="R41" s="49" t="str">
        <f t="shared" ref="R41" si="67">IFERROR(R40/R13,"N/A")</f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0</v>
      </c>
      <c r="D42" s="52">
        <f>C42</f>
        <v>0</v>
      </c>
      <c r="E42" s="52">
        <f t="shared" ref="E42:N42" si="68">D42</f>
        <v>0</v>
      </c>
      <c r="F42" s="195">
        <f t="shared" si="68"/>
        <v>0</v>
      </c>
      <c r="G42" s="52">
        <f t="shared" si="68"/>
        <v>0</v>
      </c>
      <c r="H42" s="158">
        <f t="shared" si="68"/>
        <v>0</v>
      </c>
      <c r="I42" s="195">
        <f t="shared" si="68"/>
        <v>0</v>
      </c>
      <c r="J42" s="52">
        <f t="shared" si="68"/>
        <v>0</v>
      </c>
      <c r="K42" s="52">
        <f t="shared" si="68"/>
        <v>0</v>
      </c>
      <c r="L42" s="195">
        <f t="shared" si="68"/>
        <v>0</v>
      </c>
      <c r="M42" s="52">
        <f t="shared" si="68"/>
        <v>0</v>
      </c>
      <c r="N42" s="196">
        <f t="shared" si="68"/>
        <v>0</v>
      </c>
      <c r="O42" s="52">
        <f>AVERAGE(C42:E42)</f>
        <v>0</v>
      </c>
      <c r="P42" s="52">
        <f>AVERAGE(F42:H42)</f>
        <v>0</v>
      </c>
      <c r="Q42" s="52">
        <f>AVERAGE(I42:K42)</f>
        <v>0</v>
      </c>
      <c r="R42" s="52">
        <f>AVERAGE(L42:N42)</f>
        <v>0</v>
      </c>
      <c r="S42" s="53">
        <f>AVERAGE(O42:R42)</f>
        <v>0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0</v>
      </c>
      <c r="D44" s="34">
        <f t="shared" ref="D44:N44" si="69">D13-D25-D40</f>
        <v>0</v>
      </c>
      <c r="E44" s="34">
        <f t="shared" si="69"/>
        <v>0</v>
      </c>
      <c r="F44" s="185">
        <f t="shared" si="69"/>
        <v>0</v>
      </c>
      <c r="G44" s="34">
        <f t="shared" si="69"/>
        <v>0</v>
      </c>
      <c r="H44" s="153">
        <f t="shared" si="69"/>
        <v>0</v>
      </c>
      <c r="I44" s="185">
        <f t="shared" si="69"/>
        <v>0</v>
      </c>
      <c r="J44" s="34">
        <f t="shared" si="69"/>
        <v>0</v>
      </c>
      <c r="K44" s="34">
        <f t="shared" si="69"/>
        <v>0</v>
      </c>
      <c r="L44" s="185">
        <f t="shared" si="69"/>
        <v>0</v>
      </c>
      <c r="M44" s="34">
        <f t="shared" si="69"/>
        <v>0</v>
      </c>
      <c r="N44" s="186">
        <f t="shared" si="69"/>
        <v>0</v>
      </c>
      <c r="O44" s="34">
        <f t="shared" ref="O44:R44" si="70">O13-O25-O40</f>
        <v>0</v>
      </c>
      <c r="P44" s="34">
        <f t="shared" si="70"/>
        <v>0</v>
      </c>
      <c r="Q44" s="34">
        <f t="shared" si="70"/>
        <v>0</v>
      </c>
      <c r="R44" s="34">
        <f t="shared" si="70"/>
        <v>0</v>
      </c>
      <c r="S44" s="35">
        <f>S13-S25-S40</f>
        <v>0</v>
      </c>
    </row>
    <row r="45" spans="2:19" s="58" customFormat="1" ht="12.75" x14ac:dyDescent="0.25">
      <c r="B45" s="55" t="s">
        <v>36</v>
      </c>
      <c r="C45" s="141" t="str">
        <f t="shared" ref="C45" si="71">IFERROR(C44/C13,"NO GMV")</f>
        <v>NO GMV</v>
      </c>
      <c r="D45" s="56" t="str">
        <f t="shared" ref="D45:N45" si="72">IFERROR(D44/D13,"NO GMV")</f>
        <v>NO GMV</v>
      </c>
      <c r="E45" s="56" t="str">
        <f t="shared" si="72"/>
        <v>NO GMV</v>
      </c>
      <c r="F45" s="197" t="str">
        <f t="shared" si="72"/>
        <v>NO GMV</v>
      </c>
      <c r="G45" s="56" t="str">
        <f t="shared" si="72"/>
        <v>NO GMV</v>
      </c>
      <c r="H45" s="159" t="str">
        <f t="shared" si="72"/>
        <v>NO GMV</v>
      </c>
      <c r="I45" s="197" t="str">
        <f t="shared" si="72"/>
        <v>NO GMV</v>
      </c>
      <c r="J45" s="56" t="str">
        <f t="shared" si="72"/>
        <v>NO GMV</v>
      </c>
      <c r="K45" s="56" t="str">
        <f t="shared" si="72"/>
        <v>NO GMV</v>
      </c>
      <c r="L45" s="197" t="str">
        <f t="shared" si="72"/>
        <v>NO GMV</v>
      </c>
      <c r="M45" s="56" t="str">
        <f t="shared" si="72"/>
        <v>NO GMV</v>
      </c>
      <c r="N45" s="198" t="str">
        <f t="shared" si="72"/>
        <v>NO GMV</v>
      </c>
      <c r="O45" s="56" t="str">
        <f t="shared" ref="O45:R45" si="73">IFERROR(O44/O13,"NO GMV")</f>
        <v>NO GMV</v>
      </c>
      <c r="P45" s="56" t="str">
        <f t="shared" si="73"/>
        <v>NO GMV</v>
      </c>
      <c r="Q45" s="56" t="str">
        <f t="shared" si="73"/>
        <v>NO GMV</v>
      </c>
      <c r="R45" s="56" t="str">
        <f t="shared" si="73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0</v>
      </c>
      <c r="D47" s="60">
        <f t="shared" ref="D47:N47" si="74">+D44+D25</f>
        <v>0</v>
      </c>
      <c r="E47" s="60">
        <f t="shared" si="74"/>
        <v>0</v>
      </c>
      <c r="F47" s="199">
        <f t="shared" si="74"/>
        <v>0</v>
      </c>
      <c r="G47" s="60">
        <f t="shared" si="74"/>
        <v>0</v>
      </c>
      <c r="H47" s="160">
        <f t="shared" si="74"/>
        <v>0</v>
      </c>
      <c r="I47" s="199">
        <f t="shared" si="74"/>
        <v>0</v>
      </c>
      <c r="J47" s="60">
        <f t="shared" si="74"/>
        <v>0</v>
      </c>
      <c r="K47" s="60">
        <f t="shared" si="74"/>
        <v>0</v>
      </c>
      <c r="L47" s="199">
        <f t="shared" si="74"/>
        <v>0</v>
      </c>
      <c r="M47" s="60">
        <f t="shared" si="74"/>
        <v>0</v>
      </c>
      <c r="N47" s="200">
        <f t="shared" si="74"/>
        <v>0</v>
      </c>
      <c r="O47" s="60">
        <f t="shared" ref="O47:R47" si="75">+O44+O25</f>
        <v>0</v>
      </c>
      <c r="P47" s="60">
        <f t="shared" si="75"/>
        <v>0</v>
      </c>
      <c r="Q47" s="60">
        <f t="shared" si="75"/>
        <v>0</v>
      </c>
      <c r="R47" s="60">
        <f t="shared" si="75"/>
        <v>0</v>
      </c>
      <c r="S47" s="61">
        <f>+S44+S25</f>
        <v>0</v>
      </c>
    </row>
    <row r="48" spans="2:19" s="58" customFormat="1" ht="13.5" thickBot="1" x14ac:dyDescent="0.3">
      <c r="B48" s="62" t="s">
        <v>36</v>
      </c>
      <c r="C48" s="143" t="str">
        <f t="shared" ref="C48" si="76">IFERROR(C47/C13,"NO GMV")</f>
        <v>NO GMV</v>
      </c>
      <c r="D48" s="63" t="str">
        <f t="shared" ref="D48:N48" si="77">IFERROR(D47/D13,"NO GMV")</f>
        <v>NO GMV</v>
      </c>
      <c r="E48" s="63" t="str">
        <f t="shared" si="77"/>
        <v>NO GMV</v>
      </c>
      <c r="F48" s="201" t="str">
        <f t="shared" si="77"/>
        <v>NO GMV</v>
      </c>
      <c r="G48" s="63" t="str">
        <f t="shared" si="77"/>
        <v>NO GMV</v>
      </c>
      <c r="H48" s="161" t="str">
        <f t="shared" si="77"/>
        <v>NO GMV</v>
      </c>
      <c r="I48" s="201" t="str">
        <f t="shared" si="77"/>
        <v>NO GMV</v>
      </c>
      <c r="J48" s="63" t="str">
        <f t="shared" si="77"/>
        <v>NO GMV</v>
      </c>
      <c r="K48" s="63" t="str">
        <f t="shared" si="77"/>
        <v>NO GMV</v>
      </c>
      <c r="L48" s="201" t="str">
        <f t="shared" si="77"/>
        <v>NO GMV</v>
      </c>
      <c r="M48" s="63" t="str">
        <f t="shared" si="77"/>
        <v>NO GMV</v>
      </c>
      <c r="N48" s="163" t="str">
        <f t="shared" si="77"/>
        <v>NO GMV</v>
      </c>
      <c r="O48" s="63" t="str">
        <f t="shared" ref="O48:R48" si="78">IFERROR(O47/O13,"NO GMV")</f>
        <v>NO GMV</v>
      </c>
      <c r="P48" s="63" t="str">
        <f t="shared" si="78"/>
        <v>NO GMV</v>
      </c>
      <c r="Q48" s="63" t="str">
        <f t="shared" si="78"/>
        <v>NO GMV</v>
      </c>
      <c r="R48" s="63" t="str">
        <f t="shared" si="78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469F-78B1-4F0C-ABA2-CFEFDFEE4026}">
  <sheetPr codeName="Sheet1"/>
  <dimension ref="A1:N79"/>
  <sheetViews>
    <sheetView showGridLines="0" workbookViewId="0">
      <pane xSplit="2" ySplit="4" topLeftCell="C5" activePane="bottomRight" state="frozen"/>
      <selection pane="topRight" activeCell="C1" sqref="C1"/>
      <selection pane="bottomLeft" activeCell="A3" sqref="A3"/>
      <selection pane="bottomRight" activeCell="C21" sqref="C21"/>
    </sheetView>
  </sheetViews>
  <sheetFormatPr defaultRowHeight="13.5" x14ac:dyDescent="0.25"/>
  <cols>
    <col min="1" max="2" width="17" customWidth="1"/>
    <col min="3" max="7" width="17" style="331" customWidth="1"/>
    <col min="8" max="13" width="17" customWidth="1"/>
  </cols>
  <sheetData>
    <row r="1" spans="1:14" ht="14.25" thickBot="1" x14ac:dyDescent="0.3"/>
    <row r="2" spans="1:14" ht="27" customHeight="1" x14ac:dyDescent="0.25">
      <c r="A2" s="367" t="s">
        <v>54</v>
      </c>
      <c r="B2" s="369" t="s">
        <v>39</v>
      </c>
      <c r="C2" s="363" t="s">
        <v>57</v>
      </c>
      <c r="D2" s="365" t="s">
        <v>55</v>
      </c>
      <c r="E2" s="363" t="s">
        <v>56</v>
      </c>
      <c r="F2" s="363" t="s">
        <v>10</v>
      </c>
      <c r="G2" s="363" t="s">
        <v>36</v>
      </c>
      <c r="H2" s="361" t="s">
        <v>35</v>
      </c>
      <c r="I2" s="361" t="s">
        <v>34</v>
      </c>
      <c r="J2" s="361" t="s">
        <v>4</v>
      </c>
      <c r="K2" s="361" t="s">
        <v>6</v>
      </c>
      <c r="L2" s="361" t="s">
        <v>7</v>
      </c>
      <c r="M2" s="371" t="s">
        <v>8</v>
      </c>
    </row>
    <row r="3" spans="1:14" ht="13.5" customHeight="1" x14ac:dyDescent="0.25">
      <c r="A3" s="368"/>
      <c r="B3" s="370"/>
      <c r="C3" s="364"/>
      <c r="D3" s="366"/>
      <c r="E3" s="364"/>
      <c r="F3" s="364"/>
      <c r="G3" s="364"/>
      <c r="H3" s="362"/>
      <c r="I3" s="362"/>
      <c r="J3" s="362"/>
      <c r="K3" s="362"/>
      <c r="L3" s="362"/>
      <c r="M3" s="372"/>
    </row>
    <row r="4" spans="1:14" x14ac:dyDescent="0.25">
      <c r="A4" s="368"/>
      <c r="B4" s="370"/>
      <c r="C4" s="364"/>
      <c r="D4" s="366"/>
      <c r="E4" s="364"/>
      <c r="F4" s="364"/>
      <c r="G4" s="364"/>
      <c r="H4" s="362"/>
      <c r="I4" s="362"/>
      <c r="J4" s="362"/>
      <c r="K4" s="362"/>
      <c r="L4" s="362"/>
      <c r="M4" s="372"/>
      <c r="N4" s="332"/>
    </row>
    <row r="5" spans="1:14" x14ac:dyDescent="0.25">
      <c r="A5" s="333"/>
      <c r="B5" s="354">
        <v>1</v>
      </c>
      <c r="C5" s="334">
        <f ca="1">IFERROR(J5/I5,"NA")</f>
        <v>67443.716363636355</v>
      </c>
      <c r="D5" s="334">
        <f ca="1">IFERROR(H5/I5,"NA")</f>
        <v>18294.673630909077</v>
      </c>
      <c r="E5" s="334">
        <f ca="1">IFERROR(K5/I5,"NA")</f>
        <v>9695.8018181818152</v>
      </c>
      <c r="F5" s="335">
        <f ca="1">INDEX(INDIRECT("'"&amp;$B5&amp;"'!S:S"),MATCH(F$2,INDIRECT("'"&amp;$B5&amp;"'!b:b"),0))</f>
        <v>0.37000001401842292</v>
      </c>
      <c r="G5" s="335">
        <f t="shared" ref="G5:M20" ca="1" si="0">INDEX(INDIRECT("'"&amp;$B5&amp;"'!S:S"),MATCH(G$2,INDIRECT("'"&amp;$B5&amp;"'!b:b"),0))</f>
        <v>0.73313074456592309</v>
      </c>
      <c r="H5" s="336">
        <f t="shared" ref="H5:H36" ca="1" si="1">INDEX(INDIRECT("'"&amp;$B5&amp;"'!S:S"),MATCH(H$2,INDIRECT("'"&amp;$B5&amp;"'!b:b"),0))</f>
        <v>201241.40993999987</v>
      </c>
      <c r="I5" s="336">
        <f t="shared" ca="1" si="0"/>
        <v>11</v>
      </c>
      <c r="J5" s="336">
        <f t="shared" ca="1" si="0"/>
        <v>741880.87999999989</v>
      </c>
      <c r="K5" s="336">
        <f t="shared" ca="1" si="0"/>
        <v>106653.81999999996</v>
      </c>
      <c r="L5" s="336">
        <f t="shared" ca="1" si="0"/>
        <v>0</v>
      </c>
      <c r="M5" s="337">
        <f t="shared" ca="1" si="0"/>
        <v>360731.12400000007</v>
      </c>
    </row>
    <row r="6" spans="1:14" x14ac:dyDescent="0.25">
      <c r="A6" s="333"/>
      <c r="B6" s="354">
        <v>2</v>
      </c>
      <c r="C6" s="334">
        <f ca="1">IFERROR(J6/I6,"NA")</f>
        <v>38637.105000000003</v>
      </c>
      <c r="D6" s="334">
        <f t="shared" ref="D6:D56" ca="1" si="2">IFERROR(H6/I6,"NA")</f>
        <v>10238.769100000005</v>
      </c>
      <c r="E6" s="334">
        <f t="shared" ref="E6:E56" ca="1" si="3">IFERROR(K6/I6,"NA")</f>
        <v>12990.250000000002</v>
      </c>
      <c r="F6" s="335">
        <f t="shared" ref="F6:M37" ca="1" si="4">INDEX(INDIRECT("'"&amp;$B6&amp;"'!S:S"),MATCH(F$2,INDIRECT("'"&amp;$B6&amp;"'!b:b"),0))</f>
        <v>0.37000001682320671</v>
      </c>
      <c r="G6" s="335">
        <f t="shared" ca="1" si="0"/>
        <v>0.71621172602629346</v>
      </c>
      <c r="H6" s="336">
        <f t="shared" ca="1" si="1"/>
        <v>40955.07640000002</v>
      </c>
      <c r="I6" s="336">
        <f t="shared" ca="1" si="0"/>
        <v>4</v>
      </c>
      <c r="J6" s="336">
        <f t="shared" ca="1" si="0"/>
        <v>154548.42000000001</v>
      </c>
      <c r="K6" s="336">
        <f t="shared" ca="1" si="0"/>
        <v>51961.000000000007</v>
      </c>
      <c r="L6" s="336">
        <f t="shared" ca="1" si="0"/>
        <v>0</v>
      </c>
      <c r="M6" s="337">
        <f t="shared" ca="1" si="0"/>
        <v>45404.501999999986</v>
      </c>
    </row>
    <row r="7" spans="1:14" x14ac:dyDescent="0.25">
      <c r="A7" s="333"/>
      <c r="B7" s="354">
        <v>3</v>
      </c>
      <c r="C7" s="334">
        <f t="shared" ref="C7:C56" ca="1" si="5">IFERROR(J7/I7,"NA")</f>
        <v>68134.949999999953</v>
      </c>
      <c r="D7" s="334">
        <f t="shared" ca="1" si="2"/>
        <v>12839.594220000017</v>
      </c>
      <c r="E7" s="334">
        <f t="shared" ca="1" si="3"/>
        <v>34809.05999999999</v>
      </c>
      <c r="F7" s="335">
        <f t="shared" ca="1" si="4"/>
        <v>0.30000000000000043</v>
      </c>
      <c r="G7" s="335">
        <f t="shared" ca="1" si="0"/>
        <v>0.62814528226703081</v>
      </c>
      <c r="H7" s="336">
        <f t="shared" ca="1" si="1"/>
        <v>256791.88440000036</v>
      </c>
      <c r="I7" s="336">
        <f t="shared" ca="1" si="0"/>
        <v>20</v>
      </c>
      <c r="J7" s="336">
        <f t="shared" ca="1" si="0"/>
        <v>1362698.9999999991</v>
      </c>
      <c r="K7" s="336">
        <f t="shared" ca="1" si="0"/>
        <v>696181.19999999984</v>
      </c>
      <c r="L7" s="336">
        <f ca="1">INDEX(INDIRECT("'"&amp;$B7&amp;"'!S:S"),MATCH(L$2,INDIRECT("'"&amp;$B7&amp;"'!b:b"),0))</f>
        <v>4232.28</v>
      </c>
      <c r="M7" s="337">
        <f t="shared" ca="1" si="0"/>
        <v>253475.81999999887</v>
      </c>
    </row>
    <row r="8" spans="1:14" x14ac:dyDescent="0.25">
      <c r="A8" s="333"/>
      <c r="B8" s="354">
        <v>4</v>
      </c>
      <c r="C8" s="334">
        <f t="shared" ca="1" si="5"/>
        <v>31064.834666666669</v>
      </c>
      <c r="D8" s="334">
        <f t="shared" ca="1" si="2"/>
        <v>4777.3480149333327</v>
      </c>
      <c r="E8" s="334">
        <f t="shared" ca="1" si="3"/>
        <v>17743.162666666667</v>
      </c>
      <c r="F8" s="335">
        <f t="shared" ca="1" si="4"/>
        <v>0.29999994420271819</v>
      </c>
      <c r="G8" s="335">
        <f t="shared" ca="1" si="0"/>
        <v>0.51262131332089533</v>
      </c>
      <c r="H8" s="336">
        <f t="shared" ca="1" si="1"/>
        <v>143320.44044799998</v>
      </c>
      <c r="I8" s="336">
        <f t="shared" ca="1" si="0"/>
        <v>30</v>
      </c>
      <c r="J8" s="336">
        <f t="shared" ca="1" si="0"/>
        <v>931945.04</v>
      </c>
      <c r="K8" s="336">
        <f t="shared" ca="1" si="0"/>
        <v>532294.88</v>
      </c>
      <c r="L8" s="336">
        <f t="shared" ca="1" si="0"/>
        <v>0</v>
      </c>
      <c r="M8" s="337">
        <f t="shared" ca="1" si="0"/>
        <v>120066.70000000001</v>
      </c>
    </row>
    <row r="9" spans="1:14" x14ac:dyDescent="0.25">
      <c r="A9" s="333"/>
      <c r="B9" s="354">
        <v>5</v>
      </c>
      <c r="C9" s="334">
        <f t="shared" ca="1" si="5"/>
        <v>35046.936363636371</v>
      </c>
      <c r="D9" s="334">
        <f t="shared" ca="1" si="2"/>
        <v>6060.1572404545468</v>
      </c>
      <c r="E9" s="334">
        <f t="shared" ca="1" si="3"/>
        <v>17753.899090909094</v>
      </c>
      <c r="F9" s="335">
        <f t="shared" ca="1" si="4"/>
        <v>0.3</v>
      </c>
      <c r="G9" s="335">
        <f t="shared" ca="1" si="0"/>
        <v>0.57638487784649661</v>
      </c>
      <c r="H9" s="336">
        <f t="shared" ca="1" si="1"/>
        <v>66661.729645000014</v>
      </c>
      <c r="I9" s="336">
        <f t="shared" ca="1" si="0"/>
        <v>11</v>
      </c>
      <c r="J9" s="336">
        <f t="shared" ca="1" si="0"/>
        <v>385516.30000000005</v>
      </c>
      <c r="K9" s="336">
        <f t="shared" ca="1" si="0"/>
        <v>195292.89</v>
      </c>
      <c r="L9" s="336">
        <f t="shared" ca="1" si="0"/>
        <v>0</v>
      </c>
      <c r="M9" s="337">
        <f t="shared" ca="1" si="0"/>
        <v>74568.52</v>
      </c>
    </row>
    <row r="10" spans="1:14" x14ac:dyDescent="0.25">
      <c r="A10" s="333"/>
      <c r="B10" s="354">
        <v>6</v>
      </c>
      <c r="C10" s="334">
        <f t="shared" ca="1" si="5"/>
        <v>29984.933333333334</v>
      </c>
      <c r="D10" s="334">
        <f t="shared" ca="1" si="2"/>
        <v>8330.5610833333358</v>
      </c>
      <c r="E10" s="334">
        <f t="shared" ca="1" si="3"/>
        <v>5427.5</v>
      </c>
      <c r="F10" s="335">
        <f t="shared" ca="1" si="4"/>
        <v>0.37000000000000005</v>
      </c>
      <c r="G10" s="335">
        <f t="shared" ca="1" si="0"/>
        <v>0.75087810616959705</v>
      </c>
      <c r="H10" s="336">
        <f t="shared" ca="1" si="1"/>
        <v>24991.683250000006</v>
      </c>
      <c r="I10" s="336">
        <f t="shared" ca="1" si="0"/>
        <v>3</v>
      </c>
      <c r="J10" s="336">
        <f t="shared" ca="1" si="0"/>
        <v>89954.8</v>
      </c>
      <c r="K10" s="336">
        <f t="shared" ca="1" si="0"/>
        <v>16282.5</v>
      </c>
      <c r="L10" s="336">
        <f t="shared" ca="1" si="0"/>
        <v>0</v>
      </c>
      <c r="M10" s="337">
        <f t="shared" ca="1" si="0"/>
        <v>40389.023999999998</v>
      </c>
    </row>
    <row r="11" spans="1:14" x14ac:dyDescent="0.25">
      <c r="A11" s="333"/>
      <c r="B11" s="354">
        <v>7</v>
      </c>
      <c r="C11" s="334">
        <f t="shared" ca="1" si="5"/>
        <v>37644.456296296288</v>
      </c>
      <c r="D11" s="334">
        <f t="shared" ca="1" si="2"/>
        <v>8378.290877925916</v>
      </c>
      <c r="E11" s="334">
        <f t="shared" ca="1" si="3"/>
        <v>18223.438518518524</v>
      </c>
      <c r="F11" s="335">
        <f t="shared" ca="1" si="4"/>
        <v>0.37000009208969925</v>
      </c>
      <c r="G11" s="335">
        <f t="shared" ca="1" si="0"/>
        <v>0.60152346432300929</v>
      </c>
      <c r="H11" s="336">
        <f t="shared" ca="1" si="1"/>
        <v>226213.85370399972</v>
      </c>
      <c r="I11" s="336">
        <f t="shared" ca="1" si="0"/>
        <v>27</v>
      </c>
      <c r="J11" s="336">
        <f t="shared" ca="1" si="0"/>
        <v>1016400.3199999997</v>
      </c>
      <c r="K11" s="336">
        <f t="shared" ca="1" si="0"/>
        <v>492032.84000000014</v>
      </c>
      <c r="L11" s="336">
        <f t="shared" ca="1" si="0"/>
        <v>0</v>
      </c>
      <c r="M11" s="337">
        <f t="shared" ca="1" si="0"/>
        <v>148299.26799999981</v>
      </c>
    </row>
    <row r="12" spans="1:14" x14ac:dyDescent="0.25">
      <c r="A12" s="333"/>
      <c r="B12" s="354">
        <v>8</v>
      </c>
      <c r="C12" s="334">
        <f t="shared" ca="1" si="5"/>
        <v>44790.39499999999</v>
      </c>
      <c r="D12" s="334">
        <f t="shared" ca="1" si="2"/>
        <v>9838.0411499999936</v>
      </c>
      <c r="E12" s="334">
        <f t="shared" ca="1" si="3"/>
        <v>16778.800999999996</v>
      </c>
      <c r="F12" s="335">
        <f t="shared" ca="1" si="4"/>
        <v>0.36999998548796004</v>
      </c>
      <c r="G12" s="335">
        <f t="shared" ca="1" si="0"/>
        <v>0.59363846753938621</v>
      </c>
      <c r="H12" s="336">
        <f t="shared" ca="1" si="1"/>
        <v>78704.329199999949</v>
      </c>
      <c r="I12" s="336">
        <f t="shared" ca="1" si="0"/>
        <v>8</v>
      </c>
      <c r="J12" s="336">
        <f t="shared" ca="1" si="0"/>
        <v>358323.15999999992</v>
      </c>
      <c r="K12" s="336">
        <f t="shared" ca="1" si="0"/>
        <v>134230.40799999997</v>
      </c>
      <c r="L12" s="336">
        <f t="shared" ca="1" si="0"/>
        <v>0</v>
      </c>
      <c r="M12" s="337">
        <f t="shared" ca="1" si="0"/>
        <v>91513.188000000009</v>
      </c>
    </row>
    <row r="13" spans="1:14" x14ac:dyDescent="0.25">
      <c r="A13" s="333"/>
      <c r="B13" s="354">
        <v>9</v>
      </c>
      <c r="C13" s="334">
        <f t="shared" ca="1" si="5"/>
        <v>46462.895555555595</v>
      </c>
      <c r="D13" s="334">
        <f t="shared" ca="1" si="2"/>
        <v>6059.4467573333286</v>
      </c>
      <c r="E13" s="334">
        <f t="shared" ca="1" si="3"/>
        <v>23443.391111111112</v>
      </c>
      <c r="F13" s="335">
        <f t="shared" ca="1" si="4"/>
        <v>0.29999999999999966</v>
      </c>
      <c r="G13" s="335">
        <f t="shared" ca="1" si="0"/>
        <v>0.43471582251318985</v>
      </c>
      <c r="H13" s="336">
        <f t="shared" ca="1" si="1"/>
        <v>109070.04163199992</v>
      </c>
      <c r="I13" s="336">
        <f t="shared" ca="1" si="0"/>
        <v>18</v>
      </c>
      <c r="J13" s="336">
        <f t="shared" ca="1" si="0"/>
        <v>836332.12000000069</v>
      </c>
      <c r="K13" s="336">
        <f t="shared" ca="1" si="0"/>
        <v>421981.04000000004</v>
      </c>
      <c r="L13" s="336">
        <f t="shared" ca="1" si="0"/>
        <v>0</v>
      </c>
      <c r="M13" s="337">
        <f t="shared" ca="1" si="0"/>
        <v>163451.44400000075</v>
      </c>
    </row>
    <row r="14" spans="1:14" x14ac:dyDescent="0.25">
      <c r="A14" s="333"/>
      <c r="B14" s="354">
        <v>10</v>
      </c>
      <c r="C14" s="334">
        <f t="shared" ca="1" si="5"/>
        <v>59982.074285714283</v>
      </c>
      <c r="D14" s="334">
        <f t="shared" ca="1" si="2"/>
        <v>14433.931432857147</v>
      </c>
      <c r="E14" s="334">
        <f t="shared" ca="1" si="3"/>
        <v>16167.561428571429</v>
      </c>
      <c r="F14" s="335">
        <f t="shared" ca="1" si="4"/>
        <v>0.36999997523069522</v>
      </c>
      <c r="G14" s="335">
        <f t="shared" ca="1" si="0"/>
        <v>0.65037144130625091</v>
      </c>
      <c r="H14" s="336">
        <f t="shared" ca="1" si="1"/>
        <v>101037.52003000003</v>
      </c>
      <c r="I14" s="336">
        <f t="shared" ca="1" si="0"/>
        <v>7</v>
      </c>
      <c r="J14" s="336">
        <f t="shared" ca="1" si="0"/>
        <v>419874.51999999996</v>
      </c>
      <c r="K14" s="336">
        <f t="shared" ca="1" si="0"/>
        <v>113172.93000000001</v>
      </c>
      <c r="L14" s="336">
        <f t="shared" ca="1" si="0"/>
        <v>0</v>
      </c>
      <c r="M14" s="337">
        <f t="shared" ca="1" si="0"/>
        <v>151348.02799999993</v>
      </c>
    </row>
    <row r="15" spans="1:14" x14ac:dyDescent="0.25">
      <c r="A15" s="333"/>
      <c r="B15" s="354">
        <v>11</v>
      </c>
      <c r="C15" s="334">
        <f t="shared" ca="1" si="5"/>
        <v>39244.265517241402</v>
      </c>
      <c r="D15" s="334">
        <f t="shared" ca="1" si="2"/>
        <v>9419.1496841379212</v>
      </c>
      <c r="E15" s="334">
        <f t="shared" ca="1" si="3"/>
        <v>19445.489655172416</v>
      </c>
      <c r="F15" s="335">
        <f t="shared" ca="1" si="4"/>
        <v>0.36999996573186966</v>
      </c>
      <c r="G15" s="335">
        <f t="shared" ca="1" si="0"/>
        <v>0.64868493092453905</v>
      </c>
      <c r="H15" s="336">
        <f t="shared" ca="1" si="1"/>
        <v>273155.34083999973</v>
      </c>
      <c r="I15" s="336">
        <f t="shared" ca="1" si="0"/>
        <v>29</v>
      </c>
      <c r="J15" s="336">
        <f t="shared" ca="1" si="0"/>
        <v>1138083.7000000007</v>
      </c>
      <c r="K15" s="336">
        <f t="shared" ca="1" si="0"/>
        <v>563919.20000000007</v>
      </c>
      <c r="L15" s="336">
        <f t="shared" ca="1" si="0"/>
        <v>4496.7</v>
      </c>
      <c r="M15" s="337">
        <f t="shared" ca="1" si="0"/>
        <v>148576.87000000087</v>
      </c>
    </row>
    <row r="16" spans="1:14" x14ac:dyDescent="0.25">
      <c r="A16" s="333"/>
      <c r="B16" s="354">
        <v>12</v>
      </c>
      <c r="C16" s="334">
        <f t="shared" ca="1" si="5"/>
        <v>11267.966666666669</v>
      </c>
      <c r="D16" s="334">
        <f t="shared" ca="1" si="2"/>
        <v>2375.4405833333358</v>
      </c>
      <c r="E16" s="334">
        <f t="shared" ca="1" si="3"/>
        <v>2072.0555555555557</v>
      </c>
      <c r="F16" s="335">
        <f t="shared" ca="1" si="4"/>
        <v>0.37000012819033717</v>
      </c>
      <c r="G16" s="335">
        <f t="shared" ca="1" si="0"/>
        <v>0.56976628084675551</v>
      </c>
      <c r="H16" s="336">
        <f t="shared" ca="1" si="1"/>
        <v>21378.965250000023</v>
      </c>
      <c r="I16" s="336">
        <f t="shared" ca="1" si="0"/>
        <v>9</v>
      </c>
      <c r="J16" s="336">
        <f t="shared" ca="1" si="0"/>
        <v>101411.70000000003</v>
      </c>
      <c r="K16" s="336">
        <f t="shared" ca="1" si="0"/>
        <v>18648.5</v>
      </c>
      <c r="L16" s="336">
        <f t="shared" ca="1" si="0"/>
        <v>0</v>
      </c>
      <c r="M16" s="337">
        <f t="shared" ca="1" si="0"/>
        <v>45240.858</v>
      </c>
    </row>
    <row r="17" spans="1:13" x14ac:dyDescent="0.25">
      <c r="A17" s="333"/>
      <c r="B17" s="354">
        <v>13</v>
      </c>
      <c r="C17" s="334">
        <f t="shared" ca="1" si="5"/>
        <v>11220.689999999995</v>
      </c>
      <c r="D17" s="334">
        <f t="shared" ca="1" si="2"/>
        <v>-2135.4914999999996</v>
      </c>
      <c r="E17" s="334">
        <f t="shared" ca="1" si="3"/>
        <v>4823</v>
      </c>
      <c r="F17" s="335">
        <f t="shared" ca="1" si="4"/>
        <v>0</v>
      </c>
      <c r="G17" s="335" t="str">
        <f t="shared" ca="1" si="0"/>
        <v>NO GMV</v>
      </c>
      <c r="H17" s="336">
        <f t="shared" ca="1" si="1"/>
        <v>-8541.9659999999985</v>
      </c>
      <c r="I17" s="336">
        <f t="shared" ca="1" si="0"/>
        <v>4</v>
      </c>
      <c r="J17" s="336">
        <f t="shared" ca="1" si="0"/>
        <v>44882.75999999998</v>
      </c>
      <c r="K17" s="336">
        <f t="shared" ca="1" si="0"/>
        <v>19292</v>
      </c>
      <c r="L17" s="336">
        <f t="shared" ca="1" si="0"/>
        <v>0</v>
      </c>
      <c r="M17" s="337">
        <f t="shared" ca="1" si="0"/>
        <v>25590.759999999984</v>
      </c>
    </row>
    <row r="18" spans="1:13" x14ac:dyDescent="0.25">
      <c r="A18" s="333"/>
      <c r="B18" s="354">
        <v>14</v>
      </c>
      <c r="C18" s="334">
        <f t="shared" ca="1" si="5"/>
        <v>29205.168571428567</v>
      </c>
      <c r="D18" s="334">
        <f t="shared" ca="1" si="2"/>
        <v>7572.3911999999991</v>
      </c>
      <c r="E18" s="334">
        <f t="shared" ca="1" si="3"/>
        <v>9080.5000000000018</v>
      </c>
      <c r="F18" s="335">
        <f t="shared" ca="1" si="4"/>
        <v>0.3699999872820946</v>
      </c>
      <c r="G18" s="335">
        <f t="shared" ca="1" si="0"/>
        <v>0.70076373007664694</v>
      </c>
      <c r="H18" s="336">
        <f t="shared" ca="1" si="1"/>
        <v>53006.738399999995</v>
      </c>
      <c r="I18" s="336">
        <f t="shared" ca="1" si="0"/>
        <v>7</v>
      </c>
      <c r="J18" s="336">
        <f t="shared" ca="1" si="0"/>
        <v>204436.17999999996</v>
      </c>
      <c r="K18" s="336">
        <f t="shared" ca="1" si="0"/>
        <v>63563.500000000007</v>
      </c>
      <c r="L18" s="336">
        <f t="shared" ca="1" si="0"/>
        <v>0</v>
      </c>
      <c r="M18" s="337">
        <f t="shared" ca="1" si="0"/>
        <v>65231.295999999966</v>
      </c>
    </row>
    <row r="19" spans="1:13" x14ac:dyDescent="0.25">
      <c r="A19" s="333"/>
      <c r="B19" s="354">
        <v>15</v>
      </c>
      <c r="C19" s="334">
        <f t="shared" ca="1" si="5"/>
        <v>58441.702222222215</v>
      </c>
      <c r="D19" s="334">
        <f t="shared" ca="1" si="2"/>
        <v>5802.7520688888917</v>
      </c>
      <c r="E19" s="334">
        <f t="shared" ca="1" si="3"/>
        <v>34802.877777777772</v>
      </c>
      <c r="F19" s="335">
        <f t="shared" ca="1" si="4"/>
        <v>0.30000000000000004</v>
      </c>
      <c r="G19" s="335">
        <f t="shared" ca="1" si="0"/>
        <v>0.33097097039965057</v>
      </c>
      <c r="H19" s="336">
        <f t="shared" ca="1" si="1"/>
        <v>52224.768620000024</v>
      </c>
      <c r="I19" s="336">
        <f t="shared" ca="1" si="0"/>
        <v>9</v>
      </c>
      <c r="J19" s="336">
        <f t="shared" ca="1" si="0"/>
        <v>525975.31999999995</v>
      </c>
      <c r="K19" s="336">
        <f t="shared" ca="1" si="0"/>
        <v>313225.89999999997</v>
      </c>
      <c r="L19" s="336">
        <f t="shared" ca="1" si="0"/>
        <v>0</v>
      </c>
      <c r="M19" s="337">
        <f t="shared" ca="1" si="0"/>
        <v>54956.823999999993</v>
      </c>
    </row>
    <row r="20" spans="1:13" x14ac:dyDescent="0.25">
      <c r="A20" s="333"/>
      <c r="B20" s="354">
        <v>16</v>
      </c>
      <c r="C20" s="334">
        <f t="shared" ca="1" si="5"/>
        <v>43936.761818181811</v>
      </c>
      <c r="D20" s="334">
        <f t="shared" ca="1" si="2"/>
        <v>6967.2631962727282</v>
      </c>
      <c r="E20" s="334">
        <f t="shared" ca="1" si="3"/>
        <v>17873.853636363641</v>
      </c>
      <c r="F20" s="335">
        <f t="shared" ca="1" si="4"/>
        <v>0.30000000000000004</v>
      </c>
      <c r="G20" s="335">
        <f t="shared" ca="1" si="0"/>
        <v>0.52858266502088536</v>
      </c>
      <c r="H20" s="336">
        <f t="shared" ca="1" si="1"/>
        <v>76639.895159000007</v>
      </c>
      <c r="I20" s="336">
        <f t="shared" ca="1" si="0"/>
        <v>11</v>
      </c>
      <c r="J20" s="336">
        <f t="shared" ca="1" si="0"/>
        <v>483304.37999999995</v>
      </c>
      <c r="K20" s="336">
        <f t="shared" ca="1" si="0"/>
        <v>196612.39000000004</v>
      </c>
      <c r="L20" s="336">
        <f t="shared" ca="1" si="0"/>
        <v>0</v>
      </c>
      <c r="M20" s="337">
        <f t="shared" ca="1" si="0"/>
        <v>141700.67599999989</v>
      </c>
    </row>
    <row r="21" spans="1:13" x14ac:dyDescent="0.25">
      <c r="A21" s="333"/>
      <c r="B21" s="354">
        <v>17</v>
      </c>
      <c r="C21" s="334">
        <f t="shared" ca="1" si="5"/>
        <v>63503.309999999976</v>
      </c>
      <c r="D21" s="334">
        <f t="shared" ca="1" si="2"/>
        <v>13603.241266249988</v>
      </c>
      <c r="E21" s="334">
        <f t="shared" ca="1" si="3"/>
        <v>15892.402499999998</v>
      </c>
      <c r="F21" s="335">
        <f t="shared" ca="1" si="4"/>
        <v>0.29999999999999993</v>
      </c>
      <c r="G21" s="335">
        <f t="shared" ca="1" si="4"/>
        <v>0.71404368613489055</v>
      </c>
      <c r="H21" s="336">
        <f t="shared" ca="1" si="1"/>
        <v>54412.965064999953</v>
      </c>
      <c r="I21" s="336">
        <f t="shared" ca="1" si="4"/>
        <v>4</v>
      </c>
      <c r="J21" s="336">
        <f t="shared" ca="1" si="4"/>
        <v>254013.2399999999</v>
      </c>
      <c r="K21" s="336">
        <f t="shared" ca="1" si="4"/>
        <v>63569.609999999993</v>
      </c>
      <c r="L21" s="336">
        <f t="shared" ca="1" si="4"/>
        <v>0</v>
      </c>
      <c r="M21" s="337">
        <f t="shared" ca="1" si="4"/>
        <v>114239.65799999995</v>
      </c>
    </row>
    <row r="22" spans="1:13" x14ac:dyDescent="0.25">
      <c r="A22" s="333"/>
      <c r="B22" s="354">
        <v>18</v>
      </c>
      <c r="C22" s="334">
        <f t="shared" ca="1" si="5"/>
        <v>64308.4</v>
      </c>
      <c r="D22" s="334">
        <f t="shared" ca="1" si="2"/>
        <v>18069.06860749999</v>
      </c>
      <c r="E22" s="334">
        <f t="shared" ca="1" si="3"/>
        <v>21878.674999999992</v>
      </c>
      <c r="F22" s="335">
        <f t="shared" ca="1" si="4"/>
        <v>0.36999999999999988</v>
      </c>
      <c r="G22" s="335">
        <f t="shared" ca="1" si="4"/>
        <v>0.75939256086002449</v>
      </c>
      <c r="H22" s="336">
        <f t="shared" ca="1" si="1"/>
        <v>36138.137214999981</v>
      </c>
      <c r="I22" s="336">
        <f t="shared" ca="1" si="4"/>
        <v>2</v>
      </c>
      <c r="J22" s="336">
        <f t="shared" ca="1" si="4"/>
        <v>128616.8</v>
      </c>
      <c r="K22" s="336">
        <f t="shared" ca="1" si="4"/>
        <v>43757.349999999984</v>
      </c>
      <c r="L22" s="336">
        <f t="shared" ca="1" si="4"/>
        <v>0</v>
      </c>
      <c r="M22" s="337">
        <f t="shared" ca="1" si="4"/>
        <v>37271.234000000033</v>
      </c>
    </row>
    <row r="23" spans="1:13" x14ac:dyDescent="0.25">
      <c r="A23" s="333"/>
      <c r="B23" s="354">
        <v>19</v>
      </c>
      <c r="C23" s="334">
        <f t="shared" ca="1" si="5"/>
        <v>22154.302857142848</v>
      </c>
      <c r="D23" s="334">
        <f t="shared" ca="1" si="2"/>
        <v>-7722.5578129142878</v>
      </c>
      <c r="E23" s="334">
        <f t="shared" ca="1" si="3"/>
        <v>23748.206857142854</v>
      </c>
      <c r="F23" s="335">
        <f t="shared" ca="1" si="4"/>
        <v>0.36999993293789035</v>
      </c>
      <c r="G23" s="335">
        <f t="shared" ca="1" si="4"/>
        <v>-0.942109611406724</v>
      </c>
      <c r="H23" s="336">
        <f t="shared" ca="1" si="1"/>
        <v>-54057.904690400013</v>
      </c>
      <c r="I23" s="336">
        <f t="shared" ca="1" si="4"/>
        <v>7</v>
      </c>
      <c r="J23" s="336">
        <f t="shared" ca="1" si="4"/>
        <v>155080.11999999994</v>
      </c>
      <c r="K23" s="336">
        <f t="shared" ca="1" si="4"/>
        <v>166237.44799999997</v>
      </c>
      <c r="L23" s="336">
        <f t="shared" ca="1" si="4"/>
        <v>12610.000000000002</v>
      </c>
      <c r="M23" s="337">
        <f t="shared" ca="1" si="4"/>
        <v>-81146.962</v>
      </c>
    </row>
    <row r="24" spans="1:13" x14ac:dyDescent="0.25">
      <c r="A24" s="333"/>
      <c r="B24" s="354">
        <v>20</v>
      </c>
      <c r="C24" s="334">
        <f t="shared" ca="1" si="5"/>
        <v>48822.994999999988</v>
      </c>
      <c r="D24" s="334">
        <f t="shared" ca="1" si="2"/>
        <v>13078.730254783344</v>
      </c>
      <c r="E24" s="334">
        <f t="shared" ca="1" si="3"/>
        <v>12909.093166666664</v>
      </c>
      <c r="F24" s="335">
        <f t="shared" ca="1" si="4"/>
        <v>0.36999998668660161</v>
      </c>
      <c r="G24" s="335">
        <f t="shared" ca="1" si="4"/>
        <v>0.72400148494407246</v>
      </c>
      <c r="H24" s="336">
        <f t="shared" ca="1" si="1"/>
        <v>156944.76305740012</v>
      </c>
      <c r="I24" s="336">
        <f t="shared" ca="1" si="4"/>
        <v>12</v>
      </c>
      <c r="J24" s="336">
        <f t="shared" ca="1" si="4"/>
        <v>585875.93999999983</v>
      </c>
      <c r="K24" s="336">
        <f t="shared" ca="1" si="4"/>
        <v>154909.11799999996</v>
      </c>
      <c r="L24" s="336">
        <f t="shared" ca="1" si="4"/>
        <v>0</v>
      </c>
      <c r="M24" s="337">
        <f t="shared" ca="1" si="4"/>
        <v>214192.73199999973</v>
      </c>
    </row>
    <row r="25" spans="1:13" x14ac:dyDescent="0.25">
      <c r="A25" s="333"/>
      <c r="B25" s="354">
        <v>21</v>
      </c>
      <c r="C25" s="334">
        <f t="shared" ca="1" si="5"/>
        <v>16808.48</v>
      </c>
      <c r="D25" s="334">
        <f t="shared" ca="1" si="2"/>
        <v>4656.8831999999984</v>
      </c>
      <c r="E25" s="334">
        <f t="shared" ca="1" si="3"/>
        <v>0</v>
      </c>
      <c r="F25" s="335">
        <f t="shared" ca="1" si="4"/>
        <v>0.36999999999999988</v>
      </c>
      <c r="G25" s="335">
        <f t="shared" ca="1" si="4"/>
        <v>0.74879886883351798</v>
      </c>
      <c r="H25" s="336">
        <f t="shared" ca="1" si="1"/>
        <v>4656.8831999999984</v>
      </c>
      <c r="I25" s="336">
        <f t="shared" ca="1" si="4"/>
        <v>1</v>
      </c>
      <c r="J25" s="336">
        <f t="shared" ca="1" si="4"/>
        <v>16808.48</v>
      </c>
      <c r="K25" s="336">
        <f t="shared" ca="1" si="4"/>
        <v>0</v>
      </c>
      <c r="L25" s="336">
        <f t="shared" ca="1" si="4"/>
        <v>0</v>
      </c>
      <c r="M25" s="337">
        <f t="shared" ca="1" si="4"/>
        <v>10589.342400000001</v>
      </c>
    </row>
    <row r="26" spans="1:13" x14ac:dyDescent="0.25">
      <c r="A26" s="333"/>
      <c r="B26" s="354">
        <v>22</v>
      </c>
      <c r="C26" s="334">
        <f t="shared" ca="1" si="5"/>
        <v>18073.055000000004</v>
      </c>
      <c r="D26" s="334">
        <f t="shared" ca="1" si="2"/>
        <v>4621.495100000001</v>
      </c>
      <c r="E26" s="334">
        <f t="shared" ca="1" si="3"/>
        <v>2908.7500000000005</v>
      </c>
      <c r="F26" s="335">
        <f t="shared" ca="1" si="4"/>
        <v>0.37000003596514253</v>
      </c>
      <c r="G26" s="335">
        <f t="shared" ca="1" si="4"/>
        <v>0.69111315619742164</v>
      </c>
      <c r="H26" s="336">
        <f t="shared" ca="1" si="1"/>
        <v>36971.960800000008</v>
      </c>
      <c r="I26" s="336">
        <f t="shared" ca="1" si="4"/>
        <v>8</v>
      </c>
      <c r="J26" s="336">
        <f t="shared" ca="1" si="4"/>
        <v>144584.44000000003</v>
      </c>
      <c r="K26" s="336">
        <f t="shared" ca="1" si="4"/>
        <v>23270.000000000004</v>
      </c>
      <c r="L26" s="336">
        <f t="shared" ca="1" si="4"/>
        <v>0</v>
      </c>
      <c r="M26" s="337">
        <f t="shared" ca="1" si="4"/>
        <v>67818.192000000025</v>
      </c>
    </row>
    <row r="27" spans="1:13" x14ac:dyDescent="0.25">
      <c r="A27" s="333"/>
      <c r="B27" s="354">
        <v>23</v>
      </c>
      <c r="C27" s="334">
        <f t="shared" ca="1" si="5"/>
        <v>75562.5</v>
      </c>
      <c r="D27" s="334">
        <f t="shared" ca="1" si="2"/>
        <v>24633.25</v>
      </c>
      <c r="E27" s="334">
        <f t="shared" ca="1" si="3"/>
        <v>0</v>
      </c>
      <c r="F27" s="335">
        <f t="shared" ca="1" si="4"/>
        <v>0.37</v>
      </c>
      <c r="G27" s="335">
        <f t="shared" ca="1" si="4"/>
        <v>0.88107661010886817</v>
      </c>
      <c r="H27" s="336">
        <f t="shared" ca="1" si="1"/>
        <v>24633.25</v>
      </c>
      <c r="I27" s="336">
        <f t="shared" ca="1" si="4"/>
        <v>1</v>
      </c>
      <c r="J27" s="336">
        <f t="shared" ca="1" si="4"/>
        <v>75562.5</v>
      </c>
      <c r="K27" s="336">
        <f t="shared" ca="1" si="4"/>
        <v>0</v>
      </c>
      <c r="L27" s="336">
        <f t="shared" ca="1" si="4"/>
        <v>0</v>
      </c>
      <c r="M27" s="337">
        <f t="shared" ca="1" si="4"/>
        <v>47604.375</v>
      </c>
    </row>
    <row r="28" spans="1:13" x14ac:dyDescent="0.25">
      <c r="A28" s="333"/>
      <c r="B28" s="354">
        <v>24</v>
      </c>
      <c r="C28" s="334">
        <f t="shared" ca="1" si="5"/>
        <v>19340.603750000006</v>
      </c>
      <c r="D28" s="334">
        <f t="shared" ca="1" si="2"/>
        <v>2472.9912708333377</v>
      </c>
      <c r="E28" s="334">
        <f t="shared" ca="1" si="3"/>
        <v>12642.066666666668</v>
      </c>
      <c r="F28" s="335">
        <f t="shared" ca="1" si="4"/>
        <v>0.30000002800670938</v>
      </c>
      <c r="G28" s="335">
        <f t="shared" ca="1" si="4"/>
        <v>0.4262174838544931</v>
      </c>
      <c r="H28" s="336">
        <f t="shared" ca="1" si="1"/>
        <v>118703.58100000021</v>
      </c>
      <c r="I28" s="336">
        <f t="shared" ca="1" si="4"/>
        <v>48</v>
      </c>
      <c r="J28" s="336">
        <f t="shared" ca="1" si="4"/>
        <v>928348.98000000033</v>
      </c>
      <c r="K28" s="336">
        <f t="shared" ca="1" si="4"/>
        <v>606819.20000000007</v>
      </c>
      <c r="L28" s="336">
        <f t="shared" ca="1" si="4"/>
        <v>0</v>
      </c>
      <c r="M28" s="337">
        <f t="shared" ca="1" si="4"/>
        <v>43025.060000000034</v>
      </c>
    </row>
    <row r="29" spans="1:13" x14ac:dyDescent="0.25">
      <c r="A29" s="333"/>
      <c r="B29" s="354">
        <v>25</v>
      </c>
      <c r="C29" s="334">
        <f t="shared" ca="1" si="5"/>
        <v>29188.148888888885</v>
      </c>
      <c r="D29" s="334">
        <f t="shared" ca="1" si="2"/>
        <v>5836.4767943703637</v>
      </c>
      <c r="E29" s="334">
        <f t="shared" ca="1" si="3"/>
        <v>15265.736296296298</v>
      </c>
      <c r="F29" s="335">
        <f t="shared" ca="1" si="4"/>
        <v>0.37000000329915717</v>
      </c>
      <c r="G29" s="335">
        <f t="shared" ca="1" si="4"/>
        <v>0.54043377419380589</v>
      </c>
      <c r="H29" s="336">
        <f t="shared" ca="1" si="1"/>
        <v>157584.87344799982</v>
      </c>
      <c r="I29" s="336">
        <f t="shared" ca="1" si="4"/>
        <v>27</v>
      </c>
      <c r="J29" s="336">
        <f t="shared" ca="1" si="4"/>
        <v>788080.0199999999</v>
      </c>
      <c r="K29" s="336">
        <f t="shared" ca="1" si="4"/>
        <v>412174.88000000006</v>
      </c>
      <c r="L29" s="336">
        <f t="shared" ca="1" si="4"/>
        <v>0</v>
      </c>
      <c r="M29" s="337">
        <f t="shared" ca="1" si="4"/>
        <v>84315.530000000028</v>
      </c>
    </row>
    <row r="30" spans="1:13" x14ac:dyDescent="0.25">
      <c r="A30" s="333"/>
      <c r="B30" s="354">
        <v>26</v>
      </c>
      <c r="C30" s="334">
        <f t="shared" ca="1" si="5"/>
        <v>22808.950243902465</v>
      </c>
      <c r="D30" s="334">
        <f t="shared" ca="1" si="2"/>
        <v>4921.4450682926799</v>
      </c>
      <c r="E30" s="334">
        <f t="shared" ca="1" si="3"/>
        <v>9723.3658536585372</v>
      </c>
      <c r="F30" s="335">
        <f t="shared" ca="1" si="4"/>
        <v>0.36999999443949511</v>
      </c>
      <c r="G30" s="335">
        <f t="shared" ca="1" si="4"/>
        <v>0.58315717930635691</v>
      </c>
      <c r="H30" s="336">
        <f t="shared" ca="1" si="1"/>
        <v>201779.24779999987</v>
      </c>
      <c r="I30" s="336">
        <f t="shared" ca="1" si="4"/>
        <v>41</v>
      </c>
      <c r="J30" s="336">
        <f t="shared" ca="1" si="4"/>
        <v>935166.96000000101</v>
      </c>
      <c r="K30" s="336">
        <f t="shared" ca="1" si="4"/>
        <v>398658</v>
      </c>
      <c r="L30" s="336">
        <f t="shared" ca="1" si="4"/>
        <v>4914</v>
      </c>
      <c r="M30" s="337">
        <f t="shared" ca="1" si="4"/>
        <v>185583.19000000111</v>
      </c>
    </row>
    <row r="31" spans="1:13" x14ac:dyDescent="0.25">
      <c r="A31" s="333"/>
      <c r="B31" s="354">
        <v>27</v>
      </c>
      <c r="C31" s="334">
        <f t="shared" ca="1" si="5"/>
        <v>33592.471249999995</v>
      </c>
      <c r="D31" s="334">
        <f t="shared" ca="1" si="2"/>
        <v>6237.7384249999977</v>
      </c>
      <c r="E31" s="334">
        <f t="shared" ca="1" si="3"/>
        <v>11252.312500000002</v>
      </c>
      <c r="F31" s="335">
        <f t="shared" ca="1" si="4"/>
        <v>0.3</v>
      </c>
      <c r="G31" s="335">
        <f t="shared" ca="1" si="4"/>
        <v>0.61896194721508213</v>
      </c>
      <c r="H31" s="336">
        <f t="shared" ca="1" si="1"/>
        <v>99803.814799999964</v>
      </c>
      <c r="I31" s="336">
        <f t="shared" ca="1" si="4"/>
        <v>16</v>
      </c>
      <c r="J31" s="336">
        <f t="shared" ca="1" si="4"/>
        <v>537479.53999999992</v>
      </c>
      <c r="K31" s="336">
        <f t="shared" ca="1" si="4"/>
        <v>180037.00000000003</v>
      </c>
      <c r="L31" s="336">
        <f t="shared" ca="1" si="4"/>
        <v>855.39999999999975</v>
      </c>
      <c r="M31" s="337">
        <f t="shared" ca="1" si="4"/>
        <v>195343.27799999993</v>
      </c>
    </row>
    <row r="32" spans="1:13" x14ac:dyDescent="0.25">
      <c r="A32" s="333"/>
      <c r="B32" s="354">
        <v>28</v>
      </c>
      <c r="C32" s="334">
        <f t="shared" ca="1" si="5"/>
        <v>84111.386666666629</v>
      </c>
      <c r="D32" s="334">
        <f t="shared" ca="1" si="2"/>
        <v>15005.950138333319</v>
      </c>
      <c r="E32" s="334">
        <f t="shared" ca="1" si="3"/>
        <v>29550.343333333327</v>
      </c>
      <c r="F32" s="335">
        <f t="shared" ca="1" si="4"/>
        <v>0.25844653771807979</v>
      </c>
      <c r="G32" s="335">
        <f t="shared" ca="1" si="4"/>
        <v>0.69030018167630103</v>
      </c>
      <c r="H32" s="336">
        <f t="shared" ca="1" si="1"/>
        <v>90035.700829999914</v>
      </c>
      <c r="I32" s="336">
        <f t="shared" ca="1" si="4"/>
        <v>6</v>
      </c>
      <c r="J32" s="336">
        <f t="shared" ca="1" si="4"/>
        <v>504668.31999999977</v>
      </c>
      <c r="K32" s="336">
        <f t="shared" ca="1" si="4"/>
        <v>177302.05999999997</v>
      </c>
      <c r="L32" s="336">
        <f t="shared" ca="1" si="4"/>
        <v>0</v>
      </c>
      <c r="M32" s="337">
        <f t="shared" ca="1" si="4"/>
        <v>196936.47999999989</v>
      </c>
    </row>
    <row r="33" spans="1:13" x14ac:dyDescent="0.25">
      <c r="A33" s="333"/>
      <c r="B33" s="354">
        <v>29</v>
      </c>
      <c r="C33" s="334">
        <f t="shared" ca="1" si="5"/>
        <v>80581.366666666669</v>
      </c>
      <c r="D33" s="334">
        <f t="shared" ca="1" si="2"/>
        <v>23848.45633333335</v>
      </c>
      <c r="E33" s="334">
        <f t="shared" ca="1" si="3"/>
        <v>25352.166666666668</v>
      </c>
      <c r="F33" s="335">
        <f t="shared" ca="1" si="4"/>
        <v>0.37000005377587308</v>
      </c>
      <c r="G33" s="335">
        <f t="shared" ca="1" si="4"/>
        <v>0.79987819375254154</v>
      </c>
      <c r="H33" s="336">
        <f t="shared" ca="1" si="1"/>
        <v>71545.36900000005</v>
      </c>
      <c r="I33" s="336">
        <f t="shared" ca="1" si="4"/>
        <v>3</v>
      </c>
      <c r="J33" s="336">
        <f t="shared" ca="1" si="4"/>
        <v>241744.1</v>
      </c>
      <c r="K33" s="336">
        <f t="shared" ca="1" si="4"/>
        <v>76056.5</v>
      </c>
      <c r="L33" s="336">
        <f t="shared" ca="1" si="4"/>
        <v>0</v>
      </c>
      <c r="M33" s="337">
        <f t="shared" ca="1" si="4"/>
        <v>76242.26999999996</v>
      </c>
    </row>
    <row r="34" spans="1:13" x14ac:dyDescent="0.25">
      <c r="A34" s="333"/>
      <c r="B34" s="354">
        <v>30</v>
      </c>
      <c r="C34" s="334">
        <f t="shared" ca="1" si="5"/>
        <v>76866.83333333327</v>
      </c>
      <c r="D34" s="334">
        <f t="shared" ca="1" si="2"/>
        <v>23122.401533333305</v>
      </c>
      <c r="E34" s="334">
        <f t="shared" ca="1" si="3"/>
        <v>12995.666666666666</v>
      </c>
      <c r="F34" s="335">
        <f t="shared" ca="1" si="4"/>
        <v>0.36999999999999994</v>
      </c>
      <c r="G34" s="335">
        <f t="shared" ca="1" si="4"/>
        <v>0.81300314332081369</v>
      </c>
      <c r="H34" s="336">
        <f t="shared" ca="1" si="1"/>
        <v>138734.40919999982</v>
      </c>
      <c r="I34" s="336">
        <f t="shared" ca="1" si="4"/>
        <v>6</v>
      </c>
      <c r="J34" s="336">
        <f t="shared" ca="1" si="4"/>
        <v>461200.99999999959</v>
      </c>
      <c r="K34" s="336">
        <f t="shared" ca="1" si="4"/>
        <v>77974</v>
      </c>
      <c r="L34" s="336">
        <f t="shared" ca="1" si="4"/>
        <v>0</v>
      </c>
      <c r="M34" s="337">
        <f t="shared" ca="1" si="4"/>
        <v>212582.62999999974</v>
      </c>
    </row>
    <row r="35" spans="1:13" x14ac:dyDescent="0.25">
      <c r="A35" s="333"/>
      <c r="B35" s="354">
        <v>31</v>
      </c>
      <c r="C35" s="334">
        <f t="shared" ca="1" si="5"/>
        <v>19729.154545454552</v>
      </c>
      <c r="D35" s="334">
        <f t="shared" ca="1" si="2"/>
        <v>4770.0515590909163</v>
      </c>
      <c r="E35" s="334">
        <f t="shared" ca="1" si="3"/>
        <v>4964.2272727272721</v>
      </c>
      <c r="F35" s="335">
        <f t="shared" ca="1" si="4"/>
        <v>0.3700000599021202</v>
      </c>
      <c r="G35" s="335">
        <f t="shared" ca="1" si="4"/>
        <v>0.65345066479635949</v>
      </c>
      <c r="H35" s="336">
        <f t="shared" ca="1" si="1"/>
        <v>52470.567150000075</v>
      </c>
      <c r="I35" s="336">
        <f t="shared" ca="1" si="4"/>
        <v>11</v>
      </c>
      <c r="J35" s="336">
        <f t="shared" ca="1" si="4"/>
        <v>217020.70000000007</v>
      </c>
      <c r="K35" s="336">
        <f t="shared" ca="1" si="4"/>
        <v>54606.499999999993</v>
      </c>
      <c r="L35" s="336">
        <f t="shared" ca="1" si="4"/>
        <v>0</v>
      </c>
      <c r="M35" s="337">
        <f t="shared" ca="1" si="4"/>
        <v>82116.527999999991</v>
      </c>
    </row>
    <row r="36" spans="1:13" x14ac:dyDescent="0.25">
      <c r="A36" s="333"/>
      <c r="B36" s="354">
        <v>32</v>
      </c>
      <c r="C36" s="334">
        <f t="shared" ca="1" si="5"/>
        <v>36765.441818181826</v>
      </c>
      <c r="D36" s="334">
        <f t="shared" ca="1" si="2"/>
        <v>9673.3927454545574</v>
      </c>
      <c r="E36" s="334">
        <f t="shared" ca="1" si="3"/>
        <v>15818.683636363638</v>
      </c>
      <c r="F36" s="335">
        <f t="shared" ca="1" si="4"/>
        <v>0.37000001928688692</v>
      </c>
      <c r="G36" s="335">
        <f t="shared" ca="1" si="4"/>
        <v>0.71111081661743114</v>
      </c>
      <c r="H36" s="336">
        <f t="shared" ca="1" si="1"/>
        <v>106407.32020000013</v>
      </c>
      <c r="I36" s="336">
        <f t="shared" ca="1" si="4"/>
        <v>11</v>
      </c>
      <c r="J36" s="336">
        <f t="shared" ca="1" si="4"/>
        <v>404419.8600000001</v>
      </c>
      <c r="K36" s="336">
        <f t="shared" ca="1" si="4"/>
        <v>174005.52000000002</v>
      </c>
      <c r="L36" s="336">
        <f t="shared" ca="1" si="4"/>
        <v>0</v>
      </c>
      <c r="M36" s="337">
        <f t="shared" ca="1" si="4"/>
        <v>80778.983999999953</v>
      </c>
    </row>
    <row r="37" spans="1:13" x14ac:dyDescent="0.25">
      <c r="A37" s="333"/>
      <c r="B37" s="354">
        <v>33</v>
      </c>
      <c r="C37" s="334">
        <f t="shared" ca="1" si="5"/>
        <v>70420.790619468826</v>
      </c>
      <c r="D37" s="334">
        <f t="shared" ca="1" si="2"/>
        <v>18944.734479646002</v>
      </c>
      <c r="E37" s="334">
        <f t="shared" ca="1" si="3"/>
        <v>32578.736283185848</v>
      </c>
      <c r="F37" s="335">
        <f t="shared" ca="1" si="4"/>
        <v>0.37000000555447471</v>
      </c>
      <c r="G37" s="335">
        <f t="shared" ca="1" si="4"/>
        <v>0.72708618947711479</v>
      </c>
      <c r="H37" s="336">
        <f t="shared" ca="1" si="4"/>
        <v>2140754.9961999981</v>
      </c>
      <c r="I37" s="336">
        <f t="shared" ca="1" si="4"/>
        <v>113</v>
      </c>
      <c r="J37" s="336">
        <f t="shared" ca="1" si="4"/>
        <v>7957549.3399999766</v>
      </c>
      <c r="K37" s="336">
        <f t="shared" ca="1" si="4"/>
        <v>3681397.2000000007</v>
      </c>
      <c r="L37" s="336">
        <f t="shared" ca="1" si="4"/>
        <v>241024.16000000006</v>
      </c>
      <c r="M37" s="337">
        <f t="shared" ca="1" si="4"/>
        <v>1090834.6799999778</v>
      </c>
    </row>
    <row r="38" spans="1:13" x14ac:dyDescent="0.25">
      <c r="A38" s="333"/>
      <c r="B38" s="354">
        <v>34</v>
      </c>
      <c r="C38" s="334">
        <f t="shared" ca="1" si="5"/>
        <v>35086.386400000032</v>
      </c>
      <c r="D38" s="334">
        <f t="shared" ca="1" si="2"/>
        <v>6206.5812080000105</v>
      </c>
      <c r="E38" s="334">
        <f t="shared" ca="1" si="3"/>
        <v>16394.04</v>
      </c>
      <c r="F38" s="335">
        <f t="shared" ref="F38:M57" ca="1" si="6">INDEX(INDIRECT("'"&amp;$B38&amp;"'!S:S"),MATCH(F$2,INDIRECT("'"&amp;$B38&amp;"'!b:b"),0))</f>
        <v>0.29999991107662211</v>
      </c>
      <c r="G38" s="335">
        <f t="shared" ca="1" si="6"/>
        <v>0.58964778883594815</v>
      </c>
      <c r="H38" s="336">
        <f t="shared" ca="1" si="6"/>
        <v>155164.53020000027</v>
      </c>
      <c r="I38" s="336">
        <f t="shared" ca="1" si="6"/>
        <v>25</v>
      </c>
      <c r="J38" s="336">
        <f t="shared" ca="1" si="6"/>
        <v>877159.66000000073</v>
      </c>
      <c r="K38" s="336">
        <f t="shared" ca="1" si="6"/>
        <v>409851</v>
      </c>
      <c r="L38" s="336">
        <f t="shared" ca="1" si="6"/>
        <v>4108.0000000000009</v>
      </c>
      <c r="M38" s="337">
        <f t="shared" ca="1" si="6"/>
        <v>200052.84000000046</v>
      </c>
    </row>
    <row r="39" spans="1:13" x14ac:dyDescent="0.25">
      <c r="A39" s="333"/>
      <c r="B39" s="354">
        <v>35</v>
      </c>
      <c r="C39" s="334">
        <f t="shared" ca="1" si="5"/>
        <v>51914.257777777806</v>
      </c>
      <c r="D39" s="334">
        <f t="shared" ca="1" si="2"/>
        <v>12947.104947777781</v>
      </c>
      <c r="E39" s="334">
        <f t="shared" ca="1" si="3"/>
        <v>23187.825555555559</v>
      </c>
      <c r="F39" s="335">
        <f t="shared" ca="1" si="6"/>
        <v>0.36999997774107518</v>
      </c>
      <c r="G39" s="335">
        <f t="shared" ca="1" si="6"/>
        <v>0.67403790668498254</v>
      </c>
      <c r="H39" s="336">
        <f t="shared" ca="1" si="6"/>
        <v>116523.94453000004</v>
      </c>
      <c r="I39" s="336">
        <f t="shared" ca="1" si="6"/>
        <v>9</v>
      </c>
      <c r="J39" s="336">
        <f t="shared" ca="1" si="6"/>
        <v>467228.32000000024</v>
      </c>
      <c r="K39" s="336">
        <f t="shared" ca="1" si="6"/>
        <v>208690.43000000002</v>
      </c>
      <c r="L39" s="336">
        <f t="shared" ca="1" si="6"/>
        <v>0</v>
      </c>
      <c r="M39" s="337">
        <f t="shared" ca="1" si="6"/>
        <v>85663.422000000151</v>
      </c>
    </row>
    <row r="40" spans="1:13" x14ac:dyDescent="0.25">
      <c r="A40" s="333"/>
      <c r="B40" s="354">
        <v>36</v>
      </c>
      <c r="C40" s="334">
        <f t="shared" ca="1" si="5"/>
        <v>9171.0666666666675</v>
      </c>
      <c r="D40" s="334">
        <f t="shared" ca="1" si="2"/>
        <v>292.43858468333229</v>
      </c>
      <c r="E40" s="334">
        <f t="shared" ca="1" si="3"/>
        <v>6734.397366666667</v>
      </c>
      <c r="F40" s="335">
        <f t="shared" ca="1" si="6"/>
        <v>0.36999999999999994</v>
      </c>
      <c r="G40" s="335">
        <f t="shared" ca="1" si="6"/>
        <v>8.6181311501191668E-2</v>
      </c>
      <c r="H40" s="336">
        <f t="shared" ca="1" si="6"/>
        <v>1754.6315080999939</v>
      </c>
      <c r="I40" s="336">
        <f t="shared" ca="1" si="6"/>
        <v>6</v>
      </c>
      <c r="J40" s="336">
        <f t="shared" ca="1" si="6"/>
        <v>55026.400000000001</v>
      </c>
      <c r="K40" s="336">
        <f t="shared" ca="1" si="6"/>
        <v>40406.3842</v>
      </c>
      <c r="L40" s="336">
        <f t="shared" ca="1" si="6"/>
        <v>2054.0000000000005</v>
      </c>
      <c r="M40" s="337">
        <f t="shared" ca="1" si="6"/>
        <v>-7793.7521999999954</v>
      </c>
    </row>
    <row r="41" spans="1:13" x14ac:dyDescent="0.25">
      <c r="A41" s="333"/>
      <c r="B41" s="354">
        <v>37</v>
      </c>
      <c r="C41" s="334">
        <f t="shared" ca="1" si="5"/>
        <v>25902.500000000004</v>
      </c>
      <c r="D41" s="334">
        <f t="shared" ca="1" si="2"/>
        <v>5935.6750000000029</v>
      </c>
      <c r="E41" s="334">
        <f t="shared" ca="1" si="3"/>
        <v>0</v>
      </c>
      <c r="F41" s="335">
        <f t="shared" ca="1" si="6"/>
        <v>0.3000000000000001</v>
      </c>
      <c r="G41" s="335">
        <f t="shared" ca="1" si="6"/>
        <v>0.7638484058810282</v>
      </c>
      <c r="H41" s="336">
        <f t="shared" ca="1" si="6"/>
        <v>5935.6750000000029</v>
      </c>
      <c r="I41" s="336">
        <f t="shared" ca="1" si="6"/>
        <v>1</v>
      </c>
      <c r="J41" s="336">
        <f t="shared" ca="1" si="6"/>
        <v>25902.500000000004</v>
      </c>
      <c r="K41" s="336">
        <f t="shared" ca="1" si="6"/>
        <v>0</v>
      </c>
      <c r="L41" s="336">
        <f t="shared" ca="1" si="6"/>
        <v>0</v>
      </c>
      <c r="M41" s="337">
        <f t="shared" ca="1" si="6"/>
        <v>18131.75</v>
      </c>
    </row>
    <row r="42" spans="1:13" x14ac:dyDescent="0.25">
      <c r="A42" s="333"/>
      <c r="B42" s="354">
        <v>38</v>
      </c>
      <c r="C42" s="334">
        <f t="shared" ca="1" si="5"/>
        <v>18153.134999999998</v>
      </c>
      <c r="D42" s="334">
        <f t="shared" ca="1" si="2"/>
        <v>4362.6452750000008</v>
      </c>
      <c r="E42" s="334">
        <f t="shared" ca="1" si="3"/>
        <v>4590.625</v>
      </c>
      <c r="F42" s="335">
        <f t="shared" ca="1" si="6"/>
        <v>0.37000000000000011</v>
      </c>
      <c r="G42" s="335">
        <f t="shared" ca="1" si="6"/>
        <v>0.649526000642626</v>
      </c>
      <c r="H42" s="336">
        <f t="shared" ca="1" si="6"/>
        <v>17450.581100000003</v>
      </c>
      <c r="I42" s="336">
        <f t="shared" ca="1" si="6"/>
        <v>4</v>
      </c>
      <c r="J42" s="336">
        <f t="shared" ca="1" si="6"/>
        <v>72612.539999999994</v>
      </c>
      <c r="K42" s="336">
        <f t="shared" ca="1" si="6"/>
        <v>18362.5</v>
      </c>
      <c r="L42" s="336">
        <f t="shared" ca="1" si="6"/>
        <v>0</v>
      </c>
      <c r="M42" s="337">
        <f t="shared" ca="1" si="6"/>
        <v>27383.400199999993</v>
      </c>
    </row>
    <row r="43" spans="1:13" x14ac:dyDescent="0.25">
      <c r="A43" s="333"/>
      <c r="B43" s="354">
        <v>39</v>
      </c>
      <c r="C43" s="334">
        <f t="shared" ca="1" si="5"/>
        <v>15294.15333333333</v>
      </c>
      <c r="D43" s="334">
        <f t="shared" ca="1" si="2"/>
        <v>2651.5831003333265</v>
      </c>
      <c r="E43" s="334">
        <f t="shared" ca="1" si="3"/>
        <v>7434.5700000000024</v>
      </c>
      <c r="F43" s="335">
        <f t="shared" ca="1" si="6"/>
        <v>0.37000002833326684</v>
      </c>
      <c r="G43" s="335">
        <f t="shared" ca="1" si="6"/>
        <v>0.46857384692962328</v>
      </c>
      <c r="H43" s="336">
        <f t="shared" ca="1" si="6"/>
        <v>31818.997203999919</v>
      </c>
      <c r="I43" s="336">
        <f t="shared" ca="1" si="6"/>
        <v>12</v>
      </c>
      <c r="J43" s="336">
        <f t="shared" ca="1" si="6"/>
        <v>183529.83999999997</v>
      </c>
      <c r="K43" s="336">
        <f t="shared" ca="1" si="6"/>
        <v>89214.840000000026</v>
      </c>
      <c r="L43" s="336">
        <f t="shared" ca="1" si="6"/>
        <v>0</v>
      </c>
      <c r="M43" s="337">
        <f t="shared" ca="1" si="6"/>
        <v>26408.954000000023</v>
      </c>
    </row>
    <row r="44" spans="1:13" x14ac:dyDescent="0.25">
      <c r="A44" s="333"/>
      <c r="B44" s="354">
        <v>40</v>
      </c>
      <c r="C44" s="334">
        <f t="shared" ca="1" si="5"/>
        <v>48049.82</v>
      </c>
      <c r="D44" s="334">
        <f t="shared" ca="1" si="2"/>
        <v>15278.938799999984</v>
      </c>
      <c r="E44" s="334">
        <f t="shared" ca="1" si="3"/>
        <v>0</v>
      </c>
      <c r="F44" s="335">
        <f t="shared" ca="1" si="6"/>
        <v>0.36999999999999966</v>
      </c>
      <c r="G44" s="335">
        <f t="shared" ca="1" si="6"/>
        <v>0.85940861358459164</v>
      </c>
      <c r="H44" s="336">
        <f t="shared" ca="1" si="6"/>
        <v>15278.938799999984</v>
      </c>
      <c r="I44" s="336">
        <f t="shared" ca="1" si="6"/>
        <v>1</v>
      </c>
      <c r="J44" s="336">
        <f t="shared" ca="1" si="6"/>
        <v>48049.82</v>
      </c>
      <c r="K44" s="336">
        <f t="shared" ca="1" si="6"/>
        <v>0</v>
      </c>
      <c r="L44" s="336">
        <f t="shared" ca="1" si="6"/>
        <v>0</v>
      </c>
      <c r="M44" s="337">
        <f t="shared" ca="1" si="6"/>
        <v>30271.386600000016</v>
      </c>
    </row>
    <row r="45" spans="1:13" x14ac:dyDescent="0.25">
      <c r="A45" s="333"/>
      <c r="B45" s="354">
        <v>41</v>
      </c>
      <c r="C45" s="334">
        <f t="shared" ca="1" si="5"/>
        <v>19254.819999999996</v>
      </c>
      <c r="D45" s="334">
        <f t="shared" ca="1" si="2"/>
        <v>5488.638799999997</v>
      </c>
      <c r="E45" s="334">
        <f t="shared" ca="1" si="3"/>
        <v>0</v>
      </c>
      <c r="F45" s="335">
        <f t="shared" ca="1" si="6"/>
        <v>0.36999999999999988</v>
      </c>
      <c r="G45" s="335">
        <f t="shared" ca="1" si="6"/>
        <v>0.77041275477615045</v>
      </c>
      <c r="H45" s="336">
        <f t="shared" ca="1" si="6"/>
        <v>5488.638799999997</v>
      </c>
      <c r="I45" s="336">
        <f t="shared" ca="1" si="6"/>
        <v>1</v>
      </c>
      <c r="J45" s="336">
        <f t="shared" ca="1" si="6"/>
        <v>19254.819999999996</v>
      </c>
      <c r="K45" s="336">
        <f t="shared" ca="1" si="6"/>
        <v>0</v>
      </c>
      <c r="L45" s="336">
        <f t="shared" ca="1" si="6"/>
        <v>0</v>
      </c>
      <c r="M45" s="337">
        <f t="shared" ca="1" si="6"/>
        <v>12130.536599999999</v>
      </c>
    </row>
    <row r="46" spans="1:13" x14ac:dyDescent="0.25">
      <c r="A46" s="333"/>
      <c r="B46" s="354">
        <v>42</v>
      </c>
      <c r="C46" s="334">
        <f t="shared" ca="1" si="5"/>
        <v>5070</v>
      </c>
      <c r="D46" s="334">
        <f t="shared" ca="1" si="2"/>
        <v>665.79999999999927</v>
      </c>
      <c r="E46" s="334">
        <f t="shared" ca="1" si="3"/>
        <v>0</v>
      </c>
      <c r="F46" s="335">
        <f t="shared" ca="1" si="6"/>
        <v>0.36999999999999983</v>
      </c>
      <c r="G46" s="335">
        <f t="shared" ca="1" si="6"/>
        <v>0.35492297030758546</v>
      </c>
      <c r="H46" s="336">
        <f t="shared" ca="1" si="6"/>
        <v>665.79999999999927</v>
      </c>
      <c r="I46" s="336">
        <f t="shared" ca="1" si="6"/>
        <v>1</v>
      </c>
      <c r="J46" s="336">
        <f t="shared" ca="1" si="6"/>
        <v>5070</v>
      </c>
      <c r="K46" s="336">
        <f t="shared" ca="1" si="6"/>
        <v>0</v>
      </c>
      <c r="L46" s="336">
        <f t="shared" ca="1" si="6"/>
        <v>0</v>
      </c>
      <c r="M46" s="337">
        <f t="shared" ca="1" si="6"/>
        <v>3194.1000000000008</v>
      </c>
    </row>
    <row r="47" spans="1:13" x14ac:dyDescent="0.25">
      <c r="A47" s="333"/>
      <c r="B47" s="354">
        <v>43</v>
      </c>
      <c r="C47" s="334" t="str">
        <f t="shared" ca="1" si="5"/>
        <v>NA</v>
      </c>
      <c r="D47" s="334" t="str">
        <f t="shared" ca="1" si="2"/>
        <v>NA</v>
      </c>
      <c r="E47" s="334" t="str">
        <f t="shared" ca="1" si="3"/>
        <v>NA</v>
      </c>
      <c r="F47" s="335" t="str">
        <f t="shared" ca="1" si="6"/>
        <v>N/A</v>
      </c>
      <c r="G47" s="335" t="str">
        <f t="shared" ca="1" si="6"/>
        <v>NO GMV</v>
      </c>
      <c r="H47" s="336">
        <f t="shared" ca="1" si="6"/>
        <v>0</v>
      </c>
      <c r="I47" s="336">
        <f t="shared" ca="1" si="6"/>
        <v>0</v>
      </c>
      <c r="J47" s="336">
        <f t="shared" ca="1" si="6"/>
        <v>0</v>
      </c>
      <c r="K47" s="336">
        <f t="shared" ca="1" si="6"/>
        <v>0</v>
      </c>
      <c r="L47" s="336">
        <f t="shared" ca="1" si="6"/>
        <v>0</v>
      </c>
      <c r="M47" s="337">
        <f t="shared" ca="1" si="6"/>
        <v>0</v>
      </c>
    </row>
    <row r="48" spans="1:13" x14ac:dyDescent="0.25">
      <c r="A48" s="333"/>
      <c r="B48" s="354">
        <v>44</v>
      </c>
      <c r="C48" s="334">
        <f t="shared" ca="1" si="5"/>
        <v>23913.415675675693</v>
      </c>
      <c r="D48" s="334">
        <f t="shared" ca="1" si="2"/>
        <v>2123.4088603243235</v>
      </c>
      <c r="E48" s="334">
        <f t="shared" ca="1" si="3"/>
        <v>17691.721081081087</v>
      </c>
      <c r="F48" s="335">
        <f t="shared" ca="1" si="6"/>
        <v>0.25000001469264582</v>
      </c>
      <c r="G48" s="335">
        <f t="shared" ca="1" si="6"/>
        <v>0.35518284202122535</v>
      </c>
      <c r="H48" s="336">
        <f t="shared" ca="1" si="6"/>
        <v>78566.127831999969</v>
      </c>
      <c r="I48" s="336">
        <f t="shared" ca="1" si="6"/>
        <v>37</v>
      </c>
      <c r="J48" s="336">
        <f t="shared" ca="1" si="6"/>
        <v>884796.3800000007</v>
      </c>
      <c r="K48" s="336">
        <f t="shared" ca="1" si="6"/>
        <v>654593.68000000017</v>
      </c>
      <c r="L48" s="336">
        <f t="shared" ca="1" si="6"/>
        <v>0</v>
      </c>
      <c r="M48" s="337">
        <f t="shared" ca="1" si="6"/>
        <v>9003.5920000005062</v>
      </c>
    </row>
    <row r="49" spans="1:13" x14ac:dyDescent="0.25">
      <c r="A49" s="333"/>
      <c r="B49" s="354">
        <v>45</v>
      </c>
      <c r="C49" s="334">
        <f t="shared" ca="1" si="5"/>
        <v>0</v>
      </c>
      <c r="D49" s="334">
        <f t="shared" ca="1" si="2"/>
        <v>-1058</v>
      </c>
      <c r="E49" s="334">
        <f t="shared" ca="1" si="3"/>
        <v>0</v>
      </c>
      <c r="F49" s="335" t="str">
        <f t="shared" ca="1" si="6"/>
        <v>N/A</v>
      </c>
      <c r="G49" s="335" t="str">
        <f t="shared" ca="1" si="6"/>
        <v>NO GMV</v>
      </c>
      <c r="H49" s="336">
        <f t="shared" ca="1" si="6"/>
        <v>-1058</v>
      </c>
      <c r="I49" s="336">
        <f t="shared" ca="1" si="6"/>
        <v>1</v>
      </c>
      <c r="J49" s="336">
        <f t="shared" ca="1" si="6"/>
        <v>0</v>
      </c>
      <c r="K49" s="336">
        <f t="shared" ca="1" si="6"/>
        <v>0</v>
      </c>
      <c r="L49" s="336">
        <f t="shared" ca="1" si="6"/>
        <v>0</v>
      </c>
      <c r="M49" s="337">
        <f t="shared" ca="1" si="6"/>
        <v>0</v>
      </c>
    </row>
    <row r="50" spans="1:13" x14ac:dyDescent="0.25">
      <c r="A50" s="333"/>
      <c r="B50" s="354">
        <v>46</v>
      </c>
      <c r="C50" s="334" t="str">
        <f t="shared" ca="1" si="5"/>
        <v>NA</v>
      </c>
      <c r="D50" s="334" t="str">
        <f t="shared" ca="1" si="2"/>
        <v>NA</v>
      </c>
      <c r="E50" s="334" t="str">
        <f t="shared" ca="1" si="3"/>
        <v>NA</v>
      </c>
      <c r="F50" s="335" t="str">
        <f t="shared" ca="1" si="6"/>
        <v>N/A</v>
      </c>
      <c r="G50" s="335" t="str">
        <f t="shared" ca="1" si="6"/>
        <v>NO GMV</v>
      </c>
      <c r="H50" s="336">
        <f t="shared" ca="1" si="6"/>
        <v>0</v>
      </c>
      <c r="I50" s="336">
        <f t="shared" ca="1" si="6"/>
        <v>0</v>
      </c>
      <c r="J50" s="336">
        <f t="shared" ca="1" si="6"/>
        <v>0</v>
      </c>
      <c r="K50" s="336">
        <f t="shared" ca="1" si="6"/>
        <v>0</v>
      </c>
      <c r="L50" s="336">
        <f t="shared" ca="1" si="6"/>
        <v>0</v>
      </c>
      <c r="M50" s="337">
        <f t="shared" ca="1" si="6"/>
        <v>0</v>
      </c>
    </row>
    <row r="51" spans="1:13" x14ac:dyDescent="0.25">
      <c r="A51" s="333"/>
      <c r="B51" s="354">
        <v>47</v>
      </c>
      <c r="C51" s="334">
        <f t="shared" ca="1" si="5"/>
        <v>0</v>
      </c>
      <c r="D51" s="334">
        <f t="shared" ca="1" si="2"/>
        <v>-1209.0315000000001</v>
      </c>
      <c r="E51" s="334">
        <f t="shared" ca="1" si="3"/>
        <v>45.499999999999993</v>
      </c>
      <c r="F51" s="335" t="str">
        <f t="shared" ca="1" si="6"/>
        <v>N/A</v>
      </c>
      <c r="G51" s="335" t="str">
        <f t="shared" ca="1" si="6"/>
        <v>NO GMV</v>
      </c>
      <c r="H51" s="336">
        <f t="shared" ca="1" si="6"/>
        <v>-2418.0630000000001</v>
      </c>
      <c r="I51" s="336">
        <f t="shared" ca="1" si="6"/>
        <v>2</v>
      </c>
      <c r="J51" s="336">
        <f t="shared" ca="1" si="6"/>
        <v>0</v>
      </c>
      <c r="K51" s="336">
        <f t="shared" ca="1" si="6"/>
        <v>90.999999999999986</v>
      </c>
      <c r="L51" s="336">
        <f t="shared" ca="1" si="6"/>
        <v>0</v>
      </c>
      <c r="M51" s="337">
        <f t="shared" ca="1" si="6"/>
        <v>-90.999999999999986</v>
      </c>
    </row>
    <row r="52" spans="1:13" x14ac:dyDescent="0.25">
      <c r="A52" s="333"/>
      <c r="B52" s="354">
        <v>48</v>
      </c>
      <c r="C52" s="334">
        <f t="shared" ca="1" si="5"/>
        <v>0</v>
      </c>
      <c r="D52" s="334">
        <f t="shared" ca="1" si="2"/>
        <v>-1058</v>
      </c>
      <c r="E52" s="334">
        <f t="shared" ca="1" si="3"/>
        <v>0</v>
      </c>
      <c r="F52" s="335" t="str">
        <f t="shared" ca="1" si="6"/>
        <v>N/A</v>
      </c>
      <c r="G52" s="335" t="str">
        <f t="shared" ca="1" si="6"/>
        <v>NO GMV</v>
      </c>
      <c r="H52" s="336">
        <f t="shared" ca="1" si="6"/>
        <v>-1058</v>
      </c>
      <c r="I52" s="336">
        <f t="shared" ca="1" si="6"/>
        <v>1</v>
      </c>
      <c r="J52" s="336">
        <f t="shared" ca="1" si="6"/>
        <v>0</v>
      </c>
      <c r="K52" s="336">
        <f t="shared" ca="1" si="6"/>
        <v>0</v>
      </c>
      <c r="L52" s="336">
        <f t="shared" ca="1" si="6"/>
        <v>0</v>
      </c>
      <c r="M52" s="337">
        <f t="shared" ca="1" si="6"/>
        <v>0</v>
      </c>
    </row>
    <row r="53" spans="1:13" x14ac:dyDescent="0.25">
      <c r="A53" s="333"/>
      <c r="B53" s="354">
        <v>49</v>
      </c>
      <c r="C53" s="334">
        <f t="shared" ca="1" si="5"/>
        <v>29152.5</v>
      </c>
      <c r="D53" s="334">
        <f t="shared" ca="1" si="2"/>
        <v>7536.3349999999955</v>
      </c>
      <c r="E53" s="334">
        <f t="shared" ca="1" si="3"/>
        <v>9642.75</v>
      </c>
      <c r="F53" s="335">
        <f t="shared" ca="1" si="6"/>
        <v>0.36999999999999983</v>
      </c>
      <c r="G53" s="335">
        <f t="shared" ca="1" si="6"/>
        <v>0.69868700704821096</v>
      </c>
      <c r="H53" s="336">
        <f t="shared" ca="1" si="6"/>
        <v>15072.669999999991</v>
      </c>
      <c r="I53" s="336">
        <f t="shared" ca="1" si="6"/>
        <v>2</v>
      </c>
      <c r="J53" s="336">
        <f t="shared" ca="1" si="6"/>
        <v>58305</v>
      </c>
      <c r="K53" s="336">
        <f t="shared" ca="1" si="6"/>
        <v>19285.5</v>
      </c>
      <c r="L53" s="336">
        <f t="shared" ca="1" si="6"/>
        <v>0</v>
      </c>
      <c r="M53" s="337">
        <f t="shared" ca="1" si="6"/>
        <v>17446.650000000005</v>
      </c>
    </row>
    <row r="54" spans="1:13" x14ac:dyDescent="0.25">
      <c r="A54" s="333"/>
      <c r="B54" s="354">
        <v>50</v>
      </c>
      <c r="C54" s="334">
        <f t="shared" ca="1" si="5"/>
        <v>5554.9649999999974</v>
      </c>
      <c r="D54" s="334">
        <f t="shared" ca="1" si="2"/>
        <v>635.38891099999842</v>
      </c>
      <c r="E54" s="334">
        <f t="shared" ca="1" si="3"/>
        <v>348.26999999999992</v>
      </c>
      <c r="F54" s="335">
        <f t="shared" ca="1" si="6"/>
        <v>0.36999999999999988</v>
      </c>
      <c r="G54" s="335">
        <f t="shared" ca="1" si="6"/>
        <v>0.30914098055109696</v>
      </c>
      <c r="H54" s="336">
        <f t="shared" ca="1" si="6"/>
        <v>2541.5556439999937</v>
      </c>
      <c r="I54" s="336">
        <f t="shared" ca="1" si="6"/>
        <v>4</v>
      </c>
      <c r="J54" s="336">
        <f t="shared" ca="1" si="6"/>
        <v>22219.85999999999</v>
      </c>
      <c r="K54" s="336">
        <f t="shared" ca="1" si="6"/>
        <v>1393.0799999999997</v>
      </c>
      <c r="L54" s="336">
        <f t="shared" ca="1" si="6"/>
        <v>0</v>
      </c>
      <c r="M54" s="337">
        <f t="shared" ca="1" si="6"/>
        <v>12605.431799999997</v>
      </c>
    </row>
    <row r="55" spans="1:13" x14ac:dyDescent="0.25">
      <c r="A55" s="333"/>
      <c r="B55" s="354">
        <v>51</v>
      </c>
      <c r="C55" s="334">
        <f t="shared" ca="1" si="5"/>
        <v>0</v>
      </c>
      <c r="D55" s="334">
        <f t="shared" ca="1" si="2"/>
        <v>-1058</v>
      </c>
      <c r="E55" s="334">
        <f t="shared" ca="1" si="3"/>
        <v>0</v>
      </c>
      <c r="F55" s="335" t="str">
        <f t="shared" ca="1" si="6"/>
        <v>N/A</v>
      </c>
      <c r="G55" s="335" t="str">
        <f t="shared" ca="1" si="6"/>
        <v>NO GMV</v>
      </c>
      <c r="H55" s="336">
        <f t="shared" ca="1" si="6"/>
        <v>-1058</v>
      </c>
      <c r="I55" s="336">
        <f t="shared" ca="1" si="6"/>
        <v>1</v>
      </c>
      <c r="J55" s="336">
        <f t="shared" ca="1" si="6"/>
        <v>0</v>
      </c>
      <c r="K55" s="336">
        <f t="shared" ca="1" si="6"/>
        <v>0</v>
      </c>
      <c r="L55" s="336">
        <f t="shared" ca="1" si="6"/>
        <v>0</v>
      </c>
      <c r="M55" s="337">
        <f t="shared" ca="1" si="6"/>
        <v>0</v>
      </c>
    </row>
    <row r="56" spans="1:13" x14ac:dyDescent="0.25">
      <c r="A56" s="333"/>
      <c r="B56" s="354">
        <v>52</v>
      </c>
      <c r="C56" s="334" t="str">
        <f t="shared" ca="1" si="5"/>
        <v>NA</v>
      </c>
      <c r="D56" s="334" t="str">
        <f t="shared" ca="1" si="2"/>
        <v>NA</v>
      </c>
      <c r="E56" s="334" t="str">
        <f t="shared" ca="1" si="3"/>
        <v>NA</v>
      </c>
      <c r="F56" s="335" t="str">
        <f t="shared" ca="1" si="6"/>
        <v>N/A</v>
      </c>
      <c r="G56" s="335" t="str">
        <f t="shared" ca="1" si="6"/>
        <v>NO GMV</v>
      </c>
      <c r="H56" s="336">
        <f t="shared" ca="1" si="6"/>
        <v>-727.7399999999999</v>
      </c>
      <c r="I56" s="336">
        <f t="shared" ca="1" si="6"/>
        <v>0</v>
      </c>
      <c r="J56" s="336">
        <f t="shared" ca="1" si="6"/>
        <v>0</v>
      </c>
      <c r="K56" s="336">
        <f t="shared" ca="1" si="6"/>
        <v>0</v>
      </c>
      <c r="L56" s="336">
        <f t="shared" ca="1" si="6"/>
        <v>727.7399999999999</v>
      </c>
      <c r="M56" s="337">
        <f t="shared" ca="1" si="6"/>
        <v>-727.7399999999999</v>
      </c>
    </row>
    <row r="57" spans="1:13" x14ac:dyDescent="0.25">
      <c r="A57" s="333"/>
      <c r="B57" s="355" t="s">
        <v>53</v>
      </c>
      <c r="C57" s="338">
        <f t="shared" ref="C57" ca="1" si="7">IFERROR(J57/I57,"")</f>
        <v>40838.774218009436</v>
      </c>
      <c r="D57" s="338">
        <f t="shared" ref="D57" ca="1" si="8">IFERROR(H57/I57,"")</f>
        <v>8837.7787248200566</v>
      </c>
      <c r="E57" s="338">
        <f t="shared" ref="E57" ca="1" si="9">IFERROR(K57/I57,"")</f>
        <v>18432.871719115323</v>
      </c>
      <c r="F57" s="339">
        <f t="shared" ca="1" si="6"/>
        <v>0.34371519662503602</v>
      </c>
      <c r="G57" s="339">
        <f t="shared" ca="1" si="6"/>
        <v>0.62961010780165771</v>
      </c>
      <c r="H57" s="340">
        <f ca="1">SUM(H5:H56)</f>
        <v>5594313.9328110963</v>
      </c>
      <c r="I57" s="340">
        <f t="shared" ref="I57:M57" ca="1" si="10">SUM(I5:I56)</f>
        <v>633</v>
      </c>
      <c r="J57" s="340">
        <f t="shared" ca="1" si="10"/>
        <v>25850944.079999972</v>
      </c>
      <c r="K57" s="340">
        <f t="shared" ca="1" si="10"/>
        <v>11668007.7982</v>
      </c>
      <c r="L57" s="340">
        <f t="shared" ca="1" si="10"/>
        <v>275022.28000000003</v>
      </c>
      <c r="M57" s="341">
        <f t="shared" ca="1" si="10"/>
        <v>5022551.6743999803</v>
      </c>
    </row>
    <row r="58" spans="1:13" x14ac:dyDescent="0.25">
      <c r="A58" s="333"/>
      <c r="B58" s="356"/>
      <c r="C58" s="343"/>
      <c r="D58" s="343"/>
      <c r="E58" s="343"/>
      <c r="F58" s="335"/>
      <c r="G58" s="335"/>
      <c r="H58" s="342"/>
      <c r="I58" s="342"/>
      <c r="J58" s="342"/>
      <c r="K58" s="342"/>
      <c r="L58" s="342"/>
      <c r="M58" s="344"/>
    </row>
    <row r="59" spans="1:13" x14ac:dyDescent="0.25">
      <c r="A59" s="333"/>
      <c r="B59" s="357" t="s">
        <v>58</v>
      </c>
      <c r="C59" s="345">
        <f ca="1">_xlfn.MINIFS(C5:C56,C5:C56,"&gt;"&amp;0)</f>
        <v>5070</v>
      </c>
      <c r="D59" s="345">
        <f ca="1">_xlfn.MINIFS(D5:D56,D5:D56,"&gt;"&amp;0)</f>
        <v>292.43858468333229</v>
      </c>
      <c r="E59" s="345">
        <f ca="1">_xlfn.MINIFS(E5:E56,E5:E56,"&gt;"&amp;0)</f>
        <v>45.499999999999993</v>
      </c>
      <c r="F59" s="335"/>
      <c r="G59" s="335"/>
      <c r="H59" s="342"/>
      <c r="I59" s="342"/>
      <c r="J59" s="342"/>
      <c r="K59" s="342"/>
      <c r="L59" s="342"/>
      <c r="M59" s="344"/>
    </row>
    <row r="60" spans="1:13" x14ac:dyDescent="0.25">
      <c r="A60" s="333"/>
      <c r="B60" s="357" t="s">
        <v>59</v>
      </c>
      <c r="C60" s="345">
        <f ca="1">_xlfn.MAXIFS(C5:C56,C5:C56,"&gt;"&amp;0)</f>
        <v>84111.386666666629</v>
      </c>
      <c r="D60" s="345">
        <f ca="1">_xlfn.MAXIFS(D5:D56,D5:D56,"&gt;"&amp;0)</f>
        <v>24633.25</v>
      </c>
      <c r="E60" s="345">
        <f ca="1">_xlfn.MAXIFS(E5:E56,E5:E56,"&gt;"&amp;0)</f>
        <v>34809.05999999999</v>
      </c>
      <c r="F60" s="343"/>
      <c r="G60" s="343"/>
      <c r="H60" s="342"/>
      <c r="I60" s="342"/>
      <c r="J60" s="342"/>
      <c r="K60" s="342"/>
      <c r="L60" s="342"/>
      <c r="M60" s="344"/>
    </row>
    <row r="61" spans="1:13" x14ac:dyDescent="0.25">
      <c r="A61" s="333"/>
      <c r="B61" s="357" t="s">
        <v>60</v>
      </c>
      <c r="C61" s="345">
        <f ca="1">AVERAGE(C5:C56)</f>
        <v>35136.001268443659</v>
      </c>
      <c r="D61" s="345">
        <f t="shared" ref="D61:E61" ca="1" si="11">AVERAGE(D5:D56)</f>
        <v>7648.3178508327601</v>
      </c>
      <c r="E61" s="345">
        <f t="shared" ca="1" si="11"/>
        <v>12136.342325745018</v>
      </c>
      <c r="F61" s="343"/>
      <c r="G61" s="343"/>
      <c r="H61" s="342"/>
      <c r="I61" s="342"/>
      <c r="J61" s="342"/>
      <c r="K61" s="342"/>
      <c r="L61" s="342"/>
      <c r="M61" s="344"/>
    </row>
    <row r="62" spans="1:13" x14ac:dyDescent="0.25">
      <c r="A62" s="333"/>
      <c r="B62" s="356"/>
      <c r="C62" s="343"/>
      <c r="D62" s="343"/>
      <c r="E62" s="343"/>
      <c r="F62" s="343"/>
      <c r="G62" s="343"/>
      <c r="H62" s="342"/>
      <c r="I62" s="342"/>
      <c r="J62" s="342"/>
      <c r="K62" s="342"/>
      <c r="L62" s="342"/>
      <c r="M62" s="344"/>
    </row>
    <row r="63" spans="1:13" x14ac:dyDescent="0.25">
      <c r="A63" s="333"/>
      <c r="B63" s="357" t="s">
        <v>61</v>
      </c>
      <c r="C63" s="343">
        <f ca="1">INDEX($B$5:$B$56,MATCH(C59,C$5:C$56,0))</f>
        <v>42</v>
      </c>
      <c r="D63" s="343">
        <f t="shared" ref="D63:E63" ca="1" si="12">INDEX($B$5:$B$56,MATCH(D59,D$5:D$56,0))</f>
        <v>36</v>
      </c>
      <c r="E63" s="343">
        <f t="shared" ca="1" si="12"/>
        <v>47</v>
      </c>
      <c r="F63" s="343"/>
      <c r="G63" s="343"/>
      <c r="H63" s="342"/>
      <c r="I63" s="342"/>
      <c r="J63" s="342"/>
      <c r="K63" s="342"/>
      <c r="L63" s="342"/>
      <c r="M63" s="344"/>
    </row>
    <row r="64" spans="1:13" x14ac:dyDescent="0.25">
      <c r="A64" s="333"/>
      <c r="B64" s="357" t="s">
        <v>62</v>
      </c>
      <c r="C64" s="343">
        <f t="shared" ref="C64:E64" ca="1" si="13">INDEX($B$5:$B$56,MATCH(C60,C$5:C$56,0))</f>
        <v>28</v>
      </c>
      <c r="D64" s="343">
        <f t="shared" ca="1" si="13"/>
        <v>23</v>
      </c>
      <c r="E64" s="343">
        <f t="shared" ca="1" si="13"/>
        <v>3</v>
      </c>
      <c r="F64" s="343"/>
      <c r="G64" s="343"/>
      <c r="H64" s="342"/>
      <c r="I64" s="342"/>
      <c r="J64" s="342"/>
      <c r="K64" s="342"/>
      <c r="L64" s="342"/>
      <c r="M64" s="344"/>
    </row>
    <row r="65" spans="1:13" x14ac:dyDescent="0.25">
      <c r="A65" s="333"/>
      <c r="B65" s="357" t="s">
        <v>63</v>
      </c>
      <c r="C65" s="343">
        <f ca="1">INDEX($B$5:$B$56,MATCH(MEDIAN(C$5:C56),C$5:C$56,0))</f>
        <v>4</v>
      </c>
      <c r="D65" s="343">
        <f ca="1">INDEX($B$5:$B$56,MATCH(MEDIAN(D$5:D56),D$5:D$56,0))</f>
        <v>5</v>
      </c>
      <c r="E65" s="343">
        <f ca="1">INDEX($B$5:$B$56,MATCH(MEDIAN(E$5:E56),E$5:E$56,0))</f>
        <v>24</v>
      </c>
      <c r="F65" s="343"/>
      <c r="G65" s="343"/>
      <c r="H65" s="342"/>
      <c r="I65" s="342"/>
      <c r="J65" s="342"/>
      <c r="K65" s="342"/>
      <c r="L65" s="342"/>
      <c r="M65" s="344"/>
    </row>
    <row r="66" spans="1:13" x14ac:dyDescent="0.25">
      <c r="A66" s="333"/>
      <c r="B66" s="356"/>
      <c r="C66" s="343"/>
      <c r="D66" s="343"/>
      <c r="E66" s="343"/>
      <c r="F66" s="343"/>
      <c r="G66" s="343"/>
      <c r="H66" s="342"/>
      <c r="I66" s="342"/>
      <c r="J66" s="342"/>
      <c r="K66" s="342"/>
      <c r="L66" s="342"/>
      <c r="M66" s="344"/>
    </row>
    <row r="67" spans="1:13" x14ac:dyDescent="0.25">
      <c r="A67" s="333"/>
      <c r="B67" s="358" t="s">
        <v>64</v>
      </c>
      <c r="C67" s="343"/>
      <c r="D67" s="343"/>
      <c r="E67" s="343"/>
      <c r="F67" s="343"/>
      <c r="G67" s="343"/>
      <c r="H67" s="342"/>
      <c r="I67" s="342"/>
      <c r="J67" s="342"/>
      <c r="K67" s="342"/>
      <c r="L67" s="342"/>
      <c r="M67" s="344"/>
    </row>
    <row r="68" spans="1:13" x14ac:dyDescent="0.25">
      <c r="A68" s="333"/>
      <c r="B68" s="359">
        <v>1</v>
      </c>
      <c r="C68" s="346">
        <f ca="1">INDEX($B$5:$B$56,MATCH(LARGE(C$5:C$56,$B68),C$5:C$56,0))</f>
        <v>28</v>
      </c>
      <c r="D68" s="346">
        <f t="shared" ref="D68:E72" ca="1" si="14">INDEX($B$5:$B$56,MATCH(LARGE(D$5:D$56,$B68),D$5:D$56,0))</f>
        <v>23</v>
      </c>
      <c r="E68" s="346">
        <f t="shared" ca="1" si="14"/>
        <v>3</v>
      </c>
      <c r="F68" s="343"/>
      <c r="G68" s="343"/>
      <c r="H68" s="342"/>
      <c r="I68" s="342"/>
      <c r="J68" s="342"/>
      <c r="K68" s="342"/>
      <c r="L68" s="342"/>
      <c r="M68" s="344"/>
    </row>
    <row r="69" spans="1:13" x14ac:dyDescent="0.25">
      <c r="A69" s="333"/>
      <c r="B69" s="359">
        <v>2</v>
      </c>
      <c r="C69" s="346">
        <f t="shared" ref="C69:C72" ca="1" si="15">INDEX($B$5:$B$56,MATCH(LARGE(C$5:C$56,$B69),C$5:C$56,0))</f>
        <v>29</v>
      </c>
      <c r="D69" s="346">
        <f t="shared" ca="1" si="14"/>
        <v>29</v>
      </c>
      <c r="E69" s="346">
        <f t="shared" ca="1" si="14"/>
        <v>15</v>
      </c>
      <c r="F69" s="343"/>
      <c r="G69" s="343"/>
      <c r="H69" s="342"/>
      <c r="I69" s="342"/>
      <c r="J69" s="342"/>
      <c r="K69" s="342"/>
      <c r="L69" s="342"/>
      <c r="M69" s="344"/>
    </row>
    <row r="70" spans="1:13" x14ac:dyDescent="0.25">
      <c r="A70" s="333"/>
      <c r="B70" s="359">
        <v>3</v>
      </c>
      <c r="C70" s="346">
        <f t="shared" ca="1" si="15"/>
        <v>30</v>
      </c>
      <c r="D70" s="346">
        <f t="shared" ca="1" si="14"/>
        <v>30</v>
      </c>
      <c r="E70" s="346">
        <f t="shared" ca="1" si="14"/>
        <v>33</v>
      </c>
      <c r="F70" s="343"/>
      <c r="G70" s="343"/>
      <c r="H70" s="342"/>
      <c r="I70" s="342"/>
      <c r="J70" s="342"/>
      <c r="K70" s="342"/>
      <c r="L70" s="342"/>
      <c r="M70" s="344"/>
    </row>
    <row r="71" spans="1:13" x14ac:dyDescent="0.25">
      <c r="A71" s="333"/>
      <c r="B71" s="359">
        <v>4</v>
      </c>
      <c r="C71" s="346">
        <f t="shared" ca="1" si="15"/>
        <v>23</v>
      </c>
      <c r="D71" s="346">
        <f t="shared" ca="1" si="14"/>
        <v>33</v>
      </c>
      <c r="E71" s="346">
        <f t="shared" ca="1" si="14"/>
        <v>28</v>
      </c>
      <c r="F71" s="343"/>
      <c r="G71" s="343"/>
      <c r="H71" s="342"/>
      <c r="I71" s="342"/>
      <c r="J71" s="342"/>
      <c r="K71" s="342"/>
      <c r="L71" s="342"/>
      <c r="M71" s="344"/>
    </row>
    <row r="72" spans="1:13" ht="14.25" thickBot="1" x14ac:dyDescent="0.3">
      <c r="A72" s="347"/>
      <c r="B72" s="360">
        <v>5</v>
      </c>
      <c r="C72" s="348">
        <f t="shared" ca="1" si="15"/>
        <v>33</v>
      </c>
      <c r="D72" s="348">
        <f t="shared" ca="1" si="14"/>
        <v>1</v>
      </c>
      <c r="E72" s="348">
        <f t="shared" ca="1" si="14"/>
        <v>29</v>
      </c>
      <c r="F72" s="349"/>
      <c r="G72" s="349"/>
      <c r="H72" s="350"/>
      <c r="I72" s="350"/>
      <c r="J72" s="350"/>
      <c r="K72" s="350"/>
      <c r="L72" s="350"/>
      <c r="M72" s="351"/>
    </row>
    <row r="74" spans="1:13" x14ac:dyDescent="0.25">
      <c r="B74" s="352"/>
    </row>
    <row r="75" spans="1:13" x14ac:dyDescent="0.25">
      <c r="C75" s="353"/>
      <c r="D75" s="353"/>
      <c r="E75" s="353"/>
    </row>
    <row r="76" spans="1:13" x14ac:dyDescent="0.25">
      <c r="C76" s="353"/>
      <c r="D76" s="353"/>
      <c r="E76" s="353"/>
    </row>
    <row r="77" spans="1:13" x14ac:dyDescent="0.25">
      <c r="C77" s="353"/>
      <c r="D77" s="353"/>
      <c r="E77" s="353"/>
    </row>
    <row r="78" spans="1:13" x14ac:dyDescent="0.25">
      <c r="C78" s="353"/>
      <c r="D78" s="353"/>
      <c r="E78" s="353"/>
    </row>
    <row r="79" spans="1:13" x14ac:dyDescent="0.25">
      <c r="C79" s="353"/>
      <c r="D79" s="353"/>
      <c r="E79" s="353"/>
    </row>
  </sheetData>
  <mergeCells count="13">
    <mergeCell ref="L2:L4"/>
    <mergeCell ref="M2:M4"/>
    <mergeCell ref="I2:I4"/>
    <mergeCell ref="A2:A4"/>
    <mergeCell ref="B2:B4"/>
    <mergeCell ref="F2:F4"/>
    <mergeCell ref="J2:J4"/>
    <mergeCell ref="K2:K4"/>
    <mergeCell ref="H2:H4"/>
    <mergeCell ref="G2:G4"/>
    <mergeCell ref="C2:C4"/>
    <mergeCell ref="D2:D4"/>
    <mergeCell ref="E2:E4"/>
  </mergeCells>
  <conditionalFormatting sqref="G5:G5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I57:M57 G57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93E5-AF21-4832-8A8E-5EE9F9AD4D10}">
  <sheetPr codeName="Sheet19">
    <tabColor theme="9" tint="0.59999389629810485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G35" sqref="G35"/>
      <selection pane="topRight" activeCell="G35" sqref="G35"/>
      <selection pane="bottomLeft" activeCell="G35" sqref="G35"/>
      <selection pane="bottomRight" activeCell="P34" sqref="P34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/>
    <row r="2" spans="1:19" s="125" customFormat="1" ht="13.5" thickBot="1" x14ac:dyDescent="0.3">
      <c r="A2" s="125">
        <v>1</v>
      </c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 cm="1">
        <f t="array" aca="1" ref="B3" ca="1">MID(CELL("filename",A2),FIND("]",CELL("filename",A2))+1,256)</f>
        <v>Cons.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 cm="1">
        <f t="array" aca="1" ref="C5" ca="1">SUMPRODUCT(SUMIF(INDIRECT("'"&amp;INDIRECT("MAcro!A2:A"&amp;Macro!$E$1)&amp;"'!"&amp;'C'!C5&amp;'R'!C5),"&lt;&gt;0"))</f>
        <v>2154245.3399999985</v>
      </c>
      <c r="D5" s="15" cm="1">
        <f t="array" aca="1" ref="D5" ca="1">SUMPRODUCT(SUMIF(INDIRECT("'"&amp;INDIRECT("MAcro!A2:A"&amp;Macro!$E$1)&amp;"'!"&amp;'C'!D5&amp;'R'!D5),"&lt;&gt;0"))</f>
        <v>2154245.3399999985</v>
      </c>
      <c r="E5" s="15" cm="1">
        <f t="array" aca="1" ref="E5" ca="1">SUMPRODUCT(SUMIF(INDIRECT("'"&amp;INDIRECT("MAcro!A2:A"&amp;Macro!$E$1)&amp;"'!"&amp;'C'!E5&amp;'R'!E5),"&lt;&gt;0"))</f>
        <v>2154245.3399999985</v>
      </c>
      <c r="F5" s="171" cm="1">
        <f t="array" aca="1" ref="F5" ca="1">SUMPRODUCT(SUMIF(INDIRECT("'"&amp;INDIRECT("MAcro!A2:A"&amp;Macro!$E$1)&amp;"'!"&amp;'C'!F5&amp;'R'!F5),"&lt;&gt;0"))</f>
        <v>2154245.3399999985</v>
      </c>
      <c r="G5" s="15" cm="1">
        <f t="array" aca="1" ref="G5" ca="1">SUMPRODUCT(SUMIF(INDIRECT("'"&amp;INDIRECT("MAcro!A2:A"&amp;Macro!$E$1)&amp;"'!"&amp;'C'!G5&amp;'R'!G5),"&lt;&gt;0"))</f>
        <v>2154245.3399999985</v>
      </c>
      <c r="H5" s="146" cm="1">
        <f t="array" aca="1" ref="H5" ca="1">SUMPRODUCT(SUMIF(INDIRECT("'"&amp;INDIRECT("MAcro!A2:A"&amp;Macro!$E$1)&amp;"'!"&amp;'C'!H5&amp;'R'!H5),"&lt;&gt;0"))</f>
        <v>2154245.3399999985</v>
      </c>
      <c r="I5" s="171" cm="1">
        <f t="array" aca="1" ref="I5" ca="1">SUMPRODUCT(SUMIF(INDIRECT("'"&amp;INDIRECT("MAcro!A2:A"&amp;Macro!$E$1)&amp;"'!"&amp;'C'!I5&amp;'R'!I5),"&lt;&gt;0"))</f>
        <v>2154245.3399999985</v>
      </c>
      <c r="J5" s="15" cm="1">
        <f t="array" aca="1" ref="J5" ca="1">SUMPRODUCT(SUMIF(INDIRECT("'"&amp;INDIRECT("MAcro!A2:A"&amp;Macro!$E$1)&amp;"'!"&amp;'C'!J5&amp;'R'!J5),"&lt;&gt;0"))</f>
        <v>2154245.3399999985</v>
      </c>
      <c r="K5" s="15" cm="1">
        <f t="array" aca="1" ref="K5" ca="1">SUMPRODUCT(SUMIF(INDIRECT("'"&amp;INDIRECT("MAcro!A2:A"&amp;Macro!$E$1)&amp;"'!"&amp;'C'!K5&amp;'R'!K5),"&lt;&gt;0"))</f>
        <v>2154245.3399999985</v>
      </c>
      <c r="L5" s="171" cm="1">
        <f t="array" aca="1" ref="L5" ca="1">SUMPRODUCT(SUMIF(INDIRECT("'"&amp;INDIRECT("MAcro!A2:A"&amp;Macro!$E$1)&amp;"'!"&amp;'C'!L5&amp;'R'!L5),"&lt;&gt;0"))</f>
        <v>2154245.3399999985</v>
      </c>
      <c r="M5" s="15" cm="1">
        <f t="array" aca="1" ref="M5" ca="1">SUMPRODUCT(SUMIF(INDIRECT("'"&amp;INDIRECT("MAcro!A2:A"&amp;Macro!$E$1)&amp;"'!"&amp;'C'!M5&amp;'R'!M5),"&lt;&gt;0"))</f>
        <v>2154245.3399999985</v>
      </c>
      <c r="N5" s="172" cm="1">
        <f t="array" aca="1" ref="N5" ca="1">SUMPRODUCT(SUMIF(INDIRECT("'"&amp;INDIRECT("MAcro!A2:A"&amp;Macro!$E$1)&amp;"'!"&amp;'C'!N5&amp;'R'!N5),"&lt;&gt;0"))</f>
        <v>2154245.3399999985</v>
      </c>
      <c r="O5" s="15">
        <f ca="1">SUM(C5:E5)</f>
        <v>6462736.0199999958</v>
      </c>
      <c r="P5" s="15">
        <f ca="1">SUM(F5:H5)</f>
        <v>6462736.0199999958</v>
      </c>
      <c r="Q5" s="15">
        <f ca="1">SUM(I5:K5)</f>
        <v>6462736.0199999958</v>
      </c>
      <c r="R5" s="15">
        <f ca="1">SUM(L5:N5)</f>
        <v>6462736.0199999958</v>
      </c>
      <c r="S5" s="16">
        <f ca="1">SUM(C5:N5)</f>
        <v>25850944.079999987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 cm="1">
        <f t="array" aca="1" ref="C8" ca="1">SUMPRODUCT(SUMIF(INDIRECT("'"&amp;INDIRECT("MAcro!A2:A"&amp;Macro!$E$1)&amp;"'!"&amp;'C'!C8&amp;'R'!C8),"&lt;&gt;0"))</f>
        <v>972333.98318333342</v>
      </c>
      <c r="D8" s="24" cm="1">
        <f t="array" aca="1" ref="D8" ca="1">SUMPRODUCT(SUMIF(INDIRECT("'"&amp;INDIRECT("MAcro!A2:A"&amp;Macro!$E$1)&amp;"'!"&amp;'C'!D8&amp;'R'!D8),"&lt;&gt;0"))</f>
        <v>972333.98318333342</v>
      </c>
      <c r="E8" s="24" cm="1">
        <f t="array" aca="1" ref="E8" ca="1">SUMPRODUCT(SUMIF(INDIRECT("'"&amp;INDIRECT("MAcro!A2:A"&amp;Macro!$E$1)&amp;"'!"&amp;'C'!E8&amp;'R'!E8),"&lt;&gt;0"))</f>
        <v>972333.98318333342</v>
      </c>
      <c r="F8" s="177" cm="1">
        <f t="array" aca="1" ref="F8" ca="1">SUMPRODUCT(SUMIF(INDIRECT("'"&amp;INDIRECT("MAcro!A2:A"&amp;Macro!$E$1)&amp;"'!"&amp;'C'!F8&amp;'R'!F8),"&lt;&gt;0"))</f>
        <v>972333.98318333342</v>
      </c>
      <c r="G8" s="24" cm="1">
        <f t="array" aca="1" ref="G8" ca="1">SUMPRODUCT(SUMIF(INDIRECT("'"&amp;INDIRECT("MAcro!A2:A"&amp;Macro!$E$1)&amp;"'!"&amp;'C'!G8&amp;'R'!G8),"&lt;&gt;0"))</f>
        <v>972333.98318333342</v>
      </c>
      <c r="H8" s="149" cm="1">
        <f t="array" aca="1" ref="H8" ca="1">SUMPRODUCT(SUMIF(INDIRECT("'"&amp;INDIRECT("MAcro!A2:A"&amp;Macro!$E$1)&amp;"'!"&amp;'C'!H8&amp;'R'!H8),"&lt;&gt;0"))</f>
        <v>972333.98318333342</v>
      </c>
      <c r="I8" s="177" cm="1">
        <f t="array" aca="1" ref="I8" ca="1">SUMPRODUCT(SUMIF(INDIRECT("'"&amp;INDIRECT("MAcro!A2:A"&amp;Macro!$E$1)&amp;"'!"&amp;'C'!I8&amp;'R'!I8),"&lt;&gt;0"))</f>
        <v>972333.98318333342</v>
      </c>
      <c r="J8" s="24" cm="1">
        <f t="array" aca="1" ref="J8" ca="1">SUMPRODUCT(SUMIF(INDIRECT("'"&amp;INDIRECT("MAcro!A2:A"&amp;Macro!$E$1)&amp;"'!"&amp;'C'!J8&amp;'R'!J8),"&lt;&gt;0"))</f>
        <v>972333.98318333342</v>
      </c>
      <c r="K8" s="24" cm="1">
        <f t="array" aca="1" ref="K8" ca="1">SUMPRODUCT(SUMIF(INDIRECT("'"&amp;INDIRECT("MAcro!A2:A"&amp;Macro!$E$1)&amp;"'!"&amp;'C'!K8&amp;'R'!K8),"&lt;&gt;0"))</f>
        <v>972333.98318333342</v>
      </c>
      <c r="L8" s="177" cm="1">
        <f t="array" aca="1" ref="L8" ca="1">SUMPRODUCT(SUMIF(INDIRECT("'"&amp;INDIRECT("MAcro!A2:A"&amp;Macro!$E$1)&amp;"'!"&amp;'C'!L8&amp;'R'!L8),"&lt;&gt;0"))</f>
        <v>972333.98318333342</v>
      </c>
      <c r="M8" s="24" cm="1">
        <f t="array" aca="1" ref="M8" ca="1">SUMPRODUCT(SUMIF(INDIRECT("'"&amp;INDIRECT("MAcro!A2:A"&amp;Macro!$E$1)&amp;"'!"&amp;'C'!M8&amp;'R'!M8),"&lt;&gt;0"))</f>
        <v>972333.98318333342</v>
      </c>
      <c r="N8" s="178" cm="1">
        <f t="array" aca="1" ref="N8" ca="1">SUMPRODUCT(SUMIF(INDIRECT("'"&amp;INDIRECT("MAcro!A2:A"&amp;Macro!$E$1)&amp;"'!"&amp;'C'!N8&amp;'R'!N8),"&lt;&gt;0"))</f>
        <v>972333.98318333342</v>
      </c>
      <c r="O8" s="24">
        <f t="shared" ref="O8:O10" ca="1" si="2">SUM(C8:E8)</f>
        <v>2917001.94955</v>
      </c>
      <c r="P8" s="24">
        <f t="shared" ref="P8:P10" ca="1" si="3">SUM(F8:H8)</f>
        <v>2917001.94955</v>
      </c>
      <c r="Q8" s="24">
        <f t="shared" ref="Q8:Q10" ca="1" si="4">SUM(I8:K8)</f>
        <v>2917001.94955</v>
      </c>
      <c r="R8" s="24">
        <f t="shared" ref="R8:R10" ca="1" si="5">SUM(L8:N8)</f>
        <v>2917001.94955</v>
      </c>
      <c r="S8" s="25">
        <f t="shared" ref="S8:S10" ca="1" si="6">SUM(C8:N8)</f>
        <v>11668007.798200002</v>
      </c>
    </row>
    <row r="9" spans="1:19" ht="12.75" x14ac:dyDescent="0.25">
      <c r="B9" s="23" t="s">
        <v>7</v>
      </c>
      <c r="C9" s="131" cm="1">
        <f t="array" aca="1" ref="C9" ca="1">SUMPRODUCT(SUMIF(INDIRECT("'"&amp;INDIRECT("MAcro!A2:A"&amp;Macro!$E$1)&amp;"'!"&amp;'C'!C9&amp;'R'!C9),"&lt;&gt;0"))</f>
        <v>22918.523333333334</v>
      </c>
      <c r="D9" s="24" cm="1">
        <f t="array" aca="1" ref="D9" ca="1">SUMPRODUCT(SUMIF(INDIRECT("'"&amp;INDIRECT("MAcro!A2:A"&amp;Macro!$E$1)&amp;"'!"&amp;'C'!D9&amp;'R'!D9),"&lt;&gt;0"))</f>
        <v>22918.523333333334</v>
      </c>
      <c r="E9" s="24" cm="1">
        <f t="array" aca="1" ref="E9" ca="1">SUMPRODUCT(SUMIF(INDIRECT("'"&amp;INDIRECT("MAcro!A2:A"&amp;Macro!$E$1)&amp;"'!"&amp;'C'!E9&amp;'R'!E9),"&lt;&gt;0"))</f>
        <v>22918.523333333334</v>
      </c>
      <c r="F9" s="177" cm="1">
        <f t="array" aca="1" ref="F9" ca="1">SUMPRODUCT(SUMIF(INDIRECT("'"&amp;INDIRECT("MAcro!A2:A"&amp;Macro!$E$1)&amp;"'!"&amp;'C'!F9&amp;'R'!F9),"&lt;&gt;0"))</f>
        <v>22918.523333333334</v>
      </c>
      <c r="G9" s="24" cm="1">
        <f t="array" aca="1" ref="G9" ca="1">SUMPRODUCT(SUMIF(INDIRECT("'"&amp;INDIRECT("MAcro!A2:A"&amp;Macro!$E$1)&amp;"'!"&amp;'C'!G9&amp;'R'!G9),"&lt;&gt;0"))</f>
        <v>22918.523333333334</v>
      </c>
      <c r="H9" s="149" cm="1">
        <f t="array" aca="1" ref="H9" ca="1">SUMPRODUCT(SUMIF(INDIRECT("'"&amp;INDIRECT("MAcro!A2:A"&amp;Macro!$E$1)&amp;"'!"&amp;'C'!H9&amp;'R'!H9),"&lt;&gt;0"))</f>
        <v>22918.523333333334</v>
      </c>
      <c r="I9" s="177" cm="1">
        <f t="array" aca="1" ref="I9" ca="1">SUMPRODUCT(SUMIF(INDIRECT("'"&amp;INDIRECT("MAcro!A2:A"&amp;Macro!$E$1)&amp;"'!"&amp;'C'!I9&amp;'R'!I9),"&lt;&gt;0"))</f>
        <v>22918.523333333334</v>
      </c>
      <c r="J9" s="24" cm="1">
        <f t="array" aca="1" ref="J9" ca="1">SUMPRODUCT(SUMIF(INDIRECT("'"&amp;INDIRECT("MAcro!A2:A"&amp;Macro!$E$1)&amp;"'!"&amp;'C'!J9&amp;'R'!J9),"&lt;&gt;0"))</f>
        <v>22918.523333333334</v>
      </c>
      <c r="K9" s="24" cm="1">
        <f t="array" aca="1" ref="K9" ca="1">SUMPRODUCT(SUMIF(INDIRECT("'"&amp;INDIRECT("MAcro!A2:A"&amp;Macro!$E$1)&amp;"'!"&amp;'C'!K9&amp;'R'!K9),"&lt;&gt;0"))</f>
        <v>22918.523333333334</v>
      </c>
      <c r="L9" s="177" cm="1">
        <f t="array" aca="1" ref="L9" ca="1">SUMPRODUCT(SUMIF(INDIRECT("'"&amp;INDIRECT("MAcro!A2:A"&amp;Macro!$E$1)&amp;"'!"&amp;'C'!L9&amp;'R'!L9),"&lt;&gt;0"))</f>
        <v>22918.523333333334</v>
      </c>
      <c r="M9" s="24" cm="1">
        <f t="array" aca="1" ref="M9" ca="1">SUMPRODUCT(SUMIF(INDIRECT("'"&amp;INDIRECT("MAcro!A2:A"&amp;Macro!$E$1)&amp;"'!"&amp;'C'!M9&amp;'R'!M9),"&lt;&gt;0"))</f>
        <v>22918.523333333334</v>
      </c>
      <c r="N9" s="178" cm="1">
        <f t="array" aca="1" ref="N9" ca="1">SUMPRODUCT(SUMIF(INDIRECT("'"&amp;INDIRECT("MAcro!A2:A"&amp;Macro!$E$1)&amp;"'!"&amp;'C'!N9&amp;'R'!N9),"&lt;&gt;0"))</f>
        <v>22918.523333333334</v>
      </c>
      <c r="O9" s="24">
        <f t="shared" ca="1" si="2"/>
        <v>68755.570000000007</v>
      </c>
      <c r="P9" s="24">
        <f t="shared" ca="1" si="3"/>
        <v>68755.570000000007</v>
      </c>
      <c r="Q9" s="24">
        <f t="shared" ca="1" si="4"/>
        <v>68755.570000000007</v>
      </c>
      <c r="R9" s="24">
        <f t="shared" ca="1" si="5"/>
        <v>68755.570000000007</v>
      </c>
      <c r="S9" s="25">
        <f t="shared" ca="1" si="6"/>
        <v>275022.28000000009</v>
      </c>
    </row>
    <row r="10" spans="1:19" ht="12.75" x14ac:dyDescent="0.25">
      <c r="B10" s="26" t="s">
        <v>8</v>
      </c>
      <c r="C10" s="132" cm="1">
        <f t="array" aca="1" ref="C10" ca="1">SUMPRODUCT(SUMIF(INDIRECT("'"&amp;INDIRECT("MAcro!A2:A"&amp;Macro!$E$1)&amp;"'!"&amp;'C'!C10&amp;'R'!C10),"&lt;&gt;0"))</f>
        <v>418545.97286666499</v>
      </c>
      <c r="D10" s="27" cm="1">
        <f t="array" aca="1" ref="D10" ca="1">SUMPRODUCT(SUMIF(INDIRECT("'"&amp;INDIRECT("MAcro!A2:A"&amp;Macro!$E$1)&amp;"'!"&amp;'C'!D10&amp;'R'!D10),"&lt;&gt;0"))</f>
        <v>418545.97286666499</v>
      </c>
      <c r="E10" s="27" cm="1">
        <f t="array" aca="1" ref="E10" ca="1">SUMPRODUCT(SUMIF(INDIRECT("'"&amp;INDIRECT("MAcro!A2:A"&amp;Macro!$E$1)&amp;"'!"&amp;'C'!E10&amp;'R'!E10),"&lt;&gt;0"))</f>
        <v>418545.97286666499</v>
      </c>
      <c r="F10" s="179" cm="1">
        <f t="array" aca="1" ref="F10" ca="1">SUMPRODUCT(SUMIF(INDIRECT("'"&amp;INDIRECT("MAcro!A2:A"&amp;Macro!$E$1)&amp;"'!"&amp;'C'!F10&amp;'R'!F10),"&lt;&gt;0"))</f>
        <v>418545.97286666499</v>
      </c>
      <c r="G10" s="27" cm="1">
        <f t="array" aca="1" ref="G10" ca="1">SUMPRODUCT(SUMIF(INDIRECT("'"&amp;INDIRECT("MAcro!A2:A"&amp;Macro!$E$1)&amp;"'!"&amp;'C'!G10&amp;'R'!G10),"&lt;&gt;0"))</f>
        <v>418545.97286666499</v>
      </c>
      <c r="H10" s="150" cm="1">
        <f t="array" aca="1" ref="H10" ca="1">SUMPRODUCT(SUMIF(INDIRECT("'"&amp;INDIRECT("MAcro!A2:A"&amp;Macro!$E$1)&amp;"'!"&amp;'C'!H10&amp;'R'!H10),"&lt;&gt;0"))</f>
        <v>418545.97286666499</v>
      </c>
      <c r="I10" s="179" cm="1">
        <f t="array" aca="1" ref="I10" ca="1">SUMPRODUCT(SUMIF(INDIRECT("'"&amp;INDIRECT("MAcro!A2:A"&amp;Macro!$E$1)&amp;"'!"&amp;'C'!I10&amp;'R'!I10),"&lt;&gt;0"))</f>
        <v>418545.97286666499</v>
      </c>
      <c r="J10" s="27" cm="1">
        <f t="array" aca="1" ref="J10" ca="1">SUMPRODUCT(SUMIF(INDIRECT("'"&amp;INDIRECT("MAcro!A2:A"&amp;Macro!$E$1)&amp;"'!"&amp;'C'!J10&amp;'R'!J10),"&lt;&gt;0"))</f>
        <v>418545.97286666499</v>
      </c>
      <c r="K10" s="27" cm="1">
        <f t="array" aca="1" ref="K10" ca="1">SUMPRODUCT(SUMIF(INDIRECT("'"&amp;INDIRECT("MAcro!A2:A"&amp;Macro!$E$1)&amp;"'!"&amp;'C'!K10&amp;'R'!K10),"&lt;&gt;0"))</f>
        <v>418545.97286666499</v>
      </c>
      <c r="L10" s="179" cm="1">
        <f t="array" aca="1" ref="L10" ca="1">SUMPRODUCT(SUMIF(INDIRECT("'"&amp;INDIRECT("MAcro!A2:A"&amp;Macro!$E$1)&amp;"'!"&amp;'C'!L10&amp;'R'!L10),"&lt;&gt;0"))</f>
        <v>418545.97286666499</v>
      </c>
      <c r="M10" s="27" cm="1">
        <f t="array" aca="1" ref="M10" ca="1">SUMPRODUCT(SUMIF(INDIRECT("'"&amp;INDIRECT("MAcro!A2:A"&amp;Macro!$E$1)&amp;"'!"&amp;'C'!M10&amp;'R'!M10),"&lt;&gt;0"))</f>
        <v>418545.97286666499</v>
      </c>
      <c r="N10" s="180" cm="1">
        <f t="array" aca="1" ref="N10" ca="1">SUMPRODUCT(SUMIF(INDIRECT("'"&amp;INDIRECT("MAcro!A2:A"&amp;Macro!$E$1)&amp;"'!"&amp;'C'!N10&amp;'R'!N10),"&lt;&gt;0"))</f>
        <v>418545.97286666499</v>
      </c>
      <c r="O10" s="27">
        <f t="shared" ca="1" si="2"/>
        <v>1255637.9185999949</v>
      </c>
      <c r="P10" s="27">
        <f t="shared" ca="1" si="3"/>
        <v>1255637.9185999949</v>
      </c>
      <c r="Q10" s="27">
        <f t="shared" ca="1" si="4"/>
        <v>1255637.9185999949</v>
      </c>
      <c r="R10" s="27">
        <f t="shared" ca="1" si="5"/>
        <v>1255637.9185999949</v>
      </c>
      <c r="S10" s="28">
        <f t="shared" ca="1" si="6"/>
        <v>5022551.6743999803</v>
      </c>
    </row>
    <row r="11" spans="1:19" ht="12.75" x14ac:dyDescent="0.25">
      <c r="B11" s="29" t="s">
        <v>9</v>
      </c>
      <c r="C11" s="133">
        <f ca="1">SUM(C8:C9)</f>
        <v>995252.50651666673</v>
      </c>
      <c r="D11" s="30">
        <f t="shared" ref="D11:S11" ca="1" si="7">SUM(D8:D9)</f>
        <v>995252.50651666673</v>
      </c>
      <c r="E11" s="30">
        <f t="shared" ca="1" si="7"/>
        <v>995252.50651666673</v>
      </c>
      <c r="F11" s="181">
        <f t="shared" ca="1" si="7"/>
        <v>995252.50651666673</v>
      </c>
      <c r="G11" s="30">
        <f t="shared" ca="1" si="7"/>
        <v>995252.50651666673</v>
      </c>
      <c r="H11" s="151">
        <f t="shared" ca="1" si="7"/>
        <v>995252.50651666673</v>
      </c>
      <c r="I11" s="181">
        <f t="shared" ca="1" si="7"/>
        <v>995252.50651666673</v>
      </c>
      <c r="J11" s="30">
        <f t="shared" ca="1" si="7"/>
        <v>995252.50651666673</v>
      </c>
      <c r="K11" s="30">
        <f t="shared" ca="1" si="7"/>
        <v>995252.50651666673</v>
      </c>
      <c r="L11" s="181">
        <f t="shared" ca="1" si="7"/>
        <v>995252.50651666673</v>
      </c>
      <c r="M11" s="30">
        <f t="shared" ca="1" si="7"/>
        <v>995252.50651666673</v>
      </c>
      <c r="N11" s="182">
        <f t="shared" ca="1" si="7"/>
        <v>995252.50651666673</v>
      </c>
      <c r="O11" s="30">
        <f t="shared" ca="1" si="7"/>
        <v>2985757.5195499999</v>
      </c>
      <c r="P11" s="30">
        <f t="shared" ca="1" si="7"/>
        <v>2985757.5195499999</v>
      </c>
      <c r="Q11" s="30">
        <f t="shared" ca="1" si="7"/>
        <v>2985757.5195499999</v>
      </c>
      <c r="R11" s="30">
        <f t="shared" ca="1" si="7"/>
        <v>2985757.5195499999</v>
      </c>
      <c r="S11" s="31">
        <f t="shared" ca="1" si="7"/>
        <v>11943030.078200001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:R13" ca="1" si="8">C5-SUM(C8:C10)</f>
        <v>740446.86061666673</v>
      </c>
      <c r="D13" s="34">
        <f t="shared" ca="1" si="8"/>
        <v>740446.86061666673</v>
      </c>
      <c r="E13" s="34">
        <f t="shared" ca="1" si="8"/>
        <v>740446.86061666673</v>
      </c>
      <c r="F13" s="185">
        <f t="shared" ca="1" si="8"/>
        <v>740446.86061666673</v>
      </c>
      <c r="G13" s="34">
        <f t="shared" ca="1" si="8"/>
        <v>740446.86061666673</v>
      </c>
      <c r="H13" s="153">
        <f t="shared" ca="1" si="8"/>
        <v>740446.86061666673</v>
      </c>
      <c r="I13" s="185">
        <f t="shared" ca="1" si="8"/>
        <v>740446.86061666673</v>
      </c>
      <c r="J13" s="34">
        <f t="shared" ca="1" si="8"/>
        <v>740446.86061666673</v>
      </c>
      <c r="K13" s="34">
        <f t="shared" ca="1" si="8"/>
        <v>740446.86061666673</v>
      </c>
      <c r="L13" s="185">
        <f t="shared" ca="1" si="8"/>
        <v>740446.86061666673</v>
      </c>
      <c r="M13" s="34">
        <f t="shared" ca="1" si="8"/>
        <v>740446.86061666673</v>
      </c>
      <c r="N13" s="186">
        <f t="shared" ca="1" si="8"/>
        <v>740446.86061666673</v>
      </c>
      <c r="O13" s="34">
        <f t="shared" ca="1" si="8"/>
        <v>2221340.5818500016</v>
      </c>
      <c r="P13" s="34">
        <f t="shared" ca="1" si="8"/>
        <v>2221340.5818500016</v>
      </c>
      <c r="Q13" s="34">
        <f t="shared" ca="1" si="8"/>
        <v>2221340.5818500016</v>
      </c>
      <c r="R13" s="34">
        <f t="shared" ca="1" si="8"/>
        <v>2221340.5818500016</v>
      </c>
      <c r="S13" s="35">
        <f ca="1">S5-SUM(S8:S10)</f>
        <v>8885362.3274000064</v>
      </c>
    </row>
    <row r="14" spans="1:19" s="39" customFormat="1" ht="12.75" x14ac:dyDescent="0.25">
      <c r="B14" s="312" t="s">
        <v>10</v>
      </c>
      <c r="C14" s="313">
        <f t="shared" ref="C14:R14" ca="1" si="9">IFERROR(C13/C5,"N/A")</f>
        <v>0.34371519662503586</v>
      </c>
      <c r="D14" s="314">
        <f t="shared" ca="1" si="9"/>
        <v>0.34371519662503586</v>
      </c>
      <c r="E14" s="314">
        <f t="shared" ca="1" si="9"/>
        <v>0.34371519662503586</v>
      </c>
      <c r="F14" s="315">
        <f t="shared" ca="1" si="9"/>
        <v>0.34371519662503586</v>
      </c>
      <c r="G14" s="314">
        <f t="shared" ca="1" si="9"/>
        <v>0.34371519662503586</v>
      </c>
      <c r="H14" s="316">
        <f t="shared" ca="1" si="9"/>
        <v>0.34371519662503586</v>
      </c>
      <c r="I14" s="315">
        <f t="shared" ca="1" si="9"/>
        <v>0.34371519662503586</v>
      </c>
      <c r="J14" s="314">
        <f t="shared" ca="1" si="9"/>
        <v>0.34371519662503586</v>
      </c>
      <c r="K14" s="314">
        <f t="shared" ca="1" si="9"/>
        <v>0.34371519662503586</v>
      </c>
      <c r="L14" s="315">
        <f t="shared" ca="1" si="9"/>
        <v>0.34371519662503586</v>
      </c>
      <c r="M14" s="314">
        <f t="shared" ca="1" si="9"/>
        <v>0.34371519662503586</v>
      </c>
      <c r="N14" s="317">
        <f t="shared" ca="1" si="9"/>
        <v>0.34371519662503586</v>
      </c>
      <c r="O14" s="314">
        <f t="shared" ca="1" si="9"/>
        <v>0.34371519662503608</v>
      </c>
      <c r="P14" s="314">
        <f t="shared" ca="1" si="9"/>
        <v>0.34371519662503608</v>
      </c>
      <c r="Q14" s="314">
        <f t="shared" ca="1" si="9"/>
        <v>0.34371519662503608</v>
      </c>
      <c r="R14" s="314">
        <f t="shared" ca="1" si="9"/>
        <v>0.34371519662503608</v>
      </c>
      <c r="S14" s="318">
        <f ca="1">IFERROR(S13/S5,"N/A")</f>
        <v>0.34371519662503602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 cm="1">
        <f t="array" aca="1" ref="C18" ca="1">SUMPRODUCT(SUMIF(INDIRECT("'"&amp;INDIRECT("MAcro!A2:A"&amp;Macro!$E$1)&amp;"'!"&amp;'C'!C18&amp;'R'!C18),"&lt;&gt;0"))</f>
        <v>17933.456666666665</v>
      </c>
      <c r="D18" s="24" cm="1">
        <f t="array" aca="1" ref="D18" ca="1">SUMPRODUCT(SUMIF(INDIRECT("'"&amp;INDIRECT("MAcro!A2:A"&amp;Macro!$E$1)&amp;"'!"&amp;'C'!D18&amp;'R'!D18),"&lt;&gt;0"))</f>
        <v>17933.456666666665</v>
      </c>
      <c r="E18" s="24" cm="1">
        <f t="array" aca="1" ref="E18" ca="1">SUMPRODUCT(SUMIF(INDIRECT("'"&amp;INDIRECT("MAcro!A2:A"&amp;Macro!$E$1)&amp;"'!"&amp;'C'!E18&amp;'R'!E18),"&lt;&gt;0"))</f>
        <v>17933.456666666665</v>
      </c>
      <c r="F18" s="177" cm="1">
        <f t="array" aca="1" ref="F18" ca="1">SUMPRODUCT(SUMIF(INDIRECT("'"&amp;INDIRECT("MAcro!A2:A"&amp;Macro!$E$1)&amp;"'!"&amp;'C'!F18&amp;'R'!F18),"&lt;&gt;0"))</f>
        <v>17933.456666666665</v>
      </c>
      <c r="G18" s="24" cm="1">
        <f t="array" aca="1" ref="G18" ca="1">SUMPRODUCT(SUMIF(INDIRECT("'"&amp;INDIRECT("MAcro!A2:A"&amp;Macro!$E$1)&amp;"'!"&amp;'C'!G18&amp;'R'!G18),"&lt;&gt;0"))</f>
        <v>17933.456666666665</v>
      </c>
      <c r="H18" s="149" cm="1">
        <f t="array" aca="1" ref="H18" ca="1">SUMPRODUCT(SUMIF(INDIRECT("'"&amp;INDIRECT("MAcro!A2:A"&amp;Macro!$E$1)&amp;"'!"&amp;'C'!H18&amp;'R'!H18),"&lt;&gt;0"))</f>
        <v>17933.456666666665</v>
      </c>
      <c r="I18" s="177" cm="1">
        <f t="array" aca="1" ref="I18" ca="1">SUMPRODUCT(SUMIF(INDIRECT("'"&amp;INDIRECT("MAcro!A2:A"&amp;Macro!$E$1)&amp;"'!"&amp;'C'!I18&amp;'R'!I18),"&lt;&gt;0"))</f>
        <v>17933.456666666665</v>
      </c>
      <c r="J18" s="24" cm="1">
        <f t="array" aca="1" ref="J18" ca="1">SUMPRODUCT(SUMIF(INDIRECT("'"&amp;INDIRECT("MAcro!A2:A"&amp;Macro!$E$1)&amp;"'!"&amp;'C'!J18&amp;'R'!J18),"&lt;&gt;0"))</f>
        <v>17933.456666666665</v>
      </c>
      <c r="K18" s="24" cm="1">
        <f t="array" aca="1" ref="K18" ca="1">SUMPRODUCT(SUMIF(INDIRECT("'"&amp;INDIRECT("MAcro!A2:A"&amp;Macro!$E$1)&amp;"'!"&amp;'C'!K18&amp;'R'!K18),"&lt;&gt;0"))</f>
        <v>17933.456666666665</v>
      </c>
      <c r="L18" s="177" cm="1">
        <f t="array" aca="1" ref="L18" ca="1">SUMPRODUCT(SUMIF(INDIRECT("'"&amp;INDIRECT("MAcro!A2:A"&amp;Macro!$E$1)&amp;"'!"&amp;'C'!L18&amp;'R'!L18),"&lt;&gt;0"))</f>
        <v>17933.456666666665</v>
      </c>
      <c r="M18" s="24" cm="1">
        <f t="array" aca="1" ref="M18" ca="1">SUMPRODUCT(SUMIF(INDIRECT("'"&amp;INDIRECT("MAcro!A2:A"&amp;Macro!$E$1)&amp;"'!"&amp;'C'!M18&amp;'R'!M18),"&lt;&gt;0"))</f>
        <v>17933.456666666665</v>
      </c>
      <c r="N18" s="178" cm="1">
        <f t="array" aca="1" ref="N18" ca="1">SUMPRODUCT(SUMIF(INDIRECT("'"&amp;INDIRECT("MAcro!A2:A"&amp;Macro!$E$1)&amp;"'!"&amp;'C'!N18&amp;'R'!N18),"&lt;&gt;0"))</f>
        <v>17933.456666666665</v>
      </c>
      <c r="O18" s="24">
        <f t="shared" ref="O18:O24" ca="1" si="10">SUM(C18:E18)</f>
        <v>53800.369999999995</v>
      </c>
      <c r="P18" s="24">
        <f t="shared" ref="P18:P24" ca="1" si="11">SUM(F18:H18)</f>
        <v>53800.369999999995</v>
      </c>
      <c r="Q18" s="24">
        <f t="shared" ref="Q18:Q24" ca="1" si="12">SUM(I18:K18)</f>
        <v>53800.369999999995</v>
      </c>
      <c r="R18" s="24">
        <f t="shared" ref="R18:R24" ca="1" si="13">SUM(L18:N18)</f>
        <v>53800.369999999995</v>
      </c>
      <c r="S18" s="25">
        <f t="shared" ref="S18:S24" ca="1" si="14">SUM(C18:N18)</f>
        <v>215201.47999999998</v>
      </c>
    </row>
    <row r="19" spans="2:19" ht="12.75" x14ac:dyDescent="0.25">
      <c r="B19" s="23" t="s">
        <v>14</v>
      </c>
      <c r="C19" s="131" cm="1">
        <f t="array" aca="1" ref="C19" ca="1">SUMPRODUCT(SUMIF(INDIRECT("'"&amp;INDIRECT("MAcro!A2:A"&amp;Macro!$E$1)&amp;"'!"&amp;'C'!C19&amp;'R'!C19),"&lt;&gt;0"))</f>
        <v>0</v>
      </c>
      <c r="D19" s="24" cm="1">
        <f t="array" aca="1" ref="D19" ca="1">SUMPRODUCT(SUMIF(INDIRECT("'"&amp;INDIRECT("MAcro!A2:A"&amp;Macro!$E$1)&amp;"'!"&amp;'C'!D19&amp;'R'!D19),"&lt;&gt;0"))</f>
        <v>0</v>
      </c>
      <c r="E19" s="24" cm="1">
        <f t="array" aca="1" ref="E19" ca="1">SUMPRODUCT(SUMIF(INDIRECT("'"&amp;INDIRECT("MAcro!A2:A"&amp;Macro!$E$1)&amp;"'!"&amp;'C'!E19&amp;'R'!E19),"&lt;&gt;0"))</f>
        <v>0</v>
      </c>
      <c r="F19" s="177" cm="1">
        <f t="array" aca="1" ref="F19" ca="1">SUMPRODUCT(SUMIF(INDIRECT("'"&amp;INDIRECT("MAcro!A2:A"&amp;Macro!$E$1)&amp;"'!"&amp;'C'!F19&amp;'R'!F19),"&lt;&gt;0"))</f>
        <v>0</v>
      </c>
      <c r="G19" s="24" cm="1">
        <f t="array" aca="1" ref="G19" ca="1">SUMPRODUCT(SUMIF(INDIRECT("'"&amp;INDIRECT("MAcro!A2:A"&amp;Macro!$E$1)&amp;"'!"&amp;'C'!G19&amp;'R'!G19),"&lt;&gt;0"))</f>
        <v>0</v>
      </c>
      <c r="H19" s="149" cm="1">
        <f t="array" aca="1" ref="H19" ca="1">SUMPRODUCT(SUMIF(INDIRECT("'"&amp;INDIRECT("MAcro!A2:A"&amp;Macro!$E$1)&amp;"'!"&amp;'C'!H19&amp;'R'!H19),"&lt;&gt;0"))</f>
        <v>0</v>
      </c>
      <c r="I19" s="177" cm="1">
        <f t="array" aca="1" ref="I19" ca="1">SUMPRODUCT(SUMIF(INDIRECT("'"&amp;INDIRECT("MAcro!A2:A"&amp;Macro!$E$1)&amp;"'!"&amp;'C'!I19&amp;'R'!I19),"&lt;&gt;0"))</f>
        <v>0</v>
      </c>
      <c r="J19" s="24" cm="1">
        <f t="array" aca="1" ref="J19" ca="1">SUMPRODUCT(SUMIF(INDIRECT("'"&amp;INDIRECT("MAcro!A2:A"&amp;Macro!$E$1)&amp;"'!"&amp;'C'!J19&amp;'R'!J19),"&lt;&gt;0"))</f>
        <v>0</v>
      </c>
      <c r="K19" s="24" cm="1">
        <f t="array" aca="1" ref="K19" ca="1">SUMPRODUCT(SUMIF(INDIRECT("'"&amp;INDIRECT("MAcro!A2:A"&amp;Macro!$E$1)&amp;"'!"&amp;'C'!K19&amp;'R'!K19),"&lt;&gt;0"))</f>
        <v>0</v>
      </c>
      <c r="L19" s="177" cm="1">
        <f t="array" aca="1" ref="L19" ca="1">SUMPRODUCT(SUMIF(INDIRECT("'"&amp;INDIRECT("MAcro!A2:A"&amp;Macro!$E$1)&amp;"'!"&amp;'C'!L19&amp;'R'!L19),"&lt;&gt;0"))</f>
        <v>0</v>
      </c>
      <c r="M19" s="24" cm="1">
        <f t="array" aca="1" ref="M19" ca="1">SUMPRODUCT(SUMIF(INDIRECT("'"&amp;INDIRECT("MAcro!A2:A"&amp;Macro!$E$1)&amp;"'!"&amp;'C'!M19&amp;'R'!M19),"&lt;&gt;0"))</f>
        <v>0</v>
      </c>
      <c r="N19" s="178" cm="1">
        <f t="array" aca="1" ref="N19" ca="1">SUMPRODUCT(SUMIF(INDIRECT("'"&amp;INDIRECT("MAcro!A2:A"&amp;Macro!$E$1)&amp;"'!"&amp;'C'!N19&amp;'R'!N19),"&lt;&gt;0"))</f>
        <v>0</v>
      </c>
      <c r="O19" s="24">
        <f t="shared" ca="1" si="10"/>
        <v>0</v>
      </c>
      <c r="P19" s="24">
        <f t="shared" ca="1" si="11"/>
        <v>0</v>
      </c>
      <c r="Q19" s="24">
        <f t="shared" ca="1" si="12"/>
        <v>0</v>
      </c>
      <c r="R19" s="24">
        <f t="shared" ca="1" si="13"/>
        <v>0</v>
      </c>
      <c r="S19" s="25">
        <f t="shared" ca="1" si="14"/>
        <v>0</v>
      </c>
    </row>
    <row r="20" spans="2:19" ht="12.75" x14ac:dyDescent="0.25">
      <c r="B20" s="23" t="s">
        <v>15</v>
      </c>
      <c r="C20" s="131" cm="1">
        <f t="array" aca="1" ref="C20" ca="1">SUMPRODUCT(SUMIF(INDIRECT("'"&amp;INDIRECT("MAcro!A2:A"&amp;Macro!$E$1)&amp;"'!"&amp;'C'!C20&amp;'R'!C20),"&lt;&gt;0"))</f>
        <v>1362.2266666666669</v>
      </c>
      <c r="D20" s="24" cm="1">
        <f t="array" aca="1" ref="D20" ca="1">SUMPRODUCT(SUMIF(INDIRECT("'"&amp;INDIRECT("MAcro!A2:A"&amp;Macro!$E$1)&amp;"'!"&amp;'C'!D20&amp;'R'!D20),"&lt;&gt;0"))</f>
        <v>1362.2266666666669</v>
      </c>
      <c r="E20" s="24" cm="1">
        <f t="array" aca="1" ref="E20" ca="1">SUMPRODUCT(SUMIF(INDIRECT("'"&amp;INDIRECT("MAcro!A2:A"&amp;Macro!$E$1)&amp;"'!"&amp;'C'!E20&amp;'R'!E20),"&lt;&gt;0"))</f>
        <v>1362.2266666666669</v>
      </c>
      <c r="F20" s="177" cm="1">
        <f t="array" aca="1" ref="F20" ca="1">SUMPRODUCT(SUMIF(INDIRECT("'"&amp;INDIRECT("MAcro!A2:A"&amp;Macro!$E$1)&amp;"'!"&amp;'C'!F20&amp;'R'!F20),"&lt;&gt;0"))</f>
        <v>1362.2266666666669</v>
      </c>
      <c r="G20" s="24" cm="1">
        <f t="array" aca="1" ref="G20" ca="1">SUMPRODUCT(SUMIF(INDIRECT("'"&amp;INDIRECT("MAcro!A2:A"&amp;Macro!$E$1)&amp;"'!"&amp;'C'!G20&amp;'R'!G20),"&lt;&gt;0"))</f>
        <v>1362.2266666666669</v>
      </c>
      <c r="H20" s="149" cm="1">
        <f t="array" aca="1" ref="H20" ca="1">SUMPRODUCT(SUMIF(INDIRECT("'"&amp;INDIRECT("MAcro!A2:A"&amp;Macro!$E$1)&amp;"'!"&amp;'C'!H20&amp;'R'!H20),"&lt;&gt;0"))</f>
        <v>1362.2266666666669</v>
      </c>
      <c r="I20" s="177" cm="1">
        <f t="array" aca="1" ref="I20" ca="1">SUMPRODUCT(SUMIF(INDIRECT("'"&amp;INDIRECT("MAcro!A2:A"&amp;Macro!$E$1)&amp;"'!"&amp;'C'!I20&amp;'R'!I20),"&lt;&gt;0"))</f>
        <v>1362.2266666666669</v>
      </c>
      <c r="J20" s="24" cm="1">
        <f t="array" aca="1" ref="J20" ca="1">SUMPRODUCT(SUMIF(INDIRECT("'"&amp;INDIRECT("MAcro!A2:A"&amp;Macro!$E$1)&amp;"'!"&amp;'C'!J20&amp;'R'!J20),"&lt;&gt;0"))</f>
        <v>1362.2266666666669</v>
      </c>
      <c r="K20" s="24" cm="1">
        <f t="array" aca="1" ref="K20" ca="1">SUMPRODUCT(SUMIF(INDIRECT("'"&amp;INDIRECT("MAcro!A2:A"&amp;Macro!$E$1)&amp;"'!"&amp;'C'!K20&amp;'R'!K20),"&lt;&gt;0"))</f>
        <v>1362.2266666666669</v>
      </c>
      <c r="L20" s="177" cm="1">
        <f t="array" aca="1" ref="L20" ca="1">SUMPRODUCT(SUMIF(INDIRECT("'"&amp;INDIRECT("MAcro!A2:A"&amp;Macro!$E$1)&amp;"'!"&amp;'C'!L20&amp;'R'!L20),"&lt;&gt;0"))</f>
        <v>1362.2266666666669</v>
      </c>
      <c r="M20" s="24" cm="1">
        <f t="array" aca="1" ref="M20" ca="1">SUMPRODUCT(SUMIF(INDIRECT("'"&amp;INDIRECT("MAcro!A2:A"&amp;Macro!$E$1)&amp;"'!"&amp;'C'!M20&amp;'R'!M20),"&lt;&gt;0"))</f>
        <v>1362.2266666666669</v>
      </c>
      <c r="N20" s="178" cm="1">
        <f t="array" aca="1" ref="N20" ca="1">SUMPRODUCT(SUMIF(INDIRECT("'"&amp;INDIRECT("MAcro!A2:A"&amp;Macro!$E$1)&amp;"'!"&amp;'C'!N20&amp;'R'!N20),"&lt;&gt;0"))</f>
        <v>1362.2266666666669</v>
      </c>
      <c r="O20" s="24">
        <f t="shared" ca="1" si="10"/>
        <v>4086.6800000000007</v>
      </c>
      <c r="P20" s="24">
        <f t="shared" ca="1" si="11"/>
        <v>4086.6800000000007</v>
      </c>
      <c r="Q20" s="24">
        <f t="shared" ca="1" si="12"/>
        <v>4086.6800000000007</v>
      </c>
      <c r="R20" s="24">
        <f t="shared" ca="1" si="13"/>
        <v>4086.6800000000007</v>
      </c>
      <c r="S20" s="25">
        <f t="shared" ca="1" si="14"/>
        <v>16346.720000000007</v>
      </c>
    </row>
    <row r="21" spans="2:19" ht="12.75" x14ac:dyDescent="0.25">
      <c r="B21" s="23" t="s">
        <v>16</v>
      </c>
      <c r="C21" s="131" cm="1">
        <f t="array" aca="1" ref="C21" ca="1">SUMPRODUCT(SUMIF(INDIRECT("'"&amp;INDIRECT("MAcro!A2:A"&amp;Macro!$E$1)&amp;"'!"&amp;'C'!C21&amp;'R'!C21),"&lt;&gt;0"))</f>
        <v>2056.4147499999999</v>
      </c>
      <c r="D21" s="24" cm="1">
        <f t="array" aca="1" ref="D21" ca="1">SUMPRODUCT(SUMIF(INDIRECT("'"&amp;INDIRECT("MAcro!A2:A"&amp;Macro!$E$1)&amp;"'!"&amp;'C'!D21&amp;'R'!D21),"&lt;&gt;0"))</f>
        <v>2056.4147499999999</v>
      </c>
      <c r="E21" s="24" cm="1">
        <f t="array" aca="1" ref="E21" ca="1">SUMPRODUCT(SUMIF(INDIRECT("'"&amp;INDIRECT("MAcro!A2:A"&amp;Macro!$E$1)&amp;"'!"&amp;'C'!E21&amp;'R'!E21),"&lt;&gt;0"))</f>
        <v>2056.4147499999999</v>
      </c>
      <c r="F21" s="177" cm="1">
        <f t="array" aca="1" ref="F21" ca="1">SUMPRODUCT(SUMIF(INDIRECT("'"&amp;INDIRECT("MAcro!A2:A"&amp;Macro!$E$1)&amp;"'!"&amp;'C'!F21&amp;'R'!F21),"&lt;&gt;0"))</f>
        <v>2056.4147499999999</v>
      </c>
      <c r="G21" s="24" cm="1">
        <f t="array" aca="1" ref="G21" ca="1">SUMPRODUCT(SUMIF(INDIRECT("'"&amp;INDIRECT("MAcro!A2:A"&amp;Macro!$E$1)&amp;"'!"&amp;'C'!G21&amp;'R'!G21),"&lt;&gt;0"))</f>
        <v>2056.4147499999999</v>
      </c>
      <c r="H21" s="149" cm="1">
        <f t="array" aca="1" ref="H21" ca="1">SUMPRODUCT(SUMIF(INDIRECT("'"&amp;INDIRECT("MAcro!A2:A"&amp;Macro!$E$1)&amp;"'!"&amp;'C'!H21&amp;'R'!H21),"&lt;&gt;0"))</f>
        <v>2056.4147499999999</v>
      </c>
      <c r="I21" s="177" cm="1">
        <f t="array" aca="1" ref="I21" ca="1">SUMPRODUCT(SUMIF(INDIRECT("'"&amp;INDIRECT("MAcro!A2:A"&amp;Macro!$E$1)&amp;"'!"&amp;'C'!I21&amp;'R'!I21),"&lt;&gt;0"))</f>
        <v>2056.4147499999999</v>
      </c>
      <c r="J21" s="24" cm="1">
        <f t="array" aca="1" ref="J21" ca="1">SUMPRODUCT(SUMIF(INDIRECT("'"&amp;INDIRECT("MAcro!A2:A"&amp;Macro!$E$1)&amp;"'!"&amp;'C'!J21&amp;'R'!J21),"&lt;&gt;0"))</f>
        <v>2056.4147499999999</v>
      </c>
      <c r="K21" s="24" cm="1">
        <f t="array" aca="1" ref="K21" ca="1">SUMPRODUCT(SUMIF(INDIRECT("'"&amp;INDIRECT("MAcro!A2:A"&amp;Macro!$E$1)&amp;"'!"&amp;'C'!K21&amp;'R'!K21),"&lt;&gt;0"))</f>
        <v>2056.4147499999999</v>
      </c>
      <c r="L21" s="177" cm="1">
        <f t="array" aca="1" ref="L21" ca="1">SUMPRODUCT(SUMIF(INDIRECT("'"&amp;INDIRECT("MAcro!A2:A"&amp;Macro!$E$1)&amp;"'!"&amp;'C'!L21&amp;'R'!L21),"&lt;&gt;0"))</f>
        <v>2056.4147499999999</v>
      </c>
      <c r="M21" s="24" cm="1">
        <f t="array" aca="1" ref="M21" ca="1">SUMPRODUCT(SUMIF(INDIRECT("'"&amp;INDIRECT("MAcro!A2:A"&amp;Macro!$E$1)&amp;"'!"&amp;'C'!M21&amp;'R'!M21),"&lt;&gt;0"))</f>
        <v>2056.4147499999999</v>
      </c>
      <c r="N21" s="178" cm="1">
        <f t="array" aca="1" ref="N21" ca="1">SUMPRODUCT(SUMIF(INDIRECT("'"&amp;INDIRECT("MAcro!A2:A"&amp;Macro!$E$1)&amp;"'!"&amp;'C'!N21&amp;'R'!N21),"&lt;&gt;0"))</f>
        <v>2056.4147499999999</v>
      </c>
      <c r="O21" s="24">
        <f t="shared" ca="1" si="10"/>
        <v>6169.2442499999997</v>
      </c>
      <c r="P21" s="24">
        <f t="shared" ca="1" si="11"/>
        <v>6169.2442499999997</v>
      </c>
      <c r="Q21" s="24">
        <f t="shared" ca="1" si="12"/>
        <v>6169.2442499999997</v>
      </c>
      <c r="R21" s="24">
        <f t="shared" ca="1" si="13"/>
        <v>6169.2442499999997</v>
      </c>
      <c r="S21" s="25">
        <f t="shared" ca="1" si="14"/>
        <v>24676.976999999999</v>
      </c>
    </row>
    <row r="22" spans="2:19" ht="12.75" x14ac:dyDescent="0.25">
      <c r="B22" s="23" t="s">
        <v>17</v>
      </c>
      <c r="C22" s="131" cm="1">
        <f t="array" aca="1" ref="C22" ca="1">SUMPRODUCT(SUMIF(INDIRECT("'"&amp;INDIRECT("MAcro!A2:A"&amp;Macro!$E$1)&amp;"'!"&amp;'C'!C22&amp;'R'!C22),"&lt;&gt;0"))</f>
        <v>7248.15</v>
      </c>
      <c r="D22" s="24" cm="1">
        <f t="array" aca="1" ref="D22" ca="1">SUMPRODUCT(SUMIF(INDIRECT("'"&amp;INDIRECT("MAcro!A2:A"&amp;Macro!$E$1)&amp;"'!"&amp;'C'!D22&amp;'R'!D22),"&lt;&gt;0"))</f>
        <v>7248.15</v>
      </c>
      <c r="E22" s="24" cm="1">
        <f t="array" aca="1" ref="E22" ca="1">SUMPRODUCT(SUMIF(INDIRECT("'"&amp;INDIRECT("MAcro!A2:A"&amp;Macro!$E$1)&amp;"'!"&amp;'C'!E22&amp;'R'!E22),"&lt;&gt;0"))</f>
        <v>7248.15</v>
      </c>
      <c r="F22" s="177" cm="1">
        <f t="array" aca="1" ref="F22" ca="1">SUMPRODUCT(SUMIF(INDIRECT("'"&amp;INDIRECT("MAcro!A2:A"&amp;Macro!$E$1)&amp;"'!"&amp;'C'!F22&amp;'R'!F22),"&lt;&gt;0"))</f>
        <v>7248.15</v>
      </c>
      <c r="G22" s="24" cm="1">
        <f t="array" aca="1" ref="G22" ca="1">SUMPRODUCT(SUMIF(INDIRECT("'"&amp;INDIRECT("MAcro!A2:A"&amp;Macro!$E$1)&amp;"'!"&amp;'C'!G22&amp;'R'!G22),"&lt;&gt;0"))</f>
        <v>7248.15</v>
      </c>
      <c r="H22" s="149" cm="1">
        <f t="array" aca="1" ref="H22" ca="1">SUMPRODUCT(SUMIF(INDIRECT("'"&amp;INDIRECT("MAcro!A2:A"&amp;Macro!$E$1)&amp;"'!"&amp;'C'!H22&amp;'R'!H22),"&lt;&gt;0"))</f>
        <v>7248.15</v>
      </c>
      <c r="I22" s="177" cm="1">
        <f t="array" aca="1" ref="I22" ca="1">SUMPRODUCT(SUMIF(INDIRECT("'"&amp;INDIRECT("MAcro!A2:A"&amp;Macro!$E$1)&amp;"'!"&amp;'C'!I22&amp;'R'!I22),"&lt;&gt;0"))</f>
        <v>7248.15</v>
      </c>
      <c r="J22" s="24" cm="1">
        <f t="array" aca="1" ref="J22" ca="1">SUMPRODUCT(SUMIF(INDIRECT("'"&amp;INDIRECT("MAcro!A2:A"&amp;Macro!$E$1)&amp;"'!"&amp;'C'!J22&amp;'R'!J22),"&lt;&gt;0"))</f>
        <v>7248.15</v>
      </c>
      <c r="K22" s="24" cm="1">
        <f t="array" aca="1" ref="K22" ca="1">SUMPRODUCT(SUMIF(INDIRECT("'"&amp;INDIRECT("MAcro!A2:A"&amp;Macro!$E$1)&amp;"'!"&amp;'C'!K22&amp;'R'!K22),"&lt;&gt;0"))</f>
        <v>7248.15</v>
      </c>
      <c r="L22" s="177" cm="1">
        <f t="array" aca="1" ref="L22" ca="1">SUMPRODUCT(SUMIF(INDIRECT("'"&amp;INDIRECT("MAcro!A2:A"&amp;Macro!$E$1)&amp;"'!"&amp;'C'!L22&amp;'R'!L22),"&lt;&gt;0"))</f>
        <v>7248.15</v>
      </c>
      <c r="M22" s="24" cm="1">
        <f t="array" aca="1" ref="M22" ca="1">SUMPRODUCT(SUMIF(INDIRECT("'"&amp;INDIRECT("MAcro!A2:A"&amp;Macro!$E$1)&amp;"'!"&amp;'C'!M22&amp;'R'!M22),"&lt;&gt;0"))</f>
        <v>7248.15</v>
      </c>
      <c r="N22" s="178" cm="1">
        <f t="array" aca="1" ref="N22" ca="1">SUMPRODUCT(SUMIF(INDIRECT("'"&amp;INDIRECT("MAcro!A2:A"&amp;Macro!$E$1)&amp;"'!"&amp;'C'!N22&amp;'R'!N22),"&lt;&gt;0"))</f>
        <v>7248.15</v>
      </c>
      <c r="O22" s="24">
        <f t="shared" ca="1" si="10"/>
        <v>21744.449999999997</v>
      </c>
      <c r="P22" s="24">
        <f t="shared" ca="1" si="11"/>
        <v>21744.449999999997</v>
      </c>
      <c r="Q22" s="24">
        <f t="shared" ca="1" si="12"/>
        <v>21744.449999999997</v>
      </c>
      <c r="R22" s="24">
        <f t="shared" ca="1" si="13"/>
        <v>21744.449999999997</v>
      </c>
      <c r="S22" s="25">
        <f t="shared" ca="1" si="14"/>
        <v>86977.799999999988</v>
      </c>
    </row>
    <row r="23" spans="2:19" ht="12.75" x14ac:dyDescent="0.25">
      <c r="B23" s="23" t="s">
        <v>18</v>
      </c>
      <c r="C23" s="131" cm="1">
        <f t="array" aca="1" ref="C23" ca="1">SUMPRODUCT(SUMIF(INDIRECT("'"&amp;INDIRECT("MAcro!A2:A"&amp;Macro!$E$1)&amp;"'!"&amp;'C'!C23&amp;'R'!C23),"&lt;&gt;0"))</f>
        <v>60.645000000000003</v>
      </c>
      <c r="D23" s="24" cm="1">
        <f t="array" aca="1" ref="D23" ca="1">SUMPRODUCT(SUMIF(INDIRECT("'"&amp;INDIRECT("MAcro!A2:A"&amp;Macro!$E$1)&amp;"'!"&amp;'C'!D23&amp;'R'!D23),"&lt;&gt;0"))</f>
        <v>60.645000000000003</v>
      </c>
      <c r="E23" s="24" cm="1">
        <f t="array" aca="1" ref="E23" ca="1">SUMPRODUCT(SUMIF(INDIRECT("'"&amp;INDIRECT("MAcro!A2:A"&amp;Macro!$E$1)&amp;"'!"&amp;'C'!E23&amp;'R'!E23),"&lt;&gt;0"))</f>
        <v>60.645000000000003</v>
      </c>
      <c r="F23" s="177" cm="1">
        <f t="array" aca="1" ref="F23" ca="1">SUMPRODUCT(SUMIF(INDIRECT("'"&amp;INDIRECT("MAcro!A2:A"&amp;Macro!$E$1)&amp;"'!"&amp;'C'!F23&amp;'R'!F23),"&lt;&gt;0"))</f>
        <v>60.645000000000003</v>
      </c>
      <c r="G23" s="24" cm="1">
        <f t="array" aca="1" ref="G23" ca="1">SUMPRODUCT(SUMIF(INDIRECT("'"&amp;INDIRECT("MAcro!A2:A"&amp;Macro!$E$1)&amp;"'!"&amp;'C'!G23&amp;'R'!G23),"&lt;&gt;0"))</f>
        <v>60.645000000000003</v>
      </c>
      <c r="H23" s="149" cm="1">
        <f t="array" aca="1" ref="H23" ca="1">SUMPRODUCT(SUMIF(INDIRECT("'"&amp;INDIRECT("MAcro!A2:A"&amp;Macro!$E$1)&amp;"'!"&amp;'C'!H23&amp;'R'!H23),"&lt;&gt;0"))</f>
        <v>60.645000000000003</v>
      </c>
      <c r="I23" s="177" cm="1">
        <f t="array" aca="1" ref="I23" ca="1">SUMPRODUCT(SUMIF(INDIRECT("'"&amp;INDIRECT("MAcro!A2:A"&amp;Macro!$E$1)&amp;"'!"&amp;'C'!I23&amp;'R'!I23),"&lt;&gt;0"))</f>
        <v>60.645000000000003</v>
      </c>
      <c r="J23" s="24" cm="1">
        <f t="array" aca="1" ref="J23" ca="1">SUMPRODUCT(SUMIF(INDIRECT("'"&amp;INDIRECT("MAcro!A2:A"&amp;Macro!$E$1)&amp;"'!"&amp;'C'!J23&amp;'R'!J23),"&lt;&gt;0"))</f>
        <v>60.645000000000003</v>
      </c>
      <c r="K23" s="24" cm="1">
        <f t="array" aca="1" ref="K23" ca="1">SUMPRODUCT(SUMIF(INDIRECT("'"&amp;INDIRECT("MAcro!A2:A"&amp;Macro!$E$1)&amp;"'!"&amp;'C'!K23&amp;'R'!K23),"&lt;&gt;0"))</f>
        <v>60.645000000000003</v>
      </c>
      <c r="L23" s="177" cm="1">
        <f t="array" aca="1" ref="L23" ca="1">SUMPRODUCT(SUMIF(INDIRECT("'"&amp;INDIRECT("MAcro!A2:A"&amp;Macro!$E$1)&amp;"'!"&amp;'C'!L23&amp;'R'!L23),"&lt;&gt;0"))</f>
        <v>60.645000000000003</v>
      </c>
      <c r="M23" s="24" cm="1">
        <f t="array" aca="1" ref="M23" ca="1">SUMPRODUCT(SUMIF(INDIRECT("'"&amp;INDIRECT("MAcro!A2:A"&amp;Macro!$E$1)&amp;"'!"&amp;'C'!M23&amp;'R'!M23),"&lt;&gt;0"))</f>
        <v>60.645000000000003</v>
      </c>
      <c r="N23" s="178" cm="1">
        <f t="array" aca="1" ref="N23" ca="1">SUMPRODUCT(SUMIF(INDIRECT("'"&amp;INDIRECT("MAcro!A2:A"&amp;Macro!$E$1)&amp;"'!"&amp;'C'!N23&amp;'R'!N23),"&lt;&gt;0"))</f>
        <v>60.645000000000003</v>
      </c>
      <c r="O23" s="24">
        <f t="shared" ca="1" si="10"/>
        <v>181.935</v>
      </c>
      <c r="P23" s="24">
        <f t="shared" ca="1" si="11"/>
        <v>181.935</v>
      </c>
      <c r="Q23" s="24">
        <f t="shared" ca="1" si="12"/>
        <v>181.935</v>
      </c>
      <c r="R23" s="24">
        <f t="shared" ca="1" si="13"/>
        <v>181.935</v>
      </c>
      <c r="S23" s="25">
        <f t="shared" ca="1" si="14"/>
        <v>727.7399999999999</v>
      </c>
    </row>
    <row r="24" spans="2:19" ht="12.75" x14ac:dyDescent="0.25">
      <c r="B24" s="26" t="s">
        <v>19</v>
      </c>
      <c r="C24" s="132" cm="1">
        <f t="array" aca="1" ref="C24" ca="1">SUMPRODUCT(SUMIF(INDIRECT("'"&amp;INDIRECT("MAcro!A2:A"&amp;Macro!$E$1)&amp;"'!"&amp;'C'!C24&amp;'R'!C24),"&lt;&gt;0"))</f>
        <v>4678.2233333333334</v>
      </c>
      <c r="D24" s="27" cm="1">
        <f t="array" aca="1" ref="D24" ca="1">SUMPRODUCT(SUMIF(INDIRECT("'"&amp;INDIRECT("MAcro!A2:A"&amp;Macro!$E$1)&amp;"'!"&amp;'C'!D24&amp;'R'!D24),"&lt;&gt;0"))</f>
        <v>4678.2233333333334</v>
      </c>
      <c r="E24" s="27" cm="1">
        <f t="array" aca="1" ref="E24" ca="1">SUMPRODUCT(SUMIF(INDIRECT("'"&amp;INDIRECT("MAcro!A2:A"&amp;Macro!$E$1)&amp;"'!"&amp;'C'!E24&amp;'R'!E24),"&lt;&gt;0"))</f>
        <v>4678.2233333333334</v>
      </c>
      <c r="F24" s="179" cm="1">
        <f t="array" aca="1" ref="F24" ca="1">SUMPRODUCT(SUMIF(INDIRECT("'"&amp;INDIRECT("MAcro!A2:A"&amp;Macro!$E$1)&amp;"'!"&amp;'C'!F24&amp;'R'!F24),"&lt;&gt;0"))</f>
        <v>4678.2233333333334</v>
      </c>
      <c r="G24" s="27" cm="1">
        <f t="array" aca="1" ref="G24" ca="1">SUMPRODUCT(SUMIF(INDIRECT("'"&amp;INDIRECT("MAcro!A2:A"&amp;Macro!$E$1)&amp;"'!"&amp;'C'!G24&amp;'R'!G24),"&lt;&gt;0"))</f>
        <v>4678.2233333333334</v>
      </c>
      <c r="H24" s="150" cm="1">
        <f t="array" aca="1" ref="H24" ca="1">SUMPRODUCT(SUMIF(INDIRECT("'"&amp;INDIRECT("MAcro!A2:A"&amp;Macro!$E$1)&amp;"'!"&amp;'C'!H24&amp;'R'!H24),"&lt;&gt;0"))</f>
        <v>4678.2233333333334</v>
      </c>
      <c r="I24" s="179" cm="1">
        <f t="array" aca="1" ref="I24" ca="1">SUMPRODUCT(SUMIF(INDIRECT("'"&amp;INDIRECT("MAcro!A2:A"&amp;Macro!$E$1)&amp;"'!"&amp;'C'!I24&amp;'R'!I24),"&lt;&gt;0"))</f>
        <v>4678.2233333333334</v>
      </c>
      <c r="J24" s="27" cm="1">
        <f t="array" aca="1" ref="J24" ca="1">SUMPRODUCT(SUMIF(INDIRECT("'"&amp;INDIRECT("MAcro!A2:A"&amp;Macro!$E$1)&amp;"'!"&amp;'C'!J24&amp;'R'!J24),"&lt;&gt;0"))</f>
        <v>4678.2233333333334</v>
      </c>
      <c r="K24" s="27" cm="1">
        <f t="array" aca="1" ref="K24" ca="1">SUMPRODUCT(SUMIF(INDIRECT("'"&amp;INDIRECT("MAcro!A2:A"&amp;Macro!$E$1)&amp;"'!"&amp;'C'!K24&amp;'R'!K24),"&lt;&gt;0"))</f>
        <v>4678.2233333333334</v>
      </c>
      <c r="L24" s="179" cm="1">
        <f t="array" aca="1" ref="L24" ca="1">SUMPRODUCT(SUMIF(INDIRECT("'"&amp;INDIRECT("MAcro!A2:A"&amp;Macro!$E$1)&amp;"'!"&amp;'C'!L24&amp;'R'!L24),"&lt;&gt;0"))</f>
        <v>4678.2233333333334</v>
      </c>
      <c r="M24" s="27" cm="1">
        <f t="array" aca="1" ref="M24" ca="1">SUMPRODUCT(SUMIF(INDIRECT("'"&amp;INDIRECT("MAcro!A2:A"&amp;Macro!$E$1)&amp;"'!"&amp;'C'!M24&amp;'R'!M24),"&lt;&gt;0"))</f>
        <v>4678.2233333333334</v>
      </c>
      <c r="N24" s="180" cm="1">
        <f t="array" aca="1" ref="N24" ca="1">SUMPRODUCT(SUMIF(INDIRECT("'"&amp;INDIRECT("MAcro!A2:A"&amp;Macro!$E$1)&amp;"'!"&amp;'C'!N24&amp;'R'!N24),"&lt;&gt;0"))</f>
        <v>4678.2233333333334</v>
      </c>
      <c r="O24" s="27">
        <f t="shared" ca="1" si="10"/>
        <v>14034.67</v>
      </c>
      <c r="P24" s="27">
        <f t="shared" ca="1" si="11"/>
        <v>14034.67</v>
      </c>
      <c r="Q24" s="27">
        <f t="shared" ca="1" si="12"/>
        <v>14034.67</v>
      </c>
      <c r="R24" s="27">
        <f t="shared" ca="1" si="13"/>
        <v>14034.67</v>
      </c>
      <c r="S24" s="28">
        <f t="shared" ca="1" si="14"/>
        <v>56138.680000000015</v>
      </c>
    </row>
    <row r="25" spans="2:19" s="41" customFormat="1" ht="12.75" x14ac:dyDescent="0.25">
      <c r="B25" s="29" t="s">
        <v>20</v>
      </c>
      <c r="C25" s="135">
        <f ca="1">SUM(C18:C24)</f>
        <v>33339.116416666664</v>
      </c>
      <c r="D25" s="34">
        <f t="shared" ref="D25:R25" ca="1" si="15">SUM(D18:D24)</f>
        <v>33339.116416666664</v>
      </c>
      <c r="E25" s="34">
        <f t="shared" ca="1" si="15"/>
        <v>33339.116416666664</v>
      </c>
      <c r="F25" s="185">
        <f t="shared" ca="1" si="15"/>
        <v>33339.116416666664</v>
      </c>
      <c r="G25" s="34">
        <f t="shared" ca="1" si="15"/>
        <v>33339.116416666664</v>
      </c>
      <c r="H25" s="153">
        <f t="shared" ca="1" si="15"/>
        <v>33339.116416666664</v>
      </c>
      <c r="I25" s="185">
        <f t="shared" ca="1" si="15"/>
        <v>33339.116416666664</v>
      </c>
      <c r="J25" s="34">
        <f t="shared" ca="1" si="15"/>
        <v>33339.116416666664</v>
      </c>
      <c r="K25" s="34">
        <f t="shared" ca="1" si="15"/>
        <v>33339.116416666664</v>
      </c>
      <c r="L25" s="185">
        <f t="shared" ca="1" si="15"/>
        <v>33339.116416666664</v>
      </c>
      <c r="M25" s="34">
        <f t="shared" ca="1" si="15"/>
        <v>33339.116416666664</v>
      </c>
      <c r="N25" s="186">
        <f t="shared" ca="1" si="15"/>
        <v>33339.116416666664</v>
      </c>
      <c r="O25" s="34">
        <f t="shared" ca="1" si="15"/>
        <v>100017.34924999998</v>
      </c>
      <c r="P25" s="34">
        <f t="shared" ca="1" si="15"/>
        <v>100017.34924999998</v>
      </c>
      <c r="Q25" s="34">
        <f t="shared" ca="1" si="15"/>
        <v>100017.34924999998</v>
      </c>
      <c r="R25" s="34">
        <f t="shared" ca="1" si="15"/>
        <v>100017.34924999998</v>
      </c>
      <c r="S25" s="35">
        <f ca="1">SUM(S18:S24)</f>
        <v>400069.39699999994</v>
      </c>
    </row>
    <row r="26" spans="2:19" s="39" customFormat="1" ht="12.75" x14ac:dyDescent="0.25">
      <c r="B26" s="42" t="s">
        <v>21</v>
      </c>
      <c r="C26" s="137">
        <f ca="1">IFERROR(C25/C13,"N/A")</f>
        <v>4.5025670564530225E-2</v>
      </c>
      <c r="D26" s="43">
        <f t="shared" ref="D26:R26" ca="1" si="16">IFERROR(D25/D13,"N/A")</f>
        <v>4.5025670564530225E-2</v>
      </c>
      <c r="E26" s="43">
        <f t="shared" ca="1" si="16"/>
        <v>4.5025670564530225E-2</v>
      </c>
      <c r="F26" s="189">
        <f t="shared" ca="1" si="16"/>
        <v>4.5025670564530225E-2</v>
      </c>
      <c r="G26" s="43">
        <f t="shared" ca="1" si="16"/>
        <v>4.5025670564530225E-2</v>
      </c>
      <c r="H26" s="155">
        <f t="shared" ca="1" si="16"/>
        <v>4.5025670564530225E-2</v>
      </c>
      <c r="I26" s="189">
        <f t="shared" ca="1" si="16"/>
        <v>4.5025670564530225E-2</v>
      </c>
      <c r="J26" s="43">
        <f t="shared" ca="1" si="16"/>
        <v>4.5025670564530225E-2</v>
      </c>
      <c r="K26" s="43">
        <f t="shared" ca="1" si="16"/>
        <v>4.5025670564530225E-2</v>
      </c>
      <c r="L26" s="189">
        <f t="shared" ca="1" si="16"/>
        <v>4.5025670564530225E-2</v>
      </c>
      <c r="M26" s="43">
        <f t="shared" ca="1" si="16"/>
        <v>4.5025670564530225E-2</v>
      </c>
      <c r="N26" s="190">
        <f t="shared" ca="1" si="16"/>
        <v>4.5025670564530225E-2</v>
      </c>
      <c r="O26" s="43">
        <f t="shared" ca="1" si="16"/>
        <v>4.502567056453019E-2</v>
      </c>
      <c r="P26" s="43">
        <f t="shared" ca="1" si="16"/>
        <v>4.502567056453019E-2</v>
      </c>
      <c r="Q26" s="43">
        <f t="shared" ca="1" si="16"/>
        <v>4.502567056453019E-2</v>
      </c>
      <c r="R26" s="43">
        <f t="shared" ca="1" si="16"/>
        <v>4.502567056453019E-2</v>
      </c>
      <c r="S26" s="44">
        <f ca="1">IFERROR(S25/S13,"N/A")</f>
        <v>4.502567056453019E-2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 cm="1">
        <f t="array" aca="1" ref="C29" ca="1">SUMPRODUCT(SUMIF(INDIRECT("'"&amp;INDIRECT("MAcro!A2:A"&amp;Macro!$E$1)&amp;"'!"&amp;'C'!C29&amp;'R'!C29),"&lt;&gt;0"))</f>
        <v>8266.6666666666661</v>
      </c>
      <c r="D29" s="24" cm="1">
        <f t="array" aca="1" ref="D29" ca="1">SUMPRODUCT(SUMIF(INDIRECT("'"&amp;INDIRECT("MAcro!A2:A"&amp;Macro!$E$1)&amp;"'!"&amp;'C'!D29&amp;'R'!D29),"&lt;&gt;0"))</f>
        <v>8266.6666666666661</v>
      </c>
      <c r="E29" s="24" cm="1">
        <f t="array" aca="1" ref="E29" ca="1">SUMPRODUCT(SUMIF(INDIRECT("'"&amp;INDIRECT("MAcro!A2:A"&amp;Macro!$E$1)&amp;"'!"&amp;'C'!E29&amp;'R'!E29),"&lt;&gt;0"))</f>
        <v>8266.6666666666661</v>
      </c>
      <c r="F29" s="177" cm="1">
        <f t="array" aca="1" ref="F29" ca="1">SUMPRODUCT(SUMIF(INDIRECT("'"&amp;INDIRECT("MAcro!A2:A"&amp;Macro!$E$1)&amp;"'!"&amp;'C'!F29&amp;'R'!F29),"&lt;&gt;0"))</f>
        <v>8266.6666666666661</v>
      </c>
      <c r="G29" s="24" cm="1">
        <f t="array" aca="1" ref="G29" ca="1">SUMPRODUCT(SUMIF(INDIRECT("'"&amp;INDIRECT("MAcro!A2:A"&amp;Macro!$E$1)&amp;"'!"&amp;'C'!G29&amp;'R'!G29),"&lt;&gt;0"))</f>
        <v>8266.6666666666661</v>
      </c>
      <c r="H29" s="149" cm="1">
        <f t="array" aca="1" ref="H29" ca="1">SUMPRODUCT(SUMIF(INDIRECT("'"&amp;INDIRECT("MAcro!A2:A"&amp;Macro!$E$1)&amp;"'!"&amp;'C'!H29&amp;'R'!H29),"&lt;&gt;0"))</f>
        <v>8266.6666666666661</v>
      </c>
      <c r="I29" s="177" cm="1">
        <f t="array" aca="1" ref="I29" ca="1">SUMPRODUCT(SUMIF(INDIRECT("'"&amp;INDIRECT("MAcro!A2:A"&amp;Macro!$E$1)&amp;"'!"&amp;'C'!I29&amp;'R'!I29),"&lt;&gt;0"))</f>
        <v>8266.6666666666661</v>
      </c>
      <c r="J29" s="24" cm="1">
        <f t="array" aca="1" ref="J29" ca="1">SUMPRODUCT(SUMIF(INDIRECT("'"&amp;INDIRECT("MAcro!A2:A"&amp;Macro!$E$1)&amp;"'!"&amp;'C'!J29&amp;'R'!J29),"&lt;&gt;0"))</f>
        <v>8266.6666666666661</v>
      </c>
      <c r="K29" s="24" cm="1">
        <f t="array" aca="1" ref="K29" ca="1">SUMPRODUCT(SUMIF(INDIRECT("'"&amp;INDIRECT("MAcro!A2:A"&amp;Macro!$E$1)&amp;"'!"&amp;'C'!K29&amp;'R'!K29),"&lt;&gt;0"))</f>
        <v>8266.6666666666661</v>
      </c>
      <c r="L29" s="177" cm="1">
        <f t="array" aca="1" ref="L29" ca="1">SUMPRODUCT(SUMIF(INDIRECT("'"&amp;INDIRECT("MAcro!A2:A"&amp;Macro!$E$1)&amp;"'!"&amp;'C'!L29&amp;'R'!L29),"&lt;&gt;0"))</f>
        <v>8266.6666666666661</v>
      </c>
      <c r="M29" s="24" cm="1">
        <f t="array" aca="1" ref="M29" ca="1">SUMPRODUCT(SUMIF(INDIRECT("'"&amp;INDIRECT("MAcro!A2:A"&amp;Macro!$E$1)&amp;"'!"&amp;'C'!M29&amp;'R'!M29),"&lt;&gt;0"))</f>
        <v>8266.6666666666661</v>
      </c>
      <c r="N29" s="178" cm="1">
        <f t="array" aca="1" ref="N29" ca="1">SUMPRODUCT(SUMIF(INDIRECT("'"&amp;INDIRECT("MAcro!A2:A"&amp;Macro!$E$1)&amp;"'!"&amp;'C'!N29&amp;'R'!N29),"&lt;&gt;0"))</f>
        <v>8266.6666666666661</v>
      </c>
      <c r="O29" s="24">
        <f t="shared" ref="O29:O39" ca="1" si="17">SUM(C29:E29)</f>
        <v>24800</v>
      </c>
      <c r="P29" s="24">
        <f t="shared" ref="P29:P39" ca="1" si="18">SUM(F29:H29)</f>
        <v>24800</v>
      </c>
      <c r="Q29" s="24">
        <f t="shared" ref="Q29:Q39" ca="1" si="19">SUM(I29:K29)</f>
        <v>24800</v>
      </c>
      <c r="R29" s="24">
        <f t="shared" ref="R29:R39" ca="1" si="20">SUM(L29:N29)</f>
        <v>24800</v>
      </c>
      <c r="S29" s="25">
        <f t="shared" ref="S29:S39" ca="1" si="21">SUM(C29:N29)</f>
        <v>99200.000000000015</v>
      </c>
    </row>
    <row r="30" spans="2:19" ht="12.75" x14ac:dyDescent="0.25">
      <c r="B30" s="23" t="s">
        <v>24</v>
      </c>
      <c r="C30" s="131" cm="1">
        <f t="array" aca="1" ref="C30" ca="1">SUMPRODUCT(SUMIF(INDIRECT("'"&amp;INDIRECT("MAcro!A2:A"&amp;Macro!$E$1)&amp;"'!"&amp;'C'!C30&amp;'R'!C30),"&lt;&gt;0"))</f>
        <v>5255.748333333333</v>
      </c>
      <c r="D30" s="24" cm="1">
        <f t="array" aca="1" ref="D30" ca="1">SUMPRODUCT(SUMIF(INDIRECT("'"&amp;INDIRECT("MAcro!A2:A"&amp;Macro!$E$1)&amp;"'!"&amp;'C'!D30&amp;'R'!D30),"&lt;&gt;0"))</f>
        <v>5255.748333333333</v>
      </c>
      <c r="E30" s="24" cm="1">
        <f t="array" aca="1" ref="E30" ca="1">SUMPRODUCT(SUMIF(INDIRECT("'"&amp;INDIRECT("MAcro!A2:A"&amp;Macro!$E$1)&amp;"'!"&amp;'C'!E30&amp;'R'!E30),"&lt;&gt;0"))</f>
        <v>5255.748333333333</v>
      </c>
      <c r="F30" s="177" cm="1">
        <f t="array" aca="1" ref="F30" ca="1">SUMPRODUCT(SUMIF(INDIRECT("'"&amp;INDIRECT("MAcro!A2:A"&amp;Macro!$E$1)&amp;"'!"&amp;'C'!F30&amp;'R'!F30),"&lt;&gt;0"))</f>
        <v>5255.748333333333</v>
      </c>
      <c r="G30" s="24" cm="1">
        <f t="array" aca="1" ref="G30" ca="1">SUMPRODUCT(SUMIF(INDIRECT("'"&amp;INDIRECT("MAcro!A2:A"&amp;Macro!$E$1)&amp;"'!"&amp;'C'!G30&amp;'R'!G30),"&lt;&gt;0"))</f>
        <v>5255.748333333333</v>
      </c>
      <c r="H30" s="149" cm="1">
        <f t="array" aca="1" ref="H30" ca="1">SUMPRODUCT(SUMIF(INDIRECT("'"&amp;INDIRECT("MAcro!A2:A"&amp;Macro!$E$1)&amp;"'!"&amp;'C'!H30&amp;'R'!H30),"&lt;&gt;0"))</f>
        <v>5255.748333333333</v>
      </c>
      <c r="I30" s="177" cm="1">
        <f t="array" aca="1" ref="I30" ca="1">SUMPRODUCT(SUMIF(INDIRECT("'"&amp;INDIRECT("MAcro!A2:A"&amp;Macro!$E$1)&amp;"'!"&amp;'C'!I30&amp;'R'!I30),"&lt;&gt;0"))</f>
        <v>5255.748333333333</v>
      </c>
      <c r="J30" s="24" cm="1">
        <f t="array" aca="1" ref="J30" ca="1">SUMPRODUCT(SUMIF(INDIRECT("'"&amp;INDIRECT("MAcro!A2:A"&amp;Macro!$E$1)&amp;"'!"&amp;'C'!J30&amp;'R'!J30),"&lt;&gt;0"))</f>
        <v>5255.748333333333</v>
      </c>
      <c r="K30" s="24" cm="1">
        <f t="array" aca="1" ref="K30" ca="1">SUMPRODUCT(SUMIF(INDIRECT("'"&amp;INDIRECT("MAcro!A2:A"&amp;Macro!$E$1)&amp;"'!"&amp;'C'!K30&amp;'R'!K30),"&lt;&gt;0"))</f>
        <v>5255.748333333333</v>
      </c>
      <c r="L30" s="177" cm="1">
        <f t="array" aca="1" ref="L30" ca="1">SUMPRODUCT(SUMIF(INDIRECT("'"&amp;INDIRECT("MAcro!A2:A"&amp;Macro!$E$1)&amp;"'!"&amp;'C'!L30&amp;'R'!L30),"&lt;&gt;0"))</f>
        <v>5255.748333333333</v>
      </c>
      <c r="M30" s="24" cm="1">
        <f t="array" aca="1" ref="M30" ca="1">SUMPRODUCT(SUMIF(INDIRECT("'"&amp;INDIRECT("MAcro!A2:A"&amp;Macro!$E$1)&amp;"'!"&amp;'C'!M30&amp;'R'!M30),"&lt;&gt;0"))</f>
        <v>5255.748333333333</v>
      </c>
      <c r="N30" s="178" cm="1">
        <f t="array" aca="1" ref="N30" ca="1">SUMPRODUCT(SUMIF(INDIRECT("'"&amp;INDIRECT("MAcro!A2:A"&amp;Macro!$E$1)&amp;"'!"&amp;'C'!N30&amp;'R'!N30),"&lt;&gt;0"))</f>
        <v>5255.748333333333</v>
      </c>
      <c r="O30" s="24">
        <f t="shared" ca="1" si="17"/>
        <v>15767.244999999999</v>
      </c>
      <c r="P30" s="24">
        <f t="shared" ca="1" si="18"/>
        <v>15767.244999999999</v>
      </c>
      <c r="Q30" s="24">
        <f t="shared" ca="1" si="19"/>
        <v>15767.244999999999</v>
      </c>
      <c r="R30" s="24">
        <f t="shared" ca="1" si="20"/>
        <v>15767.244999999999</v>
      </c>
      <c r="S30" s="25">
        <f t="shared" ca="1" si="21"/>
        <v>63068.98000000001</v>
      </c>
    </row>
    <row r="31" spans="2:19" ht="12.75" x14ac:dyDescent="0.25">
      <c r="B31" s="23" t="s">
        <v>25</v>
      </c>
      <c r="C31" s="131" cm="1">
        <f t="array" aca="1" ref="C31" ca="1">SUMPRODUCT(SUMIF(INDIRECT("'"&amp;INDIRECT("MAcro!A2:A"&amp;Macro!$E$1)&amp;"'!"&amp;'C'!C31&amp;'R'!C31),"&lt;&gt;0"))</f>
        <v>5274.9999999999973</v>
      </c>
      <c r="D31" s="24" cm="1">
        <f t="array" aca="1" ref="D31" ca="1">SUMPRODUCT(SUMIF(INDIRECT("'"&amp;INDIRECT("MAcro!A2:A"&amp;Macro!$E$1)&amp;"'!"&amp;'C'!D31&amp;'R'!D31),"&lt;&gt;0"))</f>
        <v>5274.9999999999973</v>
      </c>
      <c r="E31" s="24" cm="1">
        <f t="array" aca="1" ref="E31" ca="1">SUMPRODUCT(SUMIF(INDIRECT("'"&amp;INDIRECT("MAcro!A2:A"&amp;Macro!$E$1)&amp;"'!"&amp;'C'!E31&amp;'R'!E31),"&lt;&gt;0"))</f>
        <v>5274.9999999999973</v>
      </c>
      <c r="F31" s="177" cm="1">
        <f t="array" aca="1" ref="F31" ca="1">SUMPRODUCT(SUMIF(INDIRECT("'"&amp;INDIRECT("MAcro!A2:A"&amp;Macro!$E$1)&amp;"'!"&amp;'C'!F31&amp;'R'!F31),"&lt;&gt;0"))</f>
        <v>5274.9999999999973</v>
      </c>
      <c r="G31" s="24" cm="1">
        <f t="array" aca="1" ref="G31" ca="1">SUMPRODUCT(SUMIF(INDIRECT("'"&amp;INDIRECT("MAcro!A2:A"&amp;Macro!$E$1)&amp;"'!"&amp;'C'!G31&amp;'R'!G31),"&lt;&gt;0"))</f>
        <v>5274.9999999999973</v>
      </c>
      <c r="H31" s="149" cm="1">
        <f t="array" aca="1" ref="H31" ca="1">SUMPRODUCT(SUMIF(INDIRECT("'"&amp;INDIRECT("MAcro!A2:A"&amp;Macro!$E$1)&amp;"'!"&amp;'C'!H31&amp;'R'!H31),"&lt;&gt;0"))</f>
        <v>5274.9999999999973</v>
      </c>
      <c r="I31" s="177" cm="1">
        <f t="array" aca="1" ref="I31" ca="1">SUMPRODUCT(SUMIF(INDIRECT("'"&amp;INDIRECT("MAcro!A2:A"&amp;Macro!$E$1)&amp;"'!"&amp;'C'!I31&amp;'R'!I31),"&lt;&gt;0"))</f>
        <v>5274.9999999999973</v>
      </c>
      <c r="J31" s="24" cm="1">
        <f t="array" aca="1" ref="J31" ca="1">SUMPRODUCT(SUMIF(INDIRECT("'"&amp;INDIRECT("MAcro!A2:A"&amp;Macro!$E$1)&amp;"'!"&amp;'C'!J31&amp;'R'!J31),"&lt;&gt;0"))</f>
        <v>5274.9999999999973</v>
      </c>
      <c r="K31" s="24" cm="1">
        <f t="array" aca="1" ref="K31" ca="1">SUMPRODUCT(SUMIF(INDIRECT("'"&amp;INDIRECT("MAcro!A2:A"&amp;Macro!$E$1)&amp;"'!"&amp;'C'!K31&amp;'R'!K31),"&lt;&gt;0"))</f>
        <v>5274.9999999999973</v>
      </c>
      <c r="L31" s="177" cm="1">
        <f t="array" aca="1" ref="L31" ca="1">SUMPRODUCT(SUMIF(INDIRECT("'"&amp;INDIRECT("MAcro!A2:A"&amp;Macro!$E$1)&amp;"'!"&amp;'C'!L31&amp;'R'!L31),"&lt;&gt;0"))</f>
        <v>5274.9999999999973</v>
      </c>
      <c r="M31" s="24" cm="1">
        <f t="array" aca="1" ref="M31" ca="1">SUMPRODUCT(SUMIF(INDIRECT("'"&amp;INDIRECT("MAcro!A2:A"&amp;Macro!$E$1)&amp;"'!"&amp;'C'!M31&amp;'R'!M31),"&lt;&gt;0"))</f>
        <v>5274.9999999999973</v>
      </c>
      <c r="N31" s="178" cm="1">
        <f t="array" aca="1" ref="N31" ca="1">SUMPRODUCT(SUMIF(INDIRECT("'"&amp;INDIRECT("MAcro!A2:A"&amp;Macro!$E$1)&amp;"'!"&amp;'C'!N31&amp;'R'!N31),"&lt;&gt;0"))</f>
        <v>5274.9999999999973</v>
      </c>
      <c r="O31" s="24">
        <f t="shared" ca="1" si="17"/>
        <v>15824.999999999993</v>
      </c>
      <c r="P31" s="24">
        <f t="shared" ca="1" si="18"/>
        <v>15824.999999999993</v>
      </c>
      <c r="Q31" s="24">
        <f t="shared" ca="1" si="19"/>
        <v>15824.999999999993</v>
      </c>
      <c r="R31" s="24">
        <f t="shared" ca="1" si="20"/>
        <v>15824.999999999993</v>
      </c>
      <c r="S31" s="25">
        <f t="shared" ca="1" si="21"/>
        <v>63299.999999999978</v>
      </c>
    </row>
    <row r="32" spans="2:19" ht="12.75" x14ac:dyDescent="0.25">
      <c r="B32" s="23" t="s">
        <v>26</v>
      </c>
      <c r="C32" s="131" cm="1">
        <f t="array" aca="1" ref="C32" ca="1">SUMPRODUCT(SUMIF(INDIRECT("'"&amp;INDIRECT("MAcro!A2:A"&amp;Macro!$E$1)&amp;"'!"&amp;'C'!C32&amp;'R'!C32),"&lt;&gt;0"))</f>
        <v>5274.9999999999973</v>
      </c>
      <c r="D32" s="24" cm="1">
        <f t="array" aca="1" ref="D32" ca="1">SUMPRODUCT(SUMIF(INDIRECT("'"&amp;INDIRECT("MAcro!A2:A"&amp;Macro!$E$1)&amp;"'!"&amp;'C'!D32&amp;'R'!D32),"&lt;&gt;0"))</f>
        <v>5274.9999999999973</v>
      </c>
      <c r="E32" s="24" cm="1">
        <f t="array" aca="1" ref="E32" ca="1">SUMPRODUCT(SUMIF(INDIRECT("'"&amp;INDIRECT("MAcro!A2:A"&amp;Macro!$E$1)&amp;"'!"&amp;'C'!E32&amp;'R'!E32),"&lt;&gt;0"))</f>
        <v>5274.9999999999973</v>
      </c>
      <c r="F32" s="177" cm="1">
        <f t="array" aca="1" ref="F32" ca="1">SUMPRODUCT(SUMIF(INDIRECT("'"&amp;INDIRECT("MAcro!A2:A"&amp;Macro!$E$1)&amp;"'!"&amp;'C'!F32&amp;'R'!F32),"&lt;&gt;0"))</f>
        <v>5274.9999999999973</v>
      </c>
      <c r="G32" s="24" cm="1">
        <f t="array" aca="1" ref="G32" ca="1">SUMPRODUCT(SUMIF(INDIRECT("'"&amp;INDIRECT("MAcro!A2:A"&amp;Macro!$E$1)&amp;"'!"&amp;'C'!G32&amp;'R'!G32),"&lt;&gt;0"))</f>
        <v>5274.9999999999973</v>
      </c>
      <c r="H32" s="149" cm="1">
        <f t="array" aca="1" ref="H32" ca="1">SUMPRODUCT(SUMIF(INDIRECT("'"&amp;INDIRECT("MAcro!A2:A"&amp;Macro!$E$1)&amp;"'!"&amp;'C'!H32&amp;'R'!H32),"&lt;&gt;0"))</f>
        <v>5274.9999999999973</v>
      </c>
      <c r="I32" s="177" cm="1">
        <f t="array" aca="1" ref="I32" ca="1">SUMPRODUCT(SUMIF(INDIRECT("'"&amp;INDIRECT("MAcro!A2:A"&amp;Macro!$E$1)&amp;"'!"&amp;'C'!I32&amp;'R'!I32),"&lt;&gt;0"))</f>
        <v>5274.9999999999973</v>
      </c>
      <c r="J32" s="24" cm="1">
        <f t="array" aca="1" ref="J32" ca="1">SUMPRODUCT(SUMIF(INDIRECT("'"&amp;INDIRECT("MAcro!A2:A"&amp;Macro!$E$1)&amp;"'!"&amp;'C'!J32&amp;'R'!J32),"&lt;&gt;0"))</f>
        <v>5274.9999999999973</v>
      </c>
      <c r="K32" s="24" cm="1">
        <f t="array" aca="1" ref="K32" ca="1">SUMPRODUCT(SUMIF(INDIRECT("'"&amp;INDIRECT("MAcro!A2:A"&amp;Macro!$E$1)&amp;"'!"&amp;'C'!K32&amp;'R'!K32),"&lt;&gt;0"))</f>
        <v>5274.9999999999973</v>
      </c>
      <c r="L32" s="177" cm="1">
        <f t="array" aca="1" ref="L32" ca="1">SUMPRODUCT(SUMIF(INDIRECT("'"&amp;INDIRECT("MAcro!A2:A"&amp;Macro!$E$1)&amp;"'!"&amp;'C'!L32&amp;'R'!L32),"&lt;&gt;0"))</f>
        <v>5274.9999999999973</v>
      </c>
      <c r="M32" s="24" cm="1">
        <f t="array" aca="1" ref="M32" ca="1">SUMPRODUCT(SUMIF(INDIRECT("'"&amp;INDIRECT("MAcro!A2:A"&amp;Macro!$E$1)&amp;"'!"&amp;'C'!M32&amp;'R'!M32),"&lt;&gt;0"))</f>
        <v>5274.9999999999973</v>
      </c>
      <c r="N32" s="178" cm="1">
        <f t="array" aca="1" ref="N32" ca="1">SUMPRODUCT(SUMIF(INDIRECT("'"&amp;INDIRECT("MAcro!A2:A"&amp;Macro!$E$1)&amp;"'!"&amp;'C'!N32&amp;'R'!N32),"&lt;&gt;0"))</f>
        <v>5274.9999999999973</v>
      </c>
      <c r="O32" s="24">
        <f t="shared" ca="1" si="17"/>
        <v>15824.999999999993</v>
      </c>
      <c r="P32" s="24">
        <f t="shared" ca="1" si="18"/>
        <v>15824.999999999993</v>
      </c>
      <c r="Q32" s="24">
        <f t="shared" ca="1" si="19"/>
        <v>15824.999999999993</v>
      </c>
      <c r="R32" s="24">
        <f t="shared" ca="1" si="20"/>
        <v>15824.999999999993</v>
      </c>
      <c r="S32" s="25">
        <f t="shared" ca="1" si="21"/>
        <v>63299.999999999978</v>
      </c>
    </row>
    <row r="33" spans="2:19" ht="12.75" x14ac:dyDescent="0.25">
      <c r="B33" s="23" t="s">
        <v>27</v>
      </c>
      <c r="C33" s="131" cm="1">
        <f t="array" aca="1" ref="C33" ca="1">SUMPRODUCT(SUMIF(INDIRECT("'"&amp;INDIRECT("MAcro!A2:A"&amp;Macro!$E$1)&amp;"'!"&amp;'C'!C33&amp;'R'!C33),"&lt;&gt;0"))</f>
        <v>64627.360199999945</v>
      </c>
      <c r="D33" s="24" cm="1">
        <f t="array" aca="1" ref="D33" ca="1">SUMPRODUCT(SUMIF(INDIRECT("'"&amp;INDIRECT("MAcro!A2:A"&amp;Macro!$E$1)&amp;"'!"&amp;'C'!D33&amp;'R'!D33),"&lt;&gt;0"))</f>
        <v>64627.360199999945</v>
      </c>
      <c r="E33" s="24" cm="1">
        <f t="array" aca="1" ref="E33" ca="1">SUMPRODUCT(SUMIF(INDIRECT("'"&amp;INDIRECT("MAcro!A2:A"&amp;Macro!$E$1)&amp;"'!"&amp;'C'!E33&amp;'R'!E33),"&lt;&gt;0"))</f>
        <v>64627.360199999945</v>
      </c>
      <c r="F33" s="177" cm="1">
        <f t="array" aca="1" ref="F33" ca="1">SUMPRODUCT(SUMIF(INDIRECT("'"&amp;INDIRECT("MAcro!A2:A"&amp;Macro!$E$1)&amp;"'!"&amp;'C'!F33&amp;'R'!F33),"&lt;&gt;0"))</f>
        <v>64627.360199999945</v>
      </c>
      <c r="G33" s="24" cm="1">
        <f t="array" aca="1" ref="G33" ca="1">SUMPRODUCT(SUMIF(INDIRECT("'"&amp;INDIRECT("MAcro!A2:A"&amp;Macro!$E$1)&amp;"'!"&amp;'C'!G33&amp;'R'!G33),"&lt;&gt;0"))</f>
        <v>64627.360199999945</v>
      </c>
      <c r="H33" s="149" cm="1">
        <f t="array" aca="1" ref="H33" ca="1">SUMPRODUCT(SUMIF(INDIRECT("'"&amp;INDIRECT("MAcro!A2:A"&amp;Macro!$E$1)&amp;"'!"&amp;'C'!H33&amp;'R'!H33),"&lt;&gt;0"))</f>
        <v>64627.360199999945</v>
      </c>
      <c r="I33" s="177" cm="1">
        <f t="array" aca="1" ref="I33" ca="1">SUMPRODUCT(SUMIF(INDIRECT("'"&amp;INDIRECT("MAcro!A2:A"&amp;Macro!$E$1)&amp;"'!"&amp;'C'!I33&amp;'R'!I33),"&lt;&gt;0"))</f>
        <v>64627.360199999945</v>
      </c>
      <c r="J33" s="24" cm="1">
        <f t="array" aca="1" ref="J33" ca="1">SUMPRODUCT(SUMIF(INDIRECT("'"&amp;INDIRECT("MAcro!A2:A"&amp;Macro!$E$1)&amp;"'!"&amp;'C'!J33&amp;'R'!J33),"&lt;&gt;0"))</f>
        <v>64627.360199999945</v>
      </c>
      <c r="K33" s="24" cm="1">
        <f t="array" aca="1" ref="K33" ca="1">SUMPRODUCT(SUMIF(INDIRECT("'"&amp;INDIRECT("MAcro!A2:A"&amp;Macro!$E$1)&amp;"'!"&amp;'C'!K33&amp;'R'!K33),"&lt;&gt;0"))</f>
        <v>64627.360199999945</v>
      </c>
      <c r="L33" s="177" cm="1">
        <f t="array" aca="1" ref="L33" ca="1">SUMPRODUCT(SUMIF(INDIRECT("'"&amp;INDIRECT("MAcro!A2:A"&amp;Macro!$E$1)&amp;"'!"&amp;'C'!L33&amp;'R'!L33),"&lt;&gt;0"))</f>
        <v>64627.360199999945</v>
      </c>
      <c r="M33" s="24" cm="1">
        <f t="array" aca="1" ref="M33" ca="1">SUMPRODUCT(SUMIF(INDIRECT("'"&amp;INDIRECT("MAcro!A2:A"&amp;Macro!$E$1)&amp;"'!"&amp;'C'!M33&amp;'R'!M33),"&lt;&gt;0"))</f>
        <v>64627.360199999945</v>
      </c>
      <c r="N33" s="178" cm="1">
        <f t="array" aca="1" ref="N33" ca="1">SUMPRODUCT(SUMIF(INDIRECT("'"&amp;INDIRECT("MAcro!A2:A"&amp;Macro!$E$1)&amp;"'!"&amp;'C'!N33&amp;'R'!N33),"&lt;&gt;0"))</f>
        <v>64627.360199999945</v>
      </c>
      <c r="O33" s="24">
        <f t="shared" ca="1" si="17"/>
        <v>193882.08059999984</v>
      </c>
      <c r="P33" s="24">
        <f t="shared" ca="1" si="18"/>
        <v>193882.08059999984</v>
      </c>
      <c r="Q33" s="24">
        <f t="shared" ca="1" si="19"/>
        <v>193882.08059999984</v>
      </c>
      <c r="R33" s="24">
        <f t="shared" ca="1" si="20"/>
        <v>193882.08059999984</v>
      </c>
      <c r="S33" s="25">
        <f t="shared" ca="1" si="21"/>
        <v>775528.32239999948</v>
      </c>
    </row>
    <row r="34" spans="2:19" ht="12.75" x14ac:dyDescent="0.25">
      <c r="B34" s="23" t="s">
        <v>28</v>
      </c>
      <c r="C34" s="131" cm="1">
        <f t="array" aca="1" ref="C34" ca="1">SUMPRODUCT(SUMIF(INDIRECT("'"&amp;INDIRECT("MAcro!A2:A"&amp;Macro!$E$1)&amp;"'!"&amp;'C'!C34&amp;'R'!C34),"&lt;&gt;0"))</f>
        <v>5958.333333333333</v>
      </c>
      <c r="D34" s="24" cm="1">
        <f t="array" aca="1" ref="D34" ca="1">SUMPRODUCT(SUMIF(INDIRECT("'"&amp;INDIRECT("MAcro!A2:A"&amp;Macro!$E$1)&amp;"'!"&amp;'C'!D34&amp;'R'!D34),"&lt;&gt;0"))</f>
        <v>5958.333333333333</v>
      </c>
      <c r="E34" s="24" cm="1">
        <f t="array" aca="1" ref="E34" ca="1">SUMPRODUCT(SUMIF(INDIRECT("'"&amp;INDIRECT("MAcro!A2:A"&amp;Macro!$E$1)&amp;"'!"&amp;'C'!E34&amp;'R'!E34),"&lt;&gt;0"))</f>
        <v>5958.333333333333</v>
      </c>
      <c r="F34" s="177" cm="1">
        <f t="array" aca="1" ref="F34" ca="1">SUMPRODUCT(SUMIF(INDIRECT("'"&amp;INDIRECT("MAcro!A2:A"&amp;Macro!$E$1)&amp;"'!"&amp;'C'!F34&amp;'R'!F34),"&lt;&gt;0"))</f>
        <v>5958.333333333333</v>
      </c>
      <c r="G34" s="24" cm="1">
        <f t="array" aca="1" ref="G34" ca="1">SUMPRODUCT(SUMIF(INDIRECT("'"&amp;INDIRECT("MAcro!A2:A"&amp;Macro!$E$1)&amp;"'!"&amp;'C'!G34&amp;'R'!G34),"&lt;&gt;0"))</f>
        <v>5958.333333333333</v>
      </c>
      <c r="H34" s="149" cm="1">
        <f t="array" aca="1" ref="H34" ca="1">SUMPRODUCT(SUMIF(INDIRECT("'"&amp;INDIRECT("MAcro!A2:A"&amp;Macro!$E$1)&amp;"'!"&amp;'C'!H34&amp;'R'!H34),"&lt;&gt;0"))</f>
        <v>5958.333333333333</v>
      </c>
      <c r="I34" s="177" cm="1">
        <f t="array" aca="1" ref="I34" ca="1">SUMPRODUCT(SUMIF(INDIRECT("'"&amp;INDIRECT("MAcro!A2:A"&amp;Macro!$E$1)&amp;"'!"&amp;'C'!I34&amp;'R'!I34),"&lt;&gt;0"))</f>
        <v>5958.333333333333</v>
      </c>
      <c r="J34" s="24" cm="1">
        <f t="array" aca="1" ref="J34" ca="1">SUMPRODUCT(SUMIF(INDIRECT("'"&amp;INDIRECT("MAcro!A2:A"&amp;Macro!$E$1)&amp;"'!"&amp;'C'!J34&amp;'R'!J34),"&lt;&gt;0"))</f>
        <v>5958.333333333333</v>
      </c>
      <c r="K34" s="24" cm="1">
        <f t="array" aca="1" ref="K34" ca="1">SUMPRODUCT(SUMIF(INDIRECT("'"&amp;INDIRECT("MAcro!A2:A"&amp;Macro!$E$1)&amp;"'!"&amp;'C'!K34&amp;'R'!K34),"&lt;&gt;0"))</f>
        <v>5958.333333333333</v>
      </c>
      <c r="L34" s="177" cm="1">
        <f t="array" aca="1" ref="L34" ca="1">SUMPRODUCT(SUMIF(INDIRECT("'"&amp;INDIRECT("MAcro!A2:A"&amp;Macro!$E$1)&amp;"'!"&amp;'C'!L34&amp;'R'!L34),"&lt;&gt;0"))</f>
        <v>5958.333333333333</v>
      </c>
      <c r="M34" s="24" cm="1">
        <f t="array" aca="1" ref="M34" ca="1">SUMPRODUCT(SUMIF(INDIRECT("'"&amp;INDIRECT("MAcro!A2:A"&amp;Macro!$E$1)&amp;"'!"&amp;'C'!M34&amp;'R'!M34),"&lt;&gt;0"))</f>
        <v>5958.333333333333</v>
      </c>
      <c r="N34" s="178" cm="1">
        <f t="array" aca="1" ref="N34" ca="1">SUMPRODUCT(SUMIF(INDIRECT("'"&amp;INDIRECT("MAcro!A2:A"&amp;Macro!$E$1)&amp;"'!"&amp;'C'!N34&amp;'R'!N34),"&lt;&gt;0"))</f>
        <v>5958.333333333333</v>
      </c>
      <c r="O34" s="24">
        <f t="shared" ca="1" si="17"/>
        <v>17875</v>
      </c>
      <c r="P34" s="24">
        <f t="shared" ca="1" si="18"/>
        <v>17875</v>
      </c>
      <c r="Q34" s="24">
        <f t="shared" ca="1" si="19"/>
        <v>17875</v>
      </c>
      <c r="R34" s="24">
        <f t="shared" ca="1" si="20"/>
        <v>17875</v>
      </c>
      <c r="S34" s="25">
        <f t="shared" ca="1" si="21"/>
        <v>71500</v>
      </c>
    </row>
    <row r="35" spans="2:19" ht="12.75" x14ac:dyDescent="0.25">
      <c r="B35" s="23" t="s">
        <v>29</v>
      </c>
      <c r="C35" s="131" cm="1">
        <f t="array" aca="1" ref="C35" ca="1">SUMPRODUCT(SUMIF(INDIRECT("'"&amp;INDIRECT("MAcro!A2:A"&amp;Macro!$E$1)&amp;"'!"&amp;'C'!C35&amp;'R'!C35),"&lt;&gt;0"))</f>
        <v>8862</v>
      </c>
      <c r="D35" s="24" cm="1">
        <f t="array" aca="1" ref="D35" ca="1">SUMPRODUCT(SUMIF(INDIRECT("'"&amp;INDIRECT("MAcro!A2:A"&amp;Macro!$E$1)&amp;"'!"&amp;'C'!D35&amp;'R'!D35),"&lt;&gt;0"))</f>
        <v>8862</v>
      </c>
      <c r="E35" s="24" cm="1">
        <f t="array" aca="1" ref="E35" ca="1">SUMPRODUCT(SUMIF(INDIRECT("'"&amp;INDIRECT("MAcro!A2:A"&amp;Macro!$E$1)&amp;"'!"&amp;'C'!E35&amp;'R'!E35),"&lt;&gt;0"))</f>
        <v>8862</v>
      </c>
      <c r="F35" s="177" cm="1">
        <f t="array" aca="1" ref="F35" ca="1">SUMPRODUCT(SUMIF(INDIRECT("'"&amp;INDIRECT("MAcro!A2:A"&amp;Macro!$E$1)&amp;"'!"&amp;'C'!F35&amp;'R'!F35),"&lt;&gt;0"))</f>
        <v>8862</v>
      </c>
      <c r="G35" s="24" cm="1">
        <f t="array" aca="1" ref="G35" ca="1">SUMPRODUCT(SUMIF(INDIRECT("'"&amp;INDIRECT("MAcro!A2:A"&amp;Macro!$E$1)&amp;"'!"&amp;'C'!G35&amp;'R'!G35),"&lt;&gt;0"))</f>
        <v>8862</v>
      </c>
      <c r="H35" s="149" cm="1">
        <f t="array" aca="1" ref="H35" ca="1">SUMPRODUCT(SUMIF(INDIRECT("'"&amp;INDIRECT("MAcro!A2:A"&amp;Macro!$E$1)&amp;"'!"&amp;'C'!H35&amp;'R'!H35),"&lt;&gt;0"))</f>
        <v>8862</v>
      </c>
      <c r="I35" s="177" cm="1">
        <f t="array" aca="1" ref="I35" ca="1">SUMPRODUCT(SUMIF(INDIRECT("'"&amp;INDIRECT("MAcro!A2:A"&amp;Macro!$E$1)&amp;"'!"&amp;'C'!I35&amp;'R'!I35),"&lt;&gt;0"))</f>
        <v>8862</v>
      </c>
      <c r="J35" s="24" cm="1">
        <f t="array" aca="1" ref="J35" ca="1">SUMPRODUCT(SUMIF(INDIRECT("'"&amp;INDIRECT("MAcro!A2:A"&amp;Macro!$E$1)&amp;"'!"&amp;'C'!J35&amp;'R'!J35),"&lt;&gt;0"))</f>
        <v>8862</v>
      </c>
      <c r="K35" s="24" cm="1">
        <f t="array" aca="1" ref="K35" ca="1">SUMPRODUCT(SUMIF(INDIRECT("'"&amp;INDIRECT("MAcro!A2:A"&amp;Macro!$E$1)&amp;"'!"&amp;'C'!K35&amp;'R'!K35),"&lt;&gt;0"))</f>
        <v>8862</v>
      </c>
      <c r="L35" s="177" cm="1">
        <f t="array" aca="1" ref="L35" ca="1">SUMPRODUCT(SUMIF(INDIRECT("'"&amp;INDIRECT("MAcro!A2:A"&amp;Macro!$E$1)&amp;"'!"&amp;'C'!L35&amp;'R'!L35),"&lt;&gt;0"))</f>
        <v>8862</v>
      </c>
      <c r="M35" s="24" cm="1">
        <f t="array" aca="1" ref="M35" ca="1">SUMPRODUCT(SUMIF(INDIRECT("'"&amp;INDIRECT("MAcro!A2:A"&amp;Macro!$E$1)&amp;"'!"&amp;'C'!M35&amp;'R'!M35),"&lt;&gt;0"))</f>
        <v>8862</v>
      </c>
      <c r="N35" s="178" cm="1">
        <f t="array" aca="1" ref="N35" ca="1">SUMPRODUCT(SUMIF(INDIRECT("'"&amp;INDIRECT("MAcro!A2:A"&amp;Macro!$E$1)&amp;"'!"&amp;'C'!N35&amp;'R'!N35),"&lt;&gt;0"))</f>
        <v>8862</v>
      </c>
      <c r="O35" s="24">
        <f t="shared" ca="1" si="17"/>
        <v>26586</v>
      </c>
      <c r="P35" s="24">
        <f t="shared" ca="1" si="18"/>
        <v>26586</v>
      </c>
      <c r="Q35" s="24">
        <f t="shared" ca="1" si="19"/>
        <v>26586</v>
      </c>
      <c r="R35" s="24">
        <f t="shared" ca="1" si="20"/>
        <v>26586</v>
      </c>
      <c r="S35" s="25">
        <f t="shared" ca="1" si="21"/>
        <v>106344</v>
      </c>
    </row>
    <row r="36" spans="2:19" ht="12.75" x14ac:dyDescent="0.25">
      <c r="B36" s="23" t="s">
        <v>30</v>
      </c>
      <c r="C36" s="131" cm="1">
        <f t="array" aca="1" ref="C36" ca="1">SUMPRODUCT(SUMIF(INDIRECT("'"&amp;INDIRECT("MAcro!A2:A"&amp;Macro!$E$1)&amp;"'!"&amp;'C'!C36&amp;'R'!C36),"&lt;&gt;0"))</f>
        <v>25636.5</v>
      </c>
      <c r="D36" s="24" cm="1">
        <f t="array" aca="1" ref="D36" ca="1">SUMPRODUCT(SUMIF(INDIRECT("'"&amp;INDIRECT("MAcro!A2:A"&amp;Macro!$E$1)&amp;"'!"&amp;'C'!D36&amp;'R'!D36),"&lt;&gt;0"))</f>
        <v>25636.5</v>
      </c>
      <c r="E36" s="24" cm="1">
        <f t="array" aca="1" ref="E36" ca="1">SUMPRODUCT(SUMIF(INDIRECT("'"&amp;INDIRECT("MAcro!A2:A"&amp;Macro!$E$1)&amp;"'!"&amp;'C'!E36&amp;'R'!E36),"&lt;&gt;0"))</f>
        <v>25636.5</v>
      </c>
      <c r="F36" s="177" cm="1">
        <f t="array" aca="1" ref="F36" ca="1">SUMPRODUCT(SUMIF(INDIRECT("'"&amp;INDIRECT("MAcro!A2:A"&amp;Macro!$E$1)&amp;"'!"&amp;'C'!F36&amp;'R'!F36),"&lt;&gt;0"))</f>
        <v>25636.5</v>
      </c>
      <c r="G36" s="24" cm="1">
        <f t="array" aca="1" ref="G36" ca="1">SUMPRODUCT(SUMIF(INDIRECT("'"&amp;INDIRECT("MAcro!A2:A"&amp;Macro!$E$1)&amp;"'!"&amp;'C'!G36&amp;'R'!G36),"&lt;&gt;0"))</f>
        <v>25636.5</v>
      </c>
      <c r="H36" s="149" cm="1">
        <f t="array" aca="1" ref="H36" ca="1">SUMPRODUCT(SUMIF(INDIRECT("'"&amp;INDIRECT("MAcro!A2:A"&amp;Macro!$E$1)&amp;"'!"&amp;'C'!H36&amp;'R'!H36),"&lt;&gt;0"))</f>
        <v>25636.5</v>
      </c>
      <c r="I36" s="177" cm="1">
        <f t="array" aca="1" ref="I36" ca="1">SUMPRODUCT(SUMIF(INDIRECT("'"&amp;INDIRECT("MAcro!A2:A"&amp;Macro!$E$1)&amp;"'!"&amp;'C'!I36&amp;'R'!I36),"&lt;&gt;0"))</f>
        <v>25636.5</v>
      </c>
      <c r="J36" s="24" cm="1">
        <f t="array" aca="1" ref="J36" ca="1">SUMPRODUCT(SUMIF(INDIRECT("'"&amp;INDIRECT("MAcro!A2:A"&amp;Macro!$E$1)&amp;"'!"&amp;'C'!J36&amp;'R'!J36),"&lt;&gt;0"))</f>
        <v>25636.5</v>
      </c>
      <c r="K36" s="24" cm="1">
        <f t="array" aca="1" ref="K36" ca="1">SUMPRODUCT(SUMIF(INDIRECT("'"&amp;INDIRECT("MAcro!A2:A"&amp;Macro!$E$1)&amp;"'!"&amp;'C'!K36&amp;'R'!K36),"&lt;&gt;0"))</f>
        <v>25636.5</v>
      </c>
      <c r="L36" s="177" cm="1">
        <f t="array" aca="1" ref="L36" ca="1">SUMPRODUCT(SUMIF(INDIRECT("'"&amp;INDIRECT("MAcro!A2:A"&amp;Macro!$E$1)&amp;"'!"&amp;'C'!L36&amp;'R'!L36),"&lt;&gt;0"))</f>
        <v>25636.5</v>
      </c>
      <c r="M36" s="24" cm="1">
        <f t="array" aca="1" ref="M36" ca="1">SUMPRODUCT(SUMIF(INDIRECT("'"&amp;INDIRECT("MAcro!A2:A"&amp;Macro!$E$1)&amp;"'!"&amp;'C'!M36&amp;'R'!M36),"&lt;&gt;0"))</f>
        <v>25636.5</v>
      </c>
      <c r="N36" s="178" cm="1">
        <f t="array" aca="1" ref="N36" ca="1">SUMPRODUCT(SUMIF(INDIRECT("'"&amp;INDIRECT("MAcro!A2:A"&amp;Macro!$E$1)&amp;"'!"&amp;'C'!N36&amp;'R'!N36),"&lt;&gt;0"))</f>
        <v>25636.5</v>
      </c>
      <c r="O36" s="24">
        <f t="shared" ca="1" si="17"/>
        <v>76909.5</v>
      </c>
      <c r="P36" s="24">
        <f t="shared" ca="1" si="18"/>
        <v>76909.5</v>
      </c>
      <c r="Q36" s="24">
        <f t="shared" ca="1" si="19"/>
        <v>76909.5</v>
      </c>
      <c r="R36" s="24">
        <f t="shared" ca="1" si="20"/>
        <v>76909.5</v>
      </c>
      <c r="S36" s="25">
        <f t="shared" ca="1" si="21"/>
        <v>307638</v>
      </c>
    </row>
    <row r="37" spans="2:19" ht="12.75" x14ac:dyDescent="0.25">
      <c r="B37" s="23" t="s">
        <v>31</v>
      </c>
      <c r="C37" s="131" cm="1">
        <f t="array" aca="1" ref="C37" ca="1">SUMPRODUCT(SUMIF(INDIRECT("'"&amp;INDIRECT("MAcro!A2:A"&amp;Macro!$E$1)&amp;"'!"&amp;'C'!C37&amp;'R'!C37),"&lt;&gt;0"))</f>
        <v>10761</v>
      </c>
      <c r="D37" s="24" cm="1">
        <f t="array" aca="1" ref="D37" ca="1">SUMPRODUCT(SUMIF(INDIRECT("'"&amp;INDIRECT("MAcro!A2:A"&amp;Macro!$E$1)&amp;"'!"&amp;'C'!D37&amp;'R'!D37),"&lt;&gt;0"))</f>
        <v>10761</v>
      </c>
      <c r="E37" s="24" cm="1">
        <f t="array" aca="1" ref="E37" ca="1">SUMPRODUCT(SUMIF(INDIRECT("'"&amp;INDIRECT("MAcro!A2:A"&amp;Macro!$E$1)&amp;"'!"&amp;'C'!E37&amp;'R'!E37),"&lt;&gt;0"))</f>
        <v>10761</v>
      </c>
      <c r="F37" s="177" cm="1">
        <f t="array" aca="1" ref="F37" ca="1">SUMPRODUCT(SUMIF(INDIRECT("'"&amp;INDIRECT("MAcro!A2:A"&amp;Macro!$E$1)&amp;"'!"&amp;'C'!F37&amp;'R'!F37),"&lt;&gt;0"))</f>
        <v>10761</v>
      </c>
      <c r="G37" s="24" cm="1">
        <f t="array" aca="1" ref="G37" ca="1">SUMPRODUCT(SUMIF(INDIRECT("'"&amp;INDIRECT("MAcro!A2:A"&amp;Macro!$E$1)&amp;"'!"&amp;'C'!G37&amp;'R'!G37),"&lt;&gt;0"))</f>
        <v>10761</v>
      </c>
      <c r="H37" s="149" cm="1">
        <f t="array" aca="1" ref="H37" ca="1">SUMPRODUCT(SUMIF(INDIRECT("'"&amp;INDIRECT("MAcro!A2:A"&amp;Macro!$E$1)&amp;"'!"&amp;'C'!H37&amp;'R'!H37),"&lt;&gt;0"))</f>
        <v>10761</v>
      </c>
      <c r="I37" s="177" cm="1">
        <f t="array" aca="1" ref="I37" ca="1">SUMPRODUCT(SUMIF(INDIRECT("'"&amp;INDIRECT("MAcro!A2:A"&amp;Macro!$E$1)&amp;"'!"&amp;'C'!I37&amp;'R'!I37),"&lt;&gt;0"))</f>
        <v>10761</v>
      </c>
      <c r="J37" s="24" cm="1">
        <f t="array" aca="1" ref="J37" ca="1">SUMPRODUCT(SUMIF(INDIRECT("'"&amp;INDIRECT("MAcro!A2:A"&amp;Macro!$E$1)&amp;"'!"&amp;'C'!J37&amp;'R'!J37),"&lt;&gt;0"))</f>
        <v>10761</v>
      </c>
      <c r="K37" s="24" cm="1">
        <f t="array" aca="1" ref="K37" ca="1">SUMPRODUCT(SUMIF(INDIRECT("'"&amp;INDIRECT("MAcro!A2:A"&amp;Macro!$E$1)&amp;"'!"&amp;'C'!K37&amp;'R'!K37),"&lt;&gt;0"))</f>
        <v>10761</v>
      </c>
      <c r="L37" s="177" cm="1">
        <f t="array" aca="1" ref="L37" ca="1">SUMPRODUCT(SUMIF(INDIRECT("'"&amp;INDIRECT("MAcro!A2:A"&amp;Macro!$E$1)&amp;"'!"&amp;'C'!L37&amp;'R'!L37),"&lt;&gt;0"))</f>
        <v>10761</v>
      </c>
      <c r="M37" s="24" cm="1">
        <f t="array" aca="1" ref="M37" ca="1">SUMPRODUCT(SUMIF(INDIRECT("'"&amp;INDIRECT("MAcro!A2:A"&amp;Macro!$E$1)&amp;"'!"&amp;'C'!M37&amp;'R'!M37),"&lt;&gt;0"))</f>
        <v>10761</v>
      </c>
      <c r="N37" s="178" cm="1">
        <f t="array" aca="1" ref="N37" ca="1">SUMPRODUCT(SUMIF(INDIRECT("'"&amp;INDIRECT("MAcro!A2:A"&amp;Macro!$E$1)&amp;"'!"&amp;'C'!N37&amp;'R'!N37),"&lt;&gt;0"))</f>
        <v>10761</v>
      </c>
      <c r="O37" s="24">
        <f t="shared" ca="1" si="17"/>
        <v>32283</v>
      </c>
      <c r="P37" s="24">
        <f t="shared" ca="1" si="18"/>
        <v>32283</v>
      </c>
      <c r="Q37" s="24">
        <f t="shared" ca="1" si="19"/>
        <v>32283</v>
      </c>
      <c r="R37" s="24">
        <f t="shared" ca="1" si="20"/>
        <v>32283</v>
      </c>
      <c r="S37" s="25">
        <f t="shared" ca="1" si="21"/>
        <v>129132</v>
      </c>
    </row>
    <row r="38" spans="2:19" ht="12.75" x14ac:dyDescent="0.25">
      <c r="B38" s="23" t="s">
        <v>1</v>
      </c>
      <c r="C38" s="131" cm="1">
        <f t="array" aca="1" ref="C38" ca="1">SUMPRODUCT(SUMIF(INDIRECT("'"&amp;INDIRECT("MAcro!A2:A"&amp;Macro!$E$1)&amp;"'!"&amp;'C'!C38&amp;'R'!C38),"&lt;&gt;0"))</f>
        <v>13303.576265741667</v>
      </c>
      <c r="D38" s="24" cm="1">
        <f t="array" aca="1" ref="D38" ca="1">SUMPRODUCT(SUMIF(INDIRECT("'"&amp;INDIRECT("MAcro!A2:A"&amp;Macro!$E$1)&amp;"'!"&amp;'C'!D38&amp;'R'!D38),"&lt;&gt;0"))</f>
        <v>13303.576265741667</v>
      </c>
      <c r="E38" s="24" cm="1">
        <f t="array" aca="1" ref="E38" ca="1">SUMPRODUCT(SUMIF(INDIRECT("'"&amp;INDIRECT("MAcro!A2:A"&amp;Macro!$E$1)&amp;"'!"&amp;'C'!E38&amp;'R'!E38),"&lt;&gt;0"))</f>
        <v>13303.576265741667</v>
      </c>
      <c r="F38" s="177" cm="1">
        <f t="array" aca="1" ref="F38" ca="1">SUMPRODUCT(SUMIF(INDIRECT("'"&amp;INDIRECT("MAcro!A2:A"&amp;Macro!$E$1)&amp;"'!"&amp;'C'!F38&amp;'R'!F38),"&lt;&gt;0"))</f>
        <v>13303.576265741667</v>
      </c>
      <c r="G38" s="24" cm="1">
        <f t="array" aca="1" ref="G38" ca="1">SUMPRODUCT(SUMIF(INDIRECT("'"&amp;INDIRECT("MAcro!A2:A"&amp;Macro!$E$1)&amp;"'!"&amp;'C'!G38&amp;'R'!G38),"&lt;&gt;0"))</f>
        <v>13303.576265741667</v>
      </c>
      <c r="H38" s="149" cm="1">
        <f t="array" aca="1" ref="H38" ca="1">SUMPRODUCT(SUMIF(INDIRECT("'"&amp;INDIRECT("MAcro!A2:A"&amp;Macro!$E$1)&amp;"'!"&amp;'C'!H38&amp;'R'!H38),"&lt;&gt;0"))</f>
        <v>13303.576265741667</v>
      </c>
      <c r="I38" s="177" cm="1">
        <f t="array" aca="1" ref="I38" ca="1">SUMPRODUCT(SUMIF(INDIRECT("'"&amp;INDIRECT("MAcro!A2:A"&amp;Macro!$E$1)&amp;"'!"&amp;'C'!I38&amp;'R'!I38),"&lt;&gt;0"))</f>
        <v>13303.576265741667</v>
      </c>
      <c r="J38" s="24" cm="1">
        <f t="array" aca="1" ref="J38" ca="1">SUMPRODUCT(SUMIF(INDIRECT("'"&amp;INDIRECT("MAcro!A2:A"&amp;Macro!$E$1)&amp;"'!"&amp;'C'!J38&amp;'R'!J38),"&lt;&gt;0"))</f>
        <v>13303.576265741667</v>
      </c>
      <c r="K38" s="24" cm="1">
        <f t="array" aca="1" ref="K38" ca="1">SUMPRODUCT(SUMIF(INDIRECT("'"&amp;INDIRECT("MAcro!A2:A"&amp;Macro!$E$1)&amp;"'!"&amp;'C'!K38&amp;'R'!K38),"&lt;&gt;0"))</f>
        <v>13303.576265741667</v>
      </c>
      <c r="L38" s="177" cm="1">
        <f t="array" aca="1" ref="L38" ca="1">SUMPRODUCT(SUMIF(INDIRECT("'"&amp;INDIRECT("MAcro!A2:A"&amp;Macro!$E$1)&amp;"'!"&amp;'C'!L38&amp;'R'!L38),"&lt;&gt;0"))</f>
        <v>13303.576265741667</v>
      </c>
      <c r="M38" s="24" cm="1">
        <f t="array" aca="1" ref="M38" ca="1">SUMPRODUCT(SUMIF(INDIRECT("'"&amp;INDIRECT("MAcro!A2:A"&amp;Macro!$E$1)&amp;"'!"&amp;'C'!M38&amp;'R'!M38),"&lt;&gt;0"))</f>
        <v>13303.576265741667</v>
      </c>
      <c r="N38" s="178" cm="1">
        <f t="array" aca="1" ref="N38" ca="1">SUMPRODUCT(SUMIF(INDIRECT("'"&amp;INDIRECT("MAcro!A2:A"&amp;Macro!$E$1)&amp;"'!"&amp;'C'!N38&amp;'R'!N38),"&lt;&gt;0"))</f>
        <v>13303.576265741667</v>
      </c>
      <c r="O38" s="24">
        <f t="shared" ca="1" si="17"/>
        <v>39910.728797225005</v>
      </c>
      <c r="P38" s="24">
        <f t="shared" ca="1" si="18"/>
        <v>39910.728797225005</v>
      </c>
      <c r="Q38" s="24">
        <f t="shared" ca="1" si="19"/>
        <v>39910.728797225005</v>
      </c>
      <c r="R38" s="24">
        <f t="shared" ca="1" si="20"/>
        <v>39910.728797225005</v>
      </c>
      <c r="S38" s="25">
        <f t="shared" ca="1" si="21"/>
        <v>159642.91518889999</v>
      </c>
    </row>
    <row r="39" spans="2:19" ht="12.75" x14ac:dyDescent="0.25">
      <c r="B39" s="26" t="s">
        <v>0</v>
      </c>
      <c r="C39" s="132" cm="1">
        <f t="array" aca="1" ref="C39" ca="1">SUMPRODUCT(SUMIF(INDIRECT("'"&amp;INDIRECT("MAcro!A2:A"&amp;Macro!$E$1)&amp;"'!"&amp;'C'!C39&amp;'R'!C39),"&lt;&gt;0"))</f>
        <v>87693.731666666688</v>
      </c>
      <c r="D39" s="27" cm="1">
        <f t="array" aca="1" ref="D39" ca="1">SUMPRODUCT(SUMIF(INDIRECT("'"&amp;INDIRECT("MAcro!A2:A"&amp;Macro!$E$1)&amp;"'!"&amp;'C'!D39&amp;'R'!D39),"&lt;&gt;0"))</f>
        <v>87693.731666666688</v>
      </c>
      <c r="E39" s="27" cm="1">
        <f t="array" aca="1" ref="E39" ca="1">SUMPRODUCT(SUMIF(INDIRECT("'"&amp;INDIRECT("MAcro!A2:A"&amp;Macro!$E$1)&amp;"'!"&amp;'C'!E39&amp;'R'!E39),"&lt;&gt;0"))</f>
        <v>87693.731666666688</v>
      </c>
      <c r="F39" s="179" cm="1">
        <f t="array" aca="1" ref="F39" ca="1">SUMPRODUCT(SUMIF(INDIRECT("'"&amp;INDIRECT("MAcro!A2:A"&amp;Macro!$E$1)&amp;"'!"&amp;'C'!F39&amp;'R'!F39),"&lt;&gt;0"))</f>
        <v>87693.731666666688</v>
      </c>
      <c r="G39" s="27" cm="1">
        <f t="array" aca="1" ref="G39" ca="1">SUMPRODUCT(SUMIF(INDIRECT("'"&amp;INDIRECT("MAcro!A2:A"&amp;Macro!$E$1)&amp;"'!"&amp;'C'!G39&amp;'R'!G39),"&lt;&gt;0"))</f>
        <v>87693.731666666688</v>
      </c>
      <c r="H39" s="150" cm="1">
        <f t="array" aca="1" ref="H39" ca="1">SUMPRODUCT(SUMIF(INDIRECT("'"&amp;INDIRECT("MAcro!A2:A"&amp;Macro!$E$1)&amp;"'!"&amp;'C'!H39&amp;'R'!H39),"&lt;&gt;0"))</f>
        <v>87693.731666666688</v>
      </c>
      <c r="I39" s="179" cm="1">
        <f t="array" aca="1" ref="I39" ca="1">SUMPRODUCT(SUMIF(INDIRECT("'"&amp;INDIRECT("MAcro!A2:A"&amp;Macro!$E$1)&amp;"'!"&amp;'C'!I39&amp;'R'!I39),"&lt;&gt;0"))</f>
        <v>87693.731666666688</v>
      </c>
      <c r="J39" s="27" cm="1">
        <f t="array" aca="1" ref="J39" ca="1">SUMPRODUCT(SUMIF(INDIRECT("'"&amp;INDIRECT("MAcro!A2:A"&amp;Macro!$E$1)&amp;"'!"&amp;'C'!J39&amp;'R'!J39),"&lt;&gt;0"))</f>
        <v>87693.731666666688</v>
      </c>
      <c r="K39" s="27" cm="1">
        <f t="array" aca="1" ref="K39" ca="1">SUMPRODUCT(SUMIF(INDIRECT("'"&amp;INDIRECT("MAcro!A2:A"&amp;Macro!$E$1)&amp;"'!"&amp;'C'!K39&amp;'R'!K39),"&lt;&gt;0"))</f>
        <v>87693.731666666688</v>
      </c>
      <c r="L39" s="179" cm="1">
        <f t="array" aca="1" ref="L39" ca="1">SUMPRODUCT(SUMIF(INDIRECT("'"&amp;INDIRECT("MAcro!A2:A"&amp;Macro!$E$1)&amp;"'!"&amp;'C'!L39&amp;'R'!L39),"&lt;&gt;0"))</f>
        <v>87693.731666666688</v>
      </c>
      <c r="M39" s="27" cm="1">
        <f t="array" aca="1" ref="M39" ca="1">SUMPRODUCT(SUMIF(INDIRECT("'"&amp;INDIRECT("MAcro!A2:A"&amp;Macro!$E$1)&amp;"'!"&amp;'C'!M39&amp;'R'!M39),"&lt;&gt;0"))</f>
        <v>87693.731666666688</v>
      </c>
      <c r="N39" s="180" cm="1">
        <f t="array" aca="1" ref="N39" ca="1">SUMPRODUCT(SUMIF(INDIRECT("'"&amp;INDIRECT("MAcro!A2:A"&amp;Macro!$E$1)&amp;"'!"&amp;'C'!N39&amp;'R'!N39),"&lt;&gt;0"))</f>
        <v>87693.731666666688</v>
      </c>
      <c r="O39" s="27">
        <f t="shared" ca="1" si="17"/>
        <v>263081.19500000007</v>
      </c>
      <c r="P39" s="27">
        <f t="shared" ca="1" si="18"/>
        <v>263081.19500000007</v>
      </c>
      <c r="Q39" s="27">
        <f t="shared" ca="1" si="19"/>
        <v>263081.19500000007</v>
      </c>
      <c r="R39" s="27">
        <f t="shared" ca="1" si="20"/>
        <v>263081.19500000007</v>
      </c>
      <c r="S39" s="28">
        <f t="shared" ca="1" si="21"/>
        <v>1052324.7800000003</v>
      </c>
    </row>
    <row r="40" spans="2:19" s="41" customFormat="1" ht="12.75" x14ac:dyDescent="0.25">
      <c r="B40" s="45" t="s">
        <v>32</v>
      </c>
      <c r="C40" s="138">
        <f ca="1">SUM(C29:C39)</f>
        <v>240914.91646574164</v>
      </c>
      <c r="D40" s="46">
        <f t="shared" ref="D40:R40" ca="1" si="22">SUM(D29:D39)</f>
        <v>240914.91646574164</v>
      </c>
      <c r="E40" s="46">
        <f t="shared" ca="1" si="22"/>
        <v>240914.91646574164</v>
      </c>
      <c r="F40" s="191">
        <f t="shared" ca="1" si="22"/>
        <v>240914.91646574164</v>
      </c>
      <c r="G40" s="46">
        <f t="shared" ca="1" si="22"/>
        <v>240914.91646574164</v>
      </c>
      <c r="H40" s="156">
        <f t="shared" ca="1" si="22"/>
        <v>240914.91646574164</v>
      </c>
      <c r="I40" s="191">
        <f t="shared" ca="1" si="22"/>
        <v>240914.91646574164</v>
      </c>
      <c r="J40" s="46">
        <f t="shared" ca="1" si="22"/>
        <v>240914.91646574164</v>
      </c>
      <c r="K40" s="46">
        <f t="shared" ca="1" si="22"/>
        <v>240914.91646574164</v>
      </c>
      <c r="L40" s="191">
        <f t="shared" ca="1" si="22"/>
        <v>240914.91646574164</v>
      </c>
      <c r="M40" s="46">
        <f t="shared" ca="1" si="22"/>
        <v>240914.91646574164</v>
      </c>
      <c r="N40" s="192">
        <f t="shared" ca="1" si="22"/>
        <v>240914.91646574164</v>
      </c>
      <c r="O40" s="46">
        <f t="shared" ca="1" si="22"/>
        <v>722744.74939722486</v>
      </c>
      <c r="P40" s="46">
        <f t="shared" ca="1" si="22"/>
        <v>722744.74939722486</v>
      </c>
      <c r="Q40" s="46">
        <f t="shared" ca="1" si="22"/>
        <v>722744.74939722486</v>
      </c>
      <c r="R40" s="46">
        <f t="shared" ca="1" si="22"/>
        <v>722744.74939722486</v>
      </c>
      <c r="S40" s="47">
        <f ca="1">SUM(S29:S39)</f>
        <v>2890978.9975888999</v>
      </c>
    </row>
    <row r="41" spans="2:19" s="39" customFormat="1" ht="12.75" x14ac:dyDescent="0.25">
      <c r="B41" s="48" t="s">
        <v>33</v>
      </c>
      <c r="C41" s="139">
        <f ca="1">IFERROR(C40/C13,"N/A")</f>
        <v>0.32536422163381223</v>
      </c>
      <c r="D41" s="49">
        <f t="shared" ref="D41:R41" ca="1" si="23">IFERROR(D40/D13,"N/A")</f>
        <v>0.32536422163381223</v>
      </c>
      <c r="E41" s="49">
        <f t="shared" ca="1" si="23"/>
        <v>0.32536422163381223</v>
      </c>
      <c r="F41" s="193">
        <f t="shared" ca="1" si="23"/>
        <v>0.32536422163381223</v>
      </c>
      <c r="G41" s="49">
        <f t="shared" ca="1" si="23"/>
        <v>0.32536422163381223</v>
      </c>
      <c r="H41" s="157">
        <f t="shared" ca="1" si="23"/>
        <v>0.32536422163381223</v>
      </c>
      <c r="I41" s="193">
        <f t="shared" ca="1" si="23"/>
        <v>0.32536422163381223</v>
      </c>
      <c r="J41" s="49">
        <f t="shared" ca="1" si="23"/>
        <v>0.32536422163381223</v>
      </c>
      <c r="K41" s="49">
        <f t="shared" ca="1" si="23"/>
        <v>0.32536422163381223</v>
      </c>
      <c r="L41" s="193">
        <f t="shared" ca="1" si="23"/>
        <v>0.32536422163381223</v>
      </c>
      <c r="M41" s="49">
        <f t="shared" ca="1" si="23"/>
        <v>0.32536422163381223</v>
      </c>
      <c r="N41" s="194">
        <f t="shared" ca="1" si="23"/>
        <v>0.32536422163381223</v>
      </c>
      <c r="O41" s="49">
        <f t="shared" ca="1" si="23"/>
        <v>0.32536422163381201</v>
      </c>
      <c r="P41" s="49">
        <f t="shared" ca="1" si="23"/>
        <v>0.32536422163381201</v>
      </c>
      <c r="Q41" s="49">
        <f t="shared" ca="1" si="23"/>
        <v>0.32536422163381201</v>
      </c>
      <c r="R41" s="49">
        <f t="shared" ca="1" si="23"/>
        <v>0.32536422163381201</v>
      </c>
      <c r="S41" s="50">
        <f ca="1">IFERROR(S40/S13,"N/A")</f>
        <v>0.32536422163381207</v>
      </c>
    </row>
    <row r="42" spans="2:19" s="54" customFormat="1" ht="12.75" x14ac:dyDescent="0.25">
      <c r="B42" s="51" t="s">
        <v>34</v>
      </c>
      <c r="C42" s="140" cm="1">
        <f t="array" aca="1" ref="C42" ca="1">SUMPRODUCT(SUMIF(INDIRECT("'"&amp;INDIRECT("MAcro!A2:A"&amp;Macro!$E$1)&amp;"'!"&amp;'C'!C42&amp;'R'!C42),"&lt;&gt;0"))</f>
        <v>633</v>
      </c>
      <c r="D42" s="52" cm="1">
        <f t="array" aca="1" ref="D42" ca="1">SUMPRODUCT(SUMIF(INDIRECT("'"&amp;INDIRECT("MAcro!A2:A"&amp;Macro!$E$1)&amp;"'!"&amp;'C'!D42&amp;'R'!D42),"&lt;&gt;0"))</f>
        <v>633</v>
      </c>
      <c r="E42" s="52" cm="1">
        <f t="array" aca="1" ref="E42" ca="1">SUMPRODUCT(SUMIF(INDIRECT("'"&amp;INDIRECT("MAcro!A2:A"&amp;Macro!$E$1)&amp;"'!"&amp;'C'!E42&amp;'R'!E42),"&lt;&gt;0"))</f>
        <v>633</v>
      </c>
      <c r="F42" s="195" cm="1">
        <f t="array" aca="1" ref="F42" ca="1">SUMPRODUCT(SUMIF(INDIRECT("'"&amp;INDIRECT("MAcro!A2:A"&amp;Macro!$E$1)&amp;"'!"&amp;'C'!F42&amp;'R'!F42),"&lt;&gt;0"))</f>
        <v>633</v>
      </c>
      <c r="G42" s="52" cm="1">
        <f t="array" aca="1" ref="G42" ca="1">SUMPRODUCT(SUMIF(INDIRECT("'"&amp;INDIRECT("MAcro!A2:A"&amp;Macro!$E$1)&amp;"'!"&amp;'C'!G42&amp;'R'!G42),"&lt;&gt;0"))</f>
        <v>633</v>
      </c>
      <c r="H42" s="158" cm="1">
        <f t="array" aca="1" ref="H42" ca="1">SUMPRODUCT(SUMIF(INDIRECT("'"&amp;INDIRECT("MAcro!A2:A"&amp;Macro!$E$1)&amp;"'!"&amp;'C'!H42&amp;'R'!H42),"&lt;&gt;0"))</f>
        <v>633</v>
      </c>
      <c r="I42" s="195" cm="1">
        <f t="array" aca="1" ref="I42" ca="1">SUMPRODUCT(SUMIF(INDIRECT("'"&amp;INDIRECT("MAcro!A2:A"&amp;Macro!$E$1)&amp;"'!"&amp;'C'!I42&amp;'R'!I42),"&lt;&gt;0"))</f>
        <v>633</v>
      </c>
      <c r="J42" s="52" cm="1">
        <f t="array" aca="1" ref="J42" ca="1">SUMPRODUCT(SUMIF(INDIRECT("'"&amp;INDIRECT("MAcro!A2:A"&amp;Macro!$E$1)&amp;"'!"&amp;'C'!J42&amp;'R'!J42),"&lt;&gt;0"))</f>
        <v>633</v>
      </c>
      <c r="K42" s="52" cm="1">
        <f t="array" aca="1" ref="K42" ca="1">SUMPRODUCT(SUMIF(INDIRECT("'"&amp;INDIRECT("MAcro!A2:A"&amp;Macro!$E$1)&amp;"'!"&amp;'C'!K42&amp;'R'!K42),"&lt;&gt;0"))</f>
        <v>633</v>
      </c>
      <c r="L42" s="195" cm="1">
        <f t="array" aca="1" ref="L42" ca="1">SUMPRODUCT(SUMIF(INDIRECT("'"&amp;INDIRECT("MAcro!A2:A"&amp;Macro!$E$1)&amp;"'!"&amp;'C'!L42&amp;'R'!L42),"&lt;&gt;0"))</f>
        <v>633</v>
      </c>
      <c r="M42" s="52" cm="1">
        <f t="array" aca="1" ref="M42" ca="1">SUMPRODUCT(SUMIF(INDIRECT("'"&amp;INDIRECT("MAcro!A2:A"&amp;Macro!$E$1)&amp;"'!"&amp;'C'!M42&amp;'R'!M42),"&lt;&gt;0"))</f>
        <v>633</v>
      </c>
      <c r="N42" s="196" cm="1">
        <f t="array" aca="1" ref="N42" ca="1">SUMPRODUCT(SUMIF(INDIRECT("'"&amp;INDIRECT("MAcro!A2:A"&amp;Macro!$E$1)&amp;"'!"&amp;'C'!N42&amp;'R'!N42),"&lt;&gt;0"))</f>
        <v>633</v>
      </c>
      <c r="O42" s="52">
        <f ca="1">AVERAGE(C42:E42)</f>
        <v>633</v>
      </c>
      <c r="P42" s="52">
        <f ca="1">AVERAGE(F42:H42)</f>
        <v>633</v>
      </c>
      <c r="Q42" s="52">
        <f ca="1">AVERAGE(I42:K42)</f>
        <v>633</v>
      </c>
      <c r="R42" s="52">
        <f ca="1">AVERAGE(L42:N42)</f>
        <v>633</v>
      </c>
      <c r="S42" s="53">
        <f ca="1">AVERAGE(O42:R42)</f>
        <v>633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 ca="1">C13-C25-C40</f>
        <v>466192.82773425843</v>
      </c>
      <c r="D44" s="34">
        <f t="shared" ref="D44:R44" ca="1" si="24">D13-D25-D40</f>
        <v>466192.82773425843</v>
      </c>
      <c r="E44" s="34">
        <f t="shared" ca="1" si="24"/>
        <v>466192.82773425843</v>
      </c>
      <c r="F44" s="185">
        <f t="shared" ca="1" si="24"/>
        <v>466192.82773425843</v>
      </c>
      <c r="G44" s="34">
        <f t="shared" ca="1" si="24"/>
        <v>466192.82773425843</v>
      </c>
      <c r="H44" s="153">
        <f t="shared" ca="1" si="24"/>
        <v>466192.82773425843</v>
      </c>
      <c r="I44" s="185">
        <f t="shared" ca="1" si="24"/>
        <v>466192.82773425843</v>
      </c>
      <c r="J44" s="34">
        <f t="shared" ca="1" si="24"/>
        <v>466192.82773425843</v>
      </c>
      <c r="K44" s="34">
        <f t="shared" ca="1" si="24"/>
        <v>466192.82773425843</v>
      </c>
      <c r="L44" s="185">
        <f t="shared" ca="1" si="24"/>
        <v>466192.82773425843</v>
      </c>
      <c r="M44" s="34">
        <f t="shared" ca="1" si="24"/>
        <v>466192.82773425843</v>
      </c>
      <c r="N44" s="186">
        <f t="shared" ca="1" si="24"/>
        <v>466192.82773425843</v>
      </c>
      <c r="O44" s="34">
        <f t="shared" ca="1" si="24"/>
        <v>1398578.4832027769</v>
      </c>
      <c r="P44" s="34">
        <f t="shared" ca="1" si="24"/>
        <v>1398578.4832027769</v>
      </c>
      <c r="Q44" s="34">
        <f t="shared" ca="1" si="24"/>
        <v>1398578.4832027769</v>
      </c>
      <c r="R44" s="34">
        <f t="shared" ca="1" si="24"/>
        <v>1398578.4832027769</v>
      </c>
      <c r="S44" s="35">
        <f ca="1">S13-S25-S40</f>
        <v>5594313.9328111066</v>
      </c>
    </row>
    <row r="45" spans="2:19" s="58" customFormat="1" ht="12.75" x14ac:dyDescent="0.25">
      <c r="B45" s="55" t="s">
        <v>36</v>
      </c>
      <c r="C45" s="141">
        <f t="shared" ref="C45:R45" ca="1" si="25">IFERROR(C44/C13,"NO GMV")</f>
        <v>0.62961010780165749</v>
      </c>
      <c r="D45" s="56">
        <f t="shared" ca="1" si="25"/>
        <v>0.62961010780165749</v>
      </c>
      <c r="E45" s="56">
        <f t="shared" ca="1" si="25"/>
        <v>0.62961010780165749</v>
      </c>
      <c r="F45" s="197">
        <f t="shared" ca="1" si="25"/>
        <v>0.62961010780165749</v>
      </c>
      <c r="G45" s="56">
        <f t="shared" ca="1" si="25"/>
        <v>0.62961010780165749</v>
      </c>
      <c r="H45" s="159">
        <f t="shared" ca="1" si="25"/>
        <v>0.62961010780165749</v>
      </c>
      <c r="I45" s="197">
        <f t="shared" ca="1" si="25"/>
        <v>0.62961010780165749</v>
      </c>
      <c r="J45" s="56">
        <f t="shared" ca="1" si="25"/>
        <v>0.62961010780165749</v>
      </c>
      <c r="K45" s="56">
        <f t="shared" ca="1" si="25"/>
        <v>0.62961010780165749</v>
      </c>
      <c r="L45" s="197">
        <f t="shared" ca="1" si="25"/>
        <v>0.62961010780165749</v>
      </c>
      <c r="M45" s="56">
        <f t="shared" ca="1" si="25"/>
        <v>0.62961010780165749</v>
      </c>
      <c r="N45" s="198">
        <f t="shared" ca="1" si="25"/>
        <v>0.62961010780165749</v>
      </c>
      <c r="O45" s="56">
        <f t="shared" ca="1" si="25"/>
        <v>0.62961010780165783</v>
      </c>
      <c r="P45" s="56">
        <f t="shared" ca="1" si="25"/>
        <v>0.62961010780165783</v>
      </c>
      <c r="Q45" s="56">
        <f t="shared" ca="1" si="25"/>
        <v>0.62961010780165783</v>
      </c>
      <c r="R45" s="56">
        <f t="shared" ca="1" si="25"/>
        <v>0.62961010780165783</v>
      </c>
      <c r="S45" s="57">
        <f ca="1">IFERROR(S44/S13,"NO GMV")</f>
        <v>0.62961010780165771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 ca="1">+C44+C25</f>
        <v>499531.94415092509</v>
      </c>
      <c r="D47" s="60">
        <f t="shared" ref="D47:R47" ca="1" si="26">+D44+D25</f>
        <v>499531.94415092509</v>
      </c>
      <c r="E47" s="60">
        <f t="shared" ca="1" si="26"/>
        <v>499531.94415092509</v>
      </c>
      <c r="F47" s="199">
        <f t="shared" ca="1" si="26"/>
        <v>499531.94415092509</v>
      </c>
      <c r="G47" s="60">
        <f t="shared" ca="1" si="26"/>
        <v>499531.94415092509</v>
      </c>
      <c r="H47" s="160">
        <f t="shared" ca="1" si="26"/>
        <v>499531.94415092509</v>
      </c>
      <c r="I47" s="199">
        <f t="shared" ca="1" si="26"/>
        <v>499531.94415092509</v>
      </c>
      <c r="J47" s="60">
        <f t="shared" ca="1" si="26"/>
        <v>499531.94415092509</v>
      </c>
      <c r="K47" s="60">
        <f t="shared" ca="1" si="26"/>
        <v>499531.94415092509</v>
      </c>
      <c r="L47" s="199">
        <f t="shared" ca="1" si="26"/>
        <v>499531.94415092509</v>
      </c>
      <c r="M47" s="60">
        <f t="shared" ca="1" si="26"/>
        <v>499531.94415092509</v>
      </c>
      <c r="N47" s="200">
        <f t="shared" ca="1" si="26"/>
        <v>499531.94415092509</v>
      </c>
      <c r="O47" s="60">
        <f t="shared" ca="1" si="26"/>
        <v>1498595.8324527768</v>
      </c>
      <c r="P47" s="60">
        <f t="shared" ca="1" si="26"/>
        <v>1498595.8324527768</v>
      </c>
      <c r="Q47" s="60">
        <f t="shared" ca="1" si="26"/>
        <v>1498595.8324527768</v>
      </c>
      <c r="R47" s="60">
        <f t="shared" ca="1" si="26"/>
        <v>1498595.8324527768</v>
      </c>
      <c r="S47" s="61">
        <f ca="1">+S44+S25</f>
        <v>5994383.3298111064</v>
      </c>
    </row>
    <row r="48" spans="2:19" s="58" customFormat="1" ht="13.5" thickBot="1" x14ac:dyDescent="0.3">
      <c r="B48" s="62" t="s">
        <v>36</v>
      </c>
      <c r="C48" s="143">
        <f t="shared" ref="C48:R48" ca="1" si="27">IFERROR(C47/C13,"NO GMV")</f>
        <v>0.67463577836618771</v>
      </c>
      <c r="D48" s="63">
        <f t="shared" ca="1" si="27"/>
        <v>0.67463577836618771</v>
      </c>
      <c r="E48" s="63">
        <f t="shared" ca="1" si="27"/>
        <v>0.67463577836618771</v>
      </c>
      <c r="F48" s="201">
        <f t="shared" ca="1" si="27"/>
        <v>0.67463577836618771</v>
      </c>
      <c r="G48" s="63">
        <f t="shared" ca="1" si="27"/>
        <v>0.67463577836618771</v>
      </c>
      <c r="H48" s="161">
        <f t="shared" ca="1" si="27"/>
        <v>0.67463577836618771</v>
      </c>
      <c r="I48" s="201">
        <f t="shared" ca="1" si="27"/>
        <v>0.67463577836618771</v>
      </c>
      <c r="J48" s="63">
        <f t="shared" ca="1" si="27"/>
        <v>0.67463577836618771</v>
      </c>
      <c r="K48" s="63">
        <f t="shared" ca="1" si="27"/>
        <v>0.67463577836618771</v>
      </c>
      <c r="L48" s="201">
        <f t="shared" ca="1" si="27"/>
        <v>0.67463577836618771</v>
      </c>
      <c r="M48" s="63">
        <f t="shared" ca="1" si="27"/>
        <v>0.67463577836618771</v>
      </c>
      <c r="N48" s="163">
        <f t="shared" ca="1" si="27"/>
        <v>0.67463577836618771</v>
      </c>
      <c r="O48" s="63">
        <f t="shared" ca="1" si="27"/>
        <v>0.67463577836618804</v>
      </c>
      <c r="P48" s="63">
        <f t="shared" ca="1" si="27"/>
        <v>0.67463577836618804</v>
      </c>
      <c r="Q48" s="63">
        <f t="shared" ca="1" si="27"/>
        <v>0.67463577836618804</v>
      </c>
      <c r="R48" s="63">
        <f t="shared" ca="1" si="27"/>
        <v>0.67463577836618804</v>
      </c>
      <c r="S48" s="64">
        <f ca="1">IFERROR(S47/S13,"NO GMV")</f>
        <v>0.67463577836618793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B4A5-ED78-4368-9E55-A117285E105B}">
  <sheetPr codeName="Sheet14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61823.406666666669</v>
      </c>
      <c r="D5" s="15">
        <f>C5</f>
        <v>61823.406666666669</v>
      </c>
      <c r="E5" s="15">
        <f t="shared" ref="E5:N5" si="2">D5</f>
        <v>61823.406666666669</v>
      </c>
      <c r="F5" s="171">
        <f t="shared" si="2"/>
        <v>61823.406666666669</v>
      </c>
      <c r="G5" s="15">
        <f t="shared" si="2"/>
        <v>61823.406666666669</v>
      </c>
      <c r="H5" s="146">
        <f t="shared" si="2"/>
        <v>61823.406666666669</v>
      </c>
      <c r="I5" s="171">
        <f t="shared" si="2"/>
        <v>61823.406666666669</v>
      </c>
      <c r="J5" s="15">
        <f t="shared" si="2"/>
        <v>61823.406666666669</v>
      </c>
      <c r="K5" s="15">
        <f t="shared" si="2"/>
        <v>61823.406666666669</v>
      </c>
      <c r="L5" s="171">
        <f t="shared" si="2"/>
        <v>61823.406666666669</v>
      </c>
      <c r="M5" s="15">
        <f t="shared" si="2"/>
        <v>61823.406666666669</v>
      </c>
      <c r="N5" s="172">
        <f t="shared" si="2"/>
        <v>61823.406666666669</v>
      </c>
      <c r="O5" s="15">
        <f>SUM(C5:E5)</f>
        <v>185470.22</v>
      </c>
      <c r="P5" s="15">
        <f>SUM(F5:H5)</f>
        <v>185470.22</v>
      </c>
      <c r="Q5" s="15">
        <f>SUM(I5:K5)</f>
        <v>185470.22</v>
      </c>
      <c r="R5" s="15">
        <f>SUM(L5:N5)</f>
        <v>185470.22</v>
      </c>
      <c r="S5" s="16">
        <f>SUM(C5:N5)</f>
        <v>741880.87999999989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8887.8183333333327</v>
      </c>
      <c r="D8" s="24">
        <f t="shared" ref="D8:N10" si="3">C8</f>
        <v>8887.8183333333327</v>
      </c>
      <c r="E8" s="24">
        <f t="shared" si="3"/>
        <v>8887.8183333333327</v>
      </c>
      <c r="F8" s="177">
        <f t="shared" si="3"/>
        <v>8887.8183333333327</v>
      </c>
      <c r="G8" s="24">
        <f t="shared" si="3"/>
        <v>8887.8183333333327</v>
      </c>
      <c r="H8" s="149">
        <f t="shared" si="3"/>
        <v>8887.8183333333327</v>
      </c>
      <c r="I8" s="177">
        <f t="shared" si="3"/>
        <v>8887.8183333333327</v>
      </c>
      <c r="J8" s="24">
        <f t="shared" si="3"/>
        <v>8887.8183333333327</v>
      </c>
      <c r="K8" s="24">
        <f t="shared" si="3"/>
        <v>8887.8183333333327</v>
      </c>
      <c r="L8" s="177">
        <f t="shared" si="3"/>
        <v>8887.8183333333327</v>
      </c>
      <c r="M8" s="24">
        <f t="shared" si="3"/>
        <v>8887.8183333333327</v>
      </c>
      <c r="N8" s="178">
        <f t="shared" si="3"/>
        <v>8887.8183333333327</v>
      </c>
      <c r="O8" s="24">
        <f t="shared" ref="O8:O10" si="4">SUM(C8:E8)</f>
        <v>26663.454999999998</v>
      </c>
      <c r="P8" s="24">
        <f t="shared" ref="P8:P10" si="5">SUM(F8:H8)</f>
        <v>26663.454999999998</v>
      </c>
      <c r="Q8" s="24">
        <f t="shared" ref="Q8:Q10" si="6">SUM(I8:K8)</f>
        <v>26663.454999999998</v>
      </c>
      <c r="R8" s="24">
        <f t="shared" ref="R8:R10" si="7">SUM(L8:N8)</f>
        <v>26663.454999999998</v>
      </c>
      <c r="S8" s="25">
        <f t="shared" ref="S8:S10" si="8">SUM(C8:N8)</f>
        <v>106653.81999999996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30060.927</v>
      </c>
      <c r="D10" s="27">
        <f t="shared" si="3"/>
        <v>30060.927</v>
      </c>
      <c r="E10" s="27">
        <f t="shared" si="3"/>
        <v>30060.927</v>
      </c>
      <c r="F10" s="179">
        <f t="shared" si="3"/>
        <v>30060.927</v>
      </c>
      <c r="G10" s="27">
        <f t="shared" si="3"/>
        <v>30060.927</v>
      </c>
      <c r="H10" s="150">
        <f t="shared" si="3"/>
        <v>30060.927</v>
      </c>
      <c r="I10" s="179">
        <f t="shared" si="3"/>
        <v>30060.927</v>
      </c>
      <c r="J10" s="27">
        <f t="shared" si="3"/>
        <v>30060.927</v>
      </c>
      <c r="K10" s="27">
        <f t="shared" si="3"/>
        <v>30060.927</v>
      </c>
      <c r="L10" s="179">
        <f t="shared" si="3"/>
        <v>30060.927</v>
      </c>
      <c r="M10" s="27">
        <f t="shared" si="3"/>
        <v>30060.927</v>
      </c>
      <c r="N10" s="180">
        <f t="shared" si="3"/>
        <v>30060.927</v>
      </c>
      <c r="O10" s="27">
        <f t="shared" si="4"/>
        <v>90182.781000000003</v>
      </c>
      <c r="P10" s="27">
        <f t="shared" si="5"/>
        <v>90182.781000000003</v>
      </c>
      <c r="Q10" s="27">
        <f t="shared" si="6"/>
        <v>90182.781000000003</v>
      </c>
      <c r="R10" s="27">
        <f t="shared" si="7"/>
        <v>90182.781000000003</v>
      </c>
      <c r="S10" s="28">
        <f t="shared" si="8"/>
        <v>360731.12400000007</v>
      </c>
    </row>
    <row r="11" spans="1:19" ht="12.75" x14ac:dyDescent="0.25">
      <c r="B11" s="29" t="s">
        <v>9</v>
      </c>
      <c r="C11" s="133">
        <f>SUM(C8:C9)</f>
        <v>8887.8183333333327</v>
      </c>
      <c r="D11" s="30">
        <f t="shared" ref="D11:S11" si="9">SUM(D8:D9)</f>
        <v>8887.8183333333327</v>
      </c>
      <c r="E11" s="30">
        <f t="shared" si="9"/>
        <v>8887.8183333333327</v>
      </c>
      <c r="F11" s="181">
        <f t="shared" si="9"/>
        <v>8887.8183333333327</v>
      </c>
      <c r="G11" s="30">
        <f t="shared" si="9"/>
        <v>8887.8183333333327</v>
      </c>
      <c r="H11" s="151">
        <f t="shared" si="9"/>
        <v>8887.8183333333327</v>
      </c>
      <c r="I11" s="181">
        <f t="shared" si="9"/>
        <v>8887.8183333333327</v>
      </c>
      <c r="J11" s="30">
        <f t="shared" si="9"/>
        <v>8887.8183333333327</v>
      </c>
      <c r="K11" s="30">
        <f t="shared" si="9"/>
        <v>8887.8183333333327</v>
      </c>
      <c r="L11" s="181">
        <f t="shared" si="9"/>
        <v>8887.8183333333327</v>
      </c>
      <c r="M11" s="30">
        <f t="shared" si="9"/>
        <v>8887.8183333333327</v>
      </c>
      <c r="N11" s="182">
        <f t="shared" si="9"/>
        <v>8887.8183333333327</v>
      </c>
      <c r="O11" s="30">
        <f t="shared" si="9"/>
        <v>26663.454999999998</v>
      </c>
      <c r="P11" s="30">
        <f t="shared" si="9"/>
        <v>26663.454999999998</v>
      </c>
      <c r="Q11" s="30">
        <f t="shared" si="9"/>
        <v>26663.454999999998</v>
      </c>
      <c r="R11" s="30">
        <f t="shared" si="9"/>
        <v>26663.454999999998</v>
      </c>
      <c r="S11" s="31">
        <f t="shared" si="9"/>
        <v>106653.81999999996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22874.661333333337</v>
      </c>
      <c r="D13" s="34">
        <f t="shared" ref="D13:N13" si="11">D5-SUM(D8:D10)</f>
        <v>22874.661333333337</v>
      </c>
      <c r="E13" s="34">
        <f t="shared" si="11"/>
        <v>22874.661333333337</v>
      </c>
      <c r="F13" s="185">
        <f t="shared" si="11"/>
        <v>22874.661333333337</v>
      </c>
      <c r="G13" s="34">
        <f t="shared" si="11"/>
        <v>22874.661333333337</v>
      </c>
      <c r="H13" s="153">
        <f t="shared" si="11"/>
        <v>22874.661333333337</v>
      </c>
      <c r="I13" s="185">
        <f t="shared" si="11"/>
        <v>22874.661333333337</v>
      </c>
      <c r="J13" s="34">
        <f t="shared" si="11"/>
        <v>22874.661333333337</v>
      </c>
      <c r="K13" s="34">
        <f t="shared" si="11"/>
        <v>22874.661333333337</v>
      </c>
      <c r="L13" s="185">
        <f t="shared" si="11"/>
        <v>22874.661333333337</v>
      </c>
      <c r="M13" s="34">
        <f t="shared" si="11"/>
        <v>22874.661333333337</v>
      </c>
      <c r="N13" s="186">
        <f t="shared" si="11"/>
        <v>22874.661333333337</v>
      </c>
      <c r="O13" s="34">
        <f t="shared" ref="O13:R13" si="12">O5-SUM(O8:O10)</f>
        <v>68623.983999999997</v>
      </c>
      <c r="P13" s="34">
        <f t="shared" si="12"/>
        <v>68623.983999999997</v>
      </c>
      <c r="Q13" s="34">
        <f t="shared" si="12"/>
        <v>68623.983999999997</v>
      </c>
      <c r="R13" s="34">
        <f t="shared" si="12"/>
        <v>68623.983999999997</v>
      </c>
      <c r="S13" s="35">
        <f>S5-SUM(S8:S10)</f>
        <v>274495.93599999987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0.37000001401842303</v>
      </c>
      <c r="D14" s="314">
        <f t="shared" si="13"/>
        <v>0.37000001401842303</v>
      </c>
      <c r="E14" s="314">
        <f t="shared" si="13"/>
        <v>0.37000001401842303</v>
      </c>
      <c r="F14" s="315">
        <f t="shared" si="13"/>
        <v>0.37000001401842303</v>
      </c>
      <c r="G14" s="314">
        <f t="shared" si="13"/>
        <v>0.37000001401842303</v>
      </c>
      <c r="H14" s="316">
        <f t="shared" si="13"/>
        <v>0.37000001401842303</v>
      </c>
      <c r="I14" s="315">
        <f t="shared" si="13"/>
        <v>0.37000001401842303</v>
      </c>
      <c r="J14" s="314">
        <f t="shared" si="13"/>
        <v>0.37000001401842303</v>
      </c>
      <c r="K14" s="314">
        <f t="shared" si="13"/>
        <v>0.37000001401842303</v>
      </c>
      <c r="L14" s="315">
        <f t="shared" si="13"/>
        <v>0.37000001401842303</v>
      </c>
      <c r="M14" s="314">
        <f t="shared" si="13"/>
        <v>0.37000001401842303</v>
      </c>
      <c r="N14" s="317">
        <f t="shared" si="13"/>
        <v>0.37000001401842303</v>
      </c>
      <c r="O14" s="314">
        <f t="shared" si="13"/>
        <v>0.37000001401842297</v>
      </c>
      <c r="P14" s="314">
        <f t="shared" si="13"/>
        <v>0.37000001401842297</v>
      </c>
      <c r="Q14" s="314">
        <f t="shared" si="13"/>
        <v>0.37000001401842297</v>
      </c>
      <c r="R14" s="314">
        <f t="shared" si="13"/>
        <v>0.37000001401842297</v>
      </c>
      <c r="S14" s="318">
        <f>IFERROR(S13/S5,"N/A")</f>
        <v>0.37000001401842292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2166.6666666666665</v>
      </c>
      <c r="D18" s="24">
        <f t="shared" ref="D18:N24" si="14">C18</f>
        <v>2166.6666666666665</v>
      </c>
      <c r="E18" s="24">
        <f t="shared" si="14"/>
        <v>2166.6666666666665</v>
      </c>
      <c r="F18" s="177">
        <f t="shared" si="14"/>
        <v>2166.6666666666665</v>
      </c>
      <c r="G18" s="24">
        <f t="shared" si="14"/>
        <v>2166.6666666666665</v>
      </c>
      <c r="H18" s="149">
        <f t="shared" si="14"/>
        <v>2166.6666666666665</v>
      </c>
      <c r="I18" s="177">
        <f t="shared" si="14"/>
        <v>2166.6666666666665</v>
      </c>
      <c r="J18" s="24">
        <f t="shared" si="14"/>
        <v>2166.6666666666665</v>
      </c>
      <c r="K18" s="24">
        <f t="shared" si="14"/>
        <v>2166.6666666666665</v>
      </c>
      <c r="L18" s="177">
        <f t="shared" si="14"/>
        <v>2166.6666666666665</v>
      </c>
      <c r="M18" s="24">
        <f t="shared" si="14"/>
        <v>2166.6666666666665</v>
      </c>
      <c r="N18" s="178">
        <f t="shared" si="14"/>
        <v>2166.6666666666665</v>
      </c>
      <c r="O18" s="24">
        <f t="shared" ref="O18:O24" si="15">SUM(C18:E18)</f>
        <v>6500</v>
      </c>
      <c r="P18" s="24">
        <f t="shared" ref="P18:P24" si="16">SUM(F18:H18)</f>
        <v>6500</v>
      </c>
      <c r="Q18" s="24">
        <f t="shared" ref="Q18:Q24" si="17">SUM(I18:K18)</f>
        <v>6500</v>
      </c>
      <c r="R18" s="24">
        <f t="shared" ref="R18:R24" si="18">SUM(L18:N18)</f>
        <v>6500</v>
      </c>
      <c r="S18" s="25">
        <f t="shared" ref="S18:S24" si="19">SUM(C18:N18)</f>
        <v>26000.000000000004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2166.6666666666665</v>
      </c>
      <c r="D25" s="34">
        <f t="shared" ref="D25:R25" si="20">SUM(D18:D24)</f>
        <v>2166.6666666666665</v>
      </c>
      <c r="E25" s="34">
        <f t="shared" si="20"/>
        <v>2166.6666666666665</v>
      </c>
      <c r="F25" s="185">
        <f t="shared" si="20"/>
        <v>2166.6666666666665</v>
      </c>
      <c r="G25" s="34">
        <f t="shared" si="20"/>
        <v>2166.6666666666665</v>
      </c>
      <c r="H25" s="153">
        <f t="shared" si="20"/>
        <v>2166.6666666666665</v>
      </c>
      <c r="I25" s="185">
        <f t="shared" si="20"/>
        <v>2166.6666666666665</v>
      </c>
      <c r="J25" s="34">
        <f t="shared" si="20"/>
        <v>2166.6666666666665</v>
      </c>
      <c r="K25" s="34">
        <f t="shared" si="20"/>
        <v>2166.6666666666665</v>
      </c>
      <c r="L25" s="185">
        <f t="shared" si="20"/>
        <v>2166.6666666666665</v>
      </c>
      <c r="M25" s="34">
        <f t="shared" si="20"/>
        <v>2166.6666666666665</v>
      </c>
      <c r="N25" s="186">
        <f t="shared" si="20"/>
        <v>2166.6666666666665</v>
      </c>
      <c r="O25" s="34">
        <f t="shared" si="20"/>
        <v>6500</v>
      </c>
      <c r="P25" s="34">
        <f t="shared" si="20"/>
        <v>6500</v>
      </c>
      <c r="Q25" s="34">
        <f t="shared" si="20"/>
        <v>6500</v>
      </c>
      <c r="R25" s="34">
        <f t="shared" si="20"/>
        <v>6500</v>
      </c>
      <c r="S25" s="35">
        <f>SUM(S18:S24)</f>
        <v>26000.000000000004</v>
      </c>
    </row>
    <row r="26" spans="2:19" s="39" customFormat="1" ht="12.75" x14ac:dyDescent="0.25">
      <c r="B26" s="42" t="s">
        <v>21</v>
      </c>
      <c r="C26" s="137">
        <f>IFERROR(C25/C13,"N/A")</f>
        <v>9.4719070813492817E-2</v>
      </c>
      <c r="D26" s="43">
        <f t="shared" ref="D26:R26" si="21">IFERROR(D25/D13,"N/A")</f>
        <v>9.4719070813492817E-2</v>
      </c>
      <c r="E26" s="43">
        <f t="shared" si="21"/>
        <v>9.4719070813492817E-2</v>
      </c>
      <c r="F26" s="189">
        <f t="shared" si="21"/>
        <v>9.4719070813492817E-2</v>
      </c>
      <c r="G26" s="43">
        <f t="shared" si="21"/>
        <v>9.4719070813492817E-2</v>
      </c>
      <c r="H26" s="155">
        <f t="shared" si="21"/>
        <v>9.4719070813492817E-2</v>
      </c>
      <c r="I26" s="189">
        <f t="shared" si="21"/>
        <v>9.4719070813492817E-2</v>
      </c>
      <c r="J26" s="43">
        <f t="shared" si="21"/>
        <v>9.4719070813492817E-2</v>
      </c>
      <c r="K26" s="43">
        <f t="shared" si="21"/>
        <v>9.4719070813492817E-2</v>
      </c>
      <c r="L26" s="189">
        <f t="shared" si="21"/>
        <v>9.4719070813492817E-2</v>
      </c>
      <c r="M26" s="43">
        <f t="shared" si="21"/>
        <v>9.4719070813492817E-2</v>
      </c>
      <c r="N26" s="190">
        <f t="shared" si="21"/>
        <v>9.4719070813492817E-2</v>
      </c>
      <c r="O26" s="43">
        <f t="shared" si="21"/>
        <v>9.4719070813492845E-2</v>
      </c>
      <c r="P26" s="43">
        <f t="shared" si="21"/>
        <v>9.4719070813492845E-2</v>
      </c>
      <c r="Q26" s="43">
        <f t="shared" si="21"/>
        <v>9.4719070813492845E-2</v>
      </c>
      <c r="R26" s="43">
        <f t="shared" si="21"/>
        <v>9.4719070813492845E-2</v>
      </c>
      <c r="S26" s="44">
        <f>IFERROR(S25/S13,"N/A")</f>
        <v>9.47190708134929E-2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166.66666666666666</v>
      </c>
      <c r="D29" s="24">
        <f t="shared" ref="D29:N39" si="22">C29</f>
        <v>166.66666666666666</v>
      </c>
      <c r="E29" s="24">
        <f t="shared" si="22"/>
        <v>166.66666666666666</v>
      </c>
      <c r="F29" s="177">
        <f t="shared" si="22"/>
        <v>166.66666666666666</v>
      </c>
      <c r="G29" s="24">
        <f t="shared" si="22"/>
        <v>166.66666666666666</v>
      </c>
      <c r="H29" s="149">
        <f t="shared" si="22"/>
        <v>166.66666666666666</v>
      </c>
      <c r="I29" s="177">
        <f t="shared" si="22"/>
        <v>166.66666666666666</v>
      </c>
      <c r="J29" s="24">
        <f t="shared" si="22"/>
        <v>166.66666666666666</v>
      </c>
      <c r="K29" s="24">
        <f t="shared" si="22"/>
        <v>166.66666666666666</v>
      </c>
      <c r="L29" s="177">
        <f t="shared" si="22"/>
        <v>166.66666666666666</v>
      </c>
      <c r="M29" s="24">
        <f t="shared" si="22"/>
        <v>166.66666666666666</v>
      </c>
      <c r="N29" s="178">
        <f t="shared" si="22"/>
        <v>166.66666666666666</v>
      </c>
      <c r="O29" s="24">
        <f t="shared" ref="O29:O39" si="23">SUM(C29:E29)</f>
        <v>500</v>
      </c>
      <c r="P29" s="24">
        <f t="shared" ref="P29:P39" si="24">SUM(F29:H29)</f>
        <v>500</v>
      </c>
      <c r="Q29" s="24">
        <f t="shared" ref="Q29:Q39" si="25">SUM(I29:K29)</f>
        <v>500</v>
      </c>
      <c r="R29" s="24">
        <f t="shared" ref="R29:R39" si="26">SUM(L29:N29)</f>
        <v>500</v>
      </c>
      <c r="S29" s="25">
        <f t="shared" ref="S29:S39" si="27">SUM(C29:N29)</f>
        <v>2000.0000000000002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91.666666666666686</v>
      </c>
      <c r="D31" s="24">
        <f t="shared" si="22"/>
        <v>91.666666666666686</v>
      </c>
      <c r="E31" s="24">
        <f t="shared" si="22"/>
        <v>91.666666666666686</v>
      </c>
      <c r="F31" s="177">
        <f t="shared" si="22"/>
        <v>91.666666666666686</v>
      </c>
      <c r="G31" s="24">
        <f t="shared" si="22"/>
        <v>91.666666666666686</v>
      </c>
      <c r="H31" s="149">
        <f t="shared" si="22"/>
        <v>91.666666666666686</v>
      </c>
      <c r="I31" s="177">
        <f t="shared" si="22"/>
        <v>91.666666666666686</v>
      </c>
      <c r="J31" s="24">
        <f t="shared" si="22"/>
        <v>91.666666666666686</v>
      </c>
      <c r="K31" s="24">
        <f t="shared" si="22"/>
        <v>91.666666666666686</v>
      </c>
      <c r="L31" s="177">
        <f t="shared" si="22"/>
        <v>91.666666666666686</v>
      </c>
      <c r="M31" s="24">
        <f t="shared" si="22"/>
        <v>91.666666666666686</v>
      </c>
      <c r="N31" s="178">
        <f t="shared" si="22"/>
        <v>91.666666666666686</v>
      </c>
      <c r="O31" s="24">
        <f t="shared" si="23"/>
        <v>275.00000000000006</v>
      </c>
      <c r="P31" s="24">
        <f t="shared" si="24"/>
        <v>275.00000000000006</v>
      </c>
      <c r="Q31" s="24">
        <f t="shared" si="25"/>
        <v>275.00000000000006</v>
      </c>
      <c r="R31" s="24">
        <f t="shared" si="26"/>
        <v>275.00000000000006</v>
      </c>
      <c r="S31" s="25">
        <f t="shared" si="27"/>
        <v>1100.0000000000005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91.666666666666686</v>
      </c>
      <c r="D32" s="24">
        <f t="shared" si="22"/>
        <v>91.666666666666686</v>
      </c>
      <c r="E32" s="24">
        <f t="shared" si="22"/>
        <v>91.666666666666686</v>
      </c>
      <c r="F32" s="177">
        <f t="shared" si="22"/>
        <v>91.666666666666686</v>
      </c>
      <c r="G32" s="24">
        <f t="shared" si="22"/>
        <v>91.666666666666686</v>
      </c>
      <c r="H32" s="149">
        <f t="shared" si="22"/>
        <v>91.666666666666686</v>
      </c>
      <c r="I32" s="177">
        <f t="shared" si="22"/>
        <v>91.666666666666686</v>
      </c>
      <c r="J32" s="24">
        <f t="shared" si="22"/>
        <v>91.666666666666686</v>
      </c>
      <c r="K32" s="24">
        <f t="shared" si="22"/>
        <v>91.666666666666686</v>
      </c>
      <c r="L32" s="177">
        <f t="shared" si="22"/>
        <v>91.666666666666686</v>
      </c>
      <c r="M32" s="24">
        <f t="shared" si="22"/>
        <v>91.666666666666686</v>
      </c>
      <c r="N32" s="178">
        <f t="shared" si="22"/>
        <v>91.666666666666686</v>
      </c>
      <c r="O32" s="24">
        <f t="shared" si="23"/>
        <v>275.00000000000006</v>
      </c>
      <c r="P32" s="24">
        <f t="shared" si="24"/>
        <v>275.00000000000006</v>
      </c>
      <c r="Q32" s="24">
        <f t="shared" si="25"/>
        <v>275.00000000000006</v>
      </c>
      <c r="R32" s="24">
        <f t="shared" si="26"/>
        <v>275.00000000000006</v>
      </c>
      <c r="S32" s="25">
        <f t="shared" si="27"/>
        <v>1100.0000000000005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1854.7021999999999</v>
      </c>
      <c r="D33" s="24">
        <f t="shared" si="22"/>
        <v>1854.7021999999999</v>
      </c>
      <c r="E33" s="24">
        <f t="shared" si="22"/>
        <v>1854.7021999999999</v>
      </c>
      <c r="F33" s="177">
        <f t="shared" si="22"/>
        <v>1854.7021999999999</v>
      </c>
      <c r="G33" s="24">
        <f t="shared" si="22"/>
        <v>1854.7021999999999</v>
      </c>
      <c r="H33" s="149">
        <f t="shared" si="22"/>
        <v>1854.7021999999999</v>
      </c>
      <c r="I33" s="177">
        <f t="shared" si="22"/>
        <v>1854.7021999999999</v>
      </c>
      <c r="J33" s="24">
        <f t="shared" si="22"/>
        <v>1854.7021999999999</v>
      </c>
      <c r="K33" s="24">
        <f t="shared" si="22"/>
        <v>1854.7021999999999</v>
      </c>
      <c r="L33" s="177">
        <f t="shared" si="22"/>
        <v>1854.7021999999999</v>
      </c>
      <c r="M33" s="24">
        <f t="shared" si="22"/>
        <v>1854.7021999999999</v>
      </c>
      <c r="N33" s="178">
        <f t="shared" si="22"/>
        <v>1854.7021999999999</v>
      </c>
      <c r="O33" s="24">
        <f t="shared" si="23"/>
        <v>5564.1066000000001</v>
      </c>
      <c r="P33" s="24">
        <f t="shared" si="24"/>
        <v>5564.1066000000001</v>
      </c>
      <c r="Q33" s="24">
        <f t="shared" si="25"/>
        <v>5564.1066000000001</v>
      </c>
      <c r="R33" s="24">
        <f t="shared" si="26"/>
        <v>5564.1066000000001</v>
      </c>
      <c r="S33" s="25">
        <f t="shared" si="27"/>
        <v>22256.4264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162.5</v>
      </c>
      <c r="D34" s="24">
        <f t="shared" si="22"/>
        <v>162.5</v>
      </c>
      <c r="E34" s="24">
        <f t="shared" si="22"/>
        <v>162.5</v>
      </c>
      <c r="F34" s="177">
        <f t="shared" si="22"/>
        <v>162.5</v>
      </c>
      <c r="G34" s="24">
        <f t="shared" si="22"/>
        <v>162.5</v>
      </c>
      <c r="H34" s="149">
        <f t="shared" si="22"/>
        <v>162.5</v>
      </c>
      <c r="I34" s="177">
        <f t="shared" si="22"/>
        <v>162.5</v>
      </c>
      <c r="J34" s="24">
        <f t="shared" si="22"/>
        <v>162.5</v>
      </c>
      <c r="K34" s="24">
        <f t="shared" si="22"/>
        <v>162.5</v>
      </c>
      <c r="L34" s="177">
        <f t="shared" si="22"/>
        <v>162.5</v>
      </c>
      <c r="M34" s="24">
        <f t="shared" si="22"/>
        <v>162.5</v>
      </c>
      <c r="N34" s="178">
        <f t="shared" si="22"/>
        <v>162.5</v>
      </c>
      <c r="O34" s="24">
        <f t="shared" si="23"/>
        <v>487.5</v>
      </c>
      <c r="P34" s="24">
        <f t="shared" si="24"/>
        <v>487.5</v>
      </c>
      <c r="Q34" s="24">
        <f t="shared" si="25"/>
        <v>487.5</v>
      </c>
      <c r="R34" s="24">
        <f t="shared" si="26"/>
        <v>487.5</v>
      </c>
      <c r="S34" s="25">
        <f t="shared" si="27"/>
        <v>1950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154</v>
      </c>
      <c r="D35" s="24">
        <f t="shared" si="22"/>
        <v>154</v>
      </c>
      <c r="E35" s="24">
        <f t="shared" si="22"/>
        <v>154</v>
      </c>
      <c r="F35" s="177">
        <f t="shared" si="22"/>
        <v>154</v>
      </c>
      <c r="G35" s="24">
        <f t="shared" si="22"/>
        <v>154</v>
      </c>
      <c r="H35" s="149">
        <f t="shared" si="22"/>
        <v>154</v>
      </c>
      <c r="I35" s="177">
        <f t="shared" si="22"/>
        <v>154</v>
      </c>
      <c r="J35" s="24">
        <f t="shared" si="22"/>
        <v>154</v>
      </c>
      <c r="K35" s="24">
        <f t="shared" si="22"/>
        <v>154</v>
      </c>
      <c r="L35" s="177">
        <f t="shared" si="22"/>
        <v>154</v>
      </c>
      <c r="M35" s="24">
        <f t="shared" si="22"/>
        <v>154</v>
      </c>
      <c r="N35" s="178">
        <f t="shared" si="22"/>
        <v>154</v>
      </c>
      <c r="O35" s="24">
        <f t="shared" si="23"/>
        <v>462</v>
      </c>
      <c r="P35" s="24">
        <f t="shared" si="24"/>
        <v>462</v>
      </c>
      <c r="Q35" s="24">
        <f t="shared" si="25"/>
        <v>462</v>
      </c>
      <c r="R35" s="24">
        <f t="shared" si="26"/>
        <v>462</v>
      </c>
      <c r="S35" s="25">
        <f t="shared" si="27"/>
        <v>1848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445.50000000000006</v>
      </c>
      <c r="D36" s="24">
        <f t="shared" si="22"/>
        <v>445.50000000000006</v>
      </c>
      <c r="E36" s="24">
        <f t="shared" si="22"/>
        <v>445.50000000000006</v>
      </c>
      <c r="F36" s="177">
        <f t="shared" si="22"/>
        <v>445.50000000000006</v>
      </c>
      <c r="G36" s="24">
        <f t="shared" si="22"/>
        <v>445.50000000000006</v>
      </c>
      <c r="H36" s="149">
        <f t="shared" si="22"/>
        <v>445.50000000000006</v>
      </c>
      <c r="I36" s="177">
        <f t="shared" si="22"/>
        <v>445.50000000000006</v>
      </c>
      <c r="J36" s="24">
        <f t="shared" si="22"/>
        <v>445.50000000000006</v>
      </c>
      <c r="K36" s="24">
        <f t="shared" si="22"/>
        <v>445.50000000000006</v>
      </c>
      <c r="L36" s="177">
        <f t="shared" si="22"/>
        <v>445.50000000000006</v>
      </c>
      <c r="M36" s="24">
        <f t="shared" si="22"/>
        <v>445.50000000000006</v>
      </c>
      <c r="N36" s="178">
        <f t="shared" si="22"/>
        <v>445.50000000000006</v>
      </c>
      <c r="O36" s="24">
        <f t="shared" si="23"/>
        <v>1336.5000000000002</v>
      </c>
      <c r="P36" s="24">
        <f t="shared" si="24"/>
        <v>1336.5000000000002</v>
      </c>
      <c r="Q36" s="24">
        <f t="shared" si="25"/>
        <v>1336.5000000000002</v>
      </c>
      <c r="R36" s="24">
        <f t="shared" si="26"/>
        <v>1336.5000000000002</v>
      </c>
      <c r="S36" s="25">
        <f t="shared" si="27"/>
        <v>5346.0000000000009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187</v>
      </c>
      <c r="D37" s="24">
        <f t="shared" si="22"/>
        <v>187</v>
      </c>
      <c r="E37" s="24">
        <f t="shared" si="22"/>
        <v>187</v>
      </c>
      <c r="F37" s="177">
        <f t="shared" si="22"/>
        <v>187</v>
      </c>
      <c r="G37" s="24">
        <f t="shared" si="22"/>
        <v>187</v>
      </c>
      <c r="H37" s="149">
        <f t="shared" si="22"/>
        <v>187</v>
      </c>
      <c r="I37" s="177">
        <f t="shared" si="22"/>
        <v>187</v>
      </c>
      <c r="J37" s="24">
        <f t="shared" si="22"/>
        <v>187</v>
      </c>
      <c r="K37" s="24">
        <f t="shared" si="22"/>
        <v>187</v>
      </c>
      <c r="L37" s="177">
        <f t="shared" si="22"/>
        <v>187</v>
      </c>
      <c r="M37" s="24">
        <f t="shared" si="22"/>
        <v>187</v>
      </c>
      <c r="N37" s="178">
        <f t="shared" si="22"/>
        <v>187</v>
      </c>
      <c r="O37" s="24">
        <f t="shared" si="23"/>
        <v>561</v>
      </c>
      <c r="P37" s="24">
        <f t="shared" si="24"/>
        <v>561</v>
      </c>
      <c r="Q37" s="24">
        <f t="shared" si="25"/>
        <v>561</v>
      </c>
      <c r="R37" s="24">
        <f t="shared" si="26"/>
        <v>561</v>
      </c>
      <c r="S37" s="25">
        <f t="shared" si="27"/>
        <v>2244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115.54163833333332</v>
      </c>
      <c r="D38" s="24">
        <f t="shared" si="22"/>
        <v>115.54163833333332</v>
      </c>
      <c r="E38" s="24">
        <f t="shared" si="22"/>
        <v>115.54163833333332</v>
      </c>
      <c r="F38" s="177">
        <f t="shared" si="22"/>
        <v>115.54163833333332</v>
      </c>
      <c r="G38" s="24">
        <f t="shared" si="22"/>
        <v>115.54163833333332</v>
      </c>
      <c r="H38" s="149">
        <f t="shared" si="22"/>
        <v>115.54163833333332</v>
      </c>
      <c r="I38" s="177">
        <f t="shared" si="22"/>
        <v>115.54163833333332</v>
      </c>
      <c r="J38" s="24">
        <f t="shared" si="22"/>
        <v>115.54163833333332</v>
      </c>
      <c r="K38" s="24">
        <f t="shared" si="22"/>
        <v>115.54163833333332</v>
      </c>
      <c r="L38" s="177">
        <f t="shared" si="22"/>
        <v>115.54163833333332</v>
      </c>
      <c r="M38" s="24">
        <f t="shared" si="22"/>
        <v>115.54163833333332</v>
      </c>
      <c r="N38" s="178">
        <f t="shared" si="22"/>
        <v>115.54163833333332</v>
      </c>
      <c r="O38" s="24">
        <f t="shared" si="23"/>
        <v>346.62491499999999</v>
      </c>
      <c r="P38" s="24">
        <f t="shared" si="24"/>
        <v>346.62491499999999</v>
      </c>
      <c r="Q38" s="24">
        <f t="shared" si="25"/>
        <v>346.62491499999999</v>
      </c>
      <c r="R38" s="24">
        <f t="shared" si="26"/>
        <v>346.62491499999999</v>
      </c>
      <c r="S38" s="25">
        <f t="shared" si="27"/>
        <v>1386.4996600000002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668.6333333333331</v>
      </c>
      <c r="D39" s="27">
        <f t="shared" si="22"/>
        <v>668.6333333333331</v>
      </c>
      <c r="E39" s="27">
        <f t="shared" si="22"/>
        <v>668.6333333333331</v>
      </c>
      <c r="F39" s="179">
        <f t="shared" si="22"/>
        <v>668.6333333333331</v>
      </c>
      <c r="G39" s="27">
        <f t="shared" si="22"/>
        <v>668.6333333333331</v>
      </c>
      <c r="H39" s="150">
        <f t="shared" si="22"/>
        <v>668.6333333333331</v>
      </c>
      <c r="I39" s="179">
        <f t="shared" si="22"/>
        <v>668.6333333333331</v>
      </c>
      <c r="J39" s="27">
        <f t="shared" si="22"/>
        <v>668.6333333333331</v>
      </c>
      <c r="K39" s="27">
        <f t="shared" si="22"/>
        <v>668.6333333333331</v>
      </c>
      <c r="L39" s="179">
        <f t="shared" si="22"/>
        <v>668.6333333333331</v>
      </c>
      <c r="M39" s="27">
        <f t="shared" si="22"/>
        <v>668.6333333333331</v>
      </c>
      <c r="N39" s="180">
        <f t="shared" si="22"/>
        <v>668.6333333333331</v>
      </c>
      <c r="O39" s="27">
        <f t="shared" si="23"/>
        <v>2005.8999999999992</v>
      </c>
      <c r="P39" s="27">
        <f t="shared" si="24"/>
        <v>2005.8999999999992</v>
      </c>
      <c r="Q39" s="27">
        <f t="shared" si="25"/>
        <v>2005.8999999999992</v>
      </c>
      <c r="R39" s="27">
        <f t="shared" si="26"/>
        <v>2005.8999999999992</v>
      </c>
      <c r="S39" s="28">
        <f t="shared" si="27"/>
        <v>8023.5999999999976</v>
      </c>
    </row>
    <row r="40" spans="2:19" s="41" customFormat="1" ht="12.75" x14ac:dyDescent="0.25">
      <c r="B40" s="45" t="s">
        <v>32</v>
      </c>
      <c r="C40" s="138">
        <f>SUM(C29:C39)</f>
        <v>3937.8771716666665</v>
      </c>
      <c r="D40" s="46">
        <f t="shared" ref="D40:R40" si="28">SUM(D29:D39)</f>
        <v>3937.8771716666665</v>
      </c>
      <c r="E40" s="46">
        <f t="shared" si="28"/>
        <v>3937.8771716666665</v>
      </c>
      <c r="F40" s="191">
        <f t="shared" si="28"/>
        <v>3937.8771716666665</v>
      </c>
      <c r="G40" s="46">
        <f t="shared" si="28"/>
        <v>3937.8771716666665</v>
      </c>
      <c r="H40" s="156">
        <f t="shared" si="28"/>
        <v>3937.8771716666665</v>
      </c>
      <c r="I40" s="191">
        <f t="shared" si="28"/>
        <v>3937.8771716666665</v>
      </c>
      <c r="J40" s="46">
        <f t="shared" si="28"/>
        <v>3937.8771716666665</v>
      </c>
      <c r="K40" s="46">
        <f t="shared" si="28"/>
        <v>3937.8771716666665</v>
      </c>
      <c r="L40" s="191">
        <f t="shared" si="28"/>
        <v>3937.8771716666665</v>
      </c>
      <c r="M40" s="46">
        <f t="shared" si="28"/>
        <v>3937.8771716666665</v>
      </c>
      <c r="N40" s="192">
        <f t="shared" si="28"/>
        <v>3937.8771716666665</v>
      </c>
      <c r="O40" s="46">
        <f t="shared" si="28"/>
        <v>11813.631515000001</v>
      </c>
      <c r="P40" s="46">
        <f t="shared" si="28"/>
        <v>11813.631515000001</v>
      </c>
      <c r="Q40" s="46">
        <f t="shared" si="28"/>
        <v>11813.631515000001</v>
      </c>
      <c r="R40" s="46">
        <f t="shared" si="28"/>
        <v>11813.631515000001</v>
      </c>
      <c r="S40" s="47">
        <f>SUM(S29:S39)</f>
        <v>47254.526060000004</v>
      </c>
    </row>
    <row r="41" spans="2:19" s="39" customFormat="1" ht="12.75" x14ac:dyDescent="0.25">
      <c r="B41" s="48" t="s">
        <v>33</v>
      </c>
      <c r="C41" s="139">
        <f>IFERROR(C40/C13,"N/A")</f>
        <v>0.17215018462058393</v>
      </c>
      <c r="D41" s="49">
        <f t="shared" ref="D41:R41" si="29">IFERROR(D40/D13,"N/A")</f>
        <v>0.17215018462058393</v>
      </c>
      <c r="E41" s="49">
        <f t="shared" si="29"/>
        <v>0.17215018462058393</v>
      </c>
      <c r="F41" s="193">
        <f t="shared" si="29"/>
        <v>0.17215018462058393</v>
      </c>
      <c r="G41" s="49">
        <f t="shared" si="29"/>
        <v>0.17215018462058393</v>
      </c>
      <c r="H41" s="157">
        <f t="shared" si="29"/>
        <v>0.17215018462058393</v>
      </c>
      <c r="I41" s="193">
        <f t="shared" si="29"/>
        <v>0.17215018462058393</v>
      </c>
      <c r="J41" s="49">
        <f t="shared" si="29"/>
        <v>0.17215018462058393</v>
      </c>
      <c r="K41" s="49">
        <f t="shared" si="29"/>
        <v>0.17215018462058393</v>
      </c>
      <c r="L41" s="193">
        <f t="shared" si="29"/>
        <v>0.17215018462058393</v>
      </c>
      <c r="M41" s="49">
        <f t="shared" si="29"/>
        <v>0.17215018462058393</v>
      </c>
      <c r="N41" s="194">
        <f t="shared" si="29"/>
        <v>0.17215018462058393</v>
      </c>
      <c r="O41" s="49">
        <f t="shared" si="29"/>
        <v>0.17215018462058398</v>
      </c>
      <c r="P41" s="49">
        <f t="shared" si="29"/>
        <v>0.17215018462058398</v>
      </c>
      <c r="Q41" s="49">
        <f t="shared" si="29"/>
        <v>0.17215018462058398</v>
      </c>
      <c r="R41" s="49">
        <f t="shared" si="29"/>
        <v>0.17215018462058398</v>
      </c>
      <c r="S41" s="50">
        <f>IFERROR(S40/S13,"N/A")</f>
        <v>0.17215018462058407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11</v>
      </c>
      <c r="D42" s="52">
        <f>C42</f>
        <v>11</v>
      </c>
      <c r="E42" s="52">
        <f t="shared" ref="E42:N42" si="30">D42</f>
        <v>11</v>
      </c>
      <c r="F42" s="195">
        <f t="shared" si="30"/>
        <v>11</v>
      </c>
      <c r="G42" s="52">
        <f t="shared" si="30"/>
        <v>11</v>
      </c>
      <c r="H42" s="158">
        <f t="shared" si="30"/>
        <v>11</v>
      </c>
      <c r="I42" s="195">
        <f t="shared" si="30"/>
        <v>11</v>
      </c>
      <c r="J42" s="52">
        <f t="shared" si="30"/>
        <v>11</v>
      </c>
      <c r="K42" s="52">
        <f t="shared" si="30"/>
        <v>11</v>
      </c>
      <c r="L42" s="195">
        <f t="shared" si="30"/>
        <v>11</v>
      </c>
      <c r="M42" s="52">
        <f t="shared" si="30"/>
        <v>11</v>
      </c>
      <c r="N42" s="196">
        <f t="shared" si="30"/>
        <v>11</v>
      </c>
      <c r="O42" s="52">
        <f>AVERAGE(C42:E42)</f>
        <v>11</v>
      </c>
      <c r="P42" s="52">
        <f>AVERAGE(F42:H42)</f>
        <v>11</v>
      </c>
      <c r="Q42" s="52">
        <f>AVERAGE(I42:K42)</f>
        <v>11</v>
      </c>
      <c r="R42" s="52">
        <f>AVERAGE(L42:N42)</f>
        <v>11</v>
      </c>
      <c r="S42" s="53">
        <f>AVERAGE(O42:R42)</f>
        <v>11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16770.117495000002</v>
      </c>
      <c r="D44" s="34">
        <f t="shared" ref="D44:R44" si="31">D13-D25-D40</f>
        <v>16770.117495000002</v>
      </c>
      <c r="E44" s="34">
        <f t="shared" si="31"/>
        <v>16770.117495000002</v>
      </c>
      <c r="F44" s="185">
        <f t="shared" si="31"/>
        <v>16770.117495000002</v>
      </c>
      <c r="G44" s="34">
        <f t="shared" si="31"/>
        <v>16770.117495000002</v>
      </c>
      <c r="H44" s="153">
        <f t="shared" si="31"/>
        <v>16770.117495000002</v>
      </c>
      <c r="I44" s="185">
        <f t="shared" si="31"/>
        <v>16770.117495000002</v>
      </c>
      <c r="J44" s="34">
        <f t="shared" si="31"/>
        <v>16770.117495000002</v>
      </c>
      <c r="K44" s="34">
        <f t="shared" si="31"/>
        <v>16770.117495000002</v>
      </c>
      <c r="L44" s="185">
        <f t="shared" si="31"/>
        <v>16770.117495000002</v>
      </c>
      <c r="M44" s="34">
        <f t="shared" si="31"/>
        <v>16770.117495000002</v>
      </c>
      <c r="N44" s="186">
        <f t="shared" si="31"/>
        <v>16770.117495000002</v>
      </c>
      <c r="O44" s="34">
        <f t="shared" si="31"/>
        <v>50310.352484999996</v>
      </c>
      <c r="P44" s="34">
        <f t="shared" si="31"/>
        <v>50310.352484999996</v>
      </c>
      <c r="Q44" s="34">
        <f t="shared" si="31"/>
        <v>50310.352484999996</v>
      </c>
      <c r="R44" s="34">
        <f t="shared" si="31"/>
        <v>50310.352484999996</v>
      </c>
      <c r="S44" s="35">
        <f>S13-S25-S40</f>
        <v>201241.40993999987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0.7331307445659232</v>
      </c>
      <c r="D45" s="56">
        <f t="shared" si="32"/>
        <v>0.7331307445659232</v>
      </c>
      <c r="E45" s="56">
        <f t="shared" si="32"/>
        <v>0.7331307445659232</v>
      </c>
      <c r="F45" s="197">
        <f t="shared" si="32"/>
        <v>0.7331307445659232</v>
      </c>
      <c r="G45" s="56">
        <f t="shared" si="32"/>
        <v>0.7331307445659232</v>
      </c>
      <c r="H45" s="159">
        <f t="shared" si="32"/>
        <v>0.7331307445659232</v>
      </c>
      <c r="I45" s="197">
        <f t="shared" si="32"/>
        <v>0.7331307445659232</v>
      </c>
      <c r="J45" s="56">
        <f t="shared" si="32"/>
        <v>0.7331307445659232</v>
      </c>
      <c r="K45" s="56">
        <f t="shared" si="32"/>
        <v>0.7331307445659232</v>
      </c>
      <c r="L45" s="197">
        <f t="shared" si="32"/>
        <v>0.7331307445659232</v>
      </c>
      <c r="M45" s="56">
        <f t="shared" si="32"/>
        <v>0.7331307445659232</v>
      </c>
      <c r="N45" s="198">
        <f t="shared" si="32"/>
        <v>0.7331307445659232</v>
      </c>
      <c r="O45" s="56">
        <f t="shared" si="32"/>
        <v>0.7331307445659232</v>
      </c>
      <c r="P45" s="56">
        <f t="shared" si="32"/>
        <v>0.7331307445659232</v>
      </c>
      <c r="Q45" s="56">
        <f t="shared" si="32"/>
        <v>0.7331307445659232</v>
      </c>
      <c r="R45" s="56">
        <f t="shared" si="32"/>
        <v>0.7331307445659232</v>
      </c>
      <c r="S45" s="57">
        <f>IFERROR(S44/S13,"NO GMV")</f>
        <v>0.73313074456592309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18936.78416166667</v>
      </c>
      <c r="D47" s="60">
        <f t="shared" ref="D47:R47" si="33">+D44+D25</f>
        <v>18936.78416166667</v>
      </c>
      <c r="E47" s="60">
        <f t="shared" si="33"/>
        <v>18936.78416166667</v>
      </c>
      <c r="F47" s="199">
        <f t="shared" si="33"/>
        <v>18936.78416166667</v>
      </c>
      <c r="G47" s="60">
        <f t="shared" si="33"/>
        <v>18936.78416166667</v>
      </c>
      <c r="H47" s="160">
        <f t="shared" si="33"/>
        <v>18936.78416166667</v>
      </c>
      <c r="I47" s="199">
        <f t="shared" si="33"/>
        <v>18936.78416166667</v>
      </c>
      <c r="J47" s="60">
        <f t="shared" si="33"/>
        <v>18936.78416166667</v>
      </c>
      <c r="K47" s="60">
        <f t="shared" si="33"/>
        <v>18936.78416166667</v>
      </c>
      <c r="L47" s="199">
        <f t="shared" si="33"/>
        <v>18936.78416166667</v>
      </c>
      <c r="M47" s="60">
        <f t="shared" si="33"/>
        <v>18936.78416166667</v>
      </c>
      <c r="N47" s="200">
        <f t="shared" si="33"/>
        <v>18936.78416166667</v>
      </c>
      <c r="O47" s="60">
        <f t="shared" si="33"/>
        <v>56810.352484999996</v>
      </c>
      <c r="P47" s="60">
        <f t="shared" si="33"/>
        <v>56810.352484999996</v>
      </c>
      <c r="Q47" s="60">
        <f t="shared" si="33"/>
        <v>56810.352484999996</v>
      </c>
      <c r="R47" s="60">
        <f t="shared" si="33"/>
        <v>56810.352484999996</v>
      </c>
      <c r="S47" s="61">
        <f>+S44+S25</f>
        <v>227241.40993999987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0.82784981537941604</v>
      </c>
      <c r="D48" s="63">
        <f t="shared" si="34"/>
        <v>0.82784981537941604</v>
      </c>
      <c r="E48" s="63">
        <f t="shared" si="34"/>
        <v>0.82784981537941604</v>
      </c>
      <c r="F48" s="201">
        <f t="shared" si="34"/>
        <v>0.82784981537941604</v>
      </c>
      <c r="G48" s="63">
        <f t="shared" si="34"/>
        <v>0.82784981537941604</v>
      </c>
      <c r="H48" s="161">
        <f t="shared" si="34"/>
        <v>0.82784981537941604</v>
      </c>
      <c r="I48" s="201">
        <f t="shared" si="34"/>
        <v>0.82784981537941604</v>
      </c>
      <c r="J48" s="63">
        <f t="shared" si="34"/>
        <v>0.82784981537941604</v>
      </c>
      <c r="K48" s="63">
        <f t="shared" si="34"/>
        <v>0.82784981537941604</v>
      </c>
      <c r="L48" s="201">
        <f t="shared" si="34"/>
        <v>0.82784981537941604</v>
      </c>
      <c r="M48" s="63">
        <f t="shared" si="34"/>
        <v>0.82784981537941604</v>
      </c>
      <c r="N48" s="163">
        <f t="shared" si="34"/>
        <v>0.82784981537941604</v>
      </c>
      <c r="O48" s="63">
        <f t="shared" si="34"/>
        <v>0.82784981537941604</v>
      </c>
      <c r="P48" s="63">
        <f t="shared" si="34"/>
        <v>0.82784981537941604</v>
      </c>
      <c r="Q48" s="63">
        <f t="shared" si="34"/>
        <v>0.82784981537941604</v>
      </c>
      <c r="R48" s="63">
        <f t="shared" si="34"/>
        <v>0.82784981537941604</v>
      </c>
      <c r="S48" s="64">
        <f>IFERROR(S47/S13,"NO GMV")</f>
        <v>0.82784981537941593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94B2B-2BC3-40AB-8EC6-2B64754709BE}">
  <sheetPr codeName="Sheet15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12879.034999999998</v>
      </c>
      <c r="D5" s="15">
        <f>C5</f>
        <v>12879.034999999998</v>
      </c>
      <c r="E5" s="15">
        <f t="shared" ref="E5:N5" si="2">D5</f>
        <v>12879.034999999998</v>
      </c>
      <c r="F5" s="171">
        <f t="shared" si="2"/>
        <v>12879.034999999998</v>
      </c>
      <c r="G5" s="15">
        <f t="shared" si="2"/>
        <v>12879.034999999998</v>
      </c>
      <c r="H5" s="146">
        <f t="shared" si="2"/>
        <v>12879.034999999998</v>
      </c>
      <c r="I5" s="171">
        <f t="shared" si="2"/>
        <v>12879.034999999998</v>
      </c>
      <c r="J5" s="15">
        <f t="shared" si="2"/>
        <v>12879.034999999998</v>
      </c>
      <c r="K5" s="15">
        <f t="shared" si="2"/>
        <v>12879.034999999998</v>
      </c>
      <c r="L5" s="171">
        <f t="shared" si="2"/>
        <v>12879.034999999998</v>
      </c>
      <c r="M5" s="15">
        <f t="shared" si="2"/>
        <v>12879.034999999998</v>
      </c>
      <c r="N5" s="172">
        <f t="shared" si="2"/>
        <v>12879.034999999998</v>
      </c>
      <c r="O5" s="15">
        <f>SUM(C5:E5)</f>
        <v>38637.104999999996</v>
      </c>
      <c r="P5" s="15">
        <f>SUM(F5:H5)</f>
        <v>38637.104999999996</v>
      </c>
      <c r="Q5" s="15">
        <f>SUM(I5:K5)</f>
        <v>38637.104999999996</v>
      </c>
      <c r="R5" s="15">
        <f>SUM(L5:N5)</f>
        <v>38637.104999999996</v>
      </c>
      <c r="S5" s="16">
        <f>SUM(C5:N5)</f>
        <v>154548.42000000001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4330.083333333333</v>
      </c>
      <c r="D8" s="24">
        <f t="shared" ref="D8:N10" si="3">C8</f>
        <v>4330.083333333333</v>
      </c>
      <c r="E8" s="24">
        <f t="shared" si="3"/>
        <v>4330.083333333333</v>
      </c>
      <c r="F8" s="177">
        <f t="shared" si="3"/>
        <v>4330.083333333333</v>
      </c>
      <c r="G8" s="24">
        <f t="shared" si="3"/>
        <v>4330.083333333333</v>
      </c>
      <c r="H8" s="149">
        <f t="shared" si="3"/>
        <v>4330.083333333333</v>
      </c>
      <c r="I8" s="177">
        <f t="shared" si="3"/>
        <v>4330.083333333333</v>
      </c>
      <c r="J8" s="24">
        <f t="shared" si="3"/>
        <v>4330.083333333333</v>
      </c>
      <c r="K8" s="24">
        <f t="shared" si="3"/>
        <v>4330.083333333333</v>
      </c>
      <c r="L8" s="177">
        <f t="shared" si="3"/>
        <v>4330.083333333333</v>
      </c>
      <c r="M8" s="24">
        <f t="shared" si="3"/>
        <v>4330.083333333333</v>
      </c>
      <c r="N8" s="178">
        <f t="shared" si="3"/>
        <v>4330.083333333333</v>
      </c>
      <c r="O8" s="24">
        <f t="shared" ref="O8:O10" si="4">SUM(C8:E8)</f>
        <v>12990.25</v>
      </c>
      <c r="P8" s="24">
        <f t="shared" ref="P8:P10" si="5">SUM(F8:H8)</f>
        <v>12990.25</v>
      </c>
      <c r="Q8" s="24">
        <f t="shared" ref="Q8:Q10" si="6">SUM(I8:K8)</f>
        <v>12990.25</v>
      </c>
      <c r="R8" s="24">
        <f t="shared" ref="R8:R10" si="7">SUM(L8:N8)</f>
        <v>12990.25</v>
      </c>
      <c r="S8" s="25">
        <f t="shared" ref="S8:S10" si="8">SUM(C8:N8)</f>
        <v>51961.000000000007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3783.7084999999984</v>
      </c>
      <c r="D10" s="27">
        <f t="shared" si="3"/>
        <v>3783.7084999999984</v>
      </c>
      <c r="E10" s="27">
        <f t="shared" si="3"/>
        <v>3783.7084999999984</v>
      </c>
      <c r="F10" s="179">
        <f t="shared" si="3"/>
        <v>3783.7084999999984</v>
      </c>
      <c r="G10" s="27">
        <f t="shared" si="3"/>
        <v>3783.7084999999984</v>
      </c>
      <c r="H10" s="150">
        <f t="shared" si="3"/>
        <v>3783.7084999999984</v>
      </c>
      <c r="I10" s="179">
        <f t="shared" si="3"/>
        <v>3783.7084999999984</v>
      </c>
      <c r="J10" s="27">
        <f t="shared" si="3"/>
        <v>3783.7084999999984</v>
      </c>
      <c r="K10" s="27">
        <f t="shared" si="3"/>
        <v>3783.7084999999984</v>
      </c>
      <c r="L10" s="179">
        <f t="shared" si="3"/>
        <v>3783.7084999999984</v>
      </c>
      <c r="M10" s="27">
        <f t="shared" si="3"/>
        <v>3783.7084999999984</v>
      </c>
      <c r="N10" s="180">
        <f t="shared" si="3"/>
        <v>3783.7084999999984</v>
      </c>
      <c r="O10" s="27">
        <f t="shared" si="4"/>
        <v>11351.125499999995</v>
      </c>
      <c r="P10" s="27">
        <f t="shared" si="5"/>
        <v>11351.125499999995</v>
      </c>
      <c r="Q10" s="27">
        <f t="shared" si="6"/>
        <v>11351.125499999995</v>
      </c>
      <c r="R10" s="27">
        <f t="shared" si="7"/>
        <v>11351.125499999995</v>
      </c>
      <c r="S10" s="28">
        <f t="shared" si="8"/>
        <v>45404.501999999986</v>
      </c>
    </row>
    <row r="11" spans="1:19" ht="12.75" x14ac:dyDescent="0.25">
      <c r="B11" s="29" t="s">
        <v>9</v>
      </c>
      <c r="C11" s="133">
        <f>SUM(C8:C9)</f>
        <v>4330.083333333333</v>
      </c>
      <c r="D11" s="30">
        <f t="shared" ref="D11:S11" si="9">SUM(D8:D9)</f>
        <v>4330.083333333333</v>
      </c>
      <c r="E11" s="30">
        <f t="shared" si="9"/>
        <v>4330.083333333333</v>
      </c>
      <c r="F11" s="181">
        <f t="shared" si="9"/>
        <v>4330.083333333333</v>
      </c>
      <c r="G11" s="30">
        <f t="shared" si="9"/>
        <v>4330.083333333333</v>
      </c>
      <c r="H11" s="151">
        <f t="shared" si="9"/>
        <v>4330.083333333333</v>
      </c>
      <c r="I11" s="181">
        <f t="shared" si="9"/>
        <v>4330.083333333333</v>
      </c>
      <c r="J11" s="30">
        <f t="shared" si="9"/>
        <v>4330.083333333333</v>
      </c>
      <c r="K11" s="30">
        <f t="shared" si="9"/>
        <v>4330.083333333333</v>
      </c>
      <c r="L11" s="181">
        <f t="shared" si="9"/>
        <v>4330.083333333333</v>
      </c>
      <c r="M11" s="30">
        <f t="shared" si="9"/>
        <v>4330.083333333333</v>
      </c>
      <c r="N11" s="182">
        <f t="shared" si="9"/>
        <v>4330.083333333333</v>
      </c>
      <c r="O11" s="30">
        <f t="shared" si="9"/>
        <v>12990.25</v>
      </c>
      <c r="P11" s="30">
        <f t="shared" si="9"/>
        <v>12990.25</v>
      </c>
      <c r="Q11" s="30">
        <f t="shared" si="9"/>
        <v>12990.25</v>
      </c>
      <c r="R11" s="30">
        <f t="shared" si="9"/>
        <v>12990.25</v>
      </c>
      <c r="S11" s="31">
        <f t="shared" si="9"/>
        <v>51961.000000000007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4765.2431666666671</v>
      </c>
      <c r="D13" s="34">
        <f t="shared" ref="D13:N13" si="11">D5-SUM(D8:D10)</f>
        <v>4765.2431666666671</v>
      </c>
      <c r="E13" s="34">
        <f t="shared" si="11"/>
        <v>4765.2431666666671</v>
      </c>
      <c r="F13" s="185">
        <f t="shared" si="11"/>
        <v>4765.2431666666671</v>
      </c>
      <c r="G13" s="34">
        <f t="shared" si="11"/>
        <v>4765.2431666666671</v>
      </c>
      <c r="H13" s="153">
        <f t="shared" si="11"/>
        <v>4765.2431666666671</v>
      </c>
      <c r="I13" s="185">
        <f t="shared" si="11"/>
        <v>4765.2431666666671</v>
      </c>
      <c r="J13" s="34">
        <f t="shared" si="11"/>
        <v>4765.2431666666671</v>
      </c>
      <c r="K13" s="34">
        <f t="shared" si="11"/>
        <v>4765.2431666666671</v>
      </c>
      <c r="L13" s="185">
        <f t="shared" si="11"/>
        <v>4765.2431666666671</v>
      </c>
      <c r="M13" s="34">
        <f t="shared" si="11"/>
        <v>4765.2431666666671</v>
      </c>
      <c r="N13" s="186">
        <f t="shared" si="11"/>
        <v>4765.2431666666671</v>
      </c>
      <c r="O13" s="34">
        <f t="shared" ref="O13:R13" si="12">O5-SUM(O8:O10)</f>
        <v>14295.729500000001</v>
      </c>
      <c r="P13" s="34">
        <f t="shared" si="12"/>
        <v>14295.729500000001</v>
      </c>
      <c r="Q13" s="34">
        <f t="shared" si="12"/>
        <v>14295.729500000001</v>
      </c>
      <c r="R13" s="34">
        <f t="shared" si="12"/>
        <v>14295.729500000001</v>
      </c>
      <c r="S13" s="35">
        <f>S5-SUM(S8:S10)</f>
        <v>57182.91800000002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0.37000001682320671</v>
      </c>
      <c r="D14" s="314">
        <f t="shared" si="13"/>
        <v>0.37000001682320671</v>
      </c>
      <c r="E14" s="314">
        <f t="shared" si="13"/>
        <v>0.37000001682320671</v>
      </c>
      <c r="F14" s="315">
        <f t="shared" si="13"/>
        <v>0.37000001682320671</v>
      </c>
      <c r="G14" s="314">
        <f t="shared" si="13"/>
        <v>0.37000001682320671</v>
      </c>
      <c r="H14" s="316">
        <f t="shared" si="13"/>
        <v>0.37000001682320671</v>
      </c>
      <c r="I14" s="315">
        <f t="shared" si="13"/>
        <v>0.37000001682320671</v>
      </c>
      <c r="J14" s="314">
        <f t="shared" si="13"/>
        <v>0.37000001682320671</v>
      </c>
      <c r="K14" s="314">
        <f t="shared" si="13"/>
        <v>0.37000001682320671</v>
      </c>
      <c r="L14" s="315">
        <f t="shared" si="13"/>
        <v>0.37000001682320671</v>
      </c>
      <c r="M14" s="314">
        <f t="shared" si="13"/>
        <v>0.37000001682320671</v>
      </c>
      <c r="N14" s="317">
        <f t="shared" si="13"/>
        <v>0.37000001682320671</v>
      </c>
      <c r="O14" s="314">
        <f t="shared" si="13"/>
        <v>0.37000001682320666</v>
      </c>
      <c r="P14" s="314">
        <f t="shared" si="13"/>
        <v>0.37000001682320666</v>
      </c>
      <c r="Q14" s="314">
        <f t="shared" si="13"/>
        <v>0.37000001682320666</v>
      </c>
      <c r="R14" s="314">
        <f t="shared" si="13"/>
        <v>0.37000001682320666</v>
      </c>
      <c r="S14" s="318">
        <f>IFERROR(S13/S5,"N/A")</f>
        <v>0.37000001682320671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50.000000000000007</v>
      </c>
      <c r="D29" s="24">
        <f t="shared" ref="D29:N39" si="22">C29</f>
        <v>50.000000000000007</v>
      </c>
      <c r="E29" s="24">
        <f t="shared" si="22"/>
        <v>50.000000000000007</v>
      </c>
      <c r="F29" s="177">
        <f t="shared" si="22"/>
        <v>50.000000000000007</v>
      </c>
      <c r="G29" s="24">
        <f t="shared" si="22"/>
        <v>50.000000000000007</v>
      </c>
      <c r="H29" s="149">
        <f t="shared" si="22"/>
        <v>50.000000000000007</v>
      </c>
      <c r="I29" s="177">
        <f t="shared" si="22"/>
        <v>50.000000000000007</v>
      </c>
      <c r="J29" s="24">
        <f t="shared" si="22"/>
        <v>50.000000000000007</v>
      </c>
      <c r="K29" s="24">
        <f t="shared" si="22"/>
        <v>50.000000000000007</v>
      </c>
      <c r="L29" s="177">
        <f t="shared" si="22"/>
        <v>50.000000000000007</v>
      </c>
      <c r="M29" s="24">
        <f t="shared" si="22"/>
        <v>50.000000000000007</v>
      </c>
      <c r="N29" s="178">
        <f t="shared" si="22"/>
        <v>50.000000000000007</v>
      </c>
      <c r="O29" s="24">
        <f t="shared" ref="O29:O39" si="23">SUM(C29:E29)</f>
        <v>150.00000000000003</v>
      </c>
      <c r="P29" s="24">
        <f t="shared" ref="P29:P39" si="24">SUM(F29:H29)</f>
        <v>150.00000000000003</v>
      </c>
      <c r="Q29" s="24">
        <f t="shared" ref="Q29:Q39" si="25">SUM(I29:K29)</f>
        <v>150.00000000000003</v>
      </c>
      <c r="R29" s="24">
        <f t="shared" ref="R29:R39" si="26">SUM(L29:N29)</f>
        <v>150.00000000000003</v>
      </c>
      <c r="S29" s="25">
        <f t="shared" ref="S29:S39" si="27">SUM(C29:N29)</f>
        <v>600.00000000000011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33.333333333333336</v>
      </c>
      <c r="D31" s="24">
        <f t="shared" si="22"/>
        <v>33.333333333333336</v>
      </c>
      <c r="E31" s="24">
        <f t="shared" si="22"/>
        <v>33.333333333333336</v>
      </c>
      <c r="F31" s="177">
        <f t="shared" si="22"/>
        <v>33.333333333333336</v>
      </c>
      <c r="G31" s="24">
        <f t="shared" si="22"/>
        <v>33.333333333333336</v>
      </c>
      <c r="H31" s="149">
        <f t="shared" si="22"/>
        <v>33.333333333333336</v>
      </c>
      <c r="I31" s="177">
        <f t="shared" si="22"/>
        <v>33.333333333333336</v>
      </c>
      <c r="J31" s="24">
        <f t="shared" si="22"/>
        <v>33.333333333333336</v>
      </c>
      <c r="K31" s="24">
        <f t="shared" si="22"/>
        <v>33.333333333333336</v>
      </c>
      <c r="L31" s="177">
        <f t="shared" si="22"/>
        <v>33.333333333333336</v>
      </c>
      <c r="M31" s="24">
        <f t="shared" si="22"/>
        <v>33.333333333333336</v>
      </c>
      <c r="N31" s="178">
        <f t="shared" si="22"/>
        <v>33.333333333333336</v>
      </c>
      <c r="O31" s="24">
        <f t="shared" si="23"/>
        <v>100</v>
      </c>
      <c r="P31" s="24">
        <f t="shared" si="24"/>
        <v>100</v>
      </c>
      <c r="Q31" s="24">
        <f t="shared" si="25"/>
        <v>100</v>
      </c>
      <c r="R31" s="24">
        <f t="shared" si="26"/>
        <v>100</v>
      </c>
      <c r="S31" s="25">
        <f t="shared" si="27"/>
        <v>399.99999999999994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33.333333333333336</v>
      </c>
      <c r="D32" s="24">
        <f t="shared" si="22"/>
        <v>33.333333333333336</v>
      </c>
      <c r="E32" s="24">
        <f t="shared" si="22"/>
        <v>33.333333333333336</v>
      </c>
      <c r="F32" s="177">
        <f t="shared" si="22"/>
        <v>33.333333333333336</v>
      </c>
      <c r="G32" s="24">
        <f t="shared" si="22"/>
        <v>33.333333333333336</v>
      </c>
      <c r="H32" s="149">
        <f t="shared" si="22"/>
        <v>33.333333333333336</v>
      </c>
      <c r="I32" s="177">
        <f t="shared" si="22"/>
        <v>33.333333333333336</v>
      </c>
      <c r="J32" s="24">
        <f t="shared" si="22"/>
        <v>33.333333333333336</v>
      </c>
      <c r="K32" s="24">
        <f t="shared" si="22"/>
        <v>33.333333333333336</v>
      </c>
      <c r="L32" s="177">
        <f t="shared" si="22"/>
        <v>33.333333333333336</v>
      </c>
      <c r="M32" s="24">
        <f t="shared" si="22"/>
        <v>33.333333333333336</v>
      </c>
      <c r="N32" s="178">
        <f t="shared" si="22"/>
        <v>33.333333333333336</v>
      </c>
      <c r="O32" s="24">
        <f t="shared" si="23"/>
        <v>100</v>
      </c>
      <c r="P32" s="24">
        <f t="shared" si="24"/>
        <v>100</v>
      </c>
      <c r="Q32" s="24">
        <f t="shared" si="25"/>
        <v>100</v>
      </c>
      <c r="R32" s="24">
        <f t="shared" si="26"/>
        <v>100</v>
      </c>
      <c r="S32" s="25">
        <f t="shared" si="27"/>
        <v>399.99999999999994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386.37104999999991</v>
      </c>
      <c r="D33" s="24">
        <f t="shared" si="22"/>
        <v>386.37104999999991</v>
      </c>
      <c r="E33" s="24">
        <f t="shared" si="22"/>
        <v>386.37104999999991</v>
      </c>
      <c r="F33" s="177">
        <f t="shared" si="22"/>
        <v>386.37104999999991</v>
      </c>
      <c r="G33" s="24">
        <f t="shared" si="22"/>
        <v>386.37104999999991</v>
      </c>
      <c r="H33" s="149">
        <f t="shared" si="22"/>
        <v>386.37104999999991</v>
      </c>
      <c r="I33" s="177">
        <f t="shared" si="22"/>
        <v>386.37104999999991</v>
      </c>
      <c r="J33" s="24">
        <f t="shared" si="22"/>
        <v>386.37104999999991</v>
      </c>
      <c r="K33" s="24">
        <f t="shared" si="22"/>
        <v>386.37104999999991</v>
      </c>
      <c r="L33" s="177">
        <f t="shared" si="22"/>
        <v>386.37104999999991</v>
      </c>
      <c r="M33" s="24">
        <f t="shared" si="22"/>
        <v>386.37104999999991</v>
      </c>
      <c r="N33" s="178">
        <f t="shared" si="22"/>
        <v>386.37104999999991</v>
      </c>
      <c r="O33" s="24">
        <f t="shared" si="23"/>
        <v>1159.1131499999997</v>
      </c>
      <c r="P33" s="24">
        <f t="shared" si="24"/>
        <v>1159.1131499999997</v>
      </c>
      <c r="Q33" s="24">
        <f t="shared" si="25"/>
        <v>1159.1131499999997</v>
      </c>
      <c r="R33" s="24">
        <f t="shared" si="26"/>
        <v>1159.1131499999997</v>
      </c>
      <c r="S33" s="25">
        <f t="shared" si="27"/>
        <v>4636.4525999999978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56</v>
      </c>
      <c r="D35" s="24">
        <f t="shared" si="22"/>
        <v>56</v>
      </c>
      <c r="E35" s="24">
        <f t="shared" si="22"/>
        <v>56</v>
      </c>
      <c r="F35" s="177">
        <f t="shared" si="22"/>
        <v>56</v>
      </c>
      <c r="G35" s="24">
        <f t="shared" si="22"/>
        <v>56</v>
      </c>
      <c r="H35" s="149">
        <f t="shared" si="22"/>
        <v>56</v>
      </c>
      <c r="I35" s="177">
        <f t="shared" si="22"/>
        <v>56</v>
      </c>
      <c r="J35" s="24">
        <f t="shared" si="22"/>
        <v>56</v>
      </c>
      <c r="K35" s="24">
        <f t="shared" si="22"/>
        <v>56</v>
      </c>
      <c r="L35" s="177">
        <f t="shared" si="22"/>
        <v>56</v>
      </c>
      <c r="M35" s="24">
        <f t="shared" si="22"/>
        <v>56</v>
      </c>
      <c r="N35" s="178">
        <f t="shared" si="22"/>
        <v>56</v>
      </c>
      <c r="O35" s="24">
        <f t="shared" si="23"/>
        <v>168</v>
      </c>
      <c r="P35" s="24">
        <f t="shared" si="24"/>
        <v>168</v>
      </c>
      <c r="Q35" s="24">
        <f t="shared" si="25"/>
        <v>168</v>
      </c>
      <c r="R35" s="24">
        <f t="shared" si="26"/>
        <v>168</v>
      </c>
      <c r="S35" s="25">
        <f t="shared" si="27"/>
        <v>672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162</v>
      </c>
      <c r="D36" s="24">
        <f t="shared" si="22"/>
        <v>162</v>
      </c>
      <c r="E36" s="24">
        <f t="shared" si="22"/>
        <v>162</v>
      </c>
      <c r="F36" s="177">
        <f t="shared" si="22"/>
        <v>162</v>
      </c>
      <c r="G36" s="24">
        <f t="shared" si="22"/>
        <v>162</v>
      </c>
      <c r="H36" s="149">
        <f t="shared" si="22"/>
        <v>162</v>
      </c>
      <c r="I36" s="177">
        <f t="shared" si="22"/>
        <v>162</v>
      </c>
      <c r="J36" s="24">
        <f t="shared" si="22"/>
        <v>162</v>
      </c>
      <c r="K36" s="24">
        <f t="shared" si="22"/>
        <v>162</v>
      </c>
      <c r="L36" s="177">
        <f t="shared" si="22"/>
        <v>162</v>
      </c>
      <c r="M36" s="24">
        <f t="shared" si="22"/>
        <v>162</v>
      </c>
      <c r="N36" s="178">
        <f t="shared" si="22"/>
        <v>162</v>
      </c>
      <c r="O36" s="24">
        <f t="shared" si="23"/>
        <v>486</v>
      </c>
      <c r="P36" s="24">
        <f t="shared" si="24"/>
        <v>486</v>
      </c>
      <c r="Q36" s="24">
        <f t="shared" si="25"/>
        <v>486</v>
      </c>
      <c r="R36" s="24">
        <f t="shared" si="26"/>
        <v>486</v>
      </c>
      <c r="S36" s="25">
        <f t="shared" si="27"/>
        <v>1944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68</v>
      </c>
      <c r="D37" s="24">
        <f t="shared" si="22"/>
        <v>68</v>
      </c>
      <c r="E37" s="24">
        <f t="shared" si="22"/>
        <v>68</v>
      </c>
      <c r="F37" s="177">
        <f t="shared" si="22"/>
        <v>68</v>
      </c>
      <c r="G37" s="24">
        <f t="shared" si="22"/>
        <v>68</v>
      </c>
      <c r="H37" s="149">
        <f t="shared" si="22"/>
        <v>68</v>
      </c>
      <c r="I37" s="177">
        <f t="shared" si="22"/>
        <v>68</v>
      </c>
      <c r="J37" s="24">
        <f t="shared" si="22"/>
        <v>68</v>
      </c>
      <c r="K37" s="24">
        <f t="shared" si="22"/>
        <v>68</v>
      </c>
      <c r="L37" s="177">
        <f t="shared" si="22"/>
        <v>68</v>
      </c>
      <c r="M37" s="24">
        <f t="shared" si="22"/>
        <v>68</v>
      </c>
      <c r="N37" s="178">
        <f t="shared" si="22"/>
        <v>68</v>
      </c>
      <c r="O37" s="24">
        <f t="shared" si="23"/>
        <v>204</v>
      </c>
      <c r="P37" s="24">
        <f t="shared" si="24"/>
        <v>204</v>
      </c>
      <c r="Q37" s="24">
        <f t="shared" si="25"/>
        <v>204</v>
      </c>
      <c r="R37" s="24">
        <f t="shared" si="26"/>
        <v>204</v>
      </c>
      <c r="S37" s="25">
        <f t="shared" si="27"/>
        <v>816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38.970750000000002</v>
      </c>
      <c r="D38" s="24">
        <f t="shared" si="22"/>
        <v>38.970750000000002</v>
      </c>
      <c r="E38" s="24">
        <f t="shared" si="22"/>
        <v>38.970750000000002</v>
      </c>
      <c r="F38" s="177">
        <f t="shared" si="22"/>
        <v>38.970750000000002</v>
      </c>
      <c r="G38" s="24">
        <f t="shared" si="22"/>
        <v>38.970750000000002</v>
      </c>
      <c r="H38" s="149">
        <f t="shared" si="22"/>
        <v>38.970750000000002</v>
      </c>
      <c r="I38" s="177">
        <f t="shared" si="22"/>
        <v>38.970750000000002</v>
      </c>
      <c r="J38" s="24">
        <f t="shared" si="22"/>
        <v>38.970750000000002</v>
      </c>
      <c r="K38" s="24">
        <f t="shared" si="22"/>
        <v>38.970750000000002</v>
      </c>
      <c r="L38" s="177">
        <f t="shared" si="22"/>
        <v>38.970750000000002</v>
      </c>
      <c r="M38" s="24">
        <f t="shared" si="22"/>
        <v>38.970750000000002</v>
      </c>
      <c r="N38" s="178">
        <f t="shared" si="22"/>
        <v>38.970750000000002</v>
      </c>
      <c r="O38" s="24">
        <f t="shared" si="23"/>
        <v>116.91225</v>
      </c>
      <c r="P38" s="24">
        <f t="shared" si="24"/>
        <v>116.91225</v>
      </c>
      <c r="Q38" s="24">
        <f t="shared" si="25"/>
        <v>116.91225</v>
      </c>
      <c r="R38" s="24">
        <f t="shared" si="26"/>
        <v>116.91225</v>
      </c>
      <c r="S38" s="25">
        <f t="shared" si="27"/>
        <v>467.64900000000006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524.31166666666661</v>
      </c>
      <c r="D39" s="27">
        <f t="shared" si="22"/>
        <v>524.31166666666661</v>
      </c>
      <c r="E39" s="27">
        <f t="shared" si="22"/>
        <v>524.31166666666661</v>
      </c>
      <c r="F39" s="179">
        <f t="shared" si="22"/>
        <v>524.31166666666661</v>
      </c>
      <c r="G39" s="27">
        <f t="shared" si="22"/>
        <v>524.31166666666661</v>
      </c>
      <c r="H39" s="150">
        <f t="shared" si="22"/>
        <v>524.31166666666661</v>
      </c>
      <c r="I39" s="179">
        <f t="shared" si="22"/>
        <v>524.31166666666661</v>
      </c>
      <c r="J39" s="27">
        <f t="shared" si="22"/>
        <v>524.31166666666661</v>
      </c>
      <c r="K39" s="27">
        <f t="shared" si="22"/>
        <v>524.31166666666661</v>
      </c>
      <c r="L39" s="179">
        <f t="shared" si="22"/>
        <v>524.31166666666661</v>
      </c>
      <c r="M39" s="27">
        <f t="shared" si="22"/>
        <v>524.31166666666661</v>
      </c>
      <c r="N39" s="180">
        <f t="shared" si="22"/>
        <v>524.31166666666661</v>
      </c>
      <c r="O39" s="27">
        <f t="shared" si="23"/>
        <v>1572.9349999999999</v>
      </c>
      <c r="P39" s="27">
        <f t="shared" si="24"/>
        <v>1572.9349999999999</v>
      </c>
      <c r="Q39" s="27">
        <f t="shared" si="25"/>
        <v>1572.9349999999999</v>
      </c>
      <c r="R39" s="27">
        <f t="shared" si="26"/>
        <v>1572.9349999999999</v>
      </c>
      <c r="S39" s="28">
        <f t="shared" si="27"/>
        <v>6291.7399999999989</v>
      </c>
    </row>
    <row r="40" spans="2:19" s="41" customFormat="1" ht="12.75" x14ac:dyDescent="0.25">
      <c r="B40" s="45" t="s">
        <v>32</v>
      </c>
      <c r="C40" s="138">
        <f>SUM(C29:C39)</f>
        <v>1352.3201333333332</v>
      </c>
      <c r="D40" s="46">
        <f t="shared" ref="D40:R40" si="28">SUM(D29:D39)</f>
        <v>1352.3201333333332</v>
      </c>
      <c r="E40" s="46">
        <f t="shared" si="28"/>
        <v>1352.3201333333332</v>
      </c>
      <c r="F40" s="191">
        <f t="shared" si="28"/>
        <v>1352.3201333333332</v>
      </c>
      <c r="G40" s="46">
        <f t="shared" si="28"/>
        <v>1352.3201333333332</v>
      </c>
      <c r="H40" s="156">
        <f t="shared" si="28"/>
        <v>1352.3201333333332</v>
      </c>
      <c r="I40" s="191">
        <f t="shared" si="28"/>
        <v>1352.3201333333332</v>
      </c>
      <c r="J40" s="46">
        <f t="shared" si="28"/>
        <v>1352.3201333333332</v>
      </c>
      <c r="K40" s="46">
        <f t="shared" si="28"/>
        <v>1352.3201333333332</v>
      </c>
      <c r="L40" s="191">
        <f t="shared" si="28"/>
        <v>1352.3201333333332</v>
      </c>
      <c r="M40" s="46">
        <f t="shared" si="28"/>
        <v>1352.3201333333332</v>
      </c>
      <c r="N40" s="192">
        <f t="shared" si="28"/>
        <v>1352.3201333333332</v>
      </c>
      <c r="O40" s="46">
        <f t="shared" si="28"/>
        <v>4056.9603999999995</v>
      </c>
      <c r="P40" s="46">
        <f t="shared" si="28"/>
        <v>4056.9603999999995</v>
      </c>
      <c r="Q40" s="46">
        <f t="shared" si="28"/>
        <v>4056.9603999999995</v>
      </c>
      <c r="R40" s="46">
        <f t="shared" si="28"/>
        <v>4056.9603999999995</v>
      </c>
      <c r="S40" s="47">
        <f>SUM(S29:S39)</f>
        <v>16227.841599999996</v>
      </c>
    </row>
    <row r="41" spans="2:19" s="39" customFormat="1" ht="12.75" x14ac:dyDescent="0.25">
      <c r="B41" s="48" t="s">
        <v>33</v>
      </c>
      <c r="C41" s="139">
        <f>IFERROR(C40/C13,"N/A")</f>
        <v>0.28378827397370654</v>
      </c>
      <c r="D41" s="49">
        <f t="shared" ref="D41:R41" si="29">IFERROR(D40/D13,"N/A")</f>
        <v>0.28378827397370654</v>
      </c>
      <c r="E41" s="49">
        <f t="shared" si="29"/>
        <v>0.28378827397370654</v>
      </c>
      <c r="F41" s="193">
        <f t="shared" si="29"/>
        <v>0.28378827397370654</v>
      </c>
      <c r="G41" s="49">
        <f t="shared" si="29"/>
        <v>0.28378827397370654</v>
      </c>
      <c r="H41" s="157">
        <f t="shared" si="29"/>
        <v>0.28378827397370654</v>
      </c>
      <c r="I41" s="193">
        <f t="shared" si="29"/>
        <v>0.28378827397370654</v>
      </c>
      <c r="J41" s="49">
        <f t="shared" si="29"/>
        <v>0.28378827397370654</v>
      </c>
      <c r="K41" s="49">
        <f t="shared" si="29"/>
        <v>0.28378827397370654</v>
      </c>
      <c r="L41" s="193">
        <f t="shared" si="29"/>
        <v>0.28378827397370654</v>
      </c>
      <c r="M41" s="49">
        <f t="shared" si="29"/>
        <v>0.28378827397370654</v>
      </c>
      <c r="N41" s="194">
        <f t="shared" si="29"/>
        <v>0.28378827397370654</v>
      </c>
      <c r="O41" s="49">
        <f t="shared" si="29"/>
        <v>0.28378827397370654</v>
      </c>
      <c r="P41" s="49">
        <f t="shared" si="29"/>
        <v>0.28378827397370654</v>
      </c>
      <c r="Q41" s="49">
        <f t="shared" si="29"/>
        <v>0.28378827397370654</v>
      </c>
      <c r="R41" s="49">
        <f t="shared" si="29"/>
        <v>0.28378827397370654</v>
      </c>
      <c r="S41" s="50">
        <f>IFERROR(S40/S13,"N/A")</f>
        <v>0.28378827397370648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</v>
      </c>
      <c r="D42" s="52">
        <f>C42</f>
        <v>4</v>
      </c>
      <c r="E42" s="52">
        <f t="shared" ref="E42:N42" si="30">D42</f>
        <v>4</v>
      </c>
      <c r="F42" s="195">
        <f t="shared" si="30"/>
        <v>4</v>
      </c>
      <c r="G42" s="52">
        <f t="shared" si="30"/>
        <v>4</v>
      </c>
      <c r="H42" s="158">
        <f t="shared" si="30"/>
        <v>4</v>
      </c>
      <c r="I42" s="195">
        <f t="shared" si="30"/>
        <v>4</v>
      </c>
      <c r="J42" s="52">
        <f t="shared" si="30"/>
        <v>4</v>
      </c>
      <c r="K42" s="52">
        <f t="shared" si="30"/>
        <v>4</v>
      </c>
      <c r="L42" s="195">
        <f t="shared" si="30"/>
        <v>4</v>
      </c>
      <c r="M42" s="52">
        <f t="shared" si="30"/>
        <v>4</v>
      </c>
      <c r="N42" s="196">
        <f t="shared" si="30"/>
        <v>4</v>
      </c>
      <c r="O42" s="52">
        <f>AVERAGE(C42:E42)</f>
        <v>4</v>
      </c>
      <c r="P42" s="52">
        <f>AVERAGE(F42:H42)</f>
        <v>4</v>
      </c>
      <c r="Q42" s="52">
        <f>AVERAGE(I42:K42)</f>
        <v>4</v>
      </c>
      <c r="R42" s="52">
        <f>AVERAGE(L42:N42)</f>
        <v>4</v>
      </c>
      <c r="S42" s="53">
        <f>AVERAGE(O42:R42)</f>
        <v>4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3412.9230333333339</v>
      </c>
      <c r="D44" s="34">
        <f t="shared" ref="D44:R44" si="31">D13-D25-D40</f>
        <v>3412.9230333333339</v>
      </c>
      <c r="E44" s="34">
        <f t="shared" si="31"/>
        <v>3412.9230333333339</v>
      </c>
      <c r="F44" s="185">
        <f t="shared" si="31"/>
        <v>3412.9230333333339</v>
      </c>
      <c r="G44" s="34">
        <f t="shared" si="31"/>
        <v>3412.9230333333339</v>
      </c>
      <c r="H44" s="153">
        <f t="shared" si="31"/>
        <v>3412.9230333333339</v>
      </c>
      <c r="I44" s="185">
        <f t="shared" si="31"/>
        <v>3412.9230333333339</v>
      </c>
      <c r="J44" s="34">
        <f t="shared" si="31"/>
        <v>3412.9230333333339</v>
      </c>
      <c r="K44" s="34">
        <f t="shared" si="31"/>
        <v>3412.9230333333339</v>
      </c>
      <c r="L44" s="185">
        <f t="shared" si="31"/>
        <v>3412.9230333333339</v>
      </c>
      <c r="M44" s="34">
        <f t="shared" si="31"/>
        <v>3412.9230333333339</v>
      </c>
      <c r="N44" s="186">
        <f t="shared" si="31"/>
        <v>3412.9230333333339</v>
      </c>
      <c r="O44" s="34">
        <f t="shared" si="31"/>
        <v>10238.769100000001</v>
      </c>
      <c r="P44" s="34">
        <f t="shared" si="31"/>
        <v>10238.769100000001</v>
      </c>
      <c r="Q44" s="34">
        <f t="shared" si="31"/>
        <v>10238.769100000001</v>
      </c>
      <c r="R44" s="34">
        <f t="shared" si="31"/>
        <v>10238.769100000001</v>
      </c>
      <c r="S44" s="35">
        <f>S13-S25-S40</f>
        <v>40955.07640000002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0.71621172602629346</v>
      </c>
      <c r="D45" s="56">
        <f t="shared" si="32"/>
        <v>0.71621172602629346</v>
      </c>
      <c r="E45" s="56">
        <f t="shared" si="32"/>
        <v>0.71621172602629346</v>
      </c>
      <c r="F45" s="197">
        <f t="shared" si="32"/>
        <v>0.71621172602629346</v>
      </c>
      <c r="G45" s="56">
        <f t="shared" si="32"/>
        <v>0.71621172602629346</v>
      </c>
      <c r="H45" s="159">
        <f t="shared" si="32"/>
        <v>0.71621172602629346</v>
      </c>
      <c r="I45" s="197">
        <f t="shared" si="32"/>
        <v>0.71621172602629346</v>
      </c>
      <c r="J45" s="56">
        <f t="shared" si="32"/>
        <v>0.71621172602629346</v>
      </c>
      <c r="K45" s="56">
        <f t="shared" si="32"/>
        <v>0.71621172602629346</v>
      </c>
      <c r="L45" s="197">
        <f t="shared" si="32"/>
        <v>0.71621172602629346</v>
      </c>
      <c r="M45" s="56">
        <f t="shared" si="32"/>
        <v>0.71621172602629346</v>
      </c>
      <c r="N45" s="198">
        <f t="shared" si="32"/>
        <v>0.71621172602629346</v>
      </c>
      <c r="O45" s="56">
        <f t="shared" si="32"/>
        <v>0.71621172602629346</v>
      </c>
      <c r="P45" s="56">
        <f t="shared" si="32"/>
        <v>0.71621172602629346</v>
      </c>
      <c r="Q45" s="56">
        <f t="shared" si="32"/>
        <v>0.71621172602629346</v>
      </c>
      <c r="R45" s="56">
        <f t="shared" si="32"/>
        <v>0.71621172602629346</v>
      </c>
      <c r="S45" s="57">
        <f>IFERROR(S44/S13,"NO GMV")</f>
        <v>0.71621172602629346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3412.9230333333339</v>
      </c>
      <c r="D47" s="60">
        <f t="shared" ref="D47:R47" si="33">+D44+D25</f>
        <v>3412.9230333333339</v>
      </c>
      <c r="E47" s="60">
        <f t="shared" si="33"/>
        <v>3412.9230333333339</v>
      </c>
      <c r="F47" s="199">
        <f t="shared" si="33"/>
        <v>3412.9230333333339</v>
      </c>
      <c r="G47" s="60">
        <f t="shared" si="33"/>
        <v>3412.9230333333339</v>
      </c>
      <c r="H47" s="160">
        <f t="shared" si="33"/>
        <v>3412.9230333333339</v>
      </c>
      <c r="I47" s="199">
        <f t="shared" si="33"/>
        <v>3412.9230333333339</v>
      </c>
      <c r="J47" s="60">
        <f t="shared" si="33"/>
        <v>3412.9230333333339</v>
      </c>
      <c r="K47" s="60">
        <f t="shared" si="33"/>
        <v>3412.9230333333339</v>
      </c>
      <c r="L47" s="199">
        <f t="shared" si="33"/>
        <v>3412.9230333333339</v>
      </c>
      <c r="M47" s="60">
        <f t="shared" si="33"/>
        <v>3412.9230333333339</v>
      </c>
      <c r="N47" s="200">
        <f t="shared" si="33"/>
        <v>3412.9230333333339</v>
      </c>
      <c r="O47" s="60">
        <f t="shared" si="33"/>
        <v>10238.769100000001</v>
      </c>
      <c r="P47" s="60">
        <f t="shared" si="33"/>
        <v>10238.769100000001</v>
      </c>
      <c r="Q47" s="60">
        <f t="shared" si="33"/>
        <v>10238.769100000001</v>
      </c>
      <c r="R47" s="60">
        <f t="shared" si="33"/>
        <v>10238.769100000001</v>
      </c>
      <c r="S47" s="61">
        <f>+S44+S25</f>
        <v>40955.07640000002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0.71621172602629346</v>
      </c>
      <c r="D48" s="63">
        <f t="shared" si="34"/>
        <v>0.71621172602629346</v>
      </c>
      <c r="E48" s="63">
        <f t="shared" si="34"/>
        <v>0.71621172602629346</v>
      </c>
      <c r="F48" s="201">
        <f t="shared" si="34"/>
        <v>0.71621172602629346</v>
      </c>
      <c r="G48" s="63">
        <f t="shared" si="34"/>
        <v>0.71621172602629346</v>
      </c>
      <c r="H48" s="161">
        <f t="shared" si="34"/>
        <v>0.71621172602629346</v>
      </c>
      <c r="I48" s="201">
        <f t="shared" si="34"/>
        <v>0.71621172602629346</v>
      </c>
      <c r="J48" s="63">
        <f t="shared" si="34"/>
        <v>0.71621172602629346</v>
      </c>
      <c r="K48" s="63">
        <f t="shared" si="34"/>
        <v>0.71621172602629346</v>
      </c>
      <c r="L48" s="201">
        <f t="shared" si="34"/>
        <v>0.71621172602629346</v>
      </c>
      <c r="M48" s="63">
        <f t="shared" si="34"/>
        <v>0.71621172602629346</v>
      </c>
      <c r="N48" s="163">
        <f t="shared" si="34"/>
        <v>0.71621172602629346</v>
      </c>
      <c r="O48" s="63">
        <f t="shared" si="34"/>
        <v>0.71621172602629346</v>
      </c>
      <c r="P48" s="63">
        <f t="shared" si="34"/>
        <v>0.71621172602629346</v>
      </c>
      <c r="Q48" s="63">
        <f t="shared" si="34"/>
        <v>0.71621172602629346</v>
      </c>
      <c r="R48" s="63">
        <f t="shared" si="34"/>
        <v>0.71621172602629346</v>
      </c>
      <c r="S48" s="64">
        <f>IFERROR(S47/S13,"NO GMV")</f>
        <v>0.71621172602629346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DE87-B2F3-4EEC-98A9-33A20A807F67}">
  <sheetPr codeName="Sheet16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113558.24999999993</v>
      </c>
      <c r="D5" s="15">
        <f>C5</f>
        <v>113558.24999999993</v>
      </c>
      <c r="E5" s="15">
        <f t="shared" ref="E5:N5" si="2">D5</f>
        <v>113558.24999999993</v>
      </c>
      <c r="F5" s="171">
        <f t="shared" si="2"/>
        <v>113558.24999999993</v>
      </c>
      <c r="G5" s="15">
        <f t="shared" si="2"/>
        <v>113558.24999999993</v>
      </c>
      <c r="H5" s="146">
        <f t="shared" si="2"/>
        <v>113558.24999999993</v>
      </c>
      <c r="I5" s="171">
        <f t="shared" si="2"/>
        <v>113558.24999999993</v>
      </c>
      <c r="J5" s="15">
        <f t="shared" si="2"/>
        <v>113558.24999999993</v>
      </c>
      <c r="K5" s="15">
        <f t="shared" si="2"/>
        <v>113558.24999999993</v>
      </c>
      <c r="L5" s="171">
        <f t="shared" si="2"/>
        <v>113558.24999999993</v>
      </c>
      <c r="M5" s="15">
        <f t="shared" si="2"/>
        <v>113558.24999999993</v>
      </c>
      <c r="N5" s="172">
        <f t="shared" si="2"/>
        <v>113558.24999999993</v>
      </c>
      <c r="O5" s="15">
        <f>SUM(C5:E5)</f>
        <v>340674.74999999977</v>
      </c>
      <c r="P5" s="15">
        <f>SUM(F5:H5)</f>
        <v>340674.74999999977</v>
      </c>
      <c r="Q5" s="15">
        <f>SUM(I5:K5)</f>
        <v>340674.74999999977</v>
      </c>
      <c r="R5" s="15">
        <f>SUM(L5:N5)</f>
        <v>340674.74999999977</v>
      </c>
      <c r="S5" s="16">
        <f>SUM(C5:N5)</f>
        <v>1362698.9999999991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58015.100000000006</v>
      </c>
      <c r="D8" s="24">
        <f t="shared" ref="D8:N10" si="3">C8</f>
        <v>58015.100000000006</v>
      </c>
      <c r="E8" s="24">
        <f t="shared" si="3"/>
        <v>58015.100000000006</v>
      </c>
      <c r="F8" s="177">
        <f t="shared" si="3"/>
        <v>58015.100000000006</v>
      </c>
      <c r="G8" s="24">
        <f t="shared" si="3"/>
        <v>58015.100000000006</v>
      </c>
      <c r="H8" s="149">
        <f t="shared" si="3"/>
        <v>58015.100000000006</v>
      </c>
      <c r="I8" s="177">
        <f t="shared" si="3"/>
        <v>58015.100000000006</v>
      </c>
      <c r="J8" s="24">
        <f t="shared" si="3"/>
        <v>58015.100000000006</v>
      </c>
      <c r="K8" s="24">
        <f t="shared" si="3"/>
        <v>58015.100000000006</v>
      </c>
      <c r="L8" s="177">
        <f t="shared" si="3"/>
        <v>58015.100000000006</v>
      </c>
      <c r="M8" s="24">
        <f t="shared" si="3"/>
        <v>58015.100000000006</v>
      </c>
      <c r="N8" s="178">
        <f t="shared" si="3"/>
        <v>58015.100000000006</v>
      </c>
      <c r="O8" s="24">
        <f t="shared" ref="O8:O10" si="4">SUM(C8:E8)</f>
        <v>174045.30000000002</v>
      </c>
      <c r="P8" s="24">
        <f t="shared" ref="P8:P10" si="5">SUM(F8:H8)</f>
        <v>174045.30000000002</v>
      </c>
      <c r="Q8" s="24">
        <f t="shared" ref="Q8:Q10" si="6">SUM(I8:K8)</f>
        <v>174045.30000000002</v>
      </c>
      <c r="R8" s="24">
        <f t="shared" ref="R8:R10" si="7">SUM(L8:N8)</f>
        <v>174045.30000000002</v>
      </c>
      <c r="S8" s="25">
        <f t="shared" ref="S8:S10" si="8">SUM(C8:N8)</f>
        <v>696181.19999999984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352.69</v>
      </c>
      <c r="D9" s="24">
        <f t="shared" si="3"/>
        <v>352.69</v>
      </c>
      <c r="E9" s="24">
        <f t="shared" si="3"/>
        <v>352.69</v>
      </c>
      <c r="F9" s="177">
        <f t="shared" si="3"/>
        <v>352.69</v>
      </c>
      <c r="G9" s="24">
        <f t="shared" si="3"/>
        <v>352.69</v>
      </c>
      <c r="H9" s="149">
        <f t="shared" si="3"/>
        <v>352.69</v>
      </c>
      <c r="I9" s="177">
        <f t="shared" si="3"/>
        <v>352.69</v>
      </c>
      <c r="J9" s="24">
        <f t="shared" si="3"/>
        <v>352.69</v>
      </c>
      <c r="K9" s="24">
        <f t="shared" si="3"/>
        <v>352.69</v>
      </c>
      <c r="L9" s="177">
        <f t="shared" si="3"/>
        <v>352.69</v>
      </c>
      <c r="M9" s="24">
        <f t="shared" si="3"/>
        <v>352.69</v>
      </c>
      <c r="N9" s="178">
        <f t="shared" si="3"/>
        <v>352.69</v>
      </c>
      <c r="O9" s="24">
        <f t="shared" si="4"/>
        <v>1058.07</v>
      </c>
      <c r="P9" s="24">
        <f t="shared" si="5"/>
        <v>1058.07</v>
      </c>
      <c r="Q9" s="24">
        <f t="shared" si="6"/>
        <v>1058.07</v>
      </c>
      <c r="R9" s="24">
        <f t="shared" si="7"/>
        <v>1058.07</v>
      </c>
      <c r="S9" s="25">
        <f t="shared" si="8"/>
        <v>4232.28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21122.98499999991</v>
      </c>
      <c r="D10" s="27">
        <f t="shared" si="3"/>
        <v>21122.98499999991</v>
      </c>
      <c r="E10" s="27">
        <f t="shared" si="3"/>
        <v>21122.98499999991</v>
      </c>
      <c r="F10" s="179">
        <f t="shared" si="3"/>
        <v>21122.98499999991</v>
      </c>
      <c r="G10" s="27">
        <f t="shared" si="3"/>
        <v>21122.98499999991</v>
      </c>
      <c r="H10" s="150">
        <f t="shared" si="3"/>
        <v>21122.98499999991</v>
      </c>
      <c r="I10" s="179">
        <f t="shared" si="3"/>
        <v>21122.98499999991</v>
      </c>
      <c r="J10" s="27">
        <f t="shared" si="3"/>
        <v>21122.98499999991</v>
      </c>
      <c r="K10" s="27">
        <f t="shared" si="3"/>
        <v>21122.98499999991</v>
      </c>
      <c r="L10" s="179">
        <f t="shared" si="3"/>
        <v>21122.98499999991</v>
      </c>
      <c r="M10" s="27">
        <f t="shared" si="3"/>
        <v>21122.98499999991</v>
      </c>
      <c r="N10" s="180">
        <f t="shared" si="3"/>
        <v>21122.98499999991</v>
      </c>
      <c r="O10" s="27">
        <f t="shared" si="4"/>
        <v>63368.954999999725</v>
      </c>
      <c r="P10" s="27">
        <f t="shared" si="5"/>
        <v>63368.954999999725</v>
      </c>
      <c r="Q10" s="27">
        <f t="shared" si="6"/>
        <v>63368.954999999725</v>
      </c>
      <c r="R10" s="27">
        <f t="shared" si="7"/>
        <v>63368.954999999725</v>
      </c>
      <c r="S10" s="28">
        <f t="shared" si="8"/>
        <v>253475.81999999887</v>
      </c>
    </row>
    <row r="11" spans="1:19" ht="12.75" x14ac:dyDescent="0.25">
      <c r="B11" s="29" t="s">
        <v>9</v>
      </c>
      <c r="C11" s="133">
        <f>SUM(C8:C9)</f>
        <v>58367.790000000008</v>
      </c>
      <c r="D11" s="30">
        <f t="shared" ref="D11:S11" si="9">SUM(D8:D9)</f>
        <v>58367.790000000008</v>
      </c>
      <c r="E11" s="30">
        <f t="shared" si="9"/>
        <v>58367.790000000008</v>
      </c>
      <c r="F11" s="181">
        <f t="shared" si="9"/>
        <v>58367.790000000008</v>
      </c>
      <c r="G11" s="30">
        <f t="shared" si="9"/>
        <v>58367.790000000008</v>
      </c>
      <c r="H11" s="151">
        <f t="shared" si="9"/>
        <v>58367.790000000008</v>
      </c>
      <c r="I11" s="181">
        <f t="shared" si="9"/>
        <v>58367.790000000008</v>
      </c>
      <c r="J11" s="30">
        <f t="shared" si="9"/>
        <v>58367.790000000008</v>
      </c>
      <c r="K11" s="30">
        <f t="shared" si="9"/>
        <v>58367.790000000008</v>
      </c>
      <c r="L11" s="181">
        <f t="shared" si="9"/>
        <v>58367.790000000008</v>
      </c>
      <c r="M11" s="30">
        <f t="shared" si="9"/>
        <v>58367.790000000008</v>
      </c>
      <c r="N11" s="182">
        <f t="shared" si="9"/>
        <v>58367.790000000008</v>
      </c>
      <c r="O11" s="30">
        <f t="shared" si="9"/>
        <v>175103.37000000002</v>
      </c>
      <c r="P11" s="30">
        <f t="shared" si="9"/>
        <v>175103.37000000002</v>
      </c>
      <c r="Q11" s="30">
        <f t="shared" si="9"/>
        <v>175103.37000000002</v>
      </c>
      <c r="R11" s="30">
        <f t="shared" si="9"/>
        <v>175103.37000000002</v>
      </c>
      <c r="S11" s="31">
        <f t="shared" si="9"/>
        <v>700413.47999999986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34067.475000000006</v>
      </c>
      <c r="D13" s="34">
        <f t="shared" ref="D13:N13" si="11">D5-SUM(D8:D10)</f>
        <v>34067.475000000006</v>
      </c>
      <c r="E13" s="34">
        <f t="shared" si="11"/>
        <v>34067.475000000006</v>
      </c>
      <c r="F13" s="185">
        <f t="shared" si="11"/>
        <v>34067.475000000006</v>
      </c>
      <c r="G13" s="34">
        <f t="shared" si="11"/>
        <v>34067.475000000006</v>
      </c>
      <c r="H13" s="153">
        <f t="shared" si="11"/>
        <v>34067.475000000006</v>
      </c>
      <c r="I13" s="185">
        <f t="shared" si="11"/>
        <v>34067.475000000006</v>
      </c>
      <c r="J13" s="34">
        <f t="shared" si="11"/>
        <v>34067.475000000006</v>
      </c>
      <c r="K13" s="34">
        <f t="shared" si="11"/>
        <v>34067.475000000006</v>
      </c>
      <c r="L13" s="185">
        <f t="shared" si="11"/>
        <v>34067.475000000006</v>
      </c>
      <c r="M13" s="34">
        <f t="shared" si="11"/>
        <v>34067.475000000006</v>
      </c>
      <c r="N13" s="186">
        <f t="shared" si="11"/>
        <v>34067.475000000006</v>
      </c>
      <c r="O13" s="34">
        <f t="shared" ref="O13:R13" si="12">O5-SUM(O8:O10)</f>
        <v>102202.42500000002</v>
      </c>
      <c r="P13" s="34">
        <f t="shared" si="12"/>
        <v>102202.42500000002</v>
      </c>
      <c r="Q13" s="34">
        <f t="shared" si="12"/>
        <v>102202.42500000002</v>
      </c>
      <c r="R13" s="34">
        <f t="shared" si="12"/>
        <v>102202.42500000002</v>
      </c>
      <c r="S13" s="35">
        <f>S5-SUM(S8:S10)</f>
        <v>408809.7000000003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0.30000000000000027</v>
      </c>
      <c r="D14" s="314">
        <f t="shared" si="13"/>
        <v>0.30000000000000027</v>
      </c>
      <c r="E14" s="314">
        <f t="shared" si="13"/>
        <v>0.30000000000000027</v>
      </c>
      <c r="F14" s="315">
        <f t="shared" si="13"/>
        <v>0.30000000000000027</v>
      </c>
      <c r="G14" s="314">
        <f t="shared" si="13"/>
        <v>0.30000000000000027</v>
      </c>
      <c r="H14" s="316">
        <f t="shared" si="13"/>
        <v>0.30000000000000027</v>
      </c>
      <c r="I14" s="315">
        <f t="shared" si="13"/>
        <v>0.30000000000000027</v>
      </c>
      <c r="J14" s="314">
        <f t="shared" si="13"/>
        <v>0.30000000000000027</v>
      </c>
      <c r="K14" s="314">
        <f t="shared" si="13"/>
        <v>0.30000000000000027</v>
      </c>
      <c r="L14" s="315">
        <f t="shared" si="13"/>
        <v>0.30000000000000027</v>
      </c>
      <c r="M14" s="314">
        <f t="shared" si="13"/>
        <v>0.30000000000000027</v>
      </c>
      <c r="N14" s="317">
        <f t="shared" si="13"/>
        <v>0.30000000000000027</v>
      </c>
      <c r="O14" s="314">
        <f t="shared" si="13"/>
        <v>0.30000000000000027</v>
      </c>
      <c r="P14" s="314">
        <f t="shared" si="13"/>
        <v>0.30000000000000027</v>
      </c>
      <c r="Q14" s="314">
        <f t="shared" si="13"/>
        <v>0.30000000000000027</v>
      </c>
      <c r="R14" s="314">
        <f t="shared" si="13"/>
        <v>0.30000000000000027</v>
      </c>
      <c r="S14" s="318">
        <f>IFERROR(S13/S5,"N/A")</f>
        <v>0.30000000000000043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2006.7124999999999</v>
      </c>
      <c r="D24" s="27">
        <f t="shared" si="14"/>
        <v>2006.7124999999999</v>
      </c>
      <c r="E24" s="27">
        <f t="shared" si="14"/>
        <v>2006.7124999999999</v>
      </c>
      <c r="F24" s="179">
        <f t="shared" si="14"/>
        <v>2006.7124999999999</v>
      </c>
      <c r="G24" s="27">
        <f t="shared" si="14"/>
        <v>2006.7124999999999</v>
      </c>
      <c r="H24" s="150">
        <f t="shared" si="14"/>
        <v>2006.7124999999999</v>
      </c>
      <c r="I24" s="179">
        <f t="shared" si="14"/>
        <v>2006.7124999999999</v>
      </c>
      <c r="J24" s="27">
        <f t="shared" si="14"/>
        <v>2006.7124999999999</v>
      </c>
      <c r="K24" s="27">
        <f t="shared" si="14"/>
        <v>2006.7124999999999</v>
      </c>
      <c r="L24" s="179">
        <f t="shared" si="14"/>
        <v>2006.7124999999999</v>
      </c>
      <c r="M24" s="27">
        <f t="shared" si="14"/>
        <v>2006.7124999999999</v>
      </c>
      <c r="N24" s="180">
        <f t="shared" si="14"/>
        <v>2006.7124999999999</v>
      </c>
      <c r="O24" s="27">
        <f t="shared" si="15"/>
        <v>6020.1374999999998</v>
      </c>
      <c r="P24" s="27">
        <f t="shared" si="16"/>
        <v>6020.1374999999998</v>
      </c>
      <c r="Q24" s="27">
        <f t="shared" si="17"/>
        <v>6020.1374999999998</v>
      </c>
      <c r="R24" s="27">
        <f t="shared" si="18"/>
        <v>6020.1374999999998</v>
      </c>
      <c r="S24" s="28">
        <f t="shared" si="19"/>
        <v>24080.550000000003</v>
      </c>
    </row>
    <row r="25" spans="2:19" s="41" customFormat="1" ht="12.75" x14ac:dyDescent="0.25">
      <c r="B25" s="29" t="s">
        <v>20</v>
      </c>
      <c r="C25" s="135">
        <f>SUM(C18:C24)</f>
        <v>2006.7124999999999</v>
      </c>
      <c r="D25" s="34">
        <f t="shared" ref="D25:R25" si="20">SUM(D18:D24)</f>
        <v>2006.7124999999999</v>
      </c>
      <c r="E25" s="34">
        <f t="shared" si="20"/>
        <v>2006.7124999999999</v>
      </c>
      <c r="F25" s="185">
        <f t="shared" si="20"/>
        <v>2006.7124999999999</v>
      </c>
      <c r="G25" s="34">
        <f t="shared" si="20"/>
        <v>2006.7124999999999</v>
      </c>
      <c r="H25" s="153">
        <f t="shared" si="20"/>
        <v>2006.7124999999999</v>
      </c>
      <c r="I25" s="185">
        <f t="shared" si="20"/>
        <v>2006.7124999999999</v>
      </c>
      <c r="J25" s="34">
        <f t="shared" si="20"/>
        <v>2006.7124999999999</v>
      </c>
      <c r="K25" s="34">
        <f t="shared" si="20"/>
        <v>2006.7124999999999</v>
      </c>
      <c r="L25" s="185">
        <f t="shared" si="20"/>
        <v>2006.7124999999999</v>
      </c>
      <c r="M25" s="34">
        <f t="shared" si="20"/>
        <v>2006.7124999999999</v>
      </c>
      <c r="N25" s="186">
        <f t="shared" si="20"/>
        <v>2006.7124999999999</v>
      </c>
      <c r="O25" s="34">
        <f t="shared" si="20"/>
        <v>6020.1374999999998</v>
      </c>
      <c r="P25" s="34">
        <f t="shared" si="20"/>
        <v>6020.1374999999998</v>
      </c>
      <c r="Q25" s="34">
        <f t="shared" si="20"/>
        <v>6020.1374999999998</v>
      </c>
      <c r="R25" s="34">
        <f t="shared" si="20"/>
        <v>6020.1374999999998</v>
      </c>
      <c r="S25" s="35">
        <f>SUM(S18:S24)</f>
        <v>24080.550000000003</v>
      </c>
    </row>
    <row r="26" spans="2:19" s="39" customFormat="1" ht="12.75" x14ac:dyDescent="0.25">
      <c r="B26" s="42" t="s">
        <v>21</v>
      </c>
      <c r="C26" s="137">
        <f>IFERROR(C25/C13,"N/A")</f>
        <v>5.8904057315665441E-2</v>
      </c>
      <c r="D26" s="43">
        <f t="shared" ref="D26:R26" si="21">IFERROR(D25/D13,"N/A")</f>
        <v>5.8904057315665441E-2</v>
      </c>
      <c r="E26" s="43">
        <f t="shared" si="21"/>
        <v>5.8904057315665441E-2</v>
      </c>
      <c r="F26" s="189">
        <f t="shared" si="21"/>
        <v>5.8904057315665441E-2</v>
      </c>
      <c r="G26" s="43">
        <f t="shared" si="21"/>
        <v>5.8904057315665441E-2</v>
      </c>
      <c r="H26" s="155">
        <f t="shared" si="21"/>
        <v>5.8904057315665441E-2</v>
      </c>
      <c r="I26" s="189">
        <f t="shared" si="21"/>
        <v>5.8904057315665441E-2</v>
      </c>
      <c r="J26" s="43">
        <f t="shared" si="21"/>
        <v>5.8904057315665441E-2</v>
      </c>
      <c r="K26" s="43">
        <f t="shared" si="21"/>
        <v>5.8904057315665441E-2</v>
      </c>
      <c r="L26" s="189">
        <f t="shared" si="21"/>
        <v>5.8904057315665441E-2</v>
      </c>
      <c r="M26" s="43">
        <f t="shared" si="21"/>
        <v>5.8904057315665441E-2</v>
      </c>
      <c r="N26" s="190">
        <f t="shared" si="21"/>
        <v>5.8904057315665441E-2</v>
      </c>
      <c r="O26" s="43">
        <f t="shared" si="21"/>
        <v>5.8904057315665441E-2</v>
      </c>
      <c r="P26" s="43">
        <f t="shared" si="21"/>
        <v>5.8904057315665441E-2</v>
      </c>
      <c r="Q26" s="43">
        <f t="shared" si="21"/>
        <v>5.8904057315665441E-2</v>
      </c>
      <c r="R26" s="43">
        <f t="shared" si="21"/>
        <v>5.8904057315665441E-2</v>
      </c>
      <c r="S26" s="44">
        <f>IFERROR(S25/S13,"N/A")</f>
        <v>5.890405731566542E-2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233.33333333333337</v>
      </c>
      <c r="D29" s="24">
        <f t="shared" ref="D29:N39" si="22">C29</f>
        <v>233.33333333333337</v>
      </c>
      <c r="E29" s="24">
        <f t="shared" si="22"/>
        <v>233.33333333333337</v>
      </c>
      <c r="F29" s="177">
        <f t="shared" si="22"/>
        <v>233.33333333333337</v>
      </c>
      <c r="G29" s="24">
        <f t="shared" si="22"/>
        <v>233.33333333333337</v>
      </c>
      <c r="H29" s="149">
        <f t="shared" si="22"/>
        <v>233.33333333333337</v>
      </c>
      <c r="I29" s="177">
        <f t="shared" si="22"/>
        <v>233.33333333333337</v>
      </c>
      <c r="J29" s="24">
        <f t="shared" si="22"/>
        <v>233.33333333333337</v>
      </c>
      <c r="K29" s="24">
        <f t="shared" si="22"/>
        <v>233.33333333333337</v>
      </c>
      <c r="L29" s="177">
        <f t="shared" si="22"/>
        <v>233.33333333333337</v>
      </c>
      <c r="M29" s="24">
        <f t="shared" si="22"/>
        <v>233.33333333333337</v>
      </c>
      <c r="N29" s="178">
        <f t="shared" si="22"/>
        <v>233.33333333333337</v>
      </c>
      <c r="O29" s="24">
        <f t="shared" ref="O29:O39" si="23">SUM(C29:E29)</f>
        <v>700.00000000000011</v>
      </c>
      <c r="P29" s="24">
        <f t="shared" ref="P29:P39" si="24">SUM(F29:H29)</f>
        <v>700.00000000000011</v>
      </c>
      <c r="Q29" s="24">
        <f t="shared" ref="Q29:Q39" si="25">SUM(I29:K29)</f>
        <v>700.00000000000011</v>
      </c>
      <c r="R29" s="24">
        <f t="shared" ref="R29:R39" si="26">SUM(L29:N29)</f>
        <v>700.00000000000011</v>
      </c>
      <c r="S29" s="25">
        <f t="shared" ref="S29:S39" si="27">SUM(C29:N29)</f>
        <v>2800.0000000000014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54.166666666666664</v>
      </c>
      <c r="D30" s="24">
        <f t="shared" si="22"/>
        <v>54.166666666666664</v>
      </c>
      <c r="E30" s="24">
        <f t="shared" si="22"/>
        <v>54.166666666666664</v>
      </c>
      <c r="F30" s="177">
        <f t="shared" si="22"/>
        <v>54.166666666666664</v>
      </c>
      <c r="G30" s="24">
        <f t="shared" si="22"/>
        <v>54.166666666666664</v>
      </c>
      <c r="H30" s="149">
        <f t="shared" si="22"/>
        <v>54.166666666666664</v>
      </c>
      <c r="I30" s="177">
        <f t="shared" si="22"/>
        <v>54.166666666666664</v>
      </c>
      <c r="J30" s="24">
        <f t="shared" si="22"/>
        <v>54.166666666666664</v>
      </c>
      <c r="K30" s="24">
        <f t="shared" si="22"/>
        <v>54.166666666666664</v>
      </c>
      <c r="L30" s="177">
        <f t="shared" si="22"/>
        <v>54.166666666666664</v>
      </c>
      <c r="M30" s="24">
        <f t="shared" si="22"/>
        <v>54.166666666666664</v>
      </c>
      <c r="N30" s="178">
        <f t="shared" si="22"/>
        <v>54.166666666666664</v>
      </c>
      <c r="O30" s="24">
        <f t="shared" si="23"/>
        <v>162.5</v>
      </c>
      <c r="P30" s="24">
        <f t="shared" si="24"/>
        <v>162.5</v>
      </c>
      <c r="Q30" s="24">
        <f t="shared" si="25"/>
        <v>162.5</v>
      </c>
      <c r="R30" s="24">
        <f t="shared" si="26"/>
        <v>162.5</v>
      </c>
      <c r="S30" s="25">
        <f t="shared" si="27"/>
        <v>650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166.66666666666666</v>
      </c>
      <c r="D31" s="24">
        <f t="shared" si="22"/>
        <v>166.66666666666666</v>
      </c>
      <c r="E31" s="24">
        <f t="shared" si="22"/>
        <v>166.66666666666666</v>
      </c>
      <c r="F31" s="177">
        <f t="shared" si="22"/>
        <v>166.66666666666666</v>
      </c>
      <c r="G31" s="24">
        <f t="shared" si="22"/>
        <v>166.66666666666666</v>
      </c>
      <c r="H31" s="149">
        <f t="shared" si="22"/>
        <v>166.66666666666666</v>
      </c>
      <c r="I31" s="177">
        <f t="shared" si="22"/>
        <v>166.66666666666666</v>
      </c>
      <c r="J31" s="24">
        <f t="shared" si="22"/>
        <v>166.66666666666666</v>
      </c>
      <c r="K31" s="24">
        <f t="shared" si="22"/>
        <v>166.66666666666666</v>
      </c>
      <c r="L31" s="177">
        <f t="shared" si="22"/>
        <v>166.66666666666666</v>
      </c>
      <c r="M31" s="24">
        <f t="shared" si="22"/>
        <v>166.66666666666666</v>
      </c>
      <c r="N31" s="178">
        <f t="shared" si="22"/>
        <v>166.66666666666666</v>
      </c>
      <c r="O31" s="24">
        <f t="shared" si="23"/>
        <v>500</v>
      </c>
      <c r="P31" s="24">
        <f t="shared" si="24"/>
        <v>500</v>
      </c>
      <c r="Q31" s="24">
        <f t="shared" si="25"/>
        <v>500</v>
      </c>
      <c r="R31" s="24">
        <f t="shared" si="26"/>
        <v>500</v>
      </c>
      <c r="S31" s="25">
        <f t="shared" si="27"/>
        <v>2000.0000000000002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166.66666666666666</v>
      </c>
      <c r="D32" s="24">
        <f t="shared" si="22"/>
        <v>166.66666666666666</v>
      </c>
      <c r="E32" s="24">
        <f t="shared" si="22"/>
        <v>166.66666666666666</v>
      </c>
      <c r="F32" s="177">
        <f t="shared" si="22"/>
        <v>166.66666666666666</v>
      </c>
      <c r="G32" s="24">
        <f t="shared" si="22"/>
        <v>166.66666666666666</v>
      </c>
      <c r="H32" s="149">
        <f t="shared" si="22"/>
        <v>166.66666666666666</v>
      </c>
      <c r="I32" s="177">
        <f t="shared" si="22"/>
        <v>166.66666666666666</v>
      </c>
      <c r="J32" s="24">
        <f t="shared" si="22"/>
        <v>166.66666666666666</v>
      </c>
      <c r="K32" s="24">
        <f t="shared" si="22"/>
        <v>166.66666666666666</v>
      </c>
      <c r="L32" s="177">
        <f t="shared" si="22"/>
        <v>166.66666666666666</v>
      </c>
      <c r="M32" s="24">
        <f t="shared" si="22"/>
        <v>166.66666666666666</v>
      </c>
      <c r="N32" s="178">
        <f t="shared" si="22"/>
        <v>166.66666666666666</v>
      </c>
      <c r="O32" s="24">
        <f t="shared" si="23"/>
        <v>500</v>
      </c>
      <c r="P32" s="24">
        <f t="shared" si="24"/>
        <v>500</v>
      </c>
      <c r="Q32" s="24">
        <f t="shared" si="25"/>
        <v>500</v>
      </c>
      <c r="R32" s="24">
        <f t="shared" si="26"/>
        <v>500</v>
      </c>
      <c r="S32" s="25">
        <f t="shared" si="27"/>
        <v>2000.0000000000002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3406.7474999999977</v>
      </c>
      <c r="D33" s="24">
        <f t="shared" si="22"/>
        <v>3406.7474999999977</v>
      </c>
      <c r="E33" s="24">
        <f t="shared" si="22"/>
        <v>3406.7474999999977</v>
      </c>
      <c r="F33" s="177">
        <f t="shared" si="22"/>
        <v>3406.7474999999977</v>
      </c>
      <c r="G33" s="24">
        <f t="shared" si="22"/>
        <v>3406.7474999999977</v>
      </c>
      <c r="H33" s="149">
        <f t="shared" si="22"/>
        <v>3406.7474999999977</v>
      </c>
      <c r="I33" s="177">
        <f t="shared" si="22"/>
        <v>3406.7474999999977</v>
      </c>
      <c r="J33" s="24">
        <f t="shared" si="22"/>
        <v>3406.7474999999977</v>
      </c>
      <c r="K33" s="24">
        <f t="shared" si="22"/>
        <v>3406.7474999999977</v>
      </c>
      <c r="L33" s="177">
        <f t="shared" si="22"/>
        <v>3406.7474999999977</v>
      </c>
      <c r="M33" s="24">
        <f t="shared" si="22"/>
        <v>3406.7474999999977</v>
      </c>
      <c r="N33" s="178">
        <f t="shared" si="22"/>
        <v>3406.7474999999977</v>
      </c>
      <c r="O33" s="24">
        <f t="shared" si="23"/>
        <v>10220.242499999993</v>
      </c>
      <c r="P33" s="24">
        <f t="shared" si="24"/>
        <v>10220.242499999993</v>
      </c>
      <c r="Q33" s="24">
        <f t="shared" si="25"/>
        <v>10220.242499999993</v>
      </c>
      <c r="R33" s="24">
        <f t="shared" si="26"/>
        <v>10220.242499999993</v>
      </c>
      <c r="S33" s="25">
        <f t="shared" si="27"/>
        <v>40880.969999999972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108.33333333333333</v>
      </c>
      <c r="D34" s="24">
        <f t="shared" si="22"/>
        <v>108.33333333333333</v>
      </c>
      <c r="E34" s="24">
        <f t="shared" si="22"/>
        <v>108.33333333333333</v>
      </c>
      <c r="F34" s="177">
        <f t="shared" si="22"/>
        <v>108.33333333333333</v>
      </c>
      <c r="G34" s="24">
        <f t="shared" si="22"/>
        <v>108.33333333333333</v>
      </c>
      <c r="H34" s="149">
        <f t="shared" si="22"/>
        <v>108.33333333333333</v>
      </c>
      <c r="I34" s="177">
        <f t="shared" si="22"/>
        <v>108.33333333333333</v>
      </c>
      <c r="J34" s="24">
        <f t="shared" si="22"/>
        <v>108.33333333333333</v>
      </c>
      <c r="K34" s="24">
        <f t="shared" si="22"/>
        <v>108.33333333333333</v>
      </c>
      <c r="L34" s="177">
        <f t="shared" si="22"/>
        <v>108.33333333333333</v>
      </c>
      <c r="M34" s="24">
        <f t="shared" si="22"/>
        <v>108.33333333333333</v>
      </c>
      <c r="N34" s="178">
        <f t="shared" si="22"/>
        <v>108.33333333333333</v>
      </c>
      <c r="O34" s="24">
        <f t="shared" si="23"/>
        <v>325</v>
      </c>
      <c r="P34" s="24">
        <f t="shared" si="24"/>
        <v>325</v>
      </c>
      <c r="Q34" s="24">
        <f t="shared" si="25"/>
        <v>325</v>
      </c>
      <c r="R34" s="24">
        <f t="shared" si="26"/>
        <v>325</v>
      </c>
      <c r="S34" s="25">
        <f t="shared" si="27"/>
        <v>1300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280</v>
      </c>
      <c r="D35" s="24">
        <f t="shared" si="22"/>
        <v>280</v>
      </c>
      <c r="E35" s="24">
        <f t="shared" si="22"/>
        <v>280</v>
      </c>
      <c r="F35" s="177">
        <f t="shared" si="22"/>
        <v>280</v>
      </c>
      <c r="G35" s="24">
        <f t="shared" si="22"/>
        <v>280</v>
      </c>
      <c r="H35" s="149">
        <f t="shared" si="22"/>
        <v>280</v>
      </c>
      <c r="I35" s="177">
        <f t="shared" si="22"/>
        <v>280</v>
      </c>
      <c r="J35" s="24">
        <f t="shared" si="22"/>
        <v>280</v>
      </c>
      <c r="K35" s="24">
        <f t="shared" si="22"/>
        <v>280</v>
      </c>
      <c r="L35" s="177">
        <f t="shared" si="22"/>
        <v>280</v>
      </c>
      <c r="M35" s="24">
        <f t="shared" si="22"/>
        <v>280</v>
      </c>
      <c r="N35" s="178">
        <f t="shared" si="22"/>
        <v>280</v>
      </c>
      <c r="O35" s="24">
        <f t="shared" si="23"/>
        <v>840</v>
      </c>
      <c r="P35" s="24">
        <f t="shared" si="24"/>
        <v>840</v>
      </c>
      <c r="Q35" s="24">
        <f t="shared" si="25"/>
        <v>840</v>
      </c>
      <c r="R35" s="24">
        <f t="shared" si="26"/>
        <v>840</v>
      </c>
      <c r="S35" s="25">
        <f t="shared" si="27"/>
        <v>3360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810</v>
      </c>
      <c r="D36" s="24">
        <f t="shared" si="22"/>
        <v>810</v>
      </c>
      <c r="E36" s="24">
        <f t="shared" si="22"/>
        <v>810</v>
      </c>
      <c r="F36" s="177">
        <f t="shared" si="22"/>
        <v>810</v>
      </c>
      <c r="G36" s="24">
        <f t="shared" si="22"/>
        <v>810</v>
      </c>
      <c r="H36" s="149">
        <f t="shared" si="22"/>
        <v>810</v>
      </c>
      <c r="I36" s="177">
        <f t="shared" si="22"/>
        <v>810</v>
      </c>
      <c r="J36" s="24">
        <f t="shared" si="22"/>
        <v>810</v>
      </c>
      <c r="K36" s="24">
        <f t="shared" si="22"/>
        <v>810</v>
      </c>
      <c r="L36" s="177">
        <f t="shared" si="22"/>
        <v>810</v>
      </c>
      <c r="M36" s="24">
        <f t="shared" si="22"/>
        <v>810</v>
      </c>
      <c r="N36" s="178">
        <f t="shared" si="22"/>
        <v>810</v>
      </c>
      <c r="O36" s="24">
        <f t="shared" si="23"/>
        <v>2430</v>
      </c>
      <c r="P36" s="24">
        <f t="shared" si="24"/>
        <v>2430</v>
      </c>
      <c r="Q36" s="24">
        <f t="shared" si="25"/>
        <v>2430</v>
      </c>
      <c r="R36" s="24">
        <f t="shared" si="26"/>
        <v>2430</v>
      </c>
      <c r="S36" s="25">
        <f t="shared" si="27"/>
        <v>9720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340.00000000000006</v>
      </c>
      <c r="D37" s="24">
        <f t="shared" si="22"/>
        <v>340.00000000000006</v>
      </c>
      <c r="E37" s="24">
        <f t="shared" si="22"/>
        <v>340.00000000000006</v>
      </c>
      <c r="F37" s="177">
        <f t="shared" si="22"/>
        <v>340.00000000000006</v>
      </c>
      <c r="G37" s="24">
        <f t="shared" si="22"/>
        <v>340.00000000000006</v>
      </c>
      <c r="H37" s="149">
        <f t="shared" si="22"/>
        <v>340.00000000000006</v>
      </c>
      <c r="I37" s="177">
        <f t="shared" si="22"/>
        <v>340.00000000000006</v>
      </c>
      <c r="J37" s="24">
        <f t="shared" si="22"/>
        <v>340.00000000000006</v>
      </c>
      <c r="K37" s="24">
        <f t="shared" si="22"/>
        <v>340.00000000000006</v>
      </c>
      <c r="L37" s="177">
        <f t="shared" si="22"/>
        <v>340.00000000000006</v>
      </c>
      <c r="M37" s="24">
        <f t="shared" si="22"/>
        <v>340.00000000000006</v>
      </c>
      <c r="N37" s="178">
        <f t="shared" si="22"/>
        <v>340.00000000000006</v>
      </c>
      <c r="O37" s="24">
        <f t="shared" si="23"/>
        <v>1020.0000000000002</v>
      </c>
      <c r="P37" s="24">
        <f t="shared" si="24"/>
        <v>1020.0000000000002</v>
      </c>
      <c r="Q37" s="24">
        <f t="shared" si="25"/>
        <v>1020.0000000000002</v>
      </c>
      <c r="R37" s="24">
        <f t="shared" si="26"/>
        <v>1020.0000000000002</v>
      </c>
      <c r="S37" s="25">
        <f t="shared" si="27"/>
        <v>4080.0000000000005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754.19629999999995</v>
      </c>
      <c r="D38" s="24">
        <f t="shared" si="22"/>
        <v>754.19629999999995</v>
      </c>
      <c r="E38" s="24">
        <f t="shared" si="22"/>
        <v>754.19629999999995</v>
      </c>
      <c r="F38" s="177">
        <f t="shared" si="22"/>
        <v>754.19629999999995</v>
      </c>
      <c r="G38" s="24">
        <f t="shared" si="22"/>
        <v>754.19629999999995</v>
      </c>
      <c r="H38" s="149">
        <f t="shared" si="22"/>
        <v>754.19629999999995</v>
      </c>
      <c r="I38" s="177">
        <f t="shared" si="22"/>
        <v>754.19629999999995</v>
      </c>
      <c r="J38" s="24">
        <f t="shared" si="22"/>
        <v>754.19629999999995</v>
      </c>
      <c r="K38" s="24">
        <f t="shared" si="22"/>
        <v>754.19629999999995</v>
      </c>
      <c r="L38" s="177">
        <f t="shared" si="22"/>
        <v>754.19629999999995</v>
      </c>
      <c r="M38" s="24">
        <f t="shared" si="22"/>
        <v>754.19629999999995</v>
      </c>
      <c r="N38" s="178">
        <f t="shared" si="22"/>
        <v>754.19629999999995</v>
      </c>
      <c r="O38" s="24">
        <f t="shared" si="23"/>
        <v>2262.5888999999997</v>
      </c>
      <c r="P38" s="24">
        <f t="shared" si="24"/>
        <v>2262.5888999999997</v>
      </c>
      <c r="Q38" s="24">
        <f t="shared" si="25"/>
        <v>2262.5888999999997</v>
      </c>
      <c r="R38" s="24">
        <f t="shared" si="26"/>
        <v>2262.5888999999997</v>
      </c>
      <c r="S38" s="25">
        <f t="shared" si="27"/>
        <v>9050.3555999999971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4341.3283333333338</v>
      </c>
      <c r="D39" s="27">
        <f t="shared" si="22"/>
        <v>4341.3283333333338</v>
      </c>
      <c r="E39" s="27">
        <f t="shared" si="22"/>
        <v>4341.3283333333338</v>
      </c>
      <c r="F39" s="179">
        <f t="shared" si="22"/>
        <v>4341.3283333333338</v>
      </c>
      <c r="G39" s="27">
        <f t="shared" si="22"/>
        <v>4341.3283333333338</v>
      </c>
      <c r="H39" s="150">
        <f t="shared" si="22"/>
        <v>4341.3283333333338</v>
      </c>
      <c r="I39" s="179">
        <f t="shared" si="22"/>
        <v>4341.3283333333338</v>
      </c>
      <c r="J39" s="27">
        <f t="shared" si="22"/>
        <v>4341.3283333333338</v>
      </c>
      <c r="K39" s="27">
        <f t="shared" si="22"/>
        <v>4341.3283333333338</v>
      </c>
      <c r="L39" s="179">
        <f t="shared" si="22"/>
        <v>4341.3283333333338</v>
      </c>
      <c r="M39" s="27">
        <f t="shared" si="22"/>
        <v>4341.3283333333338</v>
      </c>
      <c r="N39" s="180">
        <f t="shared" si="22"/>
        <v>4341.3283333333338</v>
      </c>
      <c r="O39" s="27">
        <f t="shared" si="23"/>
        <v>13023.985000000001</v>
      </c>
      <c r="P39" s="27">
        <f t="shared" si="24"/>
        <v>13023.985000000001</v>
      </c>
      <c r="Q39" s="27">
        <f t="shared" si="25"/>
        <v>13023.985000000001</v>
      </c>
      <c r="R39" s="27">
        <f t="shared" si="26"/>
        <v>13023.985000000001</v>
      </c>
      <c r="S39" s="28">
        <f t="shared" si="27"/>
        <v>52095.939999999995</v>
      </c>
    </row>
    <row r="40" spans="2:19" s="41" customFormat="1" ht="12.75" x14ac:dyDescent="0.25">
      <c r="B40" s="45" t="s">
        <v>32</v>
      </c>
      <c r="C40" s="138">
        <f>SUM(C29:C39)</f>
        <v>10661.438799999998</v>
      </c>
      <c r="D40" s="46">
        <f t="shared" ref="D40:R40" si="28">SUM(D29:D39)</f>
        <v>10661.438799999998</v>
      </c>
      <c r="E40" s="46">
        <f t="shared" si="28"/>
        <v>10661.438799999998</v>
      </c>
      <c r="F40" s="191">
        <f t="shared" si="28"/>
        <v>10661.438799999998</v>
      </c>
      <c r="G40" s="46">
        <f t="shared" si="28"/>
        <v>10661.438799999998</v>
      </c>
      <c r="H40" s="156">
        <f t="shared" si="28"/>
        <v>10661.438799999998</v>
      </c>
      <c r="I40" s="191">
        <f t="shared" si="28"/>
        <v>10661.438799999998</v>
      </c>
      <c r="J40" s="46">
        <f t="shared" si="28"/>
        <v>10661.438799999998</v>
      </c>
      <c r="K40" s="46">
        <f t="shared" si="28"/>
        <v>10661.438799999998</v>
      </c>
      <c r="L40" s="191">
        <f t="shared" si="28"/>
        <v>10661.438799999998</v>
      </c>
      <c r="M40" s="46">
        <f t="shared" si="28"/>
        <v>10661.438799999998</v>
      </c>
      <c r="N40" s="192">
        <f t="shared" si="28"/>
        <v>10661.438799999998</v>
      </c>
      <c r="O40" s="46">
        <f t="shared" si="28"/>
        <v>31984.316399999992</v>
      </c>
      <c r="P40" s="46">
        <f t="shared" si="28"/>
        <v>31984.316399999992</v>
      </c>
      <c r="Q40" s="46">
        <f t="shared" si="28"/>
        <v>31984.316399999992</v>
      </c>
      <c r="R40" s="46">
        <f t="shared" si="28"/>
        <v>31984.316399999992</v>
      </c>
      <c r="S40" s="47">
        <f>SUM(S29:S39)</f>
        <v>127937.26559999996</v>
      </c>
    </row>
    <row r="41" spans="2:19" s="39" customFormat="1" ht="12.75" x14ac:dyDescent="0.25">
      <c r="B41" s="48" t="s">
        <v>33</v>
      </c>
      <c r="C41" s="139">
        <f>IFERROR(C40/C13,"N/A")</f>
        <v>0.31295066041730407</v>
      </c>
      <c r="D41" s="49">
        <f t="shared" ref="D41:R41" si="29">IFERROR(D40/D13,"N/A")</f>
        <v>0.31295066041730407</v>
      </c>
      <c r="E41" s="49">
        <f t="shared" si="29"/>
        <v>0.31295066041730407</v>
      </c>
      <c r="F41" s="193">
        <f t="shared" si="29"/>
        <v>0.31295066041730407</v>
      </c>
      <c r="G41" s="49">
        <f t="shared" si="29"/>
        <v>0.31295066041730407</v>
      </c>
      <c r="H41" s="157">
        <f t="shared" si="29"/>
        <v>0.31295066041730407</v>
      </c>
      <c r="I41" s="193">
        <f t="shared" si="29"/>
        <v>0.31295066041730407</v>
      </c>
      <c r="J41" s="49">
        <f t="shared" si="29"/>
        <v>0.31295066041730407</v>
      </c>
      <c r="K41" s="49">
        <f t="shared" si="29"/>
        <v>0.31295066041730407</v>
      </c>
      <c r="L41" s="193">
        <f t="shared" si="29"/>
        <v>0.31295066041730407</v>
      </c>
      <c r="M41" s="49">
        <f t="shared" si="29"/>
        <v>0.31295066041730407</v>
      </c>
      <c r="N41" s="194">
        <f t="shared" si="29"/>
        <v>0.31295066041730407</v>
      </c>
      <c r="O41" s="49">
        <f t="shared" si="29"/>
        <v>0.31295066041730407</v>
      </c>
      <c r="P41" s="49">
        <f t="shared" si="29"/>
        <v>0.31295066041730407</v>
      </c>
      <c r="Q41" s="49">
        <f t="shared" si="29"/>
        <v>0.31295066041730407</v>
      </c>
      <c r="R41" s="49">
        <f t="shared" si="29"/>
        <v>0.31295066041730407</v>
      </c>
      <c r="S41" s="50">
        <f>IFERROR(S40/S13,"N/A")</f>
        <v>0.31295066041730385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20</v>
      </c>
      <c r="D42" s="52">
        <f>C42</f>
        <v>20</v>
      </c>
      <c r="E42" s="52">
        <f t="shared" ref="E42:N42" si="30">D42</f>
        <v>20</v>
      </c>
      <c r="F42" s="195">
        <f t="shared" si="30"/>
        <v>20</v>
      </c>
      <c r="G42" s="52">
        <f t="shared" si="30"/>
        <v>20</v>
      </c>
      <c r="H42" s="158">
        <f t="shared" si="30"/>
        <v>20</v>
      </c>
      <c r="I42" s="195">
        <f t="shared" si="30"/>
        <v>20</v>
      </c>
      <c r="J42" s="52">
        <f t="shared" si="30"/>
        <v>20</v>
      </c>
      <c r="K42" s="52">
        <f t="shared" si="30"/>
        <v>20</v>
      </c>
      <c r="L42" s="195">
        <f t="shared" si="30"/>
        <v>20</v>
      </c>
      <c r="M42" s="52">
        <f t="shared" si="30"/>
        <v>20</v>
      </c>
      <c r="N42" s="196">
        <f t="shared" si="30"/>
        <v>20</v>
      </c>
      <c r="O42" s="52">
        <f>AVERAGE(C42:E42)</f>
        <v>20</v>
      </c>
      <c r="P42" s="52">
        <f>AVERAGE(F42:H42)</f>
        <v>20</v>
      </c>
      <c r="Q42" s="52">
        <f>AVERAGE(I42:K42)</f>
        <v>20</v>
      </c>
      <c r="R42" s="52">
        <f>AVERAGE(L42:N42)</f>
        <v>20</v>
      </c>
      <c r="S42" s="53">
        <f>AVERAGE(O42:R42)</f>
        <v>20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21399.323700000008</v>
      </c>
      <c r="D44" s="34">
        <f t="shared" ref="D44:R44" si="31">D13-D25-D40</f>
        <v>21399.323700000008</v>
      </c>
      <c r="E44" s="34">
        <f t="shared" si="31"/>
        <v>21399.323700000008</v>
      </c>
      <c r="F44" s="185">
        <f t="shared" si="31"/>
        <v>21399.323700000008</v>
      </c>
      <c r="G44" s="34">
        <f t="shared" si="31"/>
        <v>21399.323700000008</v>
      </c>
      <c r="H44" s="153">
        <f t="shared" si="31"/>
        <v>21399.323700000008</v>
      </c>
      <c r="I44" s="185">
        <f t="shared" si="31"/>
        <v>21399.323700000008</v>
      </c>
      <c r="J44" s="34">
        <f t="shared" si="31"/>
        <v>21399.323700000008</v>
      </c>
      <c r="K44" s="34">
        <f t="shared" si="31"/>
        <v>21399.323700000008</v>
      </c>
      <c r="L44" s="185">
        <f t="shared" si="31"/>
        <v>21399.323700000008</v>
      </c>
      <c r="M44" s="34">
        <f t="shared" si="31"/>
        <v>21399.323700000008</v>
      </c>
      <c r="N44" s="186">
        <f t="shared" si="31"/>
        <v>21399.323700000008</v>
      </c>
      <c r="O44" s="34">
        <f t="shared" si="31"/>
        <v>64197.971100000024</v>
      </c>
      <c r="P44" s="34">
        <f t="shared" si="31"/>
        <v>64197.971100000024</v>
      </c>
      <c r="Q44" s="34">
        <f t="shared" si="31"/>
        <v>64197.971100000024</v>
      </c>
      <c r="R44" s="34">
        <f t="shared" si="31"/>
        <v>64197.971100000024</v>
      </c>
      <c r="S44" s="35">
        <f>S13-S25-S40</f>
        <v>256791.88440000036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0.62814528226703048</v>
      </c>
      <c r="D45" s="56">
        <f t="shared" si="32"/>
        <v>0.62814528226703048</v>
      </c>
      <c r="E45" s="56">
        <f t="shared" si="32"/>
        <v>0.62814528226703048</v>
      </c>
      <c r="F45" s="197">
        <f t="shared" si="32"/>
        <v>0.62814528226703048</v>
      </c>
      <c r="G45" s="56">
        <f t="shared" si="32"/>
        <v>0.62814528226703048</v>
      </c>
      <c r="H45" s="159">
        <f t="shared" si="32"/>
        <v>0.62814528226703048</v>
      </c>
      <c r="I45" s="197">
        <f t="shared" si="32"/>
        <v>0.62814528226703048</v>
      </c>
      <c r="J45" s="56">
        <f t="shared" si="32"/>
        <v>0.62814528226703048</v>
      </c>
      <c r="K45" s="56">
        <f t="shared" si="32"/>
        <v>0.62814528226703048</v>
      </c>
      <c r="L45" s="197">
        <f t="shared" si="32"/>
        <v>0.62814528226703048</v>
      </c>
      <c r="M45" s="56">
        <f t="shared" si="32"/>
        <v>0.62814528226703048</v>
      </c>
      <c r="N45" s="198">
        <f t="shared" si="32"/>
        <v>0.62814528226703048</v>
      </c>
      <c r="O45" s="56">
        <f t="shared" si="32"/>
        <v>0.62814528226703048</v>
      </c>
      <c r="P45" s="56">
        <f t="shared" si="32"/>
        <v>0.62814528226703048</v>
      </c>
      <c r="Q45" s="56">
        <f t="shared" si="32"/>
        <v>0.62814528226703048</v>
      </c>
      <c r="R45" s="56">
        <f t="shared" si="32"/>
        <v>0.62814528226703048</v>
      </c>
      <c r="S45" s="57">
        <f>IFERROR(S44/S13,"NO GMV")</f>
        <v>0.62814528226703081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23406.03620000001</v>
      </c>
      <c r="D47" s="60">
        <f t="shared" ref="D47:R47" si="33">+D44+D25</f>
        <v>23406.03620000001</v>
      </c>
      <c r="E47" s="60">
        <f t="shared" si="33"/>
        <v>23406.03620000001</v>
      </c>
      <c r="F47" s="199">
        <f t="shared" si="33"/>
        <v>23406.03620000001</v>
      </c>
      <c r="G47" s="60">
        <f t="shared" si="33"/>
        <v>23406.03620000001</v>
      </c>
      <c r="H47" s="160">
        <f t="shared" si="33"/>
        <v>23406.03620000001</v>
      </c>
      <c r="I47" s="199">
        <f t="shared" si="33"/>
        <v>23406.03620000001</v>
      </c>
      <c r="J47" s="60">
        <f t="shared" si="33"/>
        <v>23406.03620000001</v>
      </c>
      <c r="K47" s="60">
        <f t="shared" si="33"/>
        <v>23406.03620000001</v>
      </c>
      <c r="L47" s="199">
        <f t="shared" si="33"/>
        <v>23406.03620000001</v>
      </c>
      <c r="M47" s="60">
        <f t="shared" si="33"/>
        <v>23406.03620000001</v>
      </c>
      <c r="N47" s="200">
        <f t="shared" si="33"/>
        <v>23406.03620000001</v>
      </c>
      <c r="O47" s="60">
        <f t="shared" si="33"/>
        <v>70218.108600000021</v>
      </c>
      <c r="P47" s="60">
        <f t="shared" si="33"/>
        <v>70218.108600000021</v>
      </c>
      <c r="Q47" s="60">
        <f t="shared" si="33"/>
        <v>70218.108600000021</v>
      </c>
      <c r="R47" s="60">
        <f t="shared" si="33"/>
        <v>70218.108600000021</v>
      </c>
      <c r="S47" s="61">
        <f>+S44+S25</f>
        <v>280872.43440000038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0.68704933958269598</v>
      </c>
      <c r="D48" s="63">
        <f t="shared" si="34"/>
        <v>0.68704933958269598</v>
      </c>
      <c r="E48" s="63">
        <f t="shared" si="34"/>
        <v>0.68704933958269598</v>
      </c>
      <c r="F48" s="201">
        <f t="shared" si="34"/>
        <v>0.68704933958269598</v>
      </c>
      <c r="G48" s="63">
        <f t="shared" si="34"/>
        <v>0.68704933958269598</v>
      </c>
      <c r="H48" s="161">
        <f t="shared" si="34"/>
        <v>0.68704933958269598</v>
      </c>
      <c r="I48" s="201">
        <f t="shared" si="34"/>
        <v>0.68704933958269598</v>
      </c>
      <c r="J48" s="63">
        <f t="shared" si="34"/>
        <v>0.68704933958269598</v>
      </c>
      <c r="K48" s="63">
        <f t="shared" si="34"/>
        <v>0.68704933958269598</v>
      </c>
      <c r="L48" s="201">
        <f t="shared" si="34"/>
        <v>0.68704933958269598</v>
      </c>
      <c r="M48" s="63">
        <f t="shared" si="34"/>
        <v>0.68704933958269598</v>
      </c>
      <c r="N48" s="163">
        <f t="shared" si="34"/>
        <v>0.68704933958269598</v>
      </c>
      <c r="O48" s="63">
        <f t="shared" si="34"/>
        <v>0.68704933958269587</v>
      </c>
      <c r="P48" s="63">
        <f t="shared" si="34"/>
        <v>0.68704933958269587</v>
      </c>
      <c r="Q48" s="63">
        <f t="shared" si="34"/>
        <v>0.68704933958269587</v>
      </c>
      <c r="R48" s="63">
        <f t="shared" si="34"/>
        <v>0.68704933958269587</v>
      </c>
      <c r="S48" s="64">
        <f>IFERROR(S47/S13,"NO GMV")</f>
        <v>0.68704933958269621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55DFC-94F1-4762-AD10-5683BDE250D9}">
  <sheetPr codeName="Sheet20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77662.08666666667</v>
      </c>
      <c r="D5" s="15">
        <f>C5</f>
        <v>77662.08666666667</v>
      </c>
      <c r="E5" s="15">
        <f t="shared" ref="E5:N5" si="2">D5</f>
        <v>77662.08666666667</v>
      </c>
      <c r="F5" s="171">
        <f t="shared" si="2"/>
        <v>77662.08666666667</v>
      </c>
      <c r="G5" s="15">
        <f t="shared" si="2"/>
        <v>77662.08666666667</v>
      </c>
      <c r="H5" s="146">
        <f t="shared" si="2"/>
        <v>77662.08666666667</v>
      </c>
      <c r="I5" s="171">
        <f t="shared" si="2"/>
        <v>77662.08666666667</v>
      </c>
      <c r="J5" s="15">
        <f t="shared" si="2"/>
        <v>77662.08666666667</v>
      </c>
      <c r="K5" s="15">
        <f t="shared" si="2"/>
        <v>77662.08666666667</v>
      </c>
      <c r="L5" s="171">
        <f t="shared" si="2"/>
        <v>77662.08666666667</v>
      </c>
      <c r="M5" s="15">
        <f t="shared" si="2"/>
        <v>77662.08666666667</v>
      </c>
      <c r="N5" s="172">
        <f t="shared" si="2"/>
        <v>77662.08666666667</v>
      </c>
      <c r="O5" s="15">
        <f>SUM(C5:E5)</f>
        <v>232986.26</v>
      </c>
      <c r="P5" s="15">
        <f>SUM(F5:H5)</f>
        <v>232986.26</v>
      </c>
      <c r="Q5" s="15">
        <f>SUM(I5:K5)</f>
        <v>232986.26</v>
      </c>
      <c r="R5" s="15">
        <f>SUM(L5:N5)</f>
        <v>232986.26</v>
      </c>
      <c r="S5" s="16">
        <f>SUM(C5:N5)</f>
        <v>931945.04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44357.906666666669</v>
      </c>
      <c r="D8" s="24">
        <f t="shared" ref="D8:N10" si="3">C8</f>
        <v>44357.906666666669</v>
      </c>
      <c r="E8" s="24">
        <f t="shared" si="3"/>
        <v>44357.906666666669</v>
      </c>
      <c r="F8" s="177">
        <f t="shared" si="3"/>
        <v>44357.906666666669</v>
      </c>
      <c r="G8" s="24">
        <f t="shared" si="3"/>
        <v>44357.906666666669</v>
      </c>
      <c r="H8" s="149">
        <f t="shared" si="3"/>
        <v>44357.906666666669</v>
      </c>
      <c r="I8" s="177">
        <f t="shared" si="3"/>
        <v>44357.906666666669</v>
      </c>
      <c r="J8" s="24">
        <f t="shared" si="3"/>
        <v>44357.906666666669</v>
      </c>
      <c r="K8" s="24">
        <f t="shared" si="3"/>
        <v>44357.906666666669</v>
      </c>
      <c r="L8" s="177">
        <f t="shared" si="3"/>
        <v>44357.906666666669</v>
      </c>
      <c r="M8" s="24">
        <f t="shared" si="3"/>
        <v>44357.906666666669</v>
      </c>
      <c r="N8" s="178">
        <f t="shared" si="3"/>
        <v>44357.906666666669</v>
      </c>
      <c r="O8" s="24">
        <f t="shared" ref="O8:O10" si="4">SUM(C8:E8)</f>
        <v>133073.72</v>
      </c>
      <c r="P8" s="24">
        <f t="shared" ref="P8:P10" si="5">SUM(F8:H8)</f>
        <v>133073.72</v>
      </c>
      <c r="Q8" s="24">
        <f t="shared" ref="Q8:Q10" si="6">SUM(I8:K8)</f>
        <v>133073.72</v>
      </c>
      <c r="R8" s="24">
        <f t="shared" ref="R8:R10" si="7">SUM(L8:N8)</f>
        <v>133073.72</v>
      </c>
      <c r="S8" s="25">
        <f t="shared" ref="S8:S10" si="8">SUM(C8:N8)</f>
        <v>532294.88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10005.558333333334</v>
      </c>
      <c r="D10" s="27">
        <f t="shared" si="3"/>
        <v>10005.558333333334</v>
      </c>
      <c r="E10" s="27">
        <f t="shared" si="3"/>
        <v>10005.558333333334</v>
      </c>
      <c r="F10" s="179">
        <f t="shared" si="3"/>
        <v>10005.558333333334</v>
      </c>
      <c r="G10" s="27">
        <f t="shared" si="3"/>
        <v>10005.558333333334</v>
      </c>
      <c r="H10" s="150">
        <f t="shared" si="3"/>
        <v>10005.558333333334</v>
      </c>
      <c r="I10" s="179">
        <f t="shared" si="3"/>
        <v>10005.558333333334</v>
      </c>
      <c r="J10" s="27">
        <f t="shared" si="3"/>
        <v>10005.558333333334</v>
      </c>
      <c r="K10" s="27">
        <f t="shared" si="3"/>
        <v>10005.558333333334</v>
      </c>
      <c r="L10" s="179">
        <f t="shared" si="3"/>
        <v>10005.558333333334</v>
      </c>
      <c r="M10" s="27">
        <f t="shared" si="3"/>
        <v>10005.558333333334</v>
      </c>
      <c r="N10" s="180">
        <f t="shared" si="3"/>
        <v>10005.558333333334</v>
      </c>
      <c r="O10" s="27">
        <f t="shared" si="4"/>
        <v>30016.675000000003</v>
      </c>
      <c r="P10" s="27">
        <f t="shared" si="5"/>
        <v>30016.675000000003</v>
      </c>
      <c r="Q10" s="27">
        <f t="shared" si="6"/>
        <v>30016.675000000003</v>
      </c>
      <c r="R10" s="27">
        <f t="shared" si="7"/>
        <v>30016.675000000003</v>
      </c>
      <c r="S10" s="28">
        <f t="shared" si="8"/>
        <v>120066.70000000001</v>
      </c>
    </row>
    <row r="11" spans="1:19" ht="12.75" x14ac:dyDescent="0.25">
      <c r="B11" s="29" t="s">
        <v>9</v>
      </c>
      <c r="C11" s="133">
        <f>SUM(C8:C9)</f>
        <v>44357.906666666669</v>
      </c>
      <c r="D11" s="30">
        <f t="shared" ref="D11:S11" si="9">SUM(D8:D9)</f>
        <v>44357.906666666669</v>
      </c>
      <c r="E11" s="30">
        <f t="shared" si="9"/>
        <v>44357.906666666669</v>
      </c>
      <c r="F11" s="181">
        <f t="shared" si="9"/>
        <v>44357.906666666669</v>
      </c>
      <c r="G11" s="30">
        <f t="shared" si="9"/>
        <v>44357.906666666669</v>
      </c>
      <c r="H11" s="151">
        <f t="shared" si="9"/>
        <v>44357.906666666669</v>
      </c>
      <c r="I11" s="181">
        <f t="shared" si="9"/>
        <v>44357.906666666669</v>
      </c>
      <c r="J11" s="30">
        <f t="shared" si="9"/>
        <v>44357.906666666669</v>
      </c>
      <c r="K11" s="30">
        <f t="shared" si="9"/>
        <v>44357.906666666669</v>
      </c>
      <c r="L11" s="181">
        <f t="shared" si="9"/>
        <v>44357.906666666669</v>
      </c>
      <c r="M11" s="30">
        <f t="shared" si="9"/>
        <v>44357.906666666669</v>
      </c>
      <c r="N11" s="182">
        <f t="shared" si="9"/>
        <v>44357.906666666669</v>
      </c>
      <c r="O11" s="30">
        <f t="shared" si="9"/>
        <v>133073.72</v>
      </c>
      <c r="P11" s="30">
        <f t="shared" si="9"/>
        <v>133073.72</v>
      </c>
      <c r="Q11" s="30">
        <f t="shared" si="9"/>
        <v>133073.72</v>
      </c>
      <c r="R11" s="30">
        <f t="shared" si="9"/>
        <v>133073.72</v>
      </c>
      <c r="S11" s="31">
        <f t="shared" si="9"/>
        <v>532294.88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23298.621666666666</v>
      </c>
      <c r="D13" s="34">
        <f t="shared" ref="D13:N13" si="11">D5-SUM(D8:D10)</f>
        <v>23298.621666666666</v>
      </c>
      <c r="E13" s="34">
        <f t="shared" si="11"/>
        <v>23298.621666666666</v>
      </c>
      <c r="F13" s="185">
        <f t="shared" si="11"/>
        <v>23298.621666666666</v>
      </c>
      <c r="G13" s="34">
        <f t="shared" si="11"/>
        <v>23298.621666666666</v>
      </c>
      <c r="H13" s="153">
        <f t="shared" si="11"/>
        <v>23298.621666666666</v>
      </c>
      <c r="I13" s="185">
        <f t="shared" si="11"/>
        <v>23298.621666666666</v>
      </c>
      <c r="J13" s="34">
        <f t="shared" si="11"/>
        <v>23298.621666666666</v>
      </c>
      <c r="K13" s="34">
        <f t="shared" si="11"/>
        <v>23298.621666666666</v>
      </c>
      <c r="L13" s="185">
        <f t="shared" si="11"/>
        <v>23298.621666666666</v>
      </c>
      <c r="M13" s="34">
        <f t="shared" si="11"/>
        <v>23298.621666666666</v>
      </c>
      <c r="N13" s="186">
        <f t="shared" si="11"/>
        <v>23298.621666666666</v>
      </c>
      <c r="O13" s="34">
        <f t="shared" ref="O13:R13" si="12">O5-SUM(O8:O10)</f>
        <v>69895.864999999991</v>
      </c>
      <c r="P13" s="34">
        <f t="shared" si="12"/>
        <v>69895.864999999991</v>
      </c>
      <c r="Q13" s="34">
        <f t="shared" si="12"/>
        <v>69895.864999999991</v>
      </c>
      <c r="R13" s="34">
        <f t="shared" si="12"/>
        <v>69895.864999999991</v>
      </c>
      <c r="S13" s="35">
        <f>S5-SUM(S8:S10)</f>
        <v>279583.45999999996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0.29999994420271819</v>
      </c>
      <c r="D14" s="314">
        <f t="shared" si="13"/>
        <v>0.29999994420271819</v>
      </c>
      <c r="E14" s="314">
        <f t="shared" si="13"/>
        <v>0.29999994420271819</v>
      </c>
      <c r="F14" s="315">
        <f t="shared" si="13"/>
        <v>0.29999994420271819</v>
      </c>
      <c r="G14" s="314">
        <f t="shared" si="13"/>
        <v>0.29999994420271819</v>
      </c>
      <c r="H14" s="316">
        <f t="shared" si="13"/>
        <v>0.29999994420271819</v>
      </c>
      <c r="I14" s="315">
        <f t="shared" si="13"/>
        <v>0.29999994420271819</v>
      </c>
      <c r="J14" s="314">
        <f t="shared" si="13"/>
        <v>0.29999994420271819</v>
      </c>
      <c r="K14" s="314">
        <f t="shared" si="13"/>
        <v>0.29999994420271819</v>
      </c>
      <c r="L14" s="315">
        <f t="shared" si="13"/>
        <v>0.29999994420271819</v>
      </c>
      <c r="M14" s="314">
        <f t="shared" si="13"/>
        <v>0.29999994420271819</v>
      </c>
      <c r="N14" s="317">
        <f t="shared" si="13"/>
        <v>0.29999994420271819</v>
      </c>
      <c r="O14" s="314">
        <f t="shared" si="13"/>
        <v>0.29999994420271819</v>
      </c>
      <c r="P14" s="314">
        <f t="shared" si="13"/>
        <v>0.29999994420271819</v>
      </c>
      <c r="Q14" s="314">
        <f t="shared" si="13"/>
        <v>0.29999994420271819</v>
      </c>
      <c r="R14" s="314">
        <f t="shared" si="13"/>
        <v>0.29999994420271819</v>
      </c>
      <c r="S14" s="318">
        <f>IFERROR(S13/S5,"N/A")</f>
        <v>0.29999994420271819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719.43083333333323</v>
      </c>
      <c r="D24" s="27">
        <f t="shared" si="14"/>
        <v>719.43083333333323</v>
      </c>
      <c r="E24" s="27">
        <f t="shared" si="14"/>
        <v>719.43083333333323</v>
      </c>
      <c r="F24" s="179">
        <f t="shared" si="14"/>
        <v>719.43083333333323</v>
      </c>
      <c r="G24" s="27">
        <f t="shared" si="14"/>
        <v>719.43083333333323</v>
      </c>
      <c r="H24" s="150">
        <f t="shared" si="14"/>
        <v>719.43083333333323</v>
      </c>
      <c r="I24" s="179">
        <f t="shared" si="14"/>
        <v>719.43083333333323</v>
      </c>
      <c r="J24" s="27">
        <f t="shared" si="14"/>
        <v>719.43083333333323</v>
      </c>
      <c r="K24" s="27">
        <f t="shared" si="14"/>
        <v>719.43083333333323</v>
      </c>
      <c r="L24" s="179">
        <f t="shared" si="14"/>
        <v>719.43083333333323</v>
      </c>
      <c r="M24" s="27">
        <f t="shared" si="14"/>
        <v>719.43083333333323</v>
      </c>
      <c r="N24" s="180">
        <f t="shared" si="14"/>
        <v>719.43083333333323</v>
      </c>
      <c r="O24" s="27">
        <f t="shared" si="15"/>
        <v>2158.2924999999996</v>
      </c>
      <c r="P24" s="27">
        <f t="shared" si="16"/>
        <v>2158.2924999999996</v>
      </c>
      <c r="Q24" s="27">
        <f t="shared" si="17"/>
        <v>2158.2924999999996</v>
      </c>
      <c r="R24" s="27">
        <f t="shared" si="18"/>
        <v>2158.2924999999996</v>
      </c>
      <c r="S24" s="28">
        <f t="shared" si="19"/>
        <v>8633.1699999999964</v>
      </c>
    </row>
    <row r="25" spans="2:19" s="41" customFormat="1" ht="12.75" x14ac:dyDescent="0.25">
      <c r="B25" s="29" t="s">
        <v>20</v>
      </c>
      <c r="C25" s="135">
        <f>SUM(C18:C24)</f>
        <v>719.43083333333323</v>
      </c>
      <c r="D25" s="34">
        <f t="shared" ref="D25:R25" si="20">SUM(D18:D24)</f>
        <v>719.43083333333323</v>
      </c>
      <c r="E25" s="34">
        <f t="shared" si="20"/>
        <v>719.43083333333323</v>
      </c>
      <c r="F25" s="185">
        <f t="shared" si="20"/>
        <v>719.43083333333323</v>
      </c>
      <c r="G25" s="34">
        <f t="shared" si="20"/>
        <v>719.43083333333323</v>
      </c>
      <c r="H25" s="153">
        <f t="shared" si="20"/>
        <v>719.43083333333323</v>
      </c>
      <c r="I25" s="185">
        <f t="shared" si="20"/>
        <v>719.43083333333323</v>
      </c>
      <c r="J25" s="34">
        <f t="shared" si="20"/>
        <v>719.43083333333323</v>
      </c>
      <c r="K25" s="34">
        <f t="shared" si="20"/>
        <v>719.43083333333323</v>
      </c>
      <c r="L25" s="185">
        <f t="shared" si="20"/>
        <v>719.43083333333323</v>
      </c>
      <c r="M25" s="34">
        <f t="shared" si="20"/>
        <v>719.43083333333323</v>
      </c>
      <c r="N25" s="186">
        <f t="shared" si="20"/>
        <v>719.43083333333323</v>
      </c>
      <c r="O25" s="34">
        <f t="shared" si="20"/>
        <v>2158.2924999999996</v>
      </c>
      <c r="P25" s="34">
        <f t="shared" si="20"/>
        <v>2158.2924999999996</v>
      </c>
      <c r="Q25" s="34">
        <f t="shared" si="20"/>
        <v>2158.2924999999996</v>
      </c>
      <c r="R25" s="34">
        <f t="shared" si="20"/>
        <v>2158.2924999999996</v>
      </c>
      <c r="S25" s="35">
        <f>SUM(S18:S24)</f>
        <v>8633.1699999999964</v>
      </c>
    </row>
    <row r="26" spans="2:19" s="39" customFormat="1" ht="12.75" x14ac:dyDescent="0.25">
      <c r="B26" s="42" t="s">
        <v>21</v>
      </c>
      <c r="C26" s="137">
        <f>IFERROR(C25/C13,"N/A")</f>
        <v>3.0878686457346222E-2</v>
      </c>
      <c r="D26" s="43">
        <f t="shared" ref="D26:R26" si="21">IFERROR(D25/D13,"N/A")</f>
        <v>3.0878686457346222E-2</v>
      </c>
      <c r="E26" s="43">
        <f t="shared" si="21"/>
        <v>3.0878686457346222E-2</v>
      </c>
      <c r="F26" s="189">
        <f t="shared" si="21"/>
        <v>3.0878686457346222E-2</v>
      </c>
      <c r="G26" s="43">
        <f t="shared" si="21"/>
        <v>3.0878686457346222E-2</v>
      </c>
      <c r="H26" s="155">
        <f t="shared" si="21"/>
        <v>3.0878686457346222E-2</v>
      </c>
      <c r="I26" s="189">
        <f t="shared" si="21"/>
        <v>3.0878686457346222E-2</v>
      </c>
      <c r="J26" s="43">
        <f t="shared" si="21"/>
        <v>3.0878686457346222E-2</v>
      </c>
      <c r="K26" s="43">
        <f t="shared" si="21"/>
        <v>3.0878686457346222E-2</v>
      </c>
      <c r="L26" s="189">
        <f t="shared" si="21"/>
        <v>3.0878686457346222E-2</v>
      </c>
      <c r="M26" s="43">
        <f t="shared" si="21"/>
        <v>3.0878686457346222E-2</v>
      </c>
      <c r="N26" s="190">
        <f t="shared" si="21"/>
        <v>3.0878686457346222E-2</v>
      </c>
      <c r="O26" s="43">
        <f t="shared" si="21"/>
        <v>3.0878686457346222E-2</v>
      </c>
      <c r="P26" s="43">
        <f t="shared" si="21"/>
        <v>3.0878686457346222E-2</v>
      </c>
      <c r="Q26" s="43">
        <f t="shared" si="21"/>
        <v>3.0878686457346222E-2</v>
      </c>
      <c r="R26" s="43">
        <f t="shared" si="21"/>
        <v>3.0878686457346222E-2</v>
      </c>
      <c r="S26" s="44">
        <f>IFERROR(S25/S13,"N/A")</f>
        <v>3.0878686457346215E-2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400.00000000000006</v>
      </c>
      <c r="D29" s="24">
        <f t="shared" ref="D29:N39" si="22">C29</f>
        <v>400.00000000000006</v>
      </c>
      <c r="E29" s="24">
        <f t="shared" si="22"/>
        <v>400.00000000000006</v>
      </c>
      <c r="F29" s="177">
        <f t="shared" si="22"/>
        <v>400.00000000000006</v>
      </c>
      <c r="G29" s="24">
        <f t="shared" si="22"/>
        <v>400.00000000000006</v>
      </c>
      <c r="H29" s="149">
        <f t="shared" si="22"/>
        <v>400.00000000000006</v>
      </c>
      <c r="I29" s="177">
        <f t="shared" si="22"/>
        <v>400.00000000000006</v>
      </c>
      <c r="J29" s="24">
        <f t="shared" si="22"/>
        <v>400.00000000000006</v>
      </c>
      <c r="K29" s="24">
        <f t="shared" si="22"/>
        <v>400.00000000000006</v>
      </c>
      <c r="L29" s="177">
        <f t="shared" si="22"/>
        <v>400.00000000000006</v>
      </c>
      <c r="M29" s="24">
        <f t="shared" si="22"/>
        <v>400.00000000000006</v>
      </c>
      <c r="N29" s="178">
        <f t="shared" si="22"/>
        <v>400.00000000000006</v>
      </c>
      <c r="O29" s="24">
        <f t="shared" ref="O29:O39" si="23">SUM(C29:E29)</f>
        <v>1200.0000000000002</v>
      </c>
      <c r="P29" s="24">
        <f t="shared" ref="P29:P39" si="24">SUM(F29:H29)</f>
        <v>1200.0000000000002</v>
      </c>
      <c r="Q29" s="24">
        <f t="shared" ref="Q29:Q39" si="25">SUM(I29:K29)</f>
        <v>1200.0000000000002</v>
      </c>
      <c r="R29" s="24">
        <f t="shared" ref="R29:R39" si="26">SUM(L29:N29)</f>
        <v>1200.0000000000002</v>
      </c>
      <c r="S29" s="25">
        <f t="shared" ref="S29:S39" si="27">SUM(C29:N29)</f>
        <v>4800.0000000000009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250</v>
      </c>
      <c r="D31" s="24">
        <f t="shared" si="22"/>
        <v>250</v>
      </c>
      <c r="E31" s="24">
        <f t="shared" si="22"/>
        <v>250</v>
      </c>
      <c r="F31" s="177">
        <f t="shared" si="22"/>
        <v>250</v>
      </c>
      <c r="G31" s="24">
        <f t="shared" si="22"/>
        <v>250</v>
      </c>
      <c r="H31" s="149">
        <f t="shared" si="22"/>
        <v>250</v>
      </c>
      <c r="I31" s="177">
        <f t="shared" si="22"/>
        <v>250</v>
      </c>
      <c r="J31" s="24">
        <f t="shared" si="22"/>
        <v>250</v>
      </c>
      <c r="K31" s="24">
        <f t="shared" si="22"/>
        <v>250</v>
      </c>
      <c r="L31" s="177">
        <f t="shared" si="22"/>
        <v>250</v>
      </c>
      <c r="M31" s="24">
        <f t="shared" si="22"/>
        <v>250</v>
      </c>
      <c r="N31" s="178">
        <f t="shared" si="22"/>
        <v>250</v>
      </c>
      <c r="O31" s="24">
        <f t="shared" si="23"/>
        <v>750</v>
      </c>
      <c r="P31" s="24">
        <f t="shared" si="24"/>
        <v>750</v>
      </c>
      <c r="Q31" s="24">
        <f t="shared" si="25"/>
        <v>750</v>
      </c>
      <c r="R31" s="24">
        <f t="shared" si="26"/>
        <v>750</v>
      </c>
      <c r="S31" s="25">
        <f t="shared" si="27"/>
        <v>3000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250</v>
      </c>
      <c r="D32" s="24">
        <f t="shared" si="22"/>
        <v>250</v>
      </c>
      <c r="E32" s="24">
        <f t="shared" si="22"/>
        <v>250</v>
      </c>
      <c r="F32" s="177">
        <f t="shared" si="22"/>
        <v>250</v>
      </c>
      <c r="G32" s="24">
        <f t="shared" si="22"/>
        <v>250</v>
      </c>
      <c r="H32" s="149">
        <f t="shared" si="22"/>
        <v>250</v>
      </c>
      <c r="I32" s="177">
        <f t="shared" si="22"/>
        <v>250</v>
      </c>
      <c r="J32" s="24">
        <f t="shared" si="22"/>
        <v>250</v>
      </c>
      <c r="K32" s="24">
        <f t="shared" si="22"/>
        <v>250</v>
      </c>
      <c r="L32" s="177">
        <f t="shared" si="22"/>
        <v>250</v>
      </c>
      <c r="M32" s="24">
        <f t="shared" si="22"/>
        <v>250</v>
      </c>
      <c r="N32" s="178">
        <f t="shared" si="22"/>
        <v>250</v>
      </c>
      <c r="O32" s="24">
        <f t="shared" si="23"/>
        <v>750</v>
      </c>
      <c r="P32" s="24">
        <f t="shared" si="24"/>
        <v>750</v>
      </c>
      <c r="Q32" s="24">
        <f t="shared" si="25"/>
        <v>750</v>
      </c>
      <c r="R32" s="24">
        <f t="shared" si="26"/>
        <v>750</v>
      </c>
      <c r="S32" s="25">
        <f t="shared" si="27"/>
        <v>3000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2329.8625999999999</v>
      </c>
      <c r="D33" s="24">
        <f t="shared" si="22"/>
        <v>2329.8625999999999</v>
      </c>
      <c r="E33" s="24">
        <f t="shared" si="22"/>
        <v>2329.8625999999999</v>
      </c>
      <c r="F33" s="177">
        <f t="shared" si="22"/>
        <v>2329.8625999999999</v>
      </c>
      <c r="G33" s="24">
        <f t="shared" si="22"/>
        <v>2329.8625999999999</v>
      </c>
      <c r="H33" s="149">
        <f t="shared" si="22"/>
        <v>2329.8625999999999</v>
      </c>
      <c r="I33" s="177">
        <f t="shared" si="22"/>
        <v>2329.8625999999999</v>
      </c>
      <c r="J33" s="24">
        <f t="shared" si="22"/>
        <v>2329.8625999999999</v>
      </c>
      <c r="K33" s="24">
        <f t="shared" si="22"/>
        <v>2329.8625999999999</v>
      </c>
      <c r="L33" s="177">
        <f t="shared" si="22"/>
        <v>2329.8625999999999</v>
      </c>
      <c r="M33" s="24">
        <f t="shared" si="22"/>
        <v>2329.8625999999999</v>
      </c>
      <c r="N33" s="178">
        <f t="shared" si="22"/>
        <v>2329.8625999999999</v>
      </c>
      <c r="O33" s="24">
        <f t="shared" si="23"/>
        <v>6989.5877999999993</v>
      </c>
      <c r="P33" s="24">
        <f t="shared" si="24"/>
        <v>6989.5877999999993</v>
      </c>
      <c r="Q33" s="24">
        <f t="shared" si="25"/>
        <v>6989.5877999999993</v>
      </c>
      <c r="R33" s="24">
        <f t="shared" si="26"/>
        <v>6989.5877999999993</v>
      </c>
      <c r="S33" s="25">
        <f t="shared" si="27"/>
        <v>27958.351200000001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108.33333333333333</v>
      </c>
      <c r="D34" s="24">
        <f t="shared" si="22"/>
        <v>108.33333333333333</v>
      </c>
      <c r="E34" s="24">
        <f t="shared" si="22"/>
        <v>108.33333333333333</v>
      </c>
      <c r="F34" s="177">
        <f t="shared" si="22"/>
        <v>108.33333333333333</v>
      </c>
      <c r="G34" s="24">
        <f t="shared" si="22"/>
        <v>108.33333333333333</v>
      </c>
      <c r="H34" s="149">
        <f t="shared" si="22"/>
        <v>108.33333333333333</v>
      </c>
      <c r="I34" s="177">
        <f t="shared" si="22"/>
        <v>108.33333333333333</v>
      </c>
      <c r="J34" s="24">
        <f t="shared" si="22"/>
        <v>108.33333333333333</v>
      </c>
      <c r="K34" s="24">
        <f t="shared" si="22"/>
        <v>108.33333333333333</v>
      </c>
      <c r="L34" s="177">
        <f t="shared" si="22"/>
        <v>108.33333333333333</v>
      </c>
      <c r="M34" s="24">
        <f t="shared" si="22"/>
        <v>108.33333333333333</v>
      </c>
      <c r="N34" s="178">
        <f t="shared" si="22"/>
        <v>108.33333333333333</v>
      </c>
      <c r="O34" s="24">
        <f t="shared" si="23"/>
        <v>325</v>
      </c>
      <c r="P34" s="24">
        <f t="shared" si="24"/>
        <v>325</v>
      </c>
      <c r="Q34" s="24">
        <f t="shared" si="25"/>
        <v>325</v>
      </c>
      <c r="R34" s="24">
        <f t="shared" si="26"/>
        <v>325</v>
      </c>
      <c r="S34" s="25">
        <f t="shared" si="27"/>
        <v>1300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420.00000000000006</v>
      </c>
      <c r="D35" s="24">
        <f t="shared" si="22"/>
        <v>420.00000000000006</v>
      </c>
      <c r="E35" s="24">
        <f t="shared" si="22"/>
        <v>420.00000000000006</v>
      </c>
      <c r="F35" s="177">
        <f t="shared" si="22"/>
        <v>420.00000000000006</v>
      </c>
      <c r="G35" s="24">
        <f t="shared" si="22"/>
        <v>420.00000000000006</v>
      </c>
      <c r="H35" s="149">
        <f t="shared" si="22"/>
        <v>420.00000000000006</v>
      </c>
      <c r="I35" s="177">
        <f t="shared" si="22"/>
        <v>420.00000000000006</v>
      </c>
      <c r="J35" s="24">
        <f t="shared" si="22"/>
        <v>420.00000000000006</v>
      </c>
      <c r="K35" s="24">
        <f t="shared" si="22"/>
        <v>420.00000000000006</v>
      </c>
      <c r="L35" s="177">
        <f t="shared" si="22"/>
        <v>420.00000000000006</v>
      </c>
      <c r="M35" s="24">
        <f t="shared" si="22"/>
        <v>420.00000000000006</v>
      </c>
      <c r="N35" s="178">
        <f t="shared" si="22"/>
        <v>420.00000000000006</v>
      </c>
      <c r="O35" s="24">
        <f t="shared" si="23"/>
        <v>1260.0000000000002</v>
      </c>
      <c r="P35" s="24">
        <f t="shared" si="24"/>
        <v>1260.0000000000002</v>
      </c>
      <c r="Q35" s="24">
        <f t="shared" si="25"/>
        <v>1260.0000000000002</v>
      </c>
      <c r="R35" s="24">
        <f t="shared" si="26"/>
        <v>1260.0000000000002</v>
      </c>
      <c r="S35" s="25">
        <f t="shared" si="27"/>
        <v>5040.0000000000009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1215.0000000000002</v>
      </c>
      <c r="D36" s="24">
        <f t="shared" si="22"/>
        <v>1215.0000000000002</v>
      </c>
      <c r="E36" s="24">
        <f t="shared" si="22"/>
        <v>1215.0000000000002</v>
      </c>
      <c r="F36" s="177">
        <f t="shared" si="22"/>
        <v>1215.0000000000002</v>
      </c>
      <c r="G36" s="24">
        <f t="shared" si="22"/>
        <v>1215.0000000000002</v>
      </c>
      <c r="H36" s="149">
        <f t="shared" si="22"/>
        <v>1215.0000000000002</v>
      </c>
      <c r="I36" s="177">
        <f t="shared" si="22"/>
        <v>1215.0000000000002</v>
      </c>
      <c r="J36" s="24">
        <f t="shared" si="22"/>
        <v>1215.0000000000002</v>
      </c>
      <c r="K36" s="24">
        <f t="shared" si="22"/>
        <v>1215.0000000000002</v>
      </c>
      <c r="L36" s="177">
        <f t="shared" si="22"/>
        <v>1215.0000000000002</v>
      </c>
      <c r="M36" s="24">
        <f t="shared" si="22"/>
        <v>1215.0000000000002</v>
      </c>
      <c r="N36" s="178">
        <f t="shared" si="22"/>
        <v>1215.0000000000002</v>
      </c>
      <c r="O36" s="24">
        <f t="shared" si="23"/>
        <v>3645.0000000000009</v>
      </c>
      <c r="P36" s="24">
        <f t="shared" si="24"/>
        <v>3645.0000000000009</v>
      </c>
      <c r="Q36" s="24">
        <f t="shared" si="25"/>
        <v>3645.0000000000009</v>
      </c>
      <c r="R36" s="24">
        <f t="shared" si="26"/>
        <v>3645.0000000000009</v>
      </c>
      <c r="S36" s="25">
        <f t="shared" si="27"/>
        <v>14580.000000000002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510</v>
      </c>
      <c r="D37" s="24">
        <f t="shared" si="22"/>
        <v>510</v>
      </c>
      <c r="E37" s="24">
        <f t="shared" si="22"/>
        <v>510</v>
      </c>
      <c r="F37" s="177">
        <f t="shared" si="22"/>
        <v>510</v>
      </c>
      <c r="G37" s="24">
        <f t="shared" si="22"/>
        <v>510</v>
      </c>
      <c r="H37" s="149">
        <f t="shared" si="22"/>
        <v>510</v>
      </c>
      <c r="I37" s="177">
        <f t="shared" si="22"/>
        <v>510</v>
      </c>
      <c r="J37" s="24">
        <f t="shared" si="22"/>
        <v>510</v>
      </c>
      <c r="K37" s="24">
        <f t="shared" si="22"/>
        <v>510</v>
      </c>
      <c r="L37" s="177">
        <f t="shared" si="22"/>
        <v>510</v>
      </c>
      <c r="M37" s="24">
        <f t="shared" si="22"/>
        <v>510</v>
      </c>
      <c r="N37" s="178">
        <f t="shared" si="22"/>
        <v>510</v>
      </c>
      <c r="O37" s="24">
        <f t="shared" si="23"/>
        <v>1530</v>
      </c>
      <c r="P37" s="24">
        <f t="shared" si="24"/>
        <v>1530</v>
      </c>
      <c r="Q37" s="24">
        <f t="shared" si="25"/>
        <v>1530</v>
      </c>
      <c r="R37" s="24">
        <f t="shared" si="26"/>
        <v>1530</v>
      </c>
      <c r="S37" s="25">
        <f t="shared" si="27"/>
        <v>6120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794.00652933333333</v>
      </c>
      <c r="D38" s="24">
        <f t="shared" si="22"/>
        <v>794.00652933333333</v>
      </c>
      <c r="E38" s="24">
        <f t="shared" si="22"/>
        <v>794.00652933333333</v>
      </c>
      <c r="F38" s="177">
        <f t="shared" si="22"/>
        <v>794.00652933333333</v>
      </c>
      <c r="G38" s="24">
        <f t="shared" si="22"/>
        <v>794.00652933333333</v>
      </c>
      <c r="H38" s="149">
        <f t="shared" si="22"/>
        <v>794.00652933333333</v>
      </c>
      <c r="I38" s="177">
        <f t="shared" si="22"/>
        <v>794.00652933333333</v>
      </c>
      <c r="J38" s="24">
        <f t="shared" si="22"/>
        <v>794.00652933333333</v>
      </c>
      <c r="K38" s="24">
        <f t="shared" si="22"/>
        <v>794.00652933333333</v>
      </c>
      <c r="L38" s="177">
        <f t="shared" si="22"/>
        <v>794.00652933333333</v>
      </c>
      <c r="M38" s="24">
        <f t="shared" si="22"/>
        <v>794.00652933333333</v>
      </c>
      <c r="N38" s="178">
        <f t="shared" si="22"/>
        <v>794.00652933333333</v>
      </c>
      <c r="O38" s="24">
        <f t="shared" si="23"/>
        <v>2382.0195880000001</v>
      </c>
      <c r="P38" s="24">
        <f t="shared" si="24"/>
        <v>2382.0195880000001</v>
      </c>
      <c r="Q38" s="24">
        <f t="shared" si="25"/>
        <v>2382.0195880000001</v>
      </c>
      <c r="R38" s="24">
        <f t="shared" si="26"/>
        <v>2382.0195880000001</v>
      </c>
      <c r="S38" s="25">
        <f t="shared" si="27"/>
        <v>9528.0783520000023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4358.6183333333329</v>
      </c>
      <c r="D39" s="27">
        <f t="shared" si="22"/>
        <v>4358.6183333333329</v>
      </c>
      <c r="E39" s="27">
        <f t="shared" si="22"/>
        <v>4358.6183333333329</v>
      </c>
      <c r="F39" s="179">
        <f t="shared" si="22"/>
        <v>4358.6183333333329</v>
      </c>
      <c r="G39" s="27">
        <f t="shared" si="22"/>
        <v>4358.6183333333329</v>
      </c>
      <c r="H39" s="150">
        <f t="shared" si="22"/>
        <v>4358.6183333333329</v>
      </c>
      <c r="I39" s="179">
        <f t="shared" si="22"/>
        <v>4358.6183333333329</v>
      </c>
      <c r="J39" s="27">
        <f t="shared" si="22"/>
        <v>4358.6183333333329</v>
      </c>
      <c r="K39" s="27">
        <f t="shared" si="22"/>
        <v>4358.6183333333329</v>
      </c>
      <c r="L39" s="179">
        <f t="shared" si="22"/>
        <v>4358.6183333333329</v>
      </c>
      <c r="M39" s="27">
        <f t="shared" si="22"/>
        <v>4358.6183333333329</v>
      </c>
      <c r="N39" s="180">
        <f t="shared" si="22"/>
        <v>4358.6183333333329</v>
      </c>
      <c r="O39" s="27">
        <f t="shared" si="23"/>
        <v>13075.855</v>
      </c>
      <c r="P39" s="27">
        <f t="shared" si="24"/>
        <v>13075.855</v>
      </c>
      <c r="Q39" s="27">
        <f t="shared" si="25"/>
        <v>13075.855</v>
      </c>
      <c r="R39" s="27">
        <f t="shared" si="26"/>
        <v>13075.855</v>
      </c>
      <c r="S39" s="28">
        <f t="shared" si="27"/>
        <v>52303.419999999991</v>
      </c>
    </row>
    <row r="40" spans="2:19" s="41" customFormat="1" ht="12.75" x14ac:dyDescent="0.25">
      <c r="B40" s="45" t="s">
        <v>32</v>
      </c>
      <c r="C40" s="138">
        <f>SUM(C29:C39)</f>
        <v>10635.820796</v>
      </c>
      <c r="D40" s="46">
        <f t="shared" ref="D40:R40" si="28">SUM(D29:D39)</f>
        <v>10635.820796</v>
      </c>
      <c r="E40" s="46">
        <f t="shared" si="28"/>
        <v>10635.820796</v>
      </c>
      <c r="F40" s="191">
        <f t="shared" si="28"/>
        <v>10635.820796</v>
      </c>
      <c r="G40" s="46">
        <f t="shared" si="28"/>
        <v>10635.820796</v>
      </c>
      <c r="H40" s="156">
        <f t="shared" si="28"/>
        <v>10635.820796</v>
      </c>
      <c r="I40" s="191">
        <f t="shared" si="28"/>
        <v>10635.820796</v>
      </c>
      <c r="J40" s="46">
        <f t="shared" si="28"/>
        <v>10635.820796</v>
      </c>
      <c r="K40" s="46">
        <f t="shared" si="28"/>
        <v>10635.820796</v>
      </c>
      <c r="L40" s="191">
        <f t="shared" si="28"/>
        <v>10635.820796</v>
      </c>
      <c r="M40" s="46">
        <f t="shared" si="28"/>
        <v>10635.820796</v>
      </c>
      <c r="N40" s="192">
        <f t="shared" si="28"/>
        <v>10635.820796</v>
      </c>
      <c r="O40" s="46">
        <f t="shared" si="28"/>
        <v>31907.462388</v>
      </c>
      <c r="P40" s="46">
        <f t="shared" si="28"/>
        <v>31907.462388</v>
      </c>
      <c r="Q40" s="46">
        <f t="shared" si="28"/>
        <v>31907.462388</v>
      </c>
      <c r="R40" s="46">
        <f t="shared" si="28"/>
        <v>31907.462388</v>
      </c>
      <c r="S40" s="47">
        <f>SUM(S29:S39)</f>
        <v>127629.849552</v>
      </c>
    </row>
    <row r="41" spans="2:19" s="39" customFormat="1" ht="12.75" x14ac:dyDescent="0.25">
      <c r="B41" s="48" t="s">
        <v>33</v>
      </c>
      <c r="C41" s="139">
        <f>IFERROR(C40/C13,"N/A")</f>
        <v>0.45650000022175846</v>
      </c>
      <c r="D41" s="49">
        <f t="shared" ref="D41:R41" si="29">IFERROR(D40/D13,"N/A")</f>
        <v>0.45650000022175846</v>
      </c>
      <c r="E41" s="49">
        <f t="shared" si="29"/>
        <v>0.45650000022175846</v>
      </c>
      <c r="F41" s="193">
        <f t="shared" si="29"/>
        <v>0.45650000022175846</v>
      </c>
      <c r="G41" s="49">
        <f t="shared" si="29"/>
        <v>0.45650000022175846</v>
      </c>
      <c r="H41" s="157">
        <f t="shared" si="29"/>
        <v>0.45650000022175846</v>
      </c>
      <c r="I41" s="193">
        <f t="shared" si="29"/>
        <v>0.45650000022175846</v>
      </c>
      <c r="J41" s="49">
        <f t="shared" si="29"/>
        <v>0.45650000022175846</v>
      </c>
      <c r="K41" s="49">
        <f t="shared" si="29"/>
        <v>0.45650000022175846</v>
      </c>
      <c r="L41" s="193">
        <f t="shared" si="29"/>
        <v>0.45650000022175846</v>
      </c>
      <c r="M41" s="49">
        <f t="shared" si="29"/>
        <v>0.45650000022175846</v>
      </c>
      <c r="N41" s="194">
        <f t="shared" si="29"/>
        <v>0.45650000022175846</v>
      </c>
      <c r="O41" s="49">
        <f t="shared" si="29"/>
        <v>0.45650000022175852</v>
      </c>
      <c r="P41" s="49">
        <f t="shared" si="29"/>
        <v>0.45650000022175852</v>
      </c>
      <c r="Q41" s="49">
        <f t="shared" si="29"/>
        <v>0.45650000022175852</v>
      </c>
      <c r="R41" s="49">
        <f t="shared" si="29"/>
        <v>0.45650000022175852</v>
      </c>
      <c r="S41" s="50">
        <f>IFERROR(S40/S13,"N/A")</f>
        <v>0.45650000022175852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30</v>
      </c>
      <c r="D42" s="52">
        <f>C42</f>
        <v>30</v>
      </c>
      <c r="E42" s="52">
        <f t="shared" ref="E42:N42" si="30">D42</f>
        <v>30</v>
      </c>
      <c r="F42" s="195">
        <f t="shared" si="30"/>
        <v>30</v>
      </c>
      <c r="G42" s="52">
        <f t="shared" si="30"/>
        <v>30</v>
      </c>
      <c r="H42" s="158">
        <f t="shared" si="30"/>
        <v>30</v>
      </c>
      <c r="I42" s="195">
        <f t="shared" si="30"/>
        <v>30</v>
      </c>
      <c r="J42" s="52">
        <f t="shared" si="30"/>
        <v>30</v>
      </c>
      <c r="K42" s="52">
        <f t="shared" si="30"/>
        <v>30</v>
      </c>
      <c r="L42" s="195">
        <f t="shared" si="30"/>
        <v>30</v>
      </c>
      <c r="M42" s="52">
        <f t="shared" si="30"/>
        <v>30</v>
      </c>
      <c r="N42" s="196">
        <f t="shared" si="30"/>
        <v>30</v>
      </c>
      <c r="O42" s="52">
        <f>AVERAGE(C42:E42)</f>
        <v>30</v>
      </c>
      <c r="P42" s="52">
        <f>AVERAGE(F42:H42)</f>
        <v>30</v>
      </c>
      <c r="Q42" s="52">
        <f>AVERAGE(I42:K42)</f>
        <v>30</v>
      </c>
      <c r="R42" s="52">
        <f>AVERAGE(L42:N42)</f>
        <v>30</v>
      </c>
      <c r="S42" s="53">
        <f>AVERAGE(O42:R42)</f>
        <v>30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11943.370037333334</v>
      </c>
      <c r="D44" s="34">
        <f t="shared" ref="D44:R44" si="31">D13-D25-D40</f>
        <v>11943.370037333334</v>
      </c>
      <c r="E44" s="34">
        <f t="shared" si="31"/>
        <v>11943.370037333334</v>
      </c>
      <c r="F44" s="185">
        <f t="shared" si="31"/>
        <v>11943.370037333334</v>
      </c>
      <c r="G44" s="34">
        <f t="shared" si="31"/>
        <v>11943.370037333334</v>
      </c>
      <c r="H44" s="153">
        <f t="shared" si="31"/>
        <v>11943.370037333334</v>
      </c>
      <c r="I44" s="185">
        <f t="shared" si="31"/>
        <v>11943.370037333334</v>
      </c>
      <c r="J44" s="34">
        <f t="shared" si="31"/>
        <v>11943.370037333334</v>
      </c>
      <c r="K44" s="34">
        <f t="shared" si="31"/>
        <v>11943.370037333334</v>
      </c>
      <c r="L44" s="185">
        <f t="shared" si="31"/>
        <v>11943.370037333334</v>
      </c>
      <c r="M44" s="34">
        <f t="shared" si="31"/>
        <v>11943.370037333334</v>
      </c>
      <c r="N44" s="186">
        <f t="shared" si="31"/>
        <v>11943.370037333334</v>
      </c>
      <c r="O44" s="34">
        <f t="shared" si="31"/>
        <v>35830.110111999995</v>
      </c>
      <c r="P44" s="34">
        <f t="shared" si="31"/>
        <v>35830.110111999995</v>
      </c>
      <c r="Q44" s="34">
        <f t="shared" si="31"/>
        <v>35830.110111999995</v>
      </c>
      <c r="R44" s="34">
        <f t="shared" si="31"/>
        <v>35830.110111999995</v>
      </c>
      <c r="S44" s="35">
        <f>S13-S25-S40</f>
        <v>143320.44044799998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0.51262131332089533</v>
      </c>
      <c r="D45" s="56">
        <f t="shared" si="32"/>
        <v>0.51262131332089533</v>
      </c>
      <c r="E45" s="56">
        <f t="shared" si="32"/>
        <v>0.51262131332089533</v>
      </c>
      <c r="F45" s="197">
        <f t="shared" si="32"/>
        <v>0.51262131332089533</v>
      </c>
      <c r="G45" s="56">
        <f t="shared" si="32"/>
        <v>0.51262131332089533</v>
      </c>
      <c r="H45" s="159">
        <f t="shared" si="32"/>
        <v>0.51262131332089533</v>
      </c>
      <c r="I45" s="197">
        <f t="shared" si="32"/>
        <v>0.51262131332089533</v>
      </c>
      <c r="J45" s="56">
        <f t="shared" si="32"/>
        <v>0.51262131332089533</v>
      </c>
      <c r="K45" s="56">
        <f t="shared" si="32"/>
        <v>0.51262131332089533</v>
      </c>
      <c r="L45" s="197">
        <f t="shared" si="32"/>
        <v>0.51262131332089533</v>
      </c>
      <c r="M45" s="56">
        <f t="shared" si="32"/>
        <v>0.51262131332089533</v>
      </c>
      <c r="N45" s="198">
        <f t="shared" si="32"/>
        <v>0.51262131332089533</v>
      </c>
      <c r="O45" s="56">
        <f t="shared" si="32"/>
        <v>0.51262131332089533</v>
      </c>
      <c r="P45" s="56">
        <f t="shared" si="32"/>
        <v>0.51262131332089533</v>
      </c>
      <c r="Q45" s="56">
        <f t="shared" si="32"/>
        <v>0.51262131332089533</v>
      </c>
      <c r="R45" s="56">
        <f t="shared" si="32"/>
        <v>0.51262131332089533</v>
      </c>
      <c r="S45" s="57">
        <f>IFERROR(S44/S13,"NO GMV")</f>
        <v>0.51262131332089533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12662.800870666668</v>
      </c>
      <c r="D47" s="60">
        <f t="shared" ref="D47:R47" si="33">+D44+D25</f>
        <v>12662.800870666668</v>
      </c>
      <c r="E47" s="60">
        <f t="shared" si="33"/>
        <v>12662.800870666668</v>
      </c>
      <c r="F47" s="199">
        <f t="shared" si="33"/>
        <v>12662.800870666668</v>
      </c>
      <c r="G47" s="60">
        <f t="shared" si="33"/>
        <v>12662.800870666668</v>
      </c>
      <c r="H47" s="160">
        <f t="shared" si="33"/>
        <v>12662.800870666668</v>
      </c>
      <c r="I47" s="199">
        <f t="shared" si="33"/>
        <v>12662.800870666668</v>
      </c>
      <c r="J47" s="60">
        <f t="shared" si="33"/>
        <v>12662.800870666668</v>
      </c>
      <c r="K47" s="60">
        <f t="shared" si="33"/>
        <v>12662.800870666668</v>
      </c>
      <c r="L47" s="199">
        <f t="shared" si="33"/>
        <v>12662.800870666668</v>
      </c>
      <c r="M47" s="60">
        <f t="shared" si="33"/>
        <v>12662.800870666668</v>
      </c>
      <c r="N47" s="200">
        <f t="shared" si="33"/>
        <v>12662.800870666668</v>
      </c>
      <c r="O47" s="60">
        <f t="shared" si="33"/>
        <v>37988.402611999991</v>
      </c>
      <c r="P47" s="60">
        <f t="shared" si="33"/>
        <v>37988.402611999991</v>
      </c>
      <c r="Q47" s="60">
        <f t="shared" si="33"/>
        <v>37988.402611999991</v>
      </c>
      <c r="R47" s="60">
        <f t="shared" si="33"/>
        <v>37988.402611999991</v>
      </c>
      <c r="S47" s="61">
        <f>+S44+S25</f>
        <v>151953.61044799996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0.54349999977824159</v>
      </c>
      <c r="D48" s="63">
        <f t="shared" si="34"/>
        <v>0.54349999977824159</v>
      </c>
      <c r="E48" s="63">
        <f t="shared" si="34"/>
        <v>0.54349999977824159</v>
      </c>
      <c r="F48" s="201">
        <f t="shared" si="34"/>
        <v>0.54349999977824159</v>
      </c>
      <c r="G48" s="63">
        <f t="shared" si="34"/>
        <v>0.54349999977824159</v>
      </c>
      <c r="H48" s="161">
        <f t="shared" si="34"/>
        <v>0.54349999977824159</v>
      </c>
      <c r="I48" s="201">
        <f t="shared" si="34"/>
        <v>0.54349999977824159</v>
      </c>
      <c r="J48" s="63">
        <f t="shared" si="34"/>
        <v>0.54349999977824159</v>
      </c>
      <c r="K48" s="63">
        <f t="shared" si="34"/>
        <v>0.54349999977824159</v>
      </c>
      <c r="L48" s="201">
        <f t="shared" si="34"/>
        <v>0.54349999977824159</v>
      </c>
      <c r="M48" s="63">
        <f t="shared" si="34"/>
        <v>0.54349999977824159</v>
      </c>
      <c r="N48" s="163">
        <f t="shared" si="34"/>
        <v>0.54349999977824159</v>
      </c>
      <c r="O48" s="63">
        <f t="shared" si="34"/>
        <v>0.54349999977824148</v>
      </c>
      <c r="P48" s="63">
        <f t="shared" si="34"/>
        <v>0.54349999977824148</v>
      </c>
      <c r="Q48" s="63">
        <f t="shared" si="34"/>
        <v>0.54349999977824148</v>
      </c>
      <c r="R48" s="63">
        <f t="shared" si="34"/>
        <v>0.54349999977824148</v>
      </c>
      <c r="S48" s="64">
        <f>IFERROR(S47/S13,"NO GMV")</f>
        <v>0.54349999977824148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71A7D-F2F2-4ECF-B867-BB7C61F8F81E}">
  <sheetPr codeName="Sheet21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5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5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32126.358333333337</v>
      </c>
      <c r="D5" s="15">
        <f>C5</f>
        <v>32126.358333333337</v>
      </c>
      <c r="E5" s="15">
        <f t="shared" ref="E5:N5" si="2">D5</f>
        <v>32126.358333333337</v>
      </c>
      <c r="F5" s="171">
        <f t="shared" si="2"/>
        <v>32126.358333333337</v>
      </c>
      <c r="G5" s="15">
        <f t="shared" si="2"/>
        <v>32126.358333333337</v>
      </c>
      <c r="H5" s="146">
        <f t="shared" si="2"/>
        <v>32126.358333333337</v>
      </c>
      <c r="I5" s="171">
        <f t="shared" si="2"/>
        <v>32126.358333333337</v>
      </c>
      <c r="J5" s="15">
        <f t="shared" si="2"/>
        <v>32126.358333333337</v>
      </c>
      <c r="K5" s="15">
        <f t="shared" si="2"/>
        <v>32126.358333333337</v>
      </c>
      <c r="L5" s="171">
        <f t="shared" si="2"/>
        <v>32126.358333333337</v>
      </c>
      <c r="M5" s="15">
        <f t="shared" si="2"/>
        <v>32126.358333333337</v>
      </c>
      <c r="N5" s="172">
        <f t="shared" si="2"/>
        <v>32126.358333333337</v>
      </c>
      <c r="O5" s="15">
        <f>SUM(C5:E5)</f>
        <v>96379.075000000012</v>
      </c>
      <c r="P5" s="15">
        <f>SUM(F5:H5)</f>
        <v>96379.075000000012</v>
      </c>
      <c r="Q5" s="15">
        <f>SUM(I5:K5)</f>
        <v>96379.075000000012</v>
      </c>
      <c r="R5" s="15">
        <f>SUM(L5:N5)</f>
        <v>96379.075000000012</v>
      </c>
      <c r="S5" s="16">
        <f>SUM(C5:N5)</f>
        <v>385516.30000000005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16274.407500000001</v>
      </c>
      <c r="D8" s="24">
        <f t="shared" ref="D8:N10" si="3">C8</f>
        <v>16274.407500000001</v>
      </c>
      <c r="E8" s="24">
        <f t="shared" si="3"/>
        <v>16274.407500000001</v>
      </c>
      <c r="F8" s="177">
        <f t="shared" si="3"/>
        <v>16274.407500000001</v>
      </c>
      <c r="G8" s="24">
        <f t="shared" si="3"/>
        <v>16274.407500000001</v>
      </c>
      <c r="H8" s="149">
        <f t="shared" si="3"/>
        <v>16274.407500000001</v>
      </c>
      <c r="I8" s="177">
        <f t="shared" si="3"/>
        <v>16274.407500000001</v>
      </c>
      <c r="J8" s="24">
        <f t="shared" si="3"/>
        <v>16274.407500000001</v>
      </c>
      <c r="K8" s="24">
        <f t="shared" si="3"/>
        <v>16274.407500000001</v>
      </c>
      <c r="L8" s="177">
        <f t="shared" si="3"/>
        <v>16274.407500000001</v>
      </c>
      <c r="M8" s="24">
        <f t="shared" si="3"/>
        <v>16274.407500000001</v>
      </c>
      <c r="N8" s="178">
        <f t="shared" si="3"/>
        <v>16274.407500000001</v>
      </c>
      <c r="O8" s="24">
        <f t="shared" ref="O8:O10" si="4">SUM(C8:E8)</f>
        <v>48823.222500000003</v>
      </c>
      <c r="P8" s="24">
        <f t="shared" ref="P8:P10" si="5">SUM(F8:H8)</f>
        <v>48823.222500000003</v>
      </c>
      <c r="Q8" s="24">
        <f t="shared" ref="Q8:Q10" si="6">SUM(I8:K8)</f>
        <v>48823.222500000003</v>
      </c>
      <c r="R8" s="24">
        <f t="shared" ref="R8:R10" si="7">SUM(L8:N8)</f>
        <v>48823.222500000003</v>
      </c>
      <c r="S8" s="25">
        <f t="shared" ref="S8:S10" si="8">SUM(C8:N8)</f>
        <v>195292.89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6214.0433333333322</v>
      </c>
      <c r="D10" s="27">
        <f t="shared" si="3"/>
        <v>6214.0433333333322</v>
      </c>
      <c r="E10" s="27">
        <f t="shared" si="3"/>
        <v>6214.0433333333322</v>
      </c>
      <c r="F10" s="179">
        <f t="shared" si="3"/>
        <v>6214.0433333333322</v>
      </c>
      <c r="G10" s="27">
        <f t="shared" si="3"/>
        <v>6214.0433333333322</v>
      </c>
      <c r="H10" s="150">
        <f t="shared" si="3"/>
        <v>6214.0433333333322</v>
      </c>
      <c r="I10" s="179">
        <f t="shared" si="3"/>
        <v>6214.0433333333322</v>
      </c>
      <c r="J10" s="27">
        <f t="shared" si="3"/>
        <v>6214.0433333333322</v>
      </c>
      <c r="K10" s="27">
        <f t="shared" si="3"/>
        <v>6214.0433333333322</v>
      </c>
      <c r="L10" s="179">
        <f t="shared" si="3"/>
        <v>6214.0433333333322</v>
      </c>
      <c r="M10" s="27">
        <f t="shared" si="3"/>
        <v>6214.0433333333322</v>
      </c>
      <c r="N10" s="180">
        <f t="shared" si="3"/>
        <v>6214.0433333333322</v>
      </c>
      <c r="O10" s="27">
        <f t="shared" si="4"/>
        <v>18642.129999999997</v>
      </c>
      <c r="P10" s="27">
        <f t="shared" si="5"/>
        <v>18642.129999999997</v>
      </c>
      <c r="Q10" s="27">
        <f t="shared" si="6"/>
        <v>18642.129999999997</v>
      </c>
      <c r="R10" s="27">
        <f t="shared" si="7"/>
        <v>18642.129999999997</v>
      </c>
      <c r="S10" s="28">
        <f t="shared" si="8"/>
        <v>74568.52</v>
      </c>
    </row>
    <row r="11" spans="1:19" ht="12.75" x14ac:dyDescent="0.25">
      <c r="B11" s="29" t="s">
        <v>9</v>
      </c>
      <c r="C11" s="133">
        <f>SUM(C8:C9)</f>
        <v>16274.407500000001</v>
      </c>
      <c r="D11" s="30">
        <f t="shared" ref="D11:S11" si="9">SUM(D8:D9)</f>
        <v>16274.407500000001</v>
      </c>
      <c r="E11" s="30">
        <f t="shared" si="9"/>
        <v>16274.407500000001</v>
      </c>
      <c r="F11" s="181">
        <f t="shared" si="9"/>
        <v>16274.407500000001</v>
      </c>
      <c r="G11" s="30">
        <f t="shared" si="9"/>
        <v>16274.407500000001</v>
      </c>
      <c r="H11" s="151">
        <f t="shared" si="9"/>
        <v>16274.407500000001</v>
      </c>
      <c r="I11" s="181">
        <f t="shared" si="9"/>
        <v>16274.407500000001</v>
      </c>
      <c r="J11" s="30">
        <f t="shared" si="9"/>
        <v>16274.407500000001</v>
      </c>
      <c r="K11" s="30">
        <f t="shared" si="9"/>
        <v>16274.407500000001</v>
      </c>
      <c r="L11" s="181">
        <f t="shared" si="9"/>
        <v>16274.407500000001</v>
      </c>
      <c r="M11" s="30">
        <f t="shared" si="9"/>
        <v>16274.407500000001</v>
      </c>
      <c r="N11" s="182">
        <f t="shared" si="9"/>
        <v>16274.407500000001</v>
      </c>
      <c r="O11" s="30">
        <f t="shared" si="9"/>
        <v>48823.222500000003</v>
      </c>
      <c r="P11" s="30">
        <f t="shared" si="9"/>
        <v>48823.222500000003</v>
      </c>
      <c r="Q11" s="30">
        <f t="shared" si="9"/>
        <v>48823.222500000003</v>
      </c>
      <c r="R11" s="30">
        <f t="shared" si="9"/>
        <v>48823.222500000003</v>
      </c>
      <c r="S11" s="31">
        <f t="shared" si="9"/>
        <v>195292.89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9637.9075000000048</v>
      </c>
      <c r="D13" s="34">
        <f t="shared" ref="D13:N13" si="11">D5-SUM(D8:D10)</f>
        <v>9637.9075000000048</v>
      </c>
      <c r="E13" s="34">
        <f t="shared" si="11"/>
        <v>9637.9075000000048</v>
      </c>
      <c r="F13" s="185">
        <f t="shared" si="11"/>
        <v>9637.9075000000048</v>
      </c>
      <c r="G13" s="34">
        <f t="shared" si="11"/>
        <v>9637.9075000000048</v>
      </c>
      <c r="H13" s="153">
        <f t="shared" si="11"/>
        <v>9637.9075000000048</v>
      </c>
      <c r="I13" s="185">
        <f t="shared" si="11"/>
        <v>9637.9075000000048</v>
      </c>
      <c r="J13" s="34">
        <f t="shared" si="11"/>
        <v>9637.9075000000048</v>
      </c>
      <c r="K13" s="34">
        <f t="shared" si="11"/>
        <v>9637.9075000000048</v>
      </c>
      <c r="L13" s="185">
        <f t="shared" si="11"/>
        <v>9637.9075000000048</v>
      </c>
      <c r="M13" s="34">
        <f t="shared" si="11"/>
        <v>9637.9075000000048</v>
      </c>
      <c r="N13" s="186">
        <f t="shared" si="11"/>
        <v>9637.9075000000048</v>
      </c>
      <c r="O13" s="34">
        <f t="shared" ref="O13:R13" si="12">O5-SUM(O8:O10)</f>
        <v>28913.722500000003</v>
      </c>
      <c r="P13" s="34">
        <f t="shared" si="12"/>
        <v>28913.722500000003</v>
      </c>
      <c r="Q13" s="34">
        <f t="shared" si="12"/>
        <v>28913.722500000003</v>
      </c>
      <c r="R13" s="34">
        <f t="shared" si="12"/>
        <v>28913.722500000003</v>
      </c>
      <c r="S13" s="35">
        <f>S5-SUM(S8:S10)</f>
        <v>115654.89000000001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0.3000000000000001</v>
      </c>
      <c r="D14" s="314">
        <f t="shared" si="13"/>
        <v>0.3000000000000001</v>
      </c>
      <c r="E14" s="314">
        <f t="shared" si="13"/>
        <v>0.3000000000000001</v>
      </c>
      <c r="F14" s="315">
        <f t="shared" si="13"/>
        <v>0.3000000000000001</v>
      </c>
      <c r="G14" s="314">
        <f t="shared" si="13"/>
        <v>0.3000000000000001</v>
      </c>
      <c r="H14" s="316">
        <f t="shared" si="13"/>
        <v>0.3000000000000001</v>
      </c>
      <c r="I14" s="315">
        <f t="shared" si="13"/>
        <v>0.3000000000000001</v>
      </c>
      <c r="J14" s="314">
        <f t="shared" si="13"/>
        <v>0.3000000000000001</v>
      </c>
      <c r="K14" s="314">
        <f t="shared" si="13"/>
        <v>0.3000000000000001</v>
      </c>
      <c r="L14" s="315">
        <f t="shared" si="13"/>
        <v>0.3000000000000001</v>
      </c>
      <c r="M14" s="314">
        <f t="shared" si="13"/>
        <v>0.3000000000000001</v>
      </c>
      <c r="N14" s="317">
        <f t="shared" si="13"/>
        <v>0.3000000000000001</v>
      </c>
      <c r="O14" s="314">
        <f t="shared" si="13"/>
        <v>0.3</v>
      </c>
      <c r="P14" s="314">
        <f t="shared" si="13"/>
        <v>0.3</v>
      </c>
      <c r="Q14" s="314">
        <f t="shared" si="13"/>
        <v>0.3</v>
      </c>
      <c r="R14" s="314">
        <f t="shared" si="13"/>
        <v>0.3</v>
      </c>
      <c r="S14" s="318">
        <f>IFERROR(S13/S5,"N/A")</f>
        <v>0.3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150.00000000000003</v>
      </c>
      <c r="D29" s="24">
        <f t="shared" ref="D29:N39" si="22">C29</f>
        <v>150.00000000000003</v>
      </c>
      <c r="E29" s="24">
        <f t="shared" si="22"/>
        <v>150.00000000000003</v>
      </c>
      <c r="F29" s="177">
        <f t="shared" si="22"/>
        <v>150.00000000000003</v>
      </c>
      <c r="G29" s="24">
        <f t="shared" si="22"/>
        <v>150.00000000000003</v>
      </c>
      <c r="H29" s="149">
        <f t="shared" si="22"/>
        <v>150.00000000000003</v>
      </c>
      <c r="I29" s="177">
        <f t="shared" si="22"/>
        <v>150.00000000000003</v>
      </c>
      <c r="J29" s="24">
        <f t="shared" si="22"/>
        <v>150.00000000000003</v>
      </c>
      <c r="K29" s="24">
        <f t="shared" si="22"/>
        <v>150.00000000000003</v>
      </c>
      <c r="L29" s="177">
        <f t="shared" si="22"/>
        <v>150.00000000000003</v>
      </c>
      <c r="M29" s="24">
        <f t="shared" si="22"/>
        <v>150.00000000000003</v>
      </c>
      <c r="N29" s="178">
        <f t="shared" si="22"/>
        <v>150.00000000000003</v>
      </c>
      <c r="O29" s="24">
        <f t="shared" ref="O29:O39" si="23">SUM(C29:E29)</f>
        <v>450.00000000000011</v>
      </c>
      <c r="P29" s="24">
        <f t="shared" ref="P29:P39" si="24">SUM(F29:H29)</f>
        <v>450.00000000000011</v>
      </c>
      <c r="Q29" s="24">
        <f t="shared" ref="Q29:Q39" si="25">SUM(I29:K29)</f>
        <v>450.00000000000011</v>
      </c>
      <c r="R29" s="24">
        <f t="shared" ref="R29:R39" si="26">SUM(L29:N29)</f>
        <v>450.00000000000011</v>
      </c>
      <c r="S29" s="25">
        <f t="shared" ref="S29:S39" si="27">SUM(C29:N29)</f>
        <v>1800.0000000000002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91.666666666666686</v>
      </c>
      <c r="D31" s="24">
        <f t="shared" si="22"/>
        <v>91.666666666666686</v>
      </c>
      <c r="E31" s="24">
        <f t="shared" si="22"/>
        <v>91.666666666666686</v>
      </c>
      <c r="F31" s="177">
        <f t="shared" si="22"/>
        <v>91.666666666666686</v>
      </c>
      <c r="G31" s="24">
        <f t="shared" si="22"/>
        <v>91.666666666666686</v>
      </c>
      <c r="H31" s="149">
        <f t="shared" si="22"/>
        <v>91.666666666666686</v>
      </c>
      <c r="I31" s="177">
        <f t="shared" si="22"/>
        <v>91.666666666666686</v>
      </c>
      <c r="J31" s="24">
        <f t="shared" si="22"/>
        <v>91.666666666666686</v>
      </c>
      <c r="K31" s="24">
        <f t="shared" si="22"/>
        <v>91.666666666666686</v>
      </c>
      <c r="L31" s="177">
        <f t="shared" si="22"/>
        <v>91.666666666666686</v>
      </c>
      <c r="M31" s="24">
        <f t="shared" si="22"/>
        <v>91.666666666666686</v>
      </c>
      <c r="N31" s="178">
        <f t="shared" si="22"/>
        <v>91.666666666666686</v>
      </c>
      <c r="O31" s="24">
        <f t="shared" si="23"/>
        <v>275.00000000000006</v>
      </c>
      <c r="P31" s="24">
        <f t="shared" si="24"/>
        <v>275.00000000000006</v>
      </c>
      <c r="Q31" s="24">
        <f t="shared" si="25"/>
        <v>275.00000000000006</v>
      </c>
      <c r="R31" s="24">
        <f t="shared" si="26"/>
        <v>275.00000000000006</v>
      </c>
      <c r="S31" s="25">
        <f t="shared" si="27"/>
        <v>1100.0000000000005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91.666666666666686</v>
      </c>
      <c r="D32" s="24">
        <f t="shared" si="22"/>
        <v>91.666666666666686</v>
      </c>
      <c r="E32" s="24">
        <f t="shared" si="22"/>
        <v>91.666666666666686</v>
      </c>
      <c r="F32" s="177">
        <f t="shared" si="22"/>
        <v>91.666666666666686</v>
      </c>
      <c r="G32" s="24">
        <f t="shared" si="22"/>
        <v>91.666666666666686</v>
      </c>
      <c r="H32" s="149">
        <f t="shared" si="22"/>
        <v>91.666666666666686</v>
      </c>
      <c r="I32" s="177">
        <f t="shared" si="22"/>
        <v>91.666666666666686</v>
      </c>
      <c r="J32" s="24">
        <f t="shared" si="22"/>
        <v>91.666666666666686</v>
      </c>
      <c r="K32" s="24">
        <f t="shared" si="22"/>
        <v>91.666666666666686</v>
      </c>
      <c r="L32" s="177">
        <f t="shared" si="22"/>
        <v>91.666666666666686</v>
      </c>
      <c r="M32" s="24">
        <f t="shared" si="22"/>
        <v>91.666666666666686</v>
      </c>
      <c r="N32" s="178">
        <f t="shared" si="22"/>
        <v>91.666666666666686</v>
      </c>
      <c r="O32" s="24">
        <f t="shared" si="23"/>
        <v>275.00000000000006</v>
      </c>
      <c r="P32" s="24">
        <f t="shared" si="24"/>
        <v>275.00000000000006</v>
      </c>
      <c r="Q32" s="24">
        <f t="shared" si="25"/>
        <v>275.00000000000006</v>
      </c>
      <c r="R32" s="24">
        <f t="shared" si="26"/>
        <v>275.00000000000006</v>
      </c>
      <c r="S32" s="25">
        <f t="shared" si="27"/>
        <v>1100.0000000000005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963.79075</v>
      </c>
      <c r="D33" s="24">
        <f t="shared" si="22"/>
        <v>963.79075</v>
      </c>
      <c r="E33" s="24">
        <f t="shared" si="22"/>
        <v>963.79075</v>
      </c>
      <c r="F33" s="177">
        <f t="shared" si="22"/>
        <v>963.79075</v>
      </c>
      <c r="G33" s="24">
        <f t="shared" si="22"/>
        <v>963.79075</v>
      </c>
      <c r="H33" s="149">
        <f t="shared" si="22"/>
        <v>963.79075</v>
      </c>
      <c r="I33" s="177">
        <f t="shared" si="22"/>
        <v>963.79075</v>
      </c>
      <c r="J33" s="24">
        <f t="shared" si="22"/>
        <v>963.79075</v>
      </c>
      <c r="K33" s="24">
        <f t="shared" si="22"/>
        <v>963.79075</v>
      </c>
      <c r="L33" s="177">
        <f t="shared" si="22"/>
        <v>963.79075</v>
      </c>
      <c r="M33" s="24">
        <f t="shared" si="22"/>
        <v>963.79075</v>
      </c>
      <c r="N33" s="178">
        <f t="shared" si="22"/>
        <v>963.79075</v>
      </c>
      <c r="O33" s="24">
        <f t="shared" si="23"/>
        <v>2891.3722499999999</v>
      </c>
      <c r="P33" s="24">
        <f t="shared" si="24"/>
        <v>2891.3722499999999</v>
      </c>
      <c r="Q33" s="24">
        <f t="shared" si="25"/>
        <v>2891.3722499999999</v>
      </c>
      <c r="R33" s="24">
        <f t="shared" si="26"/>
        <v>2891.3722499999999</v>
      </c>
      <c r="S33" s="25">
        <f t="shared" si="27"/>
        <v>11565.489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108.33333333333333</v>
      </c>
      <c r="D34" s="24">
        <f t="shared" si="22"/>
        <v>108.33333333333333</v>
      </c>
      <c r="E34" s="24">
        <f t="shared" si="22"/>
        <v>108.33333333333333</v>
      </c>
      <c r="F34" s="177">
        <f t="shared" si="22"/>
        <v>108.33333333333333</v>
      </c>
      <c r="G34" s="24">
        <f t="shared" si="22"/>
        <v>108.33333333333333</v>
      </c>
      <c r="H34" s="149">
        <f t="shared" si="22"/>
        <v>108.33333333333333</v>
      </c>
      <c r="I34" s="177">
        <f t="shared" si="22"/>
        <v>108.33333333333333</v>
      </c>
      <c r="J34" s="24">
        <f t="shared" si="22"/>
        <v>108.33333333333333</v>
      </c>
      <c r="K34" s="24">
        <f t="shared" si="22"/>
        <v>108.33333333333333</v>
      </c>
      <c r="L34" s="177">
        <f t="shared" si="22"/>
        <v>108.33333333333333</v>
      </c>
      <c r="M34" s="24">
        <f t="shared" si="22"/>
        <v>108.33333333333333</v>
      </c>
      <c r="N34" s="178">
        <f t="shared" si="22"/>
        <v>108.33333333333333</v>
      </c>
      <c r="O34" s="24">
        <f t="shared" si="23"/>
        <v>325</v>
      </c>
      <c r="P34" s="24">
        <f t="shared" si="24"/>
        <v>325</v>
      </c>
      <c r="Q34" s="24">
        <f t="shared" si="25"/>
        <v>325</v>
      </c>
      <c r="R34" s="24">
        <f t="shared" si="26"/>
        <v>325</v>
      </c>
      <c r="S34" s="25">
        <f t="shared" si="27"/>
        <v>1300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154</v>
      </c>
      <c r="D35" s="24">
        <f t="shared" si="22"/>
        <v>154</v>
      </c>
      <c r="E35" s="24">
        <f t="shared" si="22"/>
        <v>154</v>
      </c>
      <c r="F35" s="177">
        <f t="shared" si="22"/>
        <v>154</v>
      </c>
      <c r="G35" s="24">
        <f t="shared" si="22"/>
        <v>154</v>
      </c>
      <c r="H35" s="149">
        <f t="shared" si="22"/>
        <v>154</v>
      </c>
      <c r="I35" s="177">
        <f t="shared" si="22"/>
        <v>154</v>
      </c>
      <c r="J35" s="24">
        <f t="shared" si="22"/>
        <v>154</v>
      </c>
      <c r="K35" s="24">
        <f t="shared" si="22"/>
        <v>154</v>
      </c>
      <c r="L35" s="177">
        <f t="shared" si="22"/>
        <v>154</v>
      </c>
      <c r="M35" s="24">
        <f t="shared" si="22"/>
        <v>154</v>
      </c>
      <c r="N35" s="178">
        <f t="shared" si="22"/>
        <v>154</v>
      </c>
      <c r="O35" s="24">
        <f t="shared" si="23"/>
        <v>462</v>
      </c>
      <c r="P35" s="24">
        <f t="shared" si="24"/>
        <v>462</v>
      </c>
      <c r="Q35" s="24">
        <f t="shared" si="25"/>
        <v>462</v>
      </c>
      <c r="R35" s="24">
        <f t="shared" si="26"/>
        <v>462</v>
      </c>
      <c r="S35" s="25">
        <f t="shared" si="27"/>
        <v>1848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445.50000000000006</v>
      </c>
      <c r="D36" s="24">
        <f t="shared" si="22"/>
        <v>445.50000000000006</v>
      </c>
      <c r="E36" s="24">
        <f t="shared" si="22"/>
        <v>445.50000000000006</v>
      </c>
      <c r="F36" s="177">
        <f t="shared" si="22"/>
        <v>445.50000000000006</v>
      </c>
      <c r="G36" s="24">
        <f t="shared" si="22"/>
        <v>445.50000000000006</v>
      </c>
      <c r="H36" s="149">
        <f t="shared" si="22"/>
        <v>445.50000000000006</v>
      </c>
      <c r="I36" s="177">
        <f t="shared" si="22"/>
        <v>445.50000000000006</v>
      </c>
      <c r="J36" s="24">
        <f t="shared" si="22"/>
        <v>445.50000000000006</v>
      </c>
      <c r="K36" s="24">
        <f t="shared" si="22"/>
        <v>445.50000000000006</v>
      </c>
      <c r="L36" s="177">
        <f t="shared" si="22"/>
        <v>445.50000000000006</v>
      </c>
      <c r="M36" s="24">
        <f t="shared" si="22"/>
        <v>445.50000000000006</v>
      </c>
      <c r="N36" s="178">
        <f t="shared" si="22"/>
        <v>445.50000000000006</v>
      </c>
      <c r="O36" s="24">
        <f t="shared" si="23"/>
        <v>1336.5000000000002</v>
      </c>
      <c r="P36" s="24">
        <f t="shared" si="24"/>
        <v>1336.5000000000002</v>
      </c>
      <c r="Q36" s="24">
        <f t="shared" si="25"/>
        <v>1336.5000000000002</v>
      </c>
      <c r="R36" s="24">
        <f t="shared" si="26"/>
        <v>1336.5000000000002</v>
      </c>
      <c r="S36" s="25">
        <f t="shared" si="27"/>
        <v>5346.0000000000009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187</v>
      </c>
      <c r="D37" s="24">
        <f t="shared" si="22"/>
        <v>187</v>
      </c>
      <c r="E37" s="24">
        <f t="shared" si="22"/>
        <v>187</v>
      </c>
      <c r="F37" s="177">
        <f t="shared" si="22"/>
        <v>187</v>
      </c>
      <c r="G37" s="24">
        <f t="shared" si="22"/>
        <v>187</v>
      </c>
      <c r="H37" s="149">
        <f t="shared" si="22"/>
        <v>187</v>
      </c>
      <c r="I37" s="177">
        <f t="shared" si="22"/>
        <v>187</v>
      </c>
      <c r="J37" s="24">
        <f t="shared" si="22"/>
        <v>187</v>
      </c>
      <c r="K37" s="24">
        <f t="shared" si="22"/>
        <v>187</v>
      </c>
      <c r="L37" s="177">
        <f t="shared" si="22"/>
        <v>187</v>
      </c>
      <c r="M37" s="24">
        <f t="shared" si="22"/>
        <v>187</v>
      </c>
      <c r="N37" s="178">
        <f t="shared" si="22"/>
        <v>187</v>
      </c>
      <c r="O37" s="24">
        <f t="shared" si="23"/>
        <v>561</v>
      </c>
      <c r="P37" s="24">
        <f t="shared" si="24"/>
        <v>561</v>
      </c>
      <c r="Q37" s="24">
        <f t="shared" si="25"/>
        <v>561</v>
      </c>
      <c r="R37" s="24">
        <f t="shared" si="26"/>
        <v>561</v>
      </c>
      <c r="S37" s="25">
        <f t="shared" si="27"/>
        <v>2244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317.35094625000005</v>
      </c>
      <c r="D38" s="24">
        <f t="shared" si="22"/>
        <v>317.35094625000005</v>
      </c>
      <c r="E38" s="24">
        <f t="shared" si="22"/>
        <v>317.35094625000005</v>
      </c>
      <c r="F38" s="177">
        <f t="shared" si="22"/>
        <v>317.35094625000005</v>
      </c>
      <c r="G38" s="24">
        <f t="shared" si="22"/>
        <v>317.35094625000005</v>
      </c>
      <c r="H38" s="149">
        <f t="shared" si="22"/>
        <v>317.35094625000005</v>
      </c>
      <c r="I38" s="177">
        <f t="shared" si="22"/>
        <v>317.35094625000005</v>
      </c>
      <c r="J38" s="24">
        <f t="shared" si="22"/>
        <v>317.35094625000005</v>
      </c>
      <c r="K38" s="24">
        <f t="shared" si="22"/>
        <v>317.35094625000005</v>
      </c>
      <c r="L38" s="177">
        <f t="shared" si="22"/>
        <v>317.35094625000005</v>
      </c>
      <c r="M38" s="24">
        <f t="shared" si="22"/>
        <v>317.35094625000005</v>
      </c>
      <c r="N38" s="178">
        <f t="shared" si="22"/>
        <v>317.35094625000005</v>
      </c>
      <c r="O38" s="24">
        <f t="shared" si="23"/>
        <v>952.05283875000009</v>
      </c>
      <c r="P38" s="24">
        <f t="shared" si="24"/>
        <v>952.05283875000009</v>
      </c>
      <c r="Q38" s="24">
        <f t="shared" si="25"/>
        <v>952.05283875000009</v>
      </c>
      <c r="R38" s="24">
        <f t="shared" si="26"/>
        <v>952.05283875000009</v>
      </c>
      <c r="S38" s="25">
        <f t="shared" si="27"/>
        <v>3808.2113550000008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1573.4549999999999</v>
      </c>
      <c r="D39" s="27">
        <f t="shared" si="22"/>
        <v>1573.4549999999999</v>
      </c>
      <c r="E39" s="27">
        <f t="shared" si="22"/>
        <v>1573.4549999999999</v>
      </c>
      <c r="F39" s="179">
        <f t="shared" si="22"/>
        <v>1573.4549999999999</v>
      </c>
      <c r="G39" s="27">
        <f t="shared" si="22"/>
        <v>1573.4549999999999</v>
      </c>
      <c r="H39" s="150">
        <f t="shared" si="22"/>
        <v>1573.4549999999999</v>
      </c>
      <c r="I39" s="179">
        <f t="shared" si="22"/>
        <v>1573.4549999999999</v>
      </c>
      <c r="J39" s="27">
        <f t="shared" si="22"/>
        <v>1573.4549999999999</v>
      </c>
      <c r="K39" s="27">
        <f t="shared" si="22"/>
        <v>1573.4549999999999</v>
      </c>
      <c r="L39" s="179">
        <f t="shared" si="22"/>
        <v>1573.4549999999999</v>
      </c>
      <c r="M39" s="27">
        <f t="shared" si="22"/>
        <v>1573.4549999999999</v>
      </c>
      <c r="N39" s="180">
        <f t="shared" si="22"/>
        <v>1573.4549999999999</v>
      </c>
      <c r="O39" s="27">
        <f t="shared" si="23"/>
        <v>4720.3649999999998</v>
      </c>
      <c r="P39" s="27">
        <f t="shared" si="24"/>
        <v>4720.3649999999998</v>
      </c>
      <c r="Q39" s="27">
        <f t="shared" si="25"/>
        <v>4720.3649999999998</v>
      </c>
      <c r="R39" s="27">
        <f t="shared" si="26"/>
        <v>4720.3649999999998</v>
      </c>
      <c r="S39" s="28">
        <f t="shared" si="27"/>
        <v>18881.46</v>
      </c>
    </row>
    <row r="40" spans="2:19" s="41" customFormat="1" ht="12.75" x14ac:dyDescent="0.25">
      <c r="B40" s="45" t="s">
        <v>32</v>
      </c>
      <c r="C40" s="138">
        <f>SUM(C29:C39)</f>
        <v>4082.7633629166667</v>
      </c>
      <c r="D40" s="46">
        <f t="shared" ref="D40:R40" si="28">SUM(D29:D39)</f>
        <v>4082.7633629166667</v>
      </c>
      <c r="E40" s="46">
        <f t="shared" si="28"/>
        <v>4082.7633629166667</v>
      </c>
      <c r="F40" s="191">
        <f t="shared" si="28"/>
        <v>4082.7633629166667</v>
      </c>
      <c r="G40" s="46">
        <f t="shared" si="28"/>
        <v>4082.7633629166667</v>
      </c>
      <c r="H40" s="156">
        <f t="shared" si="28"/>
        <v>4082.7633629166667</v>
      </c>
      <c r="I40" s="191">
        <f t="shared" si="28"/>
        <v>4082.7633629166667</v>
      </c>
      <c r="J40" s="46">
        <f t="shared" si="28"/>
        <v>4082.7633629166667</v>
      </c>
      <c r="K40" s="46">
        <f t="shared" si="28"/>
        <v>4082.7633629166667</v>
      </c>
      <c r="L40" s="191">
        <f t="shared" si="28"/>
        <v>4082.7633629166667</v>
      </c>
      <c r="M40" s="46">
        <f t="shared" si="28"/>
        <v>4082.7633629166667</v>
      </c>
      <c r="N40" s="192">
        <f t="shared" si="28"/>
        <v>4082.7633629166667</v>
      </c>
      <c r="O40" s="46">
        <f t="shared" si="28"/>
        <v>12248.29008875</v>
      </c>
      <c r="P40" s="46">
        <f t="shared" si="28"/>
        <v>12248.29008875</v>
      </c>
      <c r="Q40" s="46">
        <f t="shared" si="28"/>
        <v>12248.29008875</v>
      </c>
      <c r="R40" s="46">
        <f t="shared" si="28"/>
        <v>12248.29008875</v>
      </c>
      <c r="S40" s="47">
        <f>SUM(S29:S39)</f>
        <v>48993.160355</v>
      </c>
    </row>
    <row r="41" spans="2:19" s="39" customFormat="1" ht="12.75" x14ac:dyDescent="0.25">
      <c r="B41" s="48" t="s">
        <v>33</v>
      </c>
      <c r="C41" s="139">
        <f>IFERROR(C40/C13,"N/A")</f>
        <v>0.42361512215350322</v>
      </c>
      <c r="D41" s="49">
        <f t="shared" ref="D41:R41" si="29">IFERROR(D40/D13,"N/A")</f>
        <v>0.42361512215350322</v>
      </c>
      <c r="E41" s="49">
        <f t="shared" si="29"/>
        <v>0.42361512215350322</v>
      </c>
      <c r="F41" s="193">
        <f t="shared" si="29"/>
        <v>0.42361512215350322</v>
      </c>
      <c r="G41" s="49">
        <f t="shared" si="29"/>
        <v>0.42361512215350322</v>
      </c>
      <c r="H41" s="157">
        <f t="shared" si="29"/>
        <v>0.42361512215350322</v>
      </c>
      <c r="I41" s="193">
        <f t="shared" si="29"/>
        <v>0.42361512215350322</v>
      </c>
      <c r="J41" s="49">
        <f t="shared" si="29"/>
        <v>0.42361512215350322</v>
      </c>
      <c r="K41" s="49">
        <f t="shared" si="29"/>
        <v>0.42361512215350322</v>
      </c>
      <c r="L41" s="193">
        <f t="shared" si="29"/>
        <v>0.42361512215350322</v>
      </c>
      <c r="M41" s="49">
        <f t="shared" si="29"/>
        <v>0.42361512215350322</v>
      </c>
      <c r="N41" s="194">
        <f t="shared" si="29"/>
        <v>0.42361512215350322</v>
      </c>
      <c r="O41" s="49">
        <f t="shared" si="29"/>
        <v>0.42361512215350333</v>
      </c>
      <c r="P41" s="49">
        <f t="shared" si="29"/>
        <v>0.42361512215350333</v>
      </c>
      <c r="Q41" s="49">
        <f t="shared" si="29"/>
        <v>0.42361512215350333</v>
      </c>
      <c r="R41" s="49">
        <f t="shared" si="29"/>
        <v>0.42361512215350333</v>
      </c>
      <c r="S41" s="50">
        <f>IFERROR(S40/S13,"N/A")</f>
        <v>0.42361512215350333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11</v>
      </c>
      <c r="D42" s="52">
        <f>C42</f>
        <v>11</v>
      </c>
      <c r="E42" s="52">
        <f t="shared" ref="E42:N42" si="30">D42</f>
        <v>11</v>
      </c>
      <c r="F42" s="195">
        <f t="shared" si="30"/>
        <v>11</v>
      </c>
      <c r="G42" s="52">
        <f t="shared" si="30"/>
        <v>11</v>
      </c>
      <c r="H42" s="158">
        <f t="shared" si="30"/>
        <v>11</v>
      </c>
      <c r="I42" s="195">
        <f t="shared" si="30"/>
        <v>11</v>
      </c>
      <c r="J42" s="52">
        <f t="shared" si="30"/>
        <v>11</v>
      </c>
      <c r="K42" s="52">
        <f t="shared" si="30"/>
        <v>11</v>
      </c>
      <c r="L42" s="195">
        <f t="shared" si="30"/>
        <v>11</v>
      </c>
      <c r="M42" s="52">
        <f t="shared" si="30"/>
        <v>11</v>
      </c>
      <c r="N42" s="196">
        <f t="shared" si="30"/>
        <v>11</v>
      </c>
      <c r="O42" s="52">
        <f>AVERAGE(C42:E42)</f>
        <v>11</v>
      </c>
      <c r="P42" s="52">
        <f>AVERAGE(F42:H42)</f>
        <v>11</v>
      </c>
      <c r="Q42" s="52">
        <f>AVERAGE(I42:K42)</f>
        <v>11</v>
      </c>
      <c r="R42" s="52">
        <f>AVERAGE(L42:N42)</f>
        <v>11</v>
      </c>
      <c r="S42" s="53">
        <f>AVERAGE(O42:R42)</f>
        <v>11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5555.1441370833381</v>
      </c>
      <c r="D44" s="34">
        <f t="shared" ref="D44:R44" si="31">D13-D25-D40</f>
        <v>5555.1441370833381</v>
      </c>
      <c r="E44" s="34">
        <f t="shared" si="31"/>
        <v>5555.1441370833381</v>
      </c>
      <c r="F44" s="185">
        <f t="shared" si="31"/>
        <v>5555.1441370833381</v>
      </c>
      <c r="G44" s="34">
        <f t="shared" si="31"/>
        <v>5555.1441370833381</v>
      </c>
      <c r="H44" s="153">
        <f t="shared" si="31"/>
        <v>5555.1441370833381</v>
      </c>
      <c r="I44" s="185">
        <f t="shared" si="31"/>
        <v>5555.1441370833381</v>
      </c>
      <c r="J44" s="34">
        <f t="shared" si="31"/>
        <v>5555.1441370833381</v>
      </c>
      <c r="K44" s="34">
        <f t="shared" si="31"/>
        <v>5555.1441370833381</v>
      </c>
      <c r="L44" s="185">
        <f t="shared" si="31"/>
        <v>5555.1441370833381</v>
      </c>
      <c r="M44" s="34">
        <f t="shared" si="31"/>
        <v>5555.1441370833381</v>
      </c>
      <c r="N44" s="186">
        <f t="shared" si="31"/>
        <v>5555.1441370833381</v>
      </c>
      <c r="O44" s="34">
        <f t="shared" si="31"/>
        <v>16665.432411250003</v>
      </c>
      <c r="P44" s="34">
        <f t="shared" si="31"/>
        <v>16665.432411250003</v>
      </c>
      <c r="Q44" s="34">
        <f t="shared" si="31"/>
        <v>16665.432411250003</v>
      </c>
      <c r="R44" s="34">
        <f t="shared" si="31"/>
        <v>16665.432411250003</v>
      </c>
      <c r="S44" s="35">
        <f>S13-S25-S40</f>
        <v>66661.729645000014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0.57638487784649683</v>
      </c>
      <c r="D45" s="56">
        <f t="shared" si="32"/>
        <v>0.57638487784649683</v>
      </c>
      <c r="E45" s="56">
        <f t="shared" si="32"/>
        <v>0.57638487784649683</v>
      </c>
      <c r="F45" s="197">
        <f t="shared" si="32"/>
        <v>0.57638487784649683</v>
      </c>
      <c r="G45" s="56">
        <f t="shared" si="32"/>
        <v>0.57638487784649683</v>
      </c>
      <c r="H45" s="159">
        <f t="shared" si="32"/>
        <v>0.57638487784649683</v>
      </c>
      <c r="I45" s="197">
        <f t="shared" si="32"/>
        <v>0.57638487784649683</v>
      </c>
      <c r="J45" s="56">
        <f t="shared" si="32"/>
        <v>0.57638487784649683</v>
      </c>
      <c r="K45" s="56">
        <f t="shared" si="32"/>
        <v>0.57638487784649683</v>
      </c>
      <c r="L45" s="197">
        <f t="shared" si="32"/>
        <v>0.57638487784649683</v>
      </c>
      <c r="M45" s="56">
        <f t="shared" si="32"/>
        <v>0.57638487784649683</v>
      </c>
      <c r="N45" s="198">
        <f t="shared" si="32"/>
        <v>0.57638487784649683</v>
      </c>
      <c r="O45" s="56">
        <f t="shared" si="32"/>
        <v>0.57638487784649661</v>
      </c>
      <c r="P45" s="56">
        <f t="shared" si="32"/>
        <v>0.57638487784649661</v>
      </c>
      <c r="Q45" s="56">
        <f t="shared" si="32"/>
        <v>0.57638487784649661</v>
      </c>
      <c r="R45" s="56">
        <f t="shared" si="32"/>
        <v>0.57638487784649661</v>
      </c>
      <c r="S45" s="57">
        <f>IFERROR(S44/S13,"NO GMV")</f>
        <v>0.57638487784649661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5555.1441370833381</v>
      </c>
      <c r="D47" s="60">
        <f t="shared" ref="D47:R47" si="33">+D44+D25</f>
        <v>5555.1441370833381</v>
      </c>
      <c r="E47" s="60">
        <f t="shared" si="33"/>
        <v>5555.1441370833381</v>
      </c>
      <c r="F47" s="199">
        <f t="shared" si="33"/>
        <v>5555.1441370833381</v>
      </c>
      <c r="G47" s="60">
        <f t="shared" si="33"/>
        <v>5555.1441370833381</v>
      </c>
      <c r="H47" s="160">
        <f t="shared" si="33"/>
        <v>5555.1441370833381</v>
      </c>
      <c r="I47" s="199">
        <f t="shared" si="33"/>
        <v>5555.1441370833381</v>
      </c>
      <c r="J47" s="60">
        <f t="shared" si="33"/>
        <v>5555.1441370833381</v>
      </c>
      <c r="K47" s="60">
        <f t="shared" si="33"/>
        <v>5555.1441370833381</v>
      </c>
      <c r="L47" s="199">
        <f t="shared" si="33"/>
        <v>5555.1441370833381</v>
      </c>
      <c r="M47" s="60">
        <f t="shared" si="33"/>
        <v>5555.1441370833381</v>
      </c>
      <c r="N47" s="200">
        <f t="shared" si="33"/>
        <v>5555.1441370833381</v>
      </c>
      <c r="O47" s="60">
        <f t="shared" si="33"/>
        <v>16665.432411250003</v>
      </c>
      <c r="P47" s="60">
        <f t="shared" si="33"/>
        <v>16665.432411250003</v>
      </c>
      <c r="Q47" s="60">
        <f t="shared" si="33"/>
        <v>16665.432411250003</v>
      </c>
      <c r="R47" s="60">
        <f t="shared" si="33"/>
        <v>16665.432411250003</v>
      </c>
      <c r="S47" s="61">
        <f>+S44+S25</f>
        <v>66661.729645000014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0.57638487784649683</v>
      </c>
      <c r="D48" s="63">
        <f t="shared" si="34"/>
        <v>0.57638487784649683</v>
      </c>
      <c r="E48" s="63">
        <f t="shared" si="34"/>
        <v>0.57638487784649683</v>
      </c>
      <c r="F48" s="201">
        <f t="shared" si="34"/>
        <v>0.57638487784649683</v>
      </c>
      <c r="G48" s="63">
        <f t="shared" si="34"/>
        <v>0.57638487784649683</v>
      </c>
      <c r="H48" s="161">
        <f t="shared" si="34"/>
        <v>0.57638487784649683</v>
      </c>
      <c r="I48" s="201">
        <f t="shared" si="34"/>
        <v>0.57638487784649683</v>
      </c>
      <c r="J48" s="63">
        <f t="shared" si="34"/>
        <v>0.57638487784649683</v>
      </c>
      <c r="K48" s="63">
        <f t="shared" si="34"/>
        <v>0.57638487784649683</v>
      </c>
      <c r="L48" s="201">
        <f t="shared" si="34"/>
        <v>0.57638487784649683</v>
      </c>
      <c r="M48" s="63">
        <f t="shared" si="34"/>
        <v>0.57638487784649683</v>
      </c>
      <c r="N48" s="163">
        <f t="shared" si="34"/>
        <v>0.57638487784649683</v>
      </c>
      <c r="O48" s="63">
        <f t="shared" si="34"/>
        <v>0.57638487784649661</v>
      </c>
      <c r="P48" s="63">
        <f t="shared" si="34"/>
        <v>0.57638487784649661</v>
      </c>
      <c r="Q48" s="63">
        <f t="shared" si="34"/>
        <v>0.57638487784649661</v>
      </c>
      <c r="R48" s="63">
        <f t="shared" si="34"/>
        <v>0.57638487784649661</v>
      </c>
      <c r="S48" s="64">
        <f>IFERROR(S47/S13,"NO GMV")</f>
        <v>0.57638487784649661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096C-0819-44A4-9D40-4273A5D684B3}">
  <sheetPr codeName="Sheet22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6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6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7496.2333333333327</v>
      </c>
      <c r="D5" s="15">
        <f>C5</f>
        <v>7496.2333333333327</v>
      </c>
      <c r="E5" s="15">
        <f t="shared" ref="E5:N5" si="2">D5</f>
        <v>7496.2333333333327</v>
      </c>
      <c r="F5" s="171">
        <f t="shared" si="2"/>
        <v>7496.2333333333327</v>
      </c>
      <c r="G5" s="15">
        <f t="shared" si="2"/>
        <v>7496.2333333333327</v>
      </c>
      <c r="H5" s="146">
        <f t="shared" si="2"/>
        <v>7496.2333333333327</v>
      </c>
      <c r="I5" s="171">
        <f t="shared" si="2"/>
        <v>7496.2333333333327</v>
      </c>
      <c r="J5" s="15">
        <f t="shared" si="2"/>
        <v>7496.2333333333327</v>
      </c>
      <c r="K5" s="15">
        <f t="shared" si="2"/>
        <v>7496.2333333333327</v>
      </c>
      <c r="L5" s="171">
        <f t="shared" si="2"/>
        <v>7496.2333333333327</v>
      </c>
      <c r="M5" s="15">
        <f t="shared" si="2"/>
        <v>7496.2333333333327</v>
      </c>
      <c r="N5" s="172">
        <f t="shared" si="2"/>
        <v>7496.2333333333327</v>
      </c>
      <c r="O5" s="15">
        <f>SUM(C5:E5)</f>
        <v>22488.699999999997</v>
      </c>
      <c r="P5" s="15">
        <f>SUM(F5:H5)</f>
        <v>22488.699999999997</v>
      </c>
      <c r="Q5" s="15">
        <f>SUM(I5:K5)</f>
        <v>22488.699999999997</v>
      </c>
      <c r="R5" s="15">
        <f>SUM(L5:N5)</f>
        <v>22488.699999999997</v>
      </c>
      <c r="S5" s="16">
        <f>SUM(C5:N5)</f>
        <v>89954.8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1356.875</v>
      </c>
      <c r="D8" s="24">
        <f t="shared" ref="D8:N10" si="3">C8</f>
        <v>1356.875</v>
      </c>
      <c r="E8" s="24">
        <f t="shared" si="3"/>
        <v>1356.875</v>
      </c>
      <c r="F8" s="177">
        <f t="shared" si="3"/>
        <v>1356.875</v>
      </c>
      <c r="G8" s="24">
        <f t="shared" si="3"/>
        <v>1356.875</v>
      </c>
      <c r="H8" s="149">
        <f t="shared" si="3"/>
        <v>1356.875</v>
      </c>
      <c r="I8" s="177">
        <f t="shared" si="3"/>
        <v>1356.875</v>
      </c>
      <c r="J8" s="24">
        <f t="shared" si="3"/>
        <v>1356.875</v>
      </c>
      <c r="K8" s="24">
        <f t="shared" si="3"/>
        <v>1356.875</v>
      </c>
      <c r="L8" s="177">
        <f t="shared" si="3"/>
        <v>1356.875</v>
      </c>
      <c r="M8" s="24">
        <f t="shared" si="3"/>
        <v>1356.875</v>
      </c>
      <c r="N8" s="178">
        <f t="shared" si="3"/>
        <v>1356.875</v>
      </c>
      <c r="O8" s="24">
        <f t="shared" ref="O8:O10" si="4">SUM(C8:E8)</f>
        <v>4070.625</v>
      </c>
      <c r="P8" s="24">
        <f t="shared" ref="P8:P10" si="5">SUM(F8:H8)</f>
        <v>4070.625</v>
      </c>
      <c r="Q8" s="24">
        <f t="shared" ref="Q8:Q10" si="6">SUM(I8:K8)</f>
        <v>4070.625</v>
      </c>
      <c r="R8" s="24">
        <f t="shared" ref="R8:R10" si="7">SUM(L8:N8)</f>
        <v>4070.625</v>
      </c>
      <c r="S8" s="25">
        <f t="shared" ref="S8:S10" si="8">SUM(C8:N8)</f>
        <v>16282.5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3365.752</v>
      </c>
      <c r="D10" s="27">
        <f t="shared" si="3"/>
        <v>3365.752</v>
      </c>
      <c r="E10" s="27">
        <f t="shared" si="3"/>
        <v>3365.752</v>
      </c>
      <c r="F10" s="179">
        <f t="shared" si="3"/>
        <v>3365.752</v>
      </c>
      <c r="G10" s="27">
        <f t="shared" si="3"/>
        <v>3365.752</v>
      </c>
      <c r="H10" s="150">
        <f t="shared" si="3"/>
        <v>3365.752</v>
      </c>
      <c r="I10" s="179">
        <f t="shared" si="3"/>
        <v>3365.752</v>
      </c>
      <c r="J10" s="27">
        <f t="shared" si="3"/>
        <v>3365.752</v>
      </c>
      <c r="K10" s="27">
        <f t="shared" si="3"/>
        <v>3365.752</v>
      </c>
      <c r="L10" s="179">
        <f t="shared" si="3"/>
        <v>3365.752</v>
      </c>
      <c r="M10" s="27">
        <f t="shared" si="3"/>
        <v>3365.752</v>
      </c>
      <c r="N10" s="180">
        <f t="shared" si="3"/>
        <v>3365.752</v>
      </c>
      <c r="O10" s="27">
        <f t="shared" si="4"/>
        <v>10097.255999999999</v>
      </c>
      <c r="P10" s="27">
        <f t="shared" si="5"/>
        <v>10097.255999999999</v>
      </c>
      <c r="Q10" s="27">
        <f t="shared" si="6"/>
        <v>10097.255999999999</v>
      </c>
      <c r="R10" s="27">
        <f t="shared" si="7"/>
        <v>10097.255999999999</v>
      </c>
      <c r="S10" s="28">
        <f t="shared" si="8"/>
        <v>40389.023999999998</v>
      </c>
    </row>
    <row r="11" spans="1:19" ht="12.75" x14ac:dyDescent="0.25">
      <c r="B11" s="29" t="s">
        <v>9</v>
      </c>
      <c r="C11" s="133">
        <f>SUM(C8:C9)</f>
        <v>1356.875</v>
      </c>
      <c r="D11" s="30">
        <f t="shared" ref="D11:S11" si="9">SUM(D8:D9)</f>
        <v>1356.875</v>
      </c>
      <c r="E11" s="30">
        <f t="shared" si="9"/>
        <v>1356.875</v>
      </c>
      <c r="F11" s="181">
        <f t="shared" si="9"/>
        <v>1356.875</v>
      </c>
      <c r="G11" s="30">
        <f t="shared" si="9"/>
        <v>1356.875</v>
      </c>
      <c r="H11" s="151">
        <f t="shared" si="9"/>
        <v>1356.875</v>
      </c>
      <c r="I11" s="181">
        <f t="shared" si="9"/>
        <v>1356.875</v>
      </c>
      <c r="J11" s="30">
        <f t="shared" si="9"/>
        <v>1356.875</v>
      </c>
      <c r="K11" s="30">
        <f t="shared" si="9"/>
        <v>1356.875</v>
      </c>
      <c r="L11" s="181">
        <f t="shared" si="9"/>
        <v>1356.875</v>
      </c>
      <c r="M11" s="30">
        <f t="shared" si="9"/>
        <v>1356.875</v>
      </c>
      <c r="N11" s="182">
        <f t="shared" si="9"/>
        <v>1356.875</v>
      </c>
      <c r="O11" s="30">
        <f t="shared" si="9"/>
        <v>4070.625</v>
      </c>
      <c r="P11" s="30">
        <f t="shared" si="9"/>
        <v>4070.625</v>
      </c>
      <c r="Q11" s="30">
        <f t="shared" si="9"/>
        <v>4070.625</v>
      </c>
      <c r="R11" s="30">
        <f t="shared" si="9"/>
        <v>4070.625</v>
      </c>
      <c r="S11" s="31">
        <f t="shared" si="9"/>
        <v>16282.5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2773.6063333333323</v>
      </c>
      <c r="D13" s="34">
        <f t="shared" ref="D13:N13" si="11">D5-SUM(D8:D10)</f>
        <v>2773.6063333333323</v>
      </c>
      <c r="E13" s="34">
        <f t="shared" si="11"/>
        <v>2773.6063333333323</v>
      </c>
      <c r="F13" s="185">
        <f t="shared" si="11"/>
        <v>2773.6063333333323</v>
      </c>
      <c r="G13" s="34">
        <f t="shared" si="11"/>
        <v>2773.6063333333323</v>
      </c>
      <c r="H13" s="153">
        <f t="shared" si="11"/>
        <v>2773.6063333333323</v>
      </c>
      <c r="I13" s="185">
        <f t="shared" si="11"/>
        <v>2773.6063333333323</v>
      </c>
      <c r="J13" s="34">
        <f t="shared" si="11"/>
        <v>2773.6063333333323</v>
      </c>
      <c r="K13" s="34">
        <f t="shared" si="11"/>
        <v>2773.6063333333323</v>
      </c>
      <c r="L13" s="185">
        <f t="shared" si="11"/>
        <v>2773.6063333333323</v>
      </c>
      <c r="M13" s="34">
        <f t="shared" si="11"/>
        <v>2773.6063333333323</v>
      </c>
      <c r="N13" s="186">
        <f t="shared" si="11"/>
        <v>2773.6063333333323</v>
      </c>
      <c r="O13" s="34">
        <f t="shared" ref="O13:R13" si="12">O5-SUM(O8:O10)</f>
        <v>8320.8189999999977</v>
      </c>
      <c r="P13" s="34">
        <f t="shared" si="12"/>
        <v>8320.8189999999977</v>
      </c>
      <c r="Q13" s="34">
        <f t="shared" si="12"/>
        <v>8320.8189999999977</v>
      </c>
      <c r="R13" s="34">
        <f t="shared" si="12"/>
        <v>8320.8189999999977</v>
      </c>
      <c r="S13" s="35">
        <f>S5-SUM(S8:S10)</f>
        <v>33283.276000000005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0.36999999999999988</v>
      </c>
      <c r="D14" s="314">
        <f t="shared" si="13"/>
        <v>0.36999999999999988</v>
      </c>
      <c r="E14" s="314">
        <f t="shared" si="13"/>
        <v>0.36999999999999988</v>
      </c>
      <c r="F14" s="315">
        <f t="shared" si="13"/>
        <v>0.36999999999999988</v>
      </c>
      <c r="G14" s="314">
        <f t="shared" si="13"/>
        <v>0.36999999999999988</v>
      </c>
      <c r="H14" s="316">
        <f t="shared" si="13"/>
        <v>0.36999999999999988</v>
      </c>
      <c r="I14" s="315">
        <f t="shared" si="13"/>
        <v>0.36999999999999988</v>
      </c>
      <c r="J14" s="314">
        <f t="shared" si="13"/>
        <v>0.36999999999999988</v>
      </c>
      <c r="K14" s="314">
        <f t="shared" si="13"/>
        <v>0.36999999999999988</v>
      </c>
      <c r="L14" s="315">
        <f t="shared" si="13"/>
        <v>0.36999999999999988</v>
      </c>
      <c r="M14" s="314">
        <f t="shared" si="13"/>
        <v>0.36999999999999988</v>
      </c>
      <c r="N14" s="317">
        <f t="shared" si="13"/>
        <v>0.36999999999999988</v>
      </c>
      <c r="O14" s="314">
        <f t="shared" si="13"/>
        <v>0.36999999999999994</v>
      </c>
      <c r="P14" s="314">
        <f t="shared" si="13"/>
        <v>0.36999999999999994</v>
      </c>
      <c r="Q14" s="314">
        <f t="shared" si="13"/>
        <v>0.36999999999999994</v>
      </c>
      <c r="R14" s="314">
        <f t="shared" si="13"/>
        <v>0.36999999999999994</v>
      </c>
      <c r="S14" s="318">
        <f>IFERROR(S13/S5,"N/A")</f>
        <v>0.37000000000000005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33.333333333333336</v>
      </c>
      <c r="D29" s="24">
        <f t="shared" ref="D29:N39" si="22">C29</f>
        <v>33.333333333333336</v>
      </c>
      <c r="E29" s="24">
        <f t="shared" si="22"/>
        <v>33.333333333333336</v>
      </c>
      <c r="F29" s="177">
        <f t="shared" si="22"/>
        <v>33.333333333333336</v>
      </c>
      <c r="G29" s="24">
        <f t="shared" si="22"/>
        <v>33.333333333333336</v>
      </c>
      <c r="H29" s="149">
        <f t="shared" si="22"/>
        <v>33.333333333333336</v>
      </c>
      <c r="I29" s="177">
        <f t="shared" si="22"/>
        <v>33.333333333333336</v>
      </c>
      <c r="J29" s="24">
        <f t="shared" si="22"/>
        <v>33.333333333333336</v>
      </c>
      <c r="K29" s="24">
        <f t="shared" si="22"/>
        <v>33.333333333333336</v>
      </c>
      <c r="L29" s="177">
        <f t="shared" si="22"/>
        <v>33.333333333333336</v>
      </c>
      <c r="M29" s="24">
        <f t="shared" si="22"/>
        <v>33.333333333333336</v>
      </c>
      <c r="N29" s="178">
        <f t="shared" si="22"/>
        <v>33.333333333333336</v>
      </c>
      <c r="O29" s="24">
        <f t="shared" ref="O29:O39" si="23">SUM(C29:E29)</f>
        <v>100</v>
      </c>
      <c r="P29" s="24">
        <f t="shared" ref="P29:P39" si="24">SUM(F29:H29)</f>
        <v>100</v>
      </c>
      <c r="Q29" s="24">
        <f t="shared" ref="Q29:Q39" si="25">SUM(I29:K29)</f>
        <v>100</v>
      </c>
      <c r="R29" s="24">
        <f t="shared" ref="R29:R39" si="26">SUM(L29:N29)</f>
        <v>100</v>
      </c>
      <c r="S29" s="25">
        <f t="shared" ref="S29:S39" si="27">SUM(C29:N29)</f>
        <v>399.99999999999994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25.000000000000004</v>
      </c>
      <c r="D31" s="24">
        <f t="shared" si="22"/>
        <v>25.000000000000004</v>
      </c>
      <c r="E31" s="24">
        <f t="shared" si="22"/>
        <v>25.000000000000004</v>
      </c>
      <c r="F31" s="177">
        <f t="shared" si="22"/>
        <v>25.000000000000004</v>
      </c>
      <c r="G31" s="24">
        <f t="shared" si="22"/>
        <v>25.000000000000004</v>
      </c>
      <c r="H31" s="149">
        <f t="shared" si="22"/>
        <v>25.000000000000004</v>
      </c>
      <c r="I31" s="177">
        <f t="shared" si="22"/>
        <v>25.000000000000004</v>
      </c>
      <c r="J31" s="24">
        <f t="shared" si="22"/>
        <v>25.000000000000004</v>
      </c>
      <c r="K31" s="24">
        <f t="shared" si="22"/>
        <v>25.000000000000004</v>
      </c>
      <c r="L31" s="177">
        <f t="shared" si="22"/>
        <v>25.000000000000004</v>
      </c>
      <c r="M31" s="24">
        <f t="shared" si="22"/>
        <v>25.000000000000004</v>
      </c>
      <c r="N31" s="178">
        <f t="shared" si="22"/>
        <v>25.000000000000004</v>
      </c>
      <c r="O31" s="24">
        <f t="shared" si="23"/>
        <v>75.000000000000014</v>
      </c>
      <c r="P31" s="24">
        <f t="shared" si="24"/>
        <v>75.000000000000014</v>
      </c>
      <c r="Q31" s="24">
        <f t="shared" si="25"/>
        <v>75.000000000000014</v>
      </c>
      <c r="R31" s="24">
        <f t="shared" si="26"/>
        <v>75.000000000000014</v>
      </c>
      <c r="S31" s="25">
        <f t="shared" si="27"/>
        <v>300.00000000000006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25.000000000000004</v>
      </c>
      <c r="D32" s="24">
        <f t="shared" si="22"/>
        <v>25.000000000000004</v>
      </c>
      <c r="E32" s="24">
        <f t="shared" si="22"/>
        <v>25.000000000000004</v>
      </c>
      <c r="F32" s="177">
        <f t="shared" si="22"/>
        <v>25.000000000000004</v>
      </c>
      <c r="G32" s="24">
        <f t="shared" si="22"/>
        <v>25.000000000000004</v>
      </c>
      <c r="H32" s="149">
        <f t="shared" si="22"/>
        <v>25.000000000000004</v>
      </c>
      <c r="I32" s="177">
        <f t="shared" si="22"/>
        <v>25.000000000000004</v>
      </c>
      <c r="J32" s="24">
        <f t="shared" si="22"/>
        <v>25.000000000000004</v>
      </c>
      <c r="K32" s="24">
        <f t="shared" si="22"/>
        <v>25.000000000000004</v>
      </c>
      <c r="L32" s="177">
        <f t="shared" si="22"/>
        <v>25.000000000000004</v>
      </c>
      <c r="M32" s="24">
        <f t="shared" si="22"/>
        <v>25.000000000000004</v>
      </c>
      <c r="N32" s="178">
        <f t="shared" si="22"/>
        <v>25.000000000000004</v>
      </c>
      <c r="O32" s="24">
        <f t="shared" si="23"/>
        <v>75.000000000000014</v>
      </c>
      <c r="P32" s="24">
        <f t="shared" si="24"/>
        <v>75.000000000000014</v>
      </c>
      <c r="Q32" s="24">
        <f t="shared" si="25"/>
        <v>75.000000000000014</v>
      </c>
      <c r="R32" s="24">
        <f t="shared" si="26"/>
        <v>75.000000000000014</v>
      </c>
      <c r="S32" s="25">
        <f t="shared" si="27"/>
        <v>300.00000000000006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224.88699999999994</v>
      </c>
      <c r="D33" s="24">
        <f t="shared" si="22"/>
        <v>224.88699999999994</v>
      </c>
      <c r="E33" s="24">
        <f t="shared" si="22"/>
        <v>224.88699999999994</v>
      </c>
      <c r="F33" s="177">
        <f t="shared" si="22"/>
        <v>224.88699999999994</v>
      </c>
      <c r="G33" s="24">
        <f t="shared" si="22"/>
        <v>224.88699999999994</v>
      </c>
      <c r="H33" s="149">
        <f t="shared" si="22"/>
        <v>224.88699999999994</v>
      </c>
      <c r="I33" s="177">
        <f t="shared" si="22"/>
        <v>224.88699999999994</v>
      </c>
      <c r="J33" s="24">
        <f t="shared" si="22"/>
        <v>224.88699999999994</v>
      </c>
      <c r="K33" s="24">
        <f t="shared" si="22"/>
        <v>224.88699999999994</v>
      </c>
      <c r="L33" s="177">
        <f t="shared" si="22"/>
        <v>224.88699999999994</v>
      </c>
      <c r="M33" s="24">
        <f t="shared" si="22"/>
        <v>224.88699999999994</v>
      </c>
      <c r="N33" s="178">
        <f t="shared" si="22"/>
        <v>224.88699999999994</v>
      </c>
      <c r="O33" s="24">
        <f t="shared" si="23"/>
        <v>674.66099999999983</v>
      </c>
      <c r="P33" s="24">
        <f t="shared" si="24"/>
        <v>674.66099999999983</v>
      </c>
      <c r="Q33" s="24">
        <f t="shared" si="25"/>
        <v>674.66099999999983</v>
      </c>
      <c r="R33" s="24">
        <f t="shared" si="26"/>
        <v>674.66099999999983</v>
      </c>
      <c r="S33" s="25">
        <f t="shared" si="27"/>
        <v>2698.6439999999993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42.000000000000007</v>
      </c>
      <c r="D35" s="24">
        <f t="shared" si="22"/>
        <v>42.000000000000007</v>
      </c>
      <c r="E35" s="24">
        <f t="shared" si="22"/>
        <v>42.000000000000007</v>
      </c>
      <c r="F35" s="177">
        <f t="shared" si="22"/>
        <v>42.000000000000007</v>
      </c>
      <c r="G35" s="24">
        <f t="shared" si="22"/>
        <v>42.000000000000007</v>
      </c>
      <c r="H35" s="149">
        <f t="shared" si="22"/>
        <v>42.000000000000007</v>
      </c>
      <c r="I35" s="177">
        <f t="shared" si="22"/>
        <v>42.000000000000007</v>
      </c>
      <c r="J35" s="24">
        <f t="shared" si="22"/>
        <v>42.000000000000007</v>
      </c>
      <c r="K35" s="24">
        <f t="shared" si="22"/>
        <v>42.000000000000007</v>
      </c>
      <c r="L35" s="177">
        <f t="shared" si="22"/>
        <v>42.000000000000007</v>
      </c>
      <c r="M35" s="24">
        <f t="shared" si="22"/>
        <v>42.000000000000007</v>
      </c>
      <c r="N35" s="178">
        <f t="shared" si="22"/>
        <v>42.000000000000007</v>
      </c>
      <c r="O35" s="24">
        <f t="shared" si="23"/>
        <v>126.00000000000003</v>
      </c>
      <c r="P35" s="24">
        <f t="shared" si="24"/>
        <v>126.00000000000003</v>
      </c>
      <c r="Q35" s="24">
        <f t="shared" si="25"/>
        <v>126.00000000000003</v>
      </c>
      <c r="R35" s="24">
        <f t="shared" si="26"/>
        <v>126.00000000000003</v>
      </c>
      <c r="S35" s="25">
        <f t="shared" si="27"/>
        <v>504.00000000000006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121.5</v>
      </c>
      <c r="D36" s="24">
        <f t="shared" si="22"/>
        <v>121.5</v>
      </c>
      <c r="E36" s="24">
        <f t="shared" si="22"/>
        <v>121.5</v>
      </c>
      <c r="F36" s="177">
        <f t="shared" si="22"/>
        <v>121.5</v>
      </c>
      <c r="G36" s="24">
        <f t="shared" si="22"/>
        <v>121.5</v>
      </c>
      <c r="H36" s="149">
        <f t="shared" si="22"/>
        <v>121.5</v>
      </c>
      <c r="I36" s="177">
        <f t="shared" si="22"/>
        <v>121.5</v>
      </c>
      <c r="J36" s="24">
        <f t="shared" si="22"/>
        <v>121.5</v>
      </c>
      <c r="K36" s="24">
        <f t="shared" si="22"/>
        <v>121.5</v>
      </c>
      <c r="L36" s="177">
        <f t="shared" si="22"/>
        <v>121.5</v>
      </c>
      <c r="M36" s="24">
        <f t="shared" si="22"/>
        <v>121.5</v>
      </c>
      <c r="N36" s="178">
        <f t="shared" si="22"/>
        <v>121.5</v>
      </c>
      <c r="O36" s="24">
        <f t="shared" si="23"/>
        <v>364.5</v>
      </c>
      <c r="P36" s="24">
        <f t="shared" si="24"/>
        <v>364.5</v>
      </c>
      <c r="Q36" s="24">
        <f t="shared" si="25"/>
        <v>364.5</v>
      </c>
      <c r="R36" s="24">
        <f t="shared" si="26"/>
        <v>364.5</v>
      </c>
      <c r="S36" s="25">
        <f t="shared" si="27"/>
        <v>1458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51</v>
      </c>
      <c r="D37" s="24">
        <f t="shared" si="22"/>
        <v>51</v>
      </c>
      <c r="E37" s="24">
        <f t="shared" si="22"/>
        <v>51</v>
      </c>
      <c r="F37" s="177">
        <f t="shared" si="22"/>
        <v>51</v>
      </c>
      <c r="G37" s="24">
        <f t="shared" si="22"/>
        <v>51</v>
      </c>
      <c r="H37" s="149">
        <f t="shared" si="22"/>
        <v>51</v>
      </c>
      <c r="I37" s="177">
        <f t="shared" si="22"/>
        <v>51</v>
      </c>
      <c r="J37" s="24">
        <f t="shared" si="22"/>
        <v>51</v>
      </c>
      <c r="K37" s="24">
        <f t="shared" si="22"/>
        <v>51</v>
      </c>
      <c r="L37" s="177">
        <f t="shared" si="22"/>
        <v>51</v>
      </c>
      <c r="M37" s="24">
        <f t="shared" si="22"/>
        <v>51</v>
      </c>
      <c r="N37" s="178">
        <f t="shared" si="22"/>
        <v>51</v>
      </c>
      <c r="O37" s="24">
        <f t="shared" si="23"/>
        <v>153</v>
      </c>
      <c r="P37" s="24">
        <f t="shared" si="24"/>
        <v>153</v>
      </c>
      <c r="Q37" s="24">
        <f t="shared" si="25"/>
        <v>153</v>
      </c>
      <c r="R37" s="24">
        <f t="shared" si="26"/>
        <v>153</v>
      </c>
      <c r="S37" s="25">
        <f t="shared" si="27"/>
        <v>612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26.459062500000002</v>
      </c>
      <c r="D38" s="24">
        <f t="shared" si="22"/>
        <v>26.459062500000002</v>
      </c>
      <c r="E38" s="24">
        <f t="shared" si="22"/>
        <v>26.459062500000002</v>
      </c>
      <c r="F38" s="177">
        <f t="shared" si="22"/>
        <v>26.459062500000002</v>
      </c>
      <c r="G38" s="24">
        <f t="shared" si="22"/>
        <v>26.459062500000002</v>
      </c>
      <c r="H38" s="149">
        <f t="shared" si="22"/>
        <v>26.459062500000002</v>
      </c>
      <c r="I38" s="177">
        <f t="shared" si="22"/>
        <v>26.459062500000002</v>
      </c>
      <c r="J38" s="24">
        <f t="shared" si="22"/>
        <v>26.459062500000002</v>
      </c>
      <c r="K38" s="24">
        <f t="shared" si="22"/>
        <v>26.459062500000002</v>
      </c>
      <c r="L38" s="177">
        <f t="shared" si="22"/>
        <v>26.459062500000002</v>
      </c>
      <c r="M38" s="24">
        <f t="shared" si="22"/>
        <v>26.459062500000002</v>
      </c>
      <c r="N38" s="178">
        <f t="shared" si="22"/>
        <v>26.459062500000002</v>
      </c>
      <c r="O38" s="24">
        <f t="shared" si="23"/>
        <v>79.377187500000005</v>
      </c>
      <c r="P38" s="24">
        <f t="shared" si="24"/>
        <v>79.377187500000005</v>
      </c>
      <c r="Q38" s="24">
        <f t="shared" si="25"/>
        <v>79.377187500000005</v>
      </c>
      <c r="R38" s="24">
        <f t="shared" si="26"/>
        <v>79.377187500000005</v>
      </c>
      <c r="S38" s="25">
        <f t="shared" si="27"/>
        <v>317.50875000000013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141.78666666666666</v>
      </c>
      <c r="D39" s="27">
        <f t="shared" si="22"/>
        <v>141.78666666666666</v>
      </c>
      <c r="E39" s="27">
        <f t="shared" si="22"/>
        <v>141.78666666666666</v>
      </c>
      <c r="F39" s="179">
        <f t="shared" si="22"/>
        <v>141.78666666666666</v>
      </c>
      <c r="G39" s="27">
        <f t="shared" si="22"/>
        <v>141.78666666666666</v>
      </c>
      <c r="H39" s="150">
        <f t="shared" si="22"/>
        <v>141.78666666666666</v>
      </c>
      <c r="I39" s="179">
        <f t="shared" si="22"/>
        <v>141.78666666666666</v>
      </c>
      <c r="J39" s="27">
        <f t="shared" si="22"/>
        <v>141.78666666666666</v>
      </c>
      <c r="K39" s="27">
        <f t="shared" si="22"/>
        <v>141.78666666666666</v>
      </c>
      <c r="L39" s="179">
        <f t="shared" si="22"/>
        <v>141.78666666666666</v>
      </c>
      <c r="M39" s="27">
        <f t="shared" si="22"/>
        <v>141.78666666666666</v>
      </c>
      <c r="N39" s="180">
        <f t="shared" si="22"/>
        <v>141.78666666666666</v>
      </c>
      <c r="O39" s="27">
        <f t="shared" si="23"/>
        <v>425.36</v>
      </c>
      <c r="P39" s="27">
        <f t="shared" si="24"/>
        <v>425.36</v>
      </c>
      <c r="Q39" s="27">
        <f t="shared" si="25"/>
        <v>425.36</v>
      </c>
      <c r="R39" s="27">
        <f t="shared" si="26"/>
        <v>425.36</v>
      </c>
      <c r="S39" s="28">
        <f t="shared" si="27"/>
        <v>1701.4399999999998</v>
      </c>
    </row>
    <row r="40" spans="2:19" s="41" customFormat="1" ht="12.75" x14ac:dyDescent="0.25">
      <c r="B40" s="45" t="s">
        <v>32</v>
      </c>
      <c r="C40" s="138">
        <f>SUM(C29:C39)</f>
        <v>690.96606249999991</v>
      </c>
      <c r="D40" s="46">
        <f t="shared" ref="D40:R40" si="28">SUM(D29:D39)</f>
        <v>690.96606249999991</v>
      </c>
      <c r="E40" s="46">
        <f t="shared" si="28"/>
        <v>690.96606249999991</v>
      </c>
      <c r="F40" s="191">
        <f t="shared" si="28"/>
        <v>690.96606249999991</v>
      </c>
      <c r="G40" s="46">
        <f t="shared" si="28"/>
        <v>690.96606249999991</v>
      </c>
      <c r="H40" s="156">
        <f t="shared" si="28"/>
        <v>690.96606249999991</v>
      </c>
      <c r="I40" s="191">
        <f t="shared" si="28"/>
        <v>690.96606249999991</v>
      </c>
      <c r="J40" s="46">
        <f t="shared" si="28"/>
        <v>690.96606249999991</v>
      </c>
      <c r="K40" s="46">
        <f t="shared" si="28"/>
        <v>690.96606249999991</v>
      </c>
      <c r="L40" s="191">
        <f t="shared" si="28"/>
        <v>690.96606249999991</v>
      </c>
      <c r="M40" s="46">
        <f t="shared" si="28"/>
        <v>690.96606249999991</v>
      </c>
      <c r="N40" s="192">
        <f t="shared" si="28"/>
        <v>690.96606249999991</v>
      </c>
      <c r="O40" s="46">
        <f t="shared" si="28"/>
        <v>2072.8981874999999</v>
      </c>
      <c r="P40" s="46">
        <f t="shared" si="28"/>
        <v>2072.8981874999999</v>
      </c>
      <c r="Q40" s="46">
        <f t="shared" si="28"/>
        <v>2072.8981874999999</v>
      </c>
      <c r="R40" s="46">
        <f t="shared" si="28"/>
        <v>2072.8981874999999</v>
      </c>
      <c r="S40" s="47">
        <f>SUM(S29:S39)</f>
        <v>8291.5927499999998</v>
      </c>
    </row>
    <row r="41" spans="2:19" s="39" customFormat="1" ht="12.75" x14ac:dyDescent="0.25">
      <c r="B41" s="48" t="s">
        <v>33</v>
      </c>
      <c r="C41" s="139">
        <f>IFERROR(C40/C13,"N/A")</f>
        <v>0.24912189383040306</v>
      </c>
      <c r="D41" s="49">
        <f t="shared" ref="D41:R41" si="29">IFERROR(D40/D13,"N/A")</f>
        <v>0.24912189383040306</v>
      </c>
      <c r="E41" s="49">
        <f t="shared" si="29"/>
        <v>0.24912189383040306</v>
      </c>
      <c r="F41" s="193">
        <f t="shared" si="29"/>
        <v>0.24912189383040306</v>
      </c>
      <c r="G41" s="49">
        <f t="shared" si="29"/>
        <v>0.24912189383040306</v>
      </c>
      <c r="H41" s="157">
        <f t="shared" si="29"/>
        <v>0.24912189383040306</v>
      </c>
      <c r="I41" s="193">
        <f t="shared" si="29"/>
        <v>0.24912189383040306</v>
      </c>
      <c r="J41" s="49">
        <f t="shared" si="29"/>
        <v>0.24912189383040306</v>
      </c>
      <c r="K41" s="49">
        <f t="shared" si="29"/>
        <v>0.24912189383040306</v>
      </c>
      <c r="L41" s="193">
        <f t="shared" si="29"/>
        <v>0.24912189383040306</v>
      </c>
      <c r="M41" s="49">
        <f t="shared" si="29"/>
        <v>0.24912189383040306</v>
      </c>
      <c r="N41" s="194">
        <f t="shared" si="29"/>
        <v>0.24912189383040306</v>
      </c>
      <c r="O41" s="49">
        <f t="shared" si="29"/>
        <v>0.24912189383040306</v>
      </c>
      <c r="P41" s="49">
        <f t="shared" si="29"/>
        <v>0.24912189383040306</v>
      </c>
      <c r="Q41" s="49">
        <f t="shared" si="29"/>
        <v>0.24912189383040306</v>
      </c>
      <c r="R41" s="49">
        <f t="shared" si="29"/>
        <v>0.24912189383040306</v>
      </c>
      <c r="S41" s="50">
        <f>IFERROR(S40/S13,"N/A")</f>
        <v>0.24912189383040295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3</v>
      </c>
      <c r="D42" s="52">
        <f>C42</f>
        <v>3</v>
      </c>
      <c r="E42" s="52">
        <f t="shared" ref="E42:N42" si="30">D42</f>
        <v>3</v>
      </c>
      <c r="F42" s="195">
        <f t="shared" si="30"/>
        <v>3</v>
      </c>
      <c r="G42" s="52">
        <f t="shared" si="30"/>
        <v>3</v>
      </c>
      <c r="H42" s="158">
        <f t="shared" si="30"/>
        <v>3</v>
      </c>
      <c r="I42" s="195">
        <f t="shared" si="30"/>
        <v>3</v>
      </c>
      <c r="J42" s="52">
        <f t="shared" si="30"/>
        <v>3</v>
      </c>
      <c r="K42" s="52">
        <f t="shared" si="30"/>
        <v>3</v>
      </c>
      <c r="L42" s="195">
        <f t="shared" si="30"/>
        <v>3</v>
      </c>
      <c r="M42" s="52">
        <f t="shared" si="30"/>
        <v>3</v>
      </c>
      <c r="N42" s="196">
        <f t="shared" si="30"/>
        <v>3</v>
      </c>
      <c r="O42" s="52">
        <f>AVERAGE(C42:E42)</f>
        <v>3</v>
      </c>
      <c r="P42" s="52">
        <f>AVERAGE(F42:H42)</f>
        <v>3</v>
      </c>
      <c r="Q42" s="52">
        <f>AVERAGE(I42:K42)</f>
        <v>3</v>
      </c>
      <c r="R42" s="52">
        <f>AVERAGE(L42:N42)</f>
        <v>3</v>
      </c>
      <c r="S42" s="53">
        <f>AVERAGE(O42:R42)</f>
        <v>3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2082.6402708333326</v>
      </c>
      <c r="D44" s="34">
        <f t="shared" ref="D44:R44" si="31">D13-D25-D40</f>
        <v>2082.6402708333326</v>
      </c>
      <c r="E44" s="34">
        <f t="shared" si="31"/>
        <v>2082.6402708333326</v>
      </c>
      <c r="F44" s="185">
        <f t="shared" si="31"/>
        <v>2082.6402708333326</v>
      </c>
      <c r="G44" s="34">
        <f t="shared" si="31"/>
        <v>2082.6402708333326</v>
      </c>
      <c r="H44" s="153">
        <f t="shared" si="31"/>
        <v>2082.6402708333326</v>
      </c>
      <c r="I44" s="185">
        <f t="shared" si="31"/>
        <v>2082.6402708333326</v>
      </c>
      <c r="J44" s="34">
        <f t="shared" si="31"/>
        <v>2082.6402708333326</v>
      </c>
      <c r="K44" s="34">
        <f t="shared" si="31"/>
        <v>2082.6402708333326</v>
      </c>
      <c r="L44" s="185">
        <f t="shared" si="31"/>
        <v>2082.6402708333326</v>
      </c>
      <c r="M44" s="34">
        <f t="shared" si="31"/>
        <v>2082.6402708333326</v>
      </c>
      <c r="N44" s="186">
        <f t="shared" si="31"/>
        <v>2082.6402708333326</v>
      </c>
      <c r="O44" s="34">
        <f t="shared" si="31"/>
        <v>6247.9208124999977</v>
      </c>
      <c r="P44" s="34">
        <f t="shared" si="31"/>
        <v>6247.9208124999977</v>
      </c>
      <c r="Q44" s="34">
        <f t="shared" si="31"/>
        <v>6247.9208124999977</v>
      </c>
      <c r="R44" s="34">
        <f t="shared" si="31"/>
        <v>6247.9208124999977</v>
      </c>
      <c r="S44" s="35">
        <f>S13-S25-S40</f>
        <v>24991.683250000006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0.75087810616959705</v>
      </c>
      <c r="D45" s="56">
        <f t="shared" si="32"/>
        <v>0.75087810616959705</v>
      </c>
      <c r="E45" s="56">
        <f t="shared" si="32"/>
        <v>0.75087810616959705</v>
      </c>
      <c r="F45" s="197">
        <f t="shared" si="32"/>
        <v>0.75087810616959705</v>
      </c>
      <c r="G45" s="56">
        <f t="shared" si="32"/>
        <v>0.75087810616959705</v>
      </c>
      <c r="H45" s="159">
        <f t="shared" si="32"/>
        <v>0.75087810616959705</v>
      </c>
      <c r="I45" s="197">
        <f t="shared" si="32"/>
        <v>0.75087810616959705</v>
      </c>
      <c r="J45" s="56">
        <f t="shared" si="32"/>
        <v>0.75087810616959705</v>
      </c>
      <c r="K45" s="56">
        <f t="shared" si="32"/>
        <v>0.75087810616959705</v>
      </c>
      <c r="L45" s="197">
        <f t="shared" si="32"/>
        <v>0.75087810616959705</v>
      </c>
      <c r="M45" s="56">
        <f t="shared" si="32"/>
        <v>0.75087810616959705</v>
      </c>
      <c r="N45" s="198">
        <f t="shared" si="32"/>
        <v>0.75087810616959705</v>
      </c>
      <c r="O45" s="56">
        <f t="shared" si="32"/>
        <v>0.75087810616959694</v>
      </c>
      <c r="P45" s="56">
        <f t="shared" si="32"/>
        <v>0.75087810616959694</v>
      </c>
      <c r="Q45" s="56">
        <f t="shared" si="32"/>
        <v>0.75087810616959694</v>
      </c>
      <c r="R45" s="56">
        <f t="shared" si="32"/>
        <v>0.75087810616959694</v>
      </c>
      <c r="S45" s="57">
        <f>IFERROR(S44/S13,"NO GMV")</f>
        <v>0.75087810616959705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2082.6402708333326</v>
      </c>
      <c r="D47" s="60">
        <f t="shared" ref="D47:R47" si="33">+D44+D25</f>
        <v>2082.6402708333326</v>
      </c>
      <c r="E47" s="60">
        <f t="shared" si="33"/>
        <v>2082.6402708333326</v>
      </c>
      <c r="F47" s="199">
        <f t="shared" si="33"/>
        <v>2082.6402708333326</v>
      </c>
      <c r="G47" s="60">
        <f t="shared" si="33"/>
        <v>2082.6402708333326</v>
      </c>
      <c r="H47" s="160">
        <f t="shared" si="33"/>
        <v>2082.6402708333326</v>
      </c>
      <c r="I47" s="199">
        <f t="shared" si="33"/>
        <v>2082.6402708333326</v>
      </c>
      <c r="J47" s="60">
        <f t="shared" si="33"/>
        <v>2082.6402708333326</v>
      </c>
      <c r="K47" s="60">
        <f t="shared" si="33"/>
        <v>2082.6402708333326</v>
      </c>
      <c r="L47" s="199">
        <f t="shared" si="33"/>
        <v>2082.6402708333326</v>
      </c>
      <c r="M47" s="60">
        <f t="shared" si="33"/>
        <v>2082.6402708333326</v>
      </c>
      <c r="N47" s="200">
        <f t="shared" si="33"/>
        <v>2082.6402708333326</v>
      </c>
      <c r="O47" s="60">
        <f t="shared" si="33"/>
        <v>6247.9208124999977</v>
      </c>
      <c r="P47" s="60">
        <f t="shared" si="33"/>
        <v>6247.9208124999977</v>
      </c>
      <c r="Q47" s="60">
        <f t="shared" si="33"/>
        <v>6247.9208124999977</v>
      </c>
      <c r="R47" s="60">
        <f t="shared" si="33"/>
        <v>6247.9208124999977</v>
      </c>
      <c r="S47" s="61">
        <f>+S44+S25</f>
        <v>24991.683250000006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0.75087810616959705</v>
      </c>
      <c r="D48" s="63">
        <f t="shared" si="34"/>
        <v>0.75087810616959705</v>
      </c>
      <c r="E48" s="63">
        <f t="shared" si="34"/>
        <v>0.75087810616959705</v>
      </c>
      <c r="F48" s="201">
        <f t="shared" si="34"/>
        <v>0.75087810616959705</v>
      </c>
      <c r="G48" s="63">
        <f t="shared" si="34"/>
        <v>0.75087810616959705</v>
      </c>
      <c r="H48" s="161">
        <f t="shared" si="34"/>
        <v>0.75087810616959705</v>
      </c>
      <c r="I48" s="201">
        <f t="shared" si="34"/>
        <v>0.75087810616959705</v>
      </c>
      <c r="J48" s="63">
        <f t="shared" si="34"/>
        <v>0.75087810616959705</v>
      </c>
      <c r="K48" s="63">
        <f t="shared" si="34"/>
        <v>0.75087810616959705</v>
      </c>
      <c r="L48" s="201">
        <f t="shared" si="34"/>
        <v>0.75087810616959705</v>
      </c>
      <c r="M48" s="63">
        <f t="shared" si="34"/>
        <v>0.75087810616959705</v>
      </c>
      <c r="N48" s="163">
        <f t="shared" si="34"/>
        <v>0.75087810616959705</v>
      </c>
      <c r="O48" s="63">
        <f t="shared" si="34"/>
        <v>0.75087810616959694</v>
      </c>
      <c r="P48" s="63">
        <f t="shared" si="34"/>
        <v>0.75087810616959694</v>
      </c>
      <c r="Q48" s="63">
        <f t="shared" si="34"/>
        <v>0.75087810616959694</v>
      </c>
      <c r="R48" s="63">
        <f t="shared" si="34"/>
        <v>0.75087810616959694</v>
      </c>
      <c r="S48" s="64">
        <f>IFERROR(S47/S13,"NO GMV")</f>
        <v>0.75087810616959705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8182-FDEC-4294-AAF7-ACAF872732AF}">
  <sheetPr codeName="Sheet23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7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7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84700.026666666658</v>
      </c>
      <c r="D5" s="15">
        <f>C5</f>
        <v>84700.026666666658</v>
      </c>
      <c r="E5" s="15">
        <f t="shared" ref="E5:N5" si="2">D5</f>
        <v>84700.026666666658</v>
      </c>
      <c r="F5" s="171">
        <f t="shared" si="2"/>
        <v>84700.026666666658</v>
      </c>
      <c r="G5" s="15">
        <f t="shared" si="2"/>
        <v>84700.026666666658</v>
      </c>
      <c r="H5" s="146">
        <f t="shared" si="2"/>
        <v>84700.026666666658</v>
      </c>
      <c r="I5" s="171">
        <f t="shared" si="2"/>
        <v>84700.026666666658</v>
      </c>
      <c r="J5" s="15">
        <f t="shared" si="2"/>
        <v>84700.026666666658</v>
      </c>
      <c r="K5" s="15">
        <f t="shared" si="2"/>
        <v>84700.026666666658</v>
      </c>
      <c r="L5" s="171">
        <f t="shared" si="2"/>
        <v>84700.026666666658</v>
      </c>
      <c r="M5" s="15">
        <f t="shared" si="2"/>
        <v>84700.026666666658</v>
      </c>
      <c r="N5" s="172">
        <f t="shared" si="2"/>
        <v>84700.026666666658</v>
      </c>
      <c r="O5" s="15">
        <f>SUM(C5:E5)</f>
        <v>254100.07999999996</v>
      </c>
      <c r="P5" s="15">
        <f>SUM(F5:H5)</f>
        <v>254100.07999999996</v>
      </c>
      <c r="Q5" s="15">
        <f>SUM(I5:K5)</f>
        <v>254100.07999999996</v>
      </c>
      <c r="R5" s="15">
        <f>SUM(L5:N5)</f>
        <v>254100.07999999996</v>
      </c>
      <c r="S5" s="16">
        <f>SUM(C5:N5)</f>
        <v>1016400.3199999997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41002.736666666671</v>
      </c>
      <c r="D8" s="24">
        <f t="shared" ref="D8:N10" si="3">C8</f>
        <v>41002.736666666671</v>
      </c>
      <c r="E8" s="24">
        <f t="shared" si="3"/>
        <v>41002.736666666671</v>
      </c>
      <c r="F8" s="177">
        <f t="shared" si="3"/>
        <v>41002.736666666671</v>
      </c>
      <c r="G8" s="24">
        <f t="shared" si="3"/>
        <v>41002.736666666671</v>
      </c>
      <c r="H8" s="149">
        <f t="shared" si="3"/>
        <v>41002.736666666671</v>
      </c>
      <c r="I8" s="177">
        <f t="shared" si="3"/>
        <v>41002.736666666671</v>
      </c>
      <c r="J8" s="24">
        <f t="shared" si="3"/>
        <v>41002.736666666671</v>
      </c>
      <c r="K8" s="24">
        <f t="shared" si="3"/>
        <v>41002.736666666671</v>
      </c>
      <c r="L8" s="177">
        <f t="shared" si="3"/>
        <v>41002.736666666671</v>
      </c>
      <c r="M8" s="24">
        <f t="shared" si="3"/>
        <v>41002.736666666671</v>
      </c>
      <c r="N8" s="178">
        <f t="shared" si="3"/>
        <v>41002.736666666671</v>
      </c>
      <c r="O8" s="24">
        <f t="shared" ref="O8:O10" si="4">SUM(C8:E8)</f>
        <v>123008.21000000002</v>
      </c>
      <c r="P8" s="24">
        <f t="shared" ref="P8:P10" si="5">SUM(F8:H8)</f>
        <v>123008.21000000002</v>
      </c>
      <c r="Q8" s="24">
        <f t="shared" ref="Q8:Q10" si="6">SUM(I8:K8)</f>
        <v>123008.21000000002</v>
      </c>
      <c r="R8" s="24">
        <f t="shared" ref="R8:R10" si="7">SUM(L8:N8)</f>
        <v>123008.21000000002</v>
      </c>
      <c r="S8" s="25">
        <f t="shared" ref="S8:S10" si="8">SUM(C8:N8)</f>
        <v>492032.84000000014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12358.272333333318</v>
      </c>
      <c r="D10" s="27">
        <f t="shared" si="3"/>
        <v>12358.272333333318</v>
      </c>
      <c r="E10" s="27">
        <f t="shared" si="3"/>
        <v>12358.272333333318</v>
      </c>
      <c r="F10" s="179">
        <f t="shared" si="3"/>
        <v>12358.272333333318</v>
      </c>
      <c r="G10" s="27">
        <f t="shared" si="3"/>
        <v>12358.272333333318</v>
      </c>
      <c r="H10" s="150">
        <f t="shared" si="3"/>
        <v>12358.272333333318</v>
      </c>
      <c r="I10" s="179">
        <f t="shared" si="3"/>
        <v>12358.272333333318</v>
      </c>
      <c r="J10" s="27">
        <f t="shared" si="3"/>
        <v>12358.272333333318</v>
      </c>
      <c r="K10" s="27">
        <f t="shared" si="3"/>
        <v>12358.272333333318</v>
      </c>
      <c r="L10" s="179">
        <f t="shared" si="3"/>
        <v>12358.272333333318</v>
      </c>
      <c r="M10" s="27">
        <f t="shared" si="3"/>
        <v>12358.272333333318</v>
      </c>
      <c r="N10" s="180">
        <f t="shared" si="3"/>
        <v>12358.272333333318</v>
      </c>
      <c r="O10" s="27">
        <f t="shared" si="4"/>
        <v>37074.816999999952</v>
      </c>
      <c r="P10" s="27">
        <f t="shared" si="5"/>
        <v>37074.816999999952</v>
      </c>
      <c r="Q10" s="27">
        <f t="shared" si="6"/>
        <v>37074.816999999952</v>
      </c>
      <c r="R10" s="27">
        <f t="shared" si="7"/>
        <v>37074.816999999952</v>
      </c>
      <c r="S10" s="28">
        <f t="shared" si="8"/>
        <v>148299.26799999981</v>
      </c>
    </row>
    <row r="11" spans="1:19" ht="12.75" x14ac:dyDescent="0.25">
      <c r="B11" s="29" t="s">
        <v>9</v>
      </c>
      <c r="C11" s="133">
        <f>SUM(C8:C9)</f>
        <v>41002.736666666671</v>
      </c>
      <c r="D11" s="30">
        <f t="shared" ref="D11:S11" si="9">SUM(D8:D9)</f>
        <v>41002.736666666671</v>
      </c>
      <c r="E11" s="30">
        <f t="shared" si="9"/>
        <v>41002.736666666671</v>
      </c>
      <c r="F11" s="181">
        <f t="shared" si="9"/>
        <v>41002.736666666671</v>
      </c>
      <c r="G11" s="30">
        <f t="shared" si="9"/>
        <v>41002.736666666671</v>
      </c>
      <c r="H11" s="151">
        <f t="shared" si="9"/>
        <v>41002.736666666671</v>
      </c>
      <c r="I11" s="181">
        <f t="shared" si="9"/>
        <v>41002.736666666671</v>
      </c>
      <c r="J11" s="30">
        <f t="shared" si="9"/>
        <v>41002.736666666671</v>
      </c>
      <c r="K11" s="30">
        <f t="shared" si="9"/>
        <v>41002.736666666671</v>
      </c>
      <c r="L11" s="181">
        <f t="shared" si="9"/>
        <v>41002.736666666671</v>
      </c>
      <c r="M11" s="30">
        <f t="shared" si="9"/>
        <v>41002.736666666671</v>
      </c>
      <c r="N11" s="182">
        <f t="shared" si="9"/>
        <v>41002.736666666671</v>
      </c>
      <c r="O11" s="30">
        <f t="shared" si="9"/>
        <v>123008.21000000002</v>
      </c>
      <c r="P11" s="30">
        <f t="shared" si="9"/>
        <v>123008.21000000002</v>
      </c>
      <c r="Q11" s="30">
        <f t="shared" si="9"/>
        <v>123008.21000000002</v>
      </c>
      <c r="R11" s="30">
        <f t="shared" si="9"/>
        <v>123008.21000000002</v>
      </c>
      <c r="S11" s="31">
        <f t="shared" si="9"/>
        <v>492032.84000000014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31339.017666666667</v>
      </c>
      <c r="D13" s="34">
        <f t="shared" ref="D13:N13" si="11">D5-SUM(D8:D10)</f>
        <v>31339.017666666667</v>
      </c>
      <c r="E13" s="34">
        <f t="shared" si="11"/>
        <v>31339.017666666667</v>
      </c>
      <c r="F13" s="185">
        <f t="shared" si="11"/>
        <v>31339.017666666667</v>
      </c>
      <c r="G13" s="34">
        <f t="shared" si="11"/>
        <v>31339.017666666667</v>
      </c>
      <c r="H13" s="153">
        <f t="shared" si="11"/>
        <v>31339.017666666667</v>
      </c>
      <c r="I13" s="185">
        <f t="shared" si="11"/>
        <v>31339.017666666667</v>
      </c>
      <c r="J13" s="34">
        <f t="shared" si="11"/>
        <v>31339.017666666667</v>
      </c>
      <c r="K13" s="34">
        <f t="shared" si="11"/>
        <v>31339.017666666667</v>
      </c>
      <c r="L13" s="185">
        <f t="shared" si="11"/>
        <v>31339.017666666667</v>
      </c>
      <c r="M13" s="34">
        <f t="shared" si="11"/>
        <v>31339.017666666667</v>
      </c>
      <c r="N13" s="186">
        <f t="shared" si="11"/>
        <v>31339.017666666667</v>
      </c>
      <c r="O13" s="34">
        <f t="shared" ref="O13:R13" si="12">O5-SUM(O8:O10)</f>
        <v>94017.052999999985</v>
      </c>
      <c r="P13" s="34">
        <f t="shared" si="12"/>
        <v>94017.052999999985</v>
      </c>
      <c r="Q13" s="34">
        <f t="shared" si="12"/>
        <v>94017.052999999985</v>
      </c>
      <c r="R13" s="34">
        <f t="shared" si="12"/>
        <v>94017.052999999985</v>
      </c>
      <c r="S13" s="35">
        <f>S5-SUM(S8:S10)</f>
        <v>376068.21199999971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0.37000009208969947</v>
      </c>
      <c r="D14" s="314">
        <f t="shared" si="13"/>
        <v>0.37000009208969947</v>
      </c>
      <c r="E14" s="314">
        <f t="shared" si="13"/>
        <v>0.37000009208969947</v>
      </c>
      <c r="F14" s="315">
        <f t="shared" si="13"/>
        <v>0.37000009208969947</v>
      </c>
      <c r="G14" s="314">
        <f t="shared" si="13"/>
        <v>0.37000009208969947</v>
      </c>
      <c r="H14" s="316">
        <f t="shared" si="13"/>
        <v>0.37000009208969947</v>
      </c>
      <c r="I14" s="315">
        <f t="shared" si="13"/>
        <v>0.37000009208969947</v>
      </c>
      <c r="J14" s="314">
        <f t="shared" si="13"/>
        <v>0.37000009208969947</v>
      </c>
      <c r="K14" s="314">
        <f t="shared" si="13"/>
        <v>0.37000009208969947</v>
      </c>
      <c r="L14" s="315">
        <f t="shared" si="13"/>
        <v>0.37000009208969947</v>
      </c>
      <c r="M14" s="314">
        <f t="shared" si="13"/>
        <v>0.37000009208969947</v>
      </c>
      <c r="N14" s="317">
        <f t="shared" si="13"/>
        <v>0.37000009208969947</v>
      </c>
      <c r="O14" s="314">
        <f t="shared" si="13"/>
        <v>0.37000009208969947</v>
      </c>
      <c r="P14" s="314">
        <f t="shared" si="13"/>
        <v>0.37000009208969947</v>
      </c>
      <c r="Q14" s="314">
        <f t="shared" si="13"/>
        <v>0.37000009208969947</v>
      </c>
      <c r="R14" s="314">
        <f t="shared" si="13"/>
        <v>0.37000009208969947</v>
      </c>
      <c r="S14" s="318">
        <f>IFERROR(S13/S5,"N/A")</f>
        <v>0.37000009208969925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2166.6666666666665</v>
      </c>
      <c r="D18" s="24">
        <f t="shared" ref="D18:N24" si="14">C18</f>
        <v>2166.6666666666665</v>
      </c>
      <c r="E18" s="24">
        <f t="shared" si="14"/>
        <v>2166.6666666666665</v>
      </c>
      <c r="F18" s="177">
        <f t="shared" si="14"/>
        <v>2166.6666666666665</v>
      </c>
      <c r="G18" s="24">
        <f t="shared" si="14"/>
        <v>2166.6666666666665</v>
      </c>
      <c r="H18" s="149">
        <f t="shared" si="14"/>
        <v>2166.6666666666665</v>
      </c>
      <c r="I18" s="177">
        <f t="shared" si="14"/>
        <v>2166.6666666666665</v>
      </c>
      <c r="J18" s="24">
        <f t="shared" si="14"/>
        <v>2166.6666666666665</v>
      </c>
      <c r="K18" s="24">
        <f t="shared" si="14"/>
        <v>2166.6666666666665</v>
      </c>
      <c r="L18" s="177">
        <f t="shared" si="14"/>
        <v>2166.6666666666665</v>
      </c>
      <c r="M18" s="24">
        <f t="shared" si="14"/>
        <v>2166.6666666666665</v>
      </c>
      <c r="N18" s="178">
        <f t="shared" si="14"/>
        <v>2166.6666666666665</v>
      </c>
      <c r="O18" s="24">
        <f t="shared" ref="O18:O24" si="15">SUM(C18:E18)</f>
        <v>6500</v>
      </c>
      <c r="P18" s="24">
        <f t="shared" ref="P18:P24" si="16">SUM(F18:H18)</f>
        <v>6500</v>
      </c>
      <c r="Q18" s="24">
        <f t="shared" ref="Q18:Q24" si="17">SUM(I18:K18)</f>
        <v>6500</v>
      </c>
      <c r="R18" s="24">
        <f t="shared" ref="R18:R24" si="18">SUM(L18:N18)</f>
        <v>6500</v>
      </c>
      <c r="S18" s="25">
        <f t="shared" ref="S18:S24" si="19">SUM(C18:N18)</f>
        <v>26000.000000000004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2166.6666666666665</v>
      </c>
      <c r="D25" s="34">
        <f t="shared" ref="D25:R25" si="20">SUM(D18:D24)</f>
        <v>2166.6666666666665</v>
      </c>
      <c r="E25" s="34">
        <f t="shared" si="20"/>
        <v>2166.6666666666665</v>
      </c>
      <c r="F25" s="185">
        <f t="shared" si="20"/>
        <v>2166.6666666666665</v>
      </c>
      <c r="G25" s="34">
        <f t="shared" si="20"/>
        <v>2166.6666666666665</v>
      </c>
      <c r="H25" s="153">
        <f t="shared" si="20"/>
        <v>2166.6666666666665</v>
      </c>
      <c r="I25" s="185">
        <f t="shared" si="20"/>
        <v>2166.6666666666665</v>
      </c>
      <c r="J25" s="34">
        <f t="shared" si="20"/>
        <v>2166.6666666666665</v>
      </c>
      <c r="K25" s="34">
        <f t="shared" si="20"/>
        <v>2166.6666666666665</v>
      </c>
      <c r="L25" s="185">
        <f t="shared" si="20"/>
        <v>2166.6666666666665</v>
      </c>
      <c r="M25" s="34">
        <f t="shared" si="20"/>
        <v>2166.6666666666665</v>
      </c>
      <c r="N25" s="186">
        <f t="shared" si="20"/>
        <v>2166.6666666666665</v>
      </c>
      <c r="O25" s="34">
        <f t="shared" si="20"/>
        <v>6500</v>
      </c>
      <c r="P25" s="34">
        <f t="shared" si="20"/>
        <v>6500</v>
      </c>
      <c r="Q25" s="34">
        <f t="shared" si="20"/>
        <v>6500</v>
      </c>
      <c r="R25" s="34">
        <f t="shared" si="20"/>
        <v>6500</v>
      </c>
      <c r="S25" s="35">
        <f>SUM(S18:S24)</f>
        <v>26000.000000000004</v>
      </c>
    </row>
    <row r="26" spans="2:19" s="39" customFormat="1" ht="12.75" x14ac:dyDescent="0.25">
      <c r="B26" s="42" t="s">
        <v>21</v>
      </c>
      <c r="C26" s="137">
        <f>IFERROR(C25/C13,"N/A")</f>
        <v>6.9136393798686704E-2</v>
      </c>
      <c r="D26" s="43">
        <f t="shared" ref="D26:R26" si="21">IFERROR(D25/D13,"N/A")</f>
        <v>6.9136393798686704E-2</v>
      </c>
      <c r="E26" s="43">
        <f t="shared" si="21"/>
        <v>6.9136393798686704E-2</v>
      </c>
      <c r="F26" s="189">
        <f t="shared" si="21"/>
        <v>6.9136393798686704E-2</v>
      </c>
      <c r="G26" s="43">
        <f t="shared" si="21"/>
        <v>6.9136393798686704E-2</v>
      </c>
      <c r="H26" s="155">
        <f t="shared" si="21"/>
        <v>6.9136393798686704E-2</v>
      </c>
      <c r="I26" s="189">
        <f t="shared" si="21"/>
        <v>6.9136393798686704E-2</v>
      </c>
      <c r="J26" s="43">
        <f t="shared" si="21"/>
        <v>6.9136393798686704E-2</v>
      </c>
      <c r="K26" s="43">
        <f t="shared" si="21"/>
        <v>6.9136393798686704E-2</v>
      </c>
      <c r="L26" s="189">
        <f t="shared" si="21"/>
        <v>6.9136393798686704E-2</v>
      </c>
      <c r="M26" s="43">
        <f t="shared" si="21"/>
        <v>6.9136393798686704E-2</v>
      </c>
      <c r="N26" s="190">
        <f t="shared" si="21"/>
        <v>6.9136393798686704E-2</v>
      </c>
      <c r="O26" s="43">
        <f t="shared" si="21"/>
        <v>6.9136393798686718E-2</v>
      </c>
      <c r="P26" s="43">
        <f t="shared" si="21"/>
        <v>6.9136393798686718E-2</v>
      </c>
      <c r="Q26" s="43">
        <f t="shared" si="21"/>
        <v>6.9136393798686718E-2</v>
      </c>
      <c r="R26" s="43">
        <f t="shared" si="21"/>
        <v>6.9136393798686718E-2</v>
      </c>
      <c r="S26" s="44">
        <f>IFERROR(S25/S13,"N/A")</f>
        <v>6.9136393798686774E-2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350</v>
      </c>
      <c r="D29" s="24">
        <f t="shared" ref="D29:N39" si="22">C29</f>
        <v>350</v>
      </c>
      <c r="E29" s="24">
        <f t="shared" si="22"/>
        <v>350</v>
      </c>
      <c r="F29" s="177">
        <f t="shared" si="22"/>
        <v>350</v>
      </c>
      <c r="G29" s="24">
        <f t="shared" si="22"/>
        <v>350</v>
      </c>
      <c r="H29" s="149">
        <f t="shared" si="22"/>
        <v>350</v>
      </c>
      <c r="I29" s="177">
        <f t="shared" si="22"/>
        <v>350</v>
      </c>
      <c r="J29" s="24">
        <f t="shared" si="22"/>
        <v>350</v>
      </c>
      <c r="K29" s="24">
        <f t="shared" si="22"/>
        <v>350</v>
      </c>
      <c r="L29" s="177">
        <f t="shared" si="22"/>
        <v>350</v>
      </c>
      <c r="M29" s="24">
        <f t="shared" si="22"/>
        <v>350</v>
      </c>
      <c r="N29" s="178">
        <f t="shared" si="22"/>
        <v>350</v>
      </c>
      <c r="O29" s="24">
        <f t="shared" ref="O29:O39" si="23">SUM(C29:E29)</f>
        <v>1050</v>
      </c>
      <c r="P29" s="24">
        <f t="shared" ref="P29:P39" si="24">SUM(F29:H29)</f>
        <v>1050</v>
      </c>
      <c r="Q29" s="24">
        <f t="shared" ref="Q29:Q39" si="25">SUM(I29:K29)</f>
        <v>1050</v>
      </c>
      <c r="R29" s="24">
        <f t="shared" ref="R29:R39" si="26">SUM(L29:N29)</f>
        <v>1050</v>
      </c>
      <c r="S29" s="25">
        <f t="shared" ref="S29:S39" si="27">SUM(C29:N29)</f>
        <v>4200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225</v>
      </c>
      <c r="D31" s="24">
        <f t="shared" si="22"/>
        <v>225</v>
      </c>
      <c r="E31" s="24">
        <f t="shared" si="22"/>
        <v>225</v>
      </c>
      <c r="F31" s="177">
        <f t="shared" si="22"/>
        <v>225</v>
      </c>
      <c r="G31" s="24">
        <f t="shared" si="22"/>
        <v>225</v>
      </c>
      <c r="H31" s="149">
        <f t="shared" si="22"/>
        <v>225</v>
      </c>
      <c r="I31" s="177">
        <f t="shared" si="22"/>
        <v>225</v>
      </c>
      <c r="J31" s="24">
        <f t="shared" si="22"/>
        <v>225</v>
      </c>
      <c r="K31" s="24">
        <f t="shared" si="22"/>
        <v>225</v>
      </c>
      <c r="L31" s="177">
        <f t="shared" si="22"/>
        <v>225</v>
      </c>
      <c r="M31" s="24">
        <f t="shared" si="22"/>
        <v>225</v>
      </c>
      <c r="N31" s="178">
        <f t="shared" si="22"/>
        <v>225</v>
      </c>
      <c r="O31" s="24">
        <f t="shared" si="23"/>
        <v>675</v>
      </c>
      <c r="P31" s="24">
        <f t="shared" si="24"/>
        <v>675</v>
      </c>
      <c r="Q31" s="24">
        <f t="shared" si="25"/>
        <v>675</v>
      </c>
      <c r="R31" s="24">
        <f t="shared" si="26"/>
        <v>675</v>
      </c>
      <c r="S31" s="25">
        <f t="shared" si="27"/>
        <v>2700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225</v>
      </c>
      <c r="D32" s="24">
        <f t="shared" si="22"/>
        <v>225</v>
      </c>
      <c r="E32" s="24">
        <f t="shared" si="22"/>
        <v>225</v>
      </c>
      <c r="F32" s="177">
        <f t="shared" si="22"/>
        <v>225</v>
      </c>
      <c r="G32" s="24">
        <f t="shared" si="22"/>
        <v>225</v>
      </c>
      <c r="H32" s="149">
        <f t="shared" si="22"/>
        <v>225</v>
      </c>
      <c r="I32" s="177">
        <f t="shared" si="22"/>
        <v>225</v>
      </c>
      <c r="J32" s="24">
        <f t="shared" si="22"/>
        <v>225</v>
      </c>
      <c r="K32" s="24">
        <f t="shared" si="22"/>
        <v>225</v>
      </c>
      <c r="L32" s="177">
        <f t="shared" si="22"/>
        <v>225</v>
      </c>
      <c r="M32" s="24">
        <f t="shared" si="22"/>
        <v>225</v>
      </c>
      <c r="N32" s="178">
        <f t="shared" si="22"/>
        <v>225</v>
      </c>
      <c r="O32" s="24">
        <f t="shared" si="23"/>
        <v>675</v>
      </c>
      <c r="P32" s="24">
        <f t="shared" si="24"/>
        <v>675</v>
      </c>
      <c r="Q32" s="24">
        <f t="shared" si="25"/>
        <v>675</v>
      </c>
      <c r="R32" s="24">
        <f t="shared" si="26"/>
        <v>675</v>
      </c>
      <c r="S32" s="25">
        <f t="shared" si="27"/>
        <v>2700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2541.0007999999993</v>
      </c>
      <c r="D33" s="24">
        <f t="shared" si="22"/>
        <v>2541.0007999999993</v>
      </c>
      <c r="E33" s="24">
        <f t="shared" si="22"/>
        <v>2541.0007999999993</v>
      </c>
      <c r="F33" s="177">
        <f t="shared" si="22"/>
        <v>2541.0007999999993</v>
      </c>
      <c r="G33" s="24">
        <f t="shared" si="22"/>
        <v>2541.0007999999993</v>
      </c>
      <c r="H33" s="149">
        <f t="shared" si="22"/>
        <v>2541.0007999999993</v>
      </c>
      <c r="I33" s="177">
        <f t="shared" si="22"/>
        <v>2541.0007999999993</v>
      </c>
      <c r="J33" s="24">
        <f t="shared" si="22"/>
        <v>2541.0007999999993</v>
      </c>
      <c r="K33" s="24">
        <f t="shared" si="22"/>
        <v>2541.0007999999993</v>
      </c>
      <c r="L33" s="177">
        <f t="shared" si="22"/>
        <v>2541.0007999999993</v>
      </c>
      <c r="M33" s="24">
        <f t="shared" si="22"/>
        <v>2541.0007999999993</v>
      </c>
      <c r="N33" s="178">
        <f t="shared" si="22"/>
        <v>2541.0007999999993</v>
      </c>
      <c r="O33" s="24">
        <f t="shared" si="23"/>
        <v>7623.0023999999976</v>
      </c>
      <c r="P33" s="24">
        <f t="shared" si="24"/>
        <v>7623.0023999999976</v>
      </c>
      <c r="Q33" s="24">
        <f t="shared" si="25"/>
        <v>7623.0023999999976</v>
      </c>
      <c r="R33" s="24">
        <f t="shared" si="26"/>
        <v>7623.0023999999976</v>
      </c>
      <c r="S33" s="25">
        <f t="shared" si="27"/>
        <v>30492.009599999987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379.16666666666669</v>
      </c>
      <c r="D34" s="24">
        <f t="shared" si="22"/>
        <v>379.16666666666669</v>
      </c>
      <c r="E34" s="24">
        <f t="shared" si="22"/>
        <v>379.16666666666669</v>
      </c>
      <c r="F34" s="177">
        <f t="shared" si="22"/>
        <v>379.16666666666669</v>
      </c>
      <c r="G34" s="24">
        <f t="shared" si="22"/>
        <v>379.16666666666669</v>
      </c>
      <c r="H34" s="149">
        <f t="shared" si="22"/>
        <v>379.16666666666669</v>
      </c>
      <c r="I34" s="177">
        <f t="shared" si="22"/>
        <v>379.16666666666669</v>
      </c>
      <c r="J34" s="24">
        <f t="shared" si="22"/>
        <v>379.16666666666669</v>
      </c>
      <c r="K34" s="24">
        <f t="shared" si="22"/>
        <v>379.16666666666669</v>
      </c>
      <c r="L34" s="177">
        <f t="shared" si="22"/>
        <v>379.16666666666669</v>
      </c>
      <c r="M34" s="24">
        <f t="shared" si="22"/>
        <v>379.16666666666669</v>
      </c>
      <c r="N34" s="178">
        <f t="shared" si="22"/>
        <v>379.16666666666669</v>
      </c>
      <c r="O34" s="24">
        <f t="shared" si="23"/>
        <v>1137.5</v>
      </c>
      <c r="P34" s="24">
        <f t="shared" si="24"/>
        <v>1137.5</v>
      </c>
      <c r="Q34" s="24">
        <f t="shared" si="25"/>
        <v>1137.5</v>
      </c>
      <c r="R34" s="24">
        <f t="shared" si="26"/>
        <v>1137.5</v>
      </c>
      <c r="S34" s="25">
        <f t="shared" si="27"/>
        <v>4550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378.00000000000006</v>
      </c>
      <c r="D35" s="24">
        <f t="shared" si="22"/>
        <v>378.00000000000006</v>
      </c>
      <c r="E35" s="24">
        <f t="shared" si="22"/>
        <v>378.00000000000006</v>
      </c>
      <c r="F35" s="177">
        <f t="shared" si="22"/>
        <v>378.00000000000006</v>
      </c>
      <c r="G35" s="24">
        <f t="shared" si="22"/>
        <v>378.00000000000006</v>
      </c>
      <c r="H35" s="149">
        <f t="shared" si="22"/>
        <v>378.00000000000006</v>
      </c>
      <c r="I35" s="177">
        <f t="shared" si="22"/>
        <v>378.00000000000006</v>
      </c>
      <c r="J35" s="24">
        <f t="shared" si="22"/>
        <v>378.00000000000006</v>
      </c>
      <c r="K35" s="24">
        <f t="shared" si="22"/>
        <v>378.00000000000006</v>
      </c>
      <c r="L35" s="177">
        <f t="shared" si="22"/>
        <v>378.00000000000006</v>
      </c>
      <c r="M35" s="24">
        <f t="shared" si="22"/>
        <v>378.00000000000006</v>
      </c>
      <c r="N35" s="178">
        <f t="shared" si="22"/>
        <v>378.00000000000006</v>
      </c>
      <c r="O35" s="24">
        <f t="shared" si="23"/>
        <v>1134.0000000000002</v>
      </c>
      <c r="P35" s="24">
        <f t="shared" si="24"/>
        <v>1134.0000000000002</v>
      </c>
      <c r="Q35" s="24">
        <f t="shared" si="25"/>
        <v>1134.0000000000002</v>
      </c>
      <c r="R35" s="24">
        <f t="shared" si="26"/>
        <v>1134.0000000000002</v>
      </c>
      <c r="S35" s="25">
        <f t="shared" si="27"/>
        <v>4536.0000000000009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1093.5000000000002</v>
      </c>
      <c r="D36" s="24">
        <f t="shared" si="22"/>
        <v>1093.5000000000002</v>
      </c>
      <c r="E36" s="24">
        <f t="shared" si="22"/>
        <v>1093.5000000000002</v>
      </c>
      <c r="F36" s="177">
        <f t="shared" si="22"/>
        <v>1093.5000000000002</v>
      </c>
      <c r="G36" s="24">
        <f t="shared" si="22"/>
        <v>1093.5000000000002</v>
      </c>
      <c r="H36" s="149">
        <f t="shared" si="22"/>
        <v>1093.5000000000002</v>
      </c>
      <c r="I36" s="177">
        <f t="shared" si="22"/>
        <v>1093.5000000000002</v>
      </c>
      <c r="J36" s="24">
        <f t="shared" si="22"/>
        <v>1093.5000000000002</v>
      </c>
      <c r="K36" s="24">
        <f t="shared" si="22"/>
        <v>1093.5000000000002</v>
      </c>
      <c r="L36" s="177">
        <f t="shared" si="22"/>
        <v>1093.5000000000002</v>
      </c>
      <c r="M36" s="24">
        <f t="shared" si="22"/>
        <v>1093.5000000000002</v>
      </c>
      <c r="N36" s="178">
        <f t="shared" si="22"/>
        <v>1093.5000000000002</v>
      </c>
      <c r="O36" s="24">
        <f t="shared" si="23"/>
        <v>3280.5000000000009</v>
      </c>
      <c r="P36" s="24">
        <f t="shared" si="24"/>
        <v>3280.5000000000009</v>
      </c>
      <c r="Q36" s="24">
        <f t="shared" si="25"/>
        <v>3280.5000000000009</v>
      </c>
      <c r="R36" s="24">
        <f t="shared" si="26"/>
        <v>3280.5000000000009</v>
      </c>
      <c r="S36" s="25">
        <f t="shared" si="27"/>
        <v>13122.000000000002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459.00000000000006</v>
      </c>
      <c r="D37" s="24">
        <f t="shared" si="22"/>
        <v>459.00000000000006</v>
      </c>
      <c r="E37" s="24">
        <f t="shared" si="22"/>
        <v>459.00000000000006</v>
      </c>
      <c r="F37" s="177">
        <f t="shared" si="22"/>
        <v>459.00000000000006</v>
      </c>
      <c r="G37" s="24">
        <f t="shared" si="22"/>
        <v>459.00000000000006</v>
      </c>
      <c r="H37" s="149">
        <f t="shared" si="22"/>
        <v>459.00000000000006</v>
      </c>
      <c r="I37" s="177">
        <f t="shared" si="22"/>
        <v>459.00000000000006</v>
      </c>
      <c r="J37" s="24">
        <f t="shared" si="22"/>
        <v>459.00000000000006</v>
      </c>
      <c r="K37" s="24">
        <f t="shared" si="22"/>
        <v>459.00000000000006</v>
      </c>
      <c r="L37" s="177">
        <f t="shared" si="22"/>
        <v>459.00000000000006</v>
      </c>
      <c r="M37" s="24">
        <f t="shared" si="22"/>
        <v>459.00000000000006</v>
      </c>
      <c r="N37" s="178">
        <f t="shared" si="22"/>
        <v>459.00000000000006</v>
      </c>
      <c r="O37" s="24">
        <f t="shared" si="23"/>
        <v>1377.0000000000002</v>
      </c>
      <c r="P37" s="24">
        <f t="shared" si="24"/>
        <v>1377.0000000000002</v>
      </c>
      <c r="Q37" s="24">
        <f t="shared" si="25"/>
        <v>1377.0000000000002</v>
      </c>
      <c r="R37" s="24">
        <f t="shared" si="26"/>
        <v>1377.0000000000002</v>
      </c>
      <c r="S37" s="25">
        <f t="shared" si="27"/>
        <v>5508.0000000000009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385.42572466666661</v>
      </c>
      <c r="D38" s="24">
        <f t="shared" si="22"/>
        <v>385.42572466666661</v>
      </c>
      <c r="E38" s="24">
        <f t="shared" si="22"/>
        <v>385.42572466666661</v>
      </c>
      <c r="F38" s="177">
        <f t="shared" si="22"/>
        <v>385.42572466666661</v>
      </c>
      <c r="G38" s="24">
        <f t="shared" si="22"/>
        <v>385.42572466666661</v>
      </c>
      <c r="H38" s="149">
        <f t="shared" si="22"/>
        <v>385.42572466666661</v>
      </c>
      <c r="I38" s="177">
        <f t="shared" si="22"/>
        <v>385.42572466666661</v>
      </c>
      <c r="J38" s="24">
        <f t="shared" si="22"/>
        <v>385.42572466666661</v>
      </c>
      <c r="K38" s="24">
        <f t="shared" si="22"/>
        <v>385.42572466666661</v>
      </c>
      <c r="L38" s="177">
        <f t="shared" si="22"/>
        <v>385.42572466666661</v>
      </c>
      <c r="M38" s="24">
        <f t="shared" si="22"/>
        <v>385.42572466666661</v>
      </c>
      <c r="N38" s="178">
        <f t="shared" si="22"/>
        <v>385.42572466666661</v>
      </c>
      <c r="O38" s="24">
        <f t="shared" si="23"/>
        <v>1156.2771739999998</v>
      </c>
      <c r="P38" s="24">
        <f t="shared" si="24"/>
        <v>1156.2771739999998</v>
      </c>
      <c r="Q38" s="24">
        <f t="shared" si="25"/>
        <v>1156.2771739999998</v>
      </c>
      <c r="R38" s="24">
        <f t="shared" si="26"/>
        <v>1156.2771739999998</v>
      </c>
      <c r="S38" s="25">
        <f t="shared" si="27"/>
        <v>4625.1086959999993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4285.1033333333326</v>
      </c>
      <c r="D39" s="27">
        <f t="shared" si="22"/>
        <v>4285.1033333333326</v>
      </c>
      <c r="E39" s="27">
        <f t="shared" si="22"/>
        <v>4285.1033333333326</v>
      </c>
      <c r="F39" s="179">
        <f t="shared" si="22"/>
        <v>4285.1033333333326</v>
      </c>
      <c r="G39" s="27">
        <f t="shared" si="22"/>
        <v>4285.1033333333326</v>
      </c>
      <c r="H39" s="150">
        <f t="shared" si="22"/>
        <v>4285.1033333333326</v>
      </c>
      <c r="I39" s="179">
        <f t="shared" si="22"/>
        <v>4285.1033333333326</v>
      </c>
      <c r="J39" s="27">
        <f t="shared" si="22"/>
        <v>4285.1033333333326</v>
      </c>
      <c r="K39" s="27">
        <f t="shared" si="22"/>
        <v>4285.1033333333326</v>
      </c>
      <c r="L39" s="179">
        <f t="shared" si="22"/>
        <v>4285.1033333333326</v>
      </c>
      <c r="M39" s="27">
        <f t="shared" si="22"/>
        <v>4285.1033333333326</v>
      </c>
      <c r="N39" s="180">
        <f t="shared" si="22"/>
        <v>4285.1033333333326</v>
      </c>
      <c r="O39" s="27">
        <f t="shared" si="23"/>
        <v>12855.309999999998</v>
      </c>
      <c r="P39" s="27">
        <f t="shared" si="24"/>
        <v>12855.309999999998</v>
      </c>
      <c r="Q39" s="27">
        <f t="shared" si="25"/>
        <v>12855.309999999998</v>
      </c>
      <c r="R39" s="27">
        <f t="shared" si="26"/>
        <v>12855.309999999998</v>
      </c>
      <c r="S39" s="28">
        <f t="shared" si="27"/>
        <v>51421.239999999991</v>
      </c>
    </row>
    <row r="40" spans="2:19" s="41" customFormat="1" ht="12.75" x14ac:dyDescent="0.25">
      <c r="B40" s="45" t="s">
        <v>32</v>
      </c>
      <c r="C40" s="138">
        <f>SUM(C29:C39)</f>
        <v>10321.196524666666</v>
      </c>
      <c r="D40" s="46">
        <f t="shared" ref="D40:R40" si="28">SUM(D29:D39)</f>
        <v>10321.196524666666</v>
      </c>
      <c r="E40" s="46">
        <f t="shared" si="28"/>
        <v>10321.196524666666</v>
      </c>
      <c r="F40" s="191">
        <f t="shared" si="28"/>
        <v>10321.196524666666</v>
      </c>
      <c r="G40" s="46">
        <f t="shared" si="28"/>
        <v>10321.196524666666</v>
      </c>
      <c r="H40" s="156">
        <f t="shared" si="28"/>
        <v>10321.196524666666</v>
      </c>
      <c r="I40" s="191">
        <f t="shared" si="28"/>
        <v>10321.196524666666</v>
      </c>
      <c r="J40" s="46">
        <f t="shared" si="28"/>
        <v>10321.196524666666</v>
      </c>
      <c r="K40" s="46">
        <f t="shared" si="28"/>
        <v>10321.196524666666</v>
      </c>
      <c r="L40" s="191">
        <f t="shared" si="28"/>
        <v>10321.196524666666</v>
      </c>
      <c r="M40" s="46">
        <f t="shared" si="28"/>
        <v>10321.196524666666</v>
      </c>
      <c r="N40" s="192">
        <f t="shared" si="28"/>
        <v>10321.196524666666</v>
      </c>
      <c r="O40" s="46">
        <f t="shared" si="28"/>
        <v>30963.589573999994</v>
      </c>
      <c r="P40" s="46">
        <f t="shared" si="28"/>
        <v>30963.589573999994</v>
      </c>
      <c r="Q40" s="46">
        <f t="shared" si="28"/>
        <v>30963.589573999994</v>
      </c>
      <c r="R40" s="46">
        <f t="shared" si="28"/>
        <v>30963.589573999994</v>
      </c>
      <c r="S40" s="47">
        <f>SUM(S29:S39)</f>
        <v>123854.35829599998</v>
      </c>
    </row>
    <row r="41" spans="2:19" s="39" customFormat="1" ht="12.75" x14ac:dyDescent="0.25">
      <c r="B41" s="48" t="s">
        <v>33</v>
      </c>
      <c r="C41" s="139">
        <f>IFERROR(C40/C13,"N/A")</f>
        <v>0.32934014187830368</v>
      </c>
      <c r="D41" s="49">
        <f t="shared" ref="D41:R41" si="29">IFERROR(D40/D13,"N/A")</f>
        <v>0.32934014187830368</v>
      </c>
      <c r="E41" s="49">
        <f t="shared" si="29"/>
        <v>0.32934014187830368</v>
      </c>
      <c r="F41" s="193">
        <f t="shared" si="29"/>
        <v>0.32934014187830368</v>
      </c>
      <c r="G41" s="49">
        <f t="shared" si="29"/>
        <v>0.32934014187830368</v>
      </c>
      <c r="H41" s="157">
        <f t="shared" si="29"/>
        <v>0.32934014187830368</v>
      </c>
      <c r="I41" s="193">
        <f t="shared" si="29"/>
        <v>0.32934014187830368</v>
      </c>
      <c r="J41" s="49">
        <f t="shared" si="29"/>
        <v>0.32934014187830368</v>
      </c>
      <c r="K41" s="49">
        <f t="shared" si="29"/>
        <v>0.32934014187830368</v>
      </c>
      <c r="L41" s="193">
        <f t="shared" si="29"/>
        <v>0.32934014187830368</v>
      </c>
      <c r="M41" s="49">
        <f t="shared" si="29"/>
        <v>0.32934014187830368</v>
      </c>
      <c r="N41" s="194">
        <f t="shared" si="29"/>
        <v>0.32934014187830368</v>
      </c>
      <c r="O41" s="49">
        <f t="shared" si="29"/>
        <v>0.32934014187830368</v>
      </c>
      <c r="P41" s="49">
        <f t="shared" si="29"/>
        <v>0.32934014187830368</v>
      </c>
      <c r="Q41" s="49">
        <f t="shared" si="29"/>
        <v>0.32934014187830368</v>
      </c>
      <c r="R41" s="49">
        <f t="shared" si="29"/>
        <v>0.32934014187830368</v>
      </c>
      <c r="S41" s="50">
        <f>IFERROR(S40/S13,"N/A")</f>
        <v>0.3293401418783039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27</v>
      </c>
      <c r="D42" s="52">
        <f>C42</f>
        <v>27</v>
      </c>
      <c r="E42" s="52">
        <f t="shared" ref="E42:N42" si="30">D42</f>
        <v>27</v>
      </c>
      <c r="F42" s="195">
        <f t="shared" si="30"/>
        <v>27</v>
      </c>
      <c r="G42" s="52">
        <f t="shared" si="30"/>
        <v>27</v>
      </c>
      <c r="H42" s="158">
        <f t="shared" si="30"/>
        <v>27</v>
      </c>
      <c r="I42" s="195">
        <f t="shared" si="30"/>
        <v>27</v>
      </c>
      <c r="J42" s="52">
        <f t="shared" si="30"/>
        <v>27</v>
      </c>
      <c r="K42" s="52">
        <f t="shared" si="30"/>
        <v>27</v>
      </c>
      <c r="L42" s="195">
        <f t="shared" si="30"/>
        <v>27</v>
      </c>
      <c r="M42" s="52">
        <f t="shared" si="30"/>
        <v>27</v>
      </c>
      <c r="N42" s="196">
        <f t="shared" si="30"/>
        <v>27</v>
      </c>
      <c r="O42" s="52">
        <f>AVERAGE(C42:E42)</f>
        <v>27</v>
      </c>
      <c r="P42" s="52">
        <f>AVERAGE(F42:H42)</f>
        <v>27</v>
      </c>
      <c r="Q42" s="52">
        <f>AVERAGE(I42:K42)</f>
        <v>27</v>
      </c>
      <c r="R42" s="52">
        <f>AVERAGE(L42:N42)</f>
        <v>27</v>
      </c>
      <c r="S42" s="53">
        <f>AVERAGE(O42:R42)</f>
        <v>27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18851.154475333333</v>
      </c>
      <c r="D44" s="34">
        <f t="shared" ref="D44:R44" si="31">D13-D25-D40</f>
        <v>18851.154475333333</v>
      </c>
      <c r="E44" s="34">
        <f t="shared" si="31"/>
        <v>18851.154475333333</v>
      </c>
      <c r="F44" s="185">
        <f t="shared" si="31"/>
        <v>18851.154475333333</v>
      </c>
      <c r="G44" s="34">
        <f t="shared" si="31"/>
        <v>18851.154475333333</v>
      </c>
      <c r="H44" s="153">
        <f t="shared" si="31"/>
        <v>18851.154475333333</v>
      </c>
      <c r="I44" s="185">
        <f t="shared" si="31"/>
        <v>18851.154475333333</v>
      </c>
      <c r="J44" s="34">
        <f t="shared" si="31"/>
        <v>18851.154475333333</v>
      </c>
      <c r="K44" s="34">
        <f t="shared" si="31"/>
        <v>18851.154475333333</v>
      </c>
      <c r="L44" s="185">
        <f t="shared" si="31"/>
        <v>18851.154475333333</v>
      </c>
      <c r="M44" s="34">
        <f t="shared" si="31"/>
        <v>18851.154475333333</v>
      </c>
      <c r="N44" s="186">
        <f t="shared" si="31"/>
        <v>18851.154475333333</v>
      </c>
      <c r="O44" s="34">
        <f t="shared" si="31"/>
        <v>56553.463425999988</v>
      </c>
      <c r="P44" s="34">
        <f t="shared" si="31"/>
        <v>56553.463425999988</v>
      </c>
      <c r="Q44" s="34">
        <f t="shared" si="31"/>
        <v>56553.463425999988</v>
      </c>
      <c r="R44" s="34">
        <f t="shared" si="31"/>
        <v>56553.463425999988</v>
      </c>
      <c r="S44" s="35">
        <f>S13-S25-S40</f>
        <v>226213.85370399972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0.60152346432300952</v>
      </c>
      <c r="D45" s="56">
        <f t="shared" si="32"/>
        <v>0.60152346432300952</v>
      </c>
      <c r="E45" s="56">
        <f t="shared" si="32"/>
        <v>0.60152346432300952</v>
      </c>
      <c r="F45" s="197">
        <f t="shared" si="32"/>
        <v>0.60152346432300952</v>
      </c>
      <c r="G45" s="56">
        <f t="shared" si="32"/>
        <v>0.60152346432300952</v>
      </c>
      <c r="H45" s="159">
        <f t="shared" si="32"/>
        <v>0.60152346432300952</v>
      </c>
      <c r="I45" s="197">
        <f t="shared" si="32"/>
        <v>0.60152346432300952</v>
      </c>
      <c r="J45" s="56">
        <f t="shared" si="32"/>
        <v>0.60152346432300952</v>
      </c>
      <c r="K45" s="56">
        <f t="shared" si="32"/>
        <v>0.60152346432300952</v>
      </c>
      <c r="L45" s="197">
        <f t="shared" si="32"/>
        <v>0.60152346432300952</v>
      </c>
      <c r="M45" s="56">
        <f t="shared" si="32"/>
        <v>0.60152346432300952</v>
      </c>
      <c r="N45" s="198">
        <f t="shared" si="32"/>
        <v>0.60152346432300952</v>
      </c>
      <c r="O45" s="56">
        <f t="shared" si="32"/>
        <v>0.60152346432300952</v>
      </c>
      <c r="P45" s="56">
        <f t="shared" si="32"/>
        <v>0.60152346432300952</v>
      </c>
      <c r="Q45" s="56">
        <f t="shared" si="32"/>
        <v>0.60152346432300952</v>
      </c>
      <c r="R45" s="56">
        <f t="shared" si="32"/>
        <v>0.60152346432300952</v>
      </c>
      <c r="S45" s="57">
        <f>IFERROR(S44/S13,"NO GMV")</f>
        <v>0.60152346432300929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21017.821142000001</v>
      </c>
      <c r="D47" s="60">
        <f t="shared" ref="D47:R47" si="33">+D44+D25</f>
        <v>21017.821142000001</v>
      </c>
      <c r="E47" s="60">
        <f t="shared" si="33"/>
        <v>21017.821142000001</v>
      </c>
      <c r="F47" s="199">
        <f t="shared" si="33"/>
        <v>21017.821142000001</v>
      </c>
      <c r="G47" s="60">
        <f t="shared" si="33"/>
        <v>21017.821142000001</v>
      </c>
      <c r="H47" s="160">
        <f t="shared" si="33"/>
        <v>21017.821142000001</v>
      </c>
      <c r="I47" s="199">
        <f t="shared" si="33"/>
        <v>21017.821142000001</v>
      </c>
      <c r="J47" s="60">
        <f t="shared" si="33"/>
        <v>21017.821142000001</v>
      </c>
      <c r="K47" s="60">
        <f t="shared" si="33"/>
        <v>21017.821142000001</v>
      </c>
      <c r="L47" s="199">
        <f t="shared" si="33"/>
        <v>21017.821142000001</v>
      </c>
      <c r="M47" s="60">
        <f t="shared" si="33"/>
        <v>21017.821142000001</v>
      </c>
      <c r="N47" s="200">
        <f t="shared" si="33"/>
        <v>21017.821142000001</v>
      </c>
      <c r="O47" s="60">
        <f t="shared" si="33"/>
        <v>63053.463425999988</v>
      </c>
      <c r="P47" s="60">
        <f t="shared" si="33"/>
        <v>63053.463425999988</v>
      </c>
      <c r="Q47" s="60">
        <f t="shared" si="33"/>
        <v>63053.463425999988</v>
      </c>
      <c r="R47" s="60">
        <f t="shared" si="33"/>
        <v>63053.463425999988</v>
      </c>
      <c r="S47" s="61">
        <f>+S44+S25</f>
        <v>252213.85370399972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0.67065985812169626</v>
      </c>
      <c r="D48" s="63">
        <f t="shared" si="34"/>
        <v>0.67065985812169626</v>
      </c>
      <c r="E48" s="63">
        <f t="shared" si="34"/>
        <v>0.67065985812169626</v>
      </c>
      <c r="F48" s="201">
        <f t="shared" si="34"/>
        <v>0.67065985812169626</v>
      </c>
      <c r="G48" s="63">
        <f t="shared" si="34"/>
        <v>0.67065985812169626</v>
      </c>
      <c r="H48" s="161">
        <f t="shared" si="34"/>
        <v>0.67065985812169626</v>
      </c>
      <c r="I48" s="201">
        <f t="shared" si="34"/>
        <v>0.67065985812169626</v>
      </c>
      <c r="J48" s="63">
        <f t="shared" si="34"/>
        <v>0.67065985812169626</v>
      </c>
      <c r="K48" s="63">
        <f t="shared" si="34"/>
        <v>0.67065985812169626</v>
      </c>
      <c r="L48" s="201">
        <f t="shared" si="34"/>
        <v>0.67065985812169626</v>
      </c>
      <c r="M48" s="63">
        <f t="shared" si="34"/>
        <v>0.67065985812169626</v>
      </c>
      <c r="N48" s="163">
        <f t="shared" si="34"/>
        <v>0.67065985812169626</v>
      </c>
      <c r="O48" s="63">
        <f t="shared" si="34"/>
        <v>0.67065985812169626</v>
      </c>
      <c r="P48" s="63">
        <f t="shared" si="34"/>
        <v>0.67065985812169626</v>
      </c>
      <c r="Q48" s="63">
        <f t="shared" si="34"/>
        <v>0.67065985812169626</v>
      </c>
      <c r="R48" s="63">
        <f t="shared" si="34"/>
        <v>0.67065985812169626</v>
      </c>
      <c r="S48" s="64">
        <f>IFERROR(S47/S13,"NO GMV")</f>
        <v>0.67065985812169604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75F4A-C386-49F2-B726-A6C0F2B0418E}">
  <sheetPr codeName="Sheet24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8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8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29860.263333333332</v>
      </c>
      <c r="D5" s="15">
        <f>C5</f>
        <v>29860.263333333332</v>
      </c>
      <c r="E5" s="15">
        <f t="shared" ref="E5:N5" si="2">D5</f>
        <v>29860.263333333332</v>
      </c>
      <c r="F5" s="171">
        <f t="shared" si="2"/>
        <v>29860.263333333332</v>
      </c>
      <c r="G5" s="15">
        <f t="shared" si="2"/>
        <v>29860.263333333332</v>
      </c>
      <c r="H5" s="146">
        <f t="shared" si="2"/>
        <v>29860.263333333332</v>
      </c>
      <c r="I5" s="171">
        <f t="shared" si="2"/>
        <v>29860.263333333332</v>
      </c>
      <c r="J5" s="15">
        <f t="shared" si="2"/>
        <v>29860.263333333332</v>
      </c>
      <c r="K5" s="15">
        <f t="shared" si="2"/>
        <v>29860.263333333332</v>
      </c>
      <c r="L5" s="171">
        <f t="shared" si="2"/>
        <v>29860.263333333332</v>
      </c>
      <c r="M5" s="15">
        <f t="shared" si="2"/>
        <v>29860.263333333332</v>
      </c>
      <c r="N5" s="172">
        <f t="shared" si="2"/>
        <v>29860.263333333332</v>
      </c>
      <c r="O5" s="15">
        <f>SUM(C5:E5)</f>
        <v>89580.79</v>
      </c>
      <c r="P5" s="15">
        <f>SUM(F5:H5)</f>
        <v>89580.79</v>
      </c>
      <c r="Q5" s="15">
        <f>SUM(I5:K5)</f>
        <v>89580.79</v>
      </c>
      <c r="R5" s="15">
        <f>SUM(L5:N5)</f>
        <v>89580.79</v>
      </c>
      <c r="S5" s="16">
        <f>SUM(C5:N5)</f>
        <v>358323.15999999992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11185.867333333334</v>
      </c>
      <c r="D8" s="24">
        <f t="shared" ref="D8:N10" si="3">C8</f>
        <v>11185.867333333334</v>
      </c>
      <c r="E8" s="24">
        <f t="shared" si="3"/>
        <v>11185.867333333334</v>
      </c>
      <c r="F8" s="177">
        <f t="shared" si="3"/>
        <v>11185.867333333334</v>
      </c>
      <c r="G8" s="24">
        <f t="shared" si="3"/>
        <v>11185.867333333334</v>
      </c>
      <c r="H8" s="149">
        <f t="shared" si="3"/>
        <v>11185.867333333334</v>
      </c>
      <c r="I8" s="177">
        <f t="shared" si="3"/>
        <v>11185.867333333334</v>
      </c>
      <c r="J8" s="24">
        <f t="shared" si="3"/>
        <v>11185.867333333334</v>
      </c>
      <c r="K8" s="24">
        <f t="shared" si="3"/>
        <v>11185.867333333334</v>
      </c>
      <c r="L8" s="177">
        <f t="shared" si="3"/>
        <v>11185.867333333334</v>
      </c>
      <c r="M8" s="24">
        <f t="shared" si="3"/>
        <v>11185.867333333334</v>
      </c>
      <c r="N8" s="178">
        <f t="shared" si="3"/>
        <v>11185.867333333334</v>
      </c>
      <c r="O8" s="24">
        <f t="shared" ref="O8:O10" si="4">SUM(C8:E8)</f>
        <v>33557.601999999999</v>
      </c>
      <c r="P8" s="24">
        <f t="shared" ref="P8:P10" si="5">SUM(F8:H8)</f>
        <v>33557.601999999999</v>
      </c>
      <c r="Q8" s="24">
        <f t="shared" ref="Q8:Q10" si="6">SUM(I8:K8)</f>
        <v>33557.601999999999</v>
      </c>
      <c r="R8" s="24">
        <f t="shared" ref="R8:R10" si="7">SUM(L8:N8)</f>
        <v>33557.601999999999</v>
      </c>
      <c r="S8" s="25">
        <f t="shared" ref="S8:S10" si="8">SUM(C8:N8)</f>
        <v>134230.40799999997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7626.0990000000011</v>
      </c>
      <c r="D10" s="27">
        <f t="shared" si="3"/>
        <v>7626.0990000000011</v>
      </c>
      <c r="E10" s="27">
        <f t="shared" si="3"/>
        <v>7626.0990000000011</v>
      </c>
      <c r="F10" s="179">
        <f t="shared" si="3"/>
        <v>7626.0990000000011</v>
      </c>
      <c r="G10" s="27">
        <f t="shared" si="3"/>
        <v>7626.0990000000011</v>
      </c>
      <c r="H10" s="150">
        <f t="shared" si="3"/>
        <v>7626.0990000000011</v>
      </c>
      <c r="I10" s="179">
        <f t="shared" si="3"/>
        <v>7626.0990000000011</v>
      </c>
      <c r="J10" s="27">
        <f t="shared" si="3"/>
        <v>7626.0990000000011</v>
      </c>
      <c r="K10" s="27">
        <f t="shared" si="3"/>
        <v>7626.0990000000011</v>
      </c>
      <c r="L10" s="179">
        <f t="shared" si="3"/>
        <v>7626.0990000000011</v>
      </c>
      <c r="M10" s="27">
        <f t="shared" si="3"/>
        <v>7626.0990000000011</v>
      </c>
      <c r="N10" s="180">
        <f t="shared" si="3"/>
        <v>7626.0990000000011</v>
      </c>
      <c r="O10" s="27">
        <f t="shared" si="4"/>
        <v>22878.297000000002</v>
      </c>
      <c r="P10" s="27">
        <f t="shared" si="5"/>
        <v>22878.297000000002</v>
      </c>
      <c r="Q10" s="27">
        <f t="shared" si="6"/>
        <v>22878.297000000002</v>
      </c>
      <c r="R10" s="27">
        <f t="shared" si="7"/>
        <v>22878.297000000002</v>
      </c>
      <c r="S10" s="28">
        <f t="shared" si="8"/>
        <v>91513.188000000009</v>
      </c>
    </row>
    <row r="11" spans="1:19" ht="12.75" x14ac:dyDescent="0.25">
      <c r="B11" s="29" t="s">
        <v>9</v>
      </c>
      <c r="C11" s="133">
        <f>SUM(C8:C9)</f>
        <v>11185.867333333334</v>
      </c>
      <c r="D11" s="30">
        <f t="shared" ref="D11:S11" si="9">SUM(D8:D9)</f>
        <v>11185.867333333334</v>
      </c>
      <c r="E11" s="30">
        <f t="shared" si="9"/>
        <v>11185.867333333334</v>
      </c>
      <c r="F11" s="181">
        <f t="shared" si="9"/>
        <v>11185.867333333334</v>
      </c>
      <c r="G11" s="30">
        <f t="shared" si="9"/>
        <v>11185.867333333334</v>
      </c>
      <c r="H11" s="151">
        <f t="shared" si="9"/>
        <v>11185.867333333334</v>
      </c>
      <c r="I11" s="181">
        <f t="shared" si="9"/>
        <v>11185.867333333334</v>
      </c>
      <c r="J11" s="30">
        <f t="shared" si="9"/>
        <v>11185.867333333334</v>
      </c>
      <c r="K11" s="30">
        <f t="shared" si="9"/>
        <v>11185.867333333334</v>
      </c>
      <c r="L11" s="181">
        <f t="shared" si="9"/>
        <v>11185.867333333334</v>
      </c>
      <c r="M11" s="30">
        <f t="shared" si="9"/>
        <v>11185.867333333334</v>
      </c>
      <c r="N11" s="182">
        <f t="shared" si="9"/>
        <v>11185.867333333334</v>
      </c>
      <c r="O11" s="30">
        <f t="shared" si="9"/>
        <v>33557.601999999999</v>
      </c>
      <c r="P11" s="30">
        <f t="shared" si="9"/>
        <v>33557.601999999999</v>
      </c>
      <c r="Q11" s="30">
        <f t="shared" si="9"/>
        <v>33557.601999999999</v>
      </c>
      <c r="R11" s="30">
        <f t="shared" si="9"/>
        <v>33557.601999999999</v>
      </c>
      <c r="S11" s="31">
        <f t="shared" si="9"/>
        <v>134230.40799999997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11048.296999999999</v>
      </c>
      <c r="D13" s="34">
        <f t="shared" ref="D13:N13" si="11">D5-SUM(D8:D10)</f>
        <v>11048.296999999999</v>
      </c>
      <c r="E13" s="34">
        <f t="shared" si="11"/>
        <v>11048.296999999999</v>
      </c>
      <c r="F13" s="185">
        <f t="shared" si="11"/>
        <v>11048.296999999999</v>
      </c>
      <c r="G13" s="34">
        <f t="shared" si="11"/>
        <v>11048.296999999999</v>
      </c>
      <c r="H13" s="153">
        <f t="shared" si="11"/>
        <v>11048.296999999999</v>
      </c>
      <c r="I13" s="185">
        <f t="shared" si="11"/>
        <v>11048.296999999999</v>
      </c>
      <c r="J13" s="34">
        <f t="shared" si="11"/>
        <v>11048.296999999999</v>
      </c>
      <c r="K13" s="34">
        <f t="shared" si="11"/>
        <v>11048.296999999999</v>
      </c>
      <c r="L13" s="185">
        <f t="shared" si="11"/>
        <v>11048.296999999999</v>
      </c>
      <c r="M13" s="34">
        <f t="shared" si="11"/>
        <v>11048.296999999999</v>
      </c>
      <c r="N13" s="186">
        <f t="shared" si="11"/>
        <v>11048.296999999999</v>
      </c>
      <c r="O13" s="34">
        <f t="shared" ref="O13:R13" si="12">O5-SUM(O8:O10)</f>
        <v>33144.890999999989</v>
      </c>
      <c r="P13" s="34">
        <f t="shared" si="12"/>
        <v>33144.890999999989</v>
      </c>
      <c r="Q13" s="34">
        <f t="shared" si="12"/>
        <v>33144.890999999989</v>
      </c>
      <c r="R13" s="34">
        <f t="shared" si="12"/>
        <v>33144.890999999989</v>
      </c>
      <c r="S13" s="35">
        <f>S5-SUM(S8:S10)</f>
        <v>132579.56399999995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0.36999998548796004</v>
      </c>
      <c r="D14" s="314">
        <f t="shared" si="13"/>
        <v>0.36999998548796004</v>
      </c>
      <c r="E14" s="314">
        <f t="shared" si="13"/>
        <v>0.36999998548796004</v>
      </c>
      <c r="F14" s="315">
        <f t="shared" si="13"/>
        <v>0.36999998548796004</v>
      </c>
      <c r="G14" s="314">
        <f t="shared" si="13"/>
        <v>0.36999998548796004</v>
      </c>
      <c r="H14" s="316">
        <f t="shared" si="13"/>
        <v>0.36999998548796004</v>
      </c>
      <c r="I14" s="315">
        <f t="shared" si="13"/>
        <v>0.36999998548796004</v>
      </c>
      <c r="J14" s="314">
        <f t="shared" si="13"/>
        <v>0.36999998548796004</v>
      </c>
      <c r="K14" s="314">
        <f t="shared" si="13"/>
        <v>0.36999998548796004</v>
      </c>
      <c r="L14" s="315">
        <f t="shared" si="13"/>
        <v>0.36999998548796004</v>
      </c>
      <c r="M14" s="314">
        <f t="shared" si="13"/>
        <v>0.36999998548796004</v>
      </c>
      <c r="N14" s="317">
        <f t="shared" si="13"/>
        <v>0.36999998548796004</v>
      </c>
      <c r="O14" s="314">
        <f t="shared" si="13"/>
        <v>0.36999998548795998</v>
      </c>
      <c r="P14" s="314">
        <f t="shared" si="13"/>
        <v>0.36999998548795998</v>
      </c>
      <c r="Q14" s="314">
        <f t="shared" si="13"/>
        <v>0.36999998548795998</v>
      </c>
      <c r="R14" s="314">
        <f t="shared" si="13"/>
        <v>0.36999998548795998</v>
      </c>
      <c r="S14" s="318">
        <f>IFERROR(S13/S5,"N/A")</f>
        <v>0.36999998548796004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1625</v>
      </c>
      <c r="D18" s="24">
        <f t="shared" ref="D18:N24" si="14">C18</f>
        <v>1625</v>
      </c>
      <c r="E18" s="24">
        <f t="shared" si="14"/>
        <v>1625</v>
      </c>
      <c r="F18" s="177">
        <f t="shared" si="14"/>
        <v>1625</v>
      </c>
      <c r="G18" s="24">
        <f t="shared" si="14"/>
        <v>1625</v>
      </c>
      <c r="H18" s="149">
        <f t="shared" si="14"/>
        <v>1625</v>
      </c>
      <c r="I18" s="177">
        <f t="shared" si="14"/>
        <v>1625</v>
      </c>
      <c r="J18" s="24">
        <f t="shared" si="14"/>
        <v>1625</v>
      </c>
      <c r="K18" s="24">
        <f t="shared" si="14"/>
        <v>1625</v>
      </c>
      <c r="L18" s="177">
        <f t="shared" si="14"/>
        <v>1625</v>
      </c>
      <c r="M18" s="24">
        <f t="shared" si="14"/>
        <v>1625</v>
      </c>
      <c r="N18" s="178">
        <f t="shared" si="14"/>
        <v>1625</v>
      </c>
      <c r="O18" s="24">
        <f t="shared" ref="O18:O24" si="15">SUM(C18:E18)</f>
        <v>4875</v>
      </c>
      <c r="P18" s="24">
        <f t="shared" ref="P18:P24" si="16">SUM(F18:H18)</f>
        <v>4875</v>
      </c>
      <c r="Q18" s="24">
        <f t="shared" ref="Q18:Q24" si="17">SUM(I18:K18)</f>
        <v>4875</v>
      </c>
      <c r="R18" s="24">
        <f t="shared" ref="R18:R24" si="18">SUM(L18:N18)</f>
        <v>4875</v>
      </c>
      <c r="S18" s="25">
        <f t="shared" ref="S18:S24" si="19">SUM(C18:N18)</f>
        <v>19500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1625</v>
      </c>
      <c r="D25" s="34">
        <f t="shared" ref="D25:R25" si="20">SUM(D18:D24)</f>
        <v>1625</v>
      </c>
      <c r="E25" s="34">
        <f t="shared" si="20"/>
        <v>1625</v>
      </c>
      <c r="F25" s="185">
        <f t="shared" si="20"/>
        <v>1625</v>
      </c>
      <c r="G25" s="34">
        <f t="shared" si="20"/>
        <v>1625</v>
      </c>
      <c r="H25" s="153">
        <f t="shared" si="20"/>
        <v>1625</v>
      </c>
      <c r="I25" s="185">
        <f t="shared" si="20"/>
        <v>1625</v>
      </c>
      <c r="J25" s="34">
        <f t="shared" si="20"/>
        <v>1625</v>
      </c>
      <c r="K25" s="34">
        <f t="shared" si="20"/>
        <v>1625</v>
      </c>
      <c r="L25" s="185">
        <f t="shared" si="20"/>
        <v>1625</v>
      </c>
      <c r="M25" s="34">
        <f t="shared" si="20"/>
        <v>1625</v>
      </c>
      <c r="N25" s="186">
        <f t="shared" si="20"/>
        <v>1625</v>
      </c>
      <c r="O25" s="34">
        <f t="shared" si="20"/>
        <v>4875</v>
      </c>
      <c r="P25" s="34">
        <f t="shared" si="20"/>
        <v>4875</v>
      </c>
      <c r="Q25" s="34">
        <f t="shared" si="20"/>
        <v>4875</v>
      </c>
      <c r="R25" s="34">
        <f t="shared" si="20"/>
        <v>4875</v>
      </c>
      <c r="S25" s="35">
        <f>SUM(S18:S24)</f>
        <v>19500</v>
      </c>
    </row>
    <row r="26" spans="2:19" s="39" customFormat="1" ht="12.75" x14ac:dyDescent="0.25">
      <c r="B26" s="42" t="s">
        <v>21</v>
      </c>
      <c r="C26" s="137">
        <f>IFERROR(C25/C13,"N/A")</f>
        <v>0.14708149138278961</v>
      </c>
      <c r="D26" s="43">
        <f t="shared" ref="D26:R26" si="21">IFERROR(D25/D13,"N/A")</f>
        <v>0.14708149138278961</v>
      </c>
      <c r="E26" s="43">
        <f t="shared" si="21"/>
        <v>0.14708149138278961</v>
      </c>
      <c r="F26" s="189">
        <f t="shared" si="21"/>
        <v>0.14708149138278961</v>
      </c>
      <c r="G26" s="43">
        <f t="shared" si="21"/>
        <v>0.14708149138278961</v>
      </c>
      <c r="H26" s="155">
        <f t="shared" si="21"/>
        <v>0.14708149138278961</v>
      </c>
      <c r="I26" s="189">
        <f t="shared" si="21"/>
        <v>0.14708149138278961</v>
      </c>
      <c r="J26" s="43">
        <f t="shared" si="21"/>
        <v>0.14708149138278961</v>
      </c>
      <c r="K26" s="43">
        <f t="shared" si="21"/>
        <v>0.14708149138278961</v>
      </c>
      <c r="L26" s="189">
        <f t="shared" si="21"/>
        <v>0.14708149138278961</v>
      </c>
      <c r="M26" s="43">
        <f t="shared" si="21"/>
        <v>0.14708149138278961</v>
      </c>
      <c r="N26" s="190">
        <f t="shared" si="21"/>
        <v>0.14708149138278961</v>
      </c>
      <c r="O26" s="43">
        <f t="shared" si="21"/>
        <v>0.14708149138278964</v>
      </c>
      <c r="P26" s="43">
        <f t="shared" si="21"/>
        <v>0.14708149138278964</v>
      </c>
      <c r="Q26" s="43">
        <f t="shared" si="21"/>
        <v>0.14708149138278964</v>
      </c>
      <c r="R26" s="43">
        <f t="shared" si="21"/>
        <v>0.14708149138278964</v>
      </c>
      <c r="S26" s="44">
        <f>IFERROR(S25/S13,"N/A")</f>
        <v>0.14708149138278964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116.66666666666669</v>
      </c>
      <c r="D29" s="24">
        <f t="shared" ref="D29:N39" si="22">C29</f>
        <v>116.66666666666669</v>
      </c>
      <c r="E29" s="24">
        <f t="shared" si="22"/>
        <v>116.66666666666669</v>
      </c>
      <c r="F29" s="177">
        <f t="shared" si="22"/>
        <v>116.66666666666669</v>
      </c>
      <c r="G29" s="24">
        <f t="shared" si="22"/>
        <v>116.66666666666669</v>
      </c>
      <c r="H29" s="149">
        <f t="shared" si="22"/>
        <v>116.66666666666669</v>
      </c>
      <c r="I29" s="177">
        <f t="shared" si="22"/>
        <v>116.66666666666669</v>
      </c>
      <c r="J29" s="24">
        <f t="shared" si="22"/>
        <v>116.66666666666669</v>
      </c>
      <c r="K29" s="24">
        <f t="shared" si="22"/>
        <v>116.66666666666669</v>
      </c>
      <c r="L29" s="177">
        <f t="shared" si="22"/>
        <v>116.66666666666669</v>
      </c>
      <c r="M29" s="24">
        <f t="shared" si="22"/>
        <v>116.66666666666669</v>
      </c>
      <c r="N29" s="178">
        <f t="shared" si="22"/>
        <v>116.66666666666669</v>
      </c>
      <c r="O29" s="24">
        <f t="shared" ref="O29:O39" si="23">SUM(C29:E29)</f>
        <v>350.00000000000006</v>
      </c>
      <c r="P29" s="24">
        <f t="shared" ref="P29:P39" si="24">SUM(F29:H29)</f>
        <v>350.00000000000006</v>
      </c>
      <c r="Q29" s="24">
        <f t="shared" ref="Q29:Q39" si="25">SUM(I29:K29)</f>
        <v>350.00000000000006</v>
      </c>
      <c r="R29" s="24">
        <f t="shared" ref="R29:R39" si="26">SUM(L29:N29)</f>
        <v>350.00000000000006</v>
      </c>
      <c r="S29" s="25">
        <f t="shared" ref="S29:S39" si="27">SUM(C29:N29)</f>
        <v>1400.0000000000007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66.666666666666671</v>
      </c>
      <c r="D31" s="24">
        <f t="shared" si="22"/>
        <v>66.666666666666671</v>
      </c>
      <c r="E31" s="24">
        <f t="shared" si="22"/>
        <v>66.666666666666671</v>
      </c>
      <c r="F31" s="177">
        <f t="shared" si="22"/>
        <v>66.666666666666671</v>
      </c>
      <c r="G31" s="24">
        <f t="shared" si="22"/>
        <v>66.666666666666671</v>
      </c>
      <c r="H31" s="149">
        <f t="shared" si="22"/>
        <v>66.666666666666671</v>
      </c>
      <c r="I31" s="177">
        <f t="shared" si="22"/>
        <v>66.666666666666671</v>
      </c>
      <c r="J31" s="24">
        <f t="shared" si="22"/>
        <v>66.666666666666671</v>
      </c>
      <c r="K31" s="24">
        <f t="shared" si="22"/>
        <v>66.666666666666671</v>
      </c>
      <c r="L31" s="177">
        <f t="shared" si="22"/>
        <v>66.666666666666671</v>
      </c>
      <c r="M31" s="24">
        <f t="shared" si="22"/>
        <v>66.666666666666671</v>
      </c>
      <c r="N31" s="178">
        <f t="shared" si="22"/>
        <v>66.666666666666671</v>
      </c>
      <c r="O31" s="24">
        <f t="shared" si="23"/>
        <v>200</v>
      </c>
      <c r="P31" s="24">
        <f t="shared" si="24"/>
        <v>200</v>
      </c>
      <c r="Q31" s="24">
        <f t="shared" si="25"/>
        <v>200</v>
      </c>
      <c r="R31" s="24">
        <f t="shared" si="26"/>
        <v>200</v>
      </c>
      <c r="S31" s="25">
        <f t="shared" si="27"/>
        <v>799.99999999999989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66.666666666666671</v>
      </c>
      <c r="D32" s="24">
        <f t="shared" si="22"/>
        <v>66.666666666666671</v>
      </c>
      <c r="E32" s="24">
        <f t="shared" si="22"/>
        <v>66.666666666666671</v>
      </c>
      <c r="F32" s="177">
        <f t="shared" si="22"/>
        <v>66.666666666666671</v>
      </c>
      <c r="G32" s="24">
        <f t="shared" si="22"/>
        <v>66.666666666666671</v>
      </c>
      <c r="H32" s="149">
        <f t="shared" si="22"/>
        <v>66.666666666666671</v>
      </c>
      <c r="I32" s="177">
        <f t="shared" si="22"/>
        <v>66.666666666666671</v>
      </c>
      <c r="J32" s="24">
        <f t="shared" si="22"/>
        <v>66.666666666666671</v>
      </c>
      <c r="K32" s="24">
        <f t="shared" si="22"/>
        <v>66.666666666666671</v>
      </c>
      <c r="L32" s="177">
        <f t="shared" si="22"/>
        <v>66.666666666666671</v>
      </c>
      <c r="M32" s="24">
        <f t="shared" si="22"/>
        <v>66.666666666666671</v>
      </c>
      <c r="N32" s="178">
        <f t="shared" si="22"/>
        <v>66.666666666666671</v>
      </c>
      <c r="O32" s="24">
        <f t="shared" si="23"/>
        <v>200</v>
      </c>
      <c r="P32" s="24">
        <f t="shared" si="24"/>
        <v>200</v>
      </c>
      <c r="Q32" s="24">
        <f t="shared" si="25"/>
        <v>200</v>
      </c>
      <c r="R32" s="24">
        <f t="shared" si="26"/>
        <v>200</v>
      </c>
      <c r="S32" s="25">
        <f t="shared" si="27"/>
        <v>799.99999999999989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895.8078999999999</v>
      </c>
      <c r="D33" s="24">
        <f t="shared" si="22"/>
        <v>895.8078999999999</v>
      </c>
      <c r="E33" s="24">
        <f t="shared" si="22"/>
        <v>895.8078999999999</v>
      </c>
      <c r="F33" s="177">
        <f t="shared" si="22"/>
        <v>895.8078999999999</v>
      </c>
      <c r="G33" s="24">
        <f t="shared" si="22"/>
        <v>895.8078999999999</v>
      </c>
      <c r="H33" s="149">
        <f t="shared" si="22"/>
        <v>895.8078999999999</v>
      </c>
      <c r="I33" s="177">
        <f t="shared" si="22"/>
        <v>895.8078999999999</v>
      </c>
      <c r="J33" s="24">
        <f t="shared" si="22"/>
        <v>895.8078999999999</v>
      </c>
      <c r="K33" s="24">
        <f t="shared" si="22"/>
        <v>895.8078999999999</v>
      </c>
      <c r="L33" s="177">
        <f t="shared" si="22"/>
        <v>895.8078999999999</v>
      </c>
      <c r="M33" s="24">
        <f t="shared" si="22"/>
        <v>895.8078999999999</v>
      </c>
      <c r="N33" s="178">
        <f t="shared" si="22"/>
        <v>895.8078999999999</v>
      </c>
      <c r="O33" s="24">
        <f t="shared" si="23"/>
        <v>2687.4236999999998</v>
      </c>
      <c r="P33" s="24">
        <f t="shared" si="24"/>
        <v>2687.4236999999998</v>
      </c>
      <c r="Q33" s="24">
        <f t="shared" si="25"/>
        <v>2687.4236999999998</v>
      </c>
      <c r="R33" s="24">
        <f t="shared" si="26"/>
        <v>2687.4236999999998</v>
      </c>
      <c r="S33" s="25">
        <f t="shared" si="27"/>
        <v>10749.694799999999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112</v>
      </c>
      <c r="D35" s="24">
        <f t="shared" si="22"/>
        <v>112</v>
      </c>
      <c r="E35" s="24">
        <f t="shared" si="22"/>
        <v>112</v>
      </c>
      <c r="F35" s="177">
        <f t="shared" si="22"/>
        <v>112</v>
      </c>
      <c r="G35" s="24">
        <f t="shared" si="22"/>
        <v>112</v>
      </c>
      <c r="H35" s="149">
        <f t="shared" si="22"/>
        <v>112</v>
      </c>
      <c r="I35" s="177">
        <f t="shared" si="22"/>
        <v>112</v>
      </c>
      <c r="J35" s="24">
        <f t="shared" si="22"/>
        <v>112</v>
      </c>
      <c r="K35" s="24">
        <f t="shared" si="22"/>
        <v>112</v>
      </c>
      <c r="L35" s="177">
        <f t="shared" si="22"/>
        <v>112</v>
      </c>
      <c r="M35" s="24">
        <f t="shared" si="22"/>
        <v>112</v>
      </c>
      <c r="N35" s="178">
        <f t="shared" si="22"/>
        <v>112</v>
      </c>
      <c r="O35" s="24">
        <f t="shared" si="23"/>
        <v>336</v>
      </c>
      <c r="P35" s="24">
        <f t="shared" si="24"/>
        <v>336</v>
      </c>
      <c r="Q35" s="24">
        <f t="shared" si="25"/>
        <v>336</v>
      </c>
      <c r="R35" s="24">
        <f t="shared" si="26"/>
        <v>336</v>
      </c>
      <c r="S35" s="25">
        <f t="shared" si="27"/>
        <v>1344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324</v>
      </c>
      <c r="D36" s="24">
        <f t="shared" si="22"/>
        <v>324</v>
      </c>
      <c r="E36" s="24">
        <f t="shared" si="22"/>
        <v>324</v>
      </c>
      <c r="F36" s="177">
        <f t="shared" si="22"/>
        <v>324</v>
      </c>
      <c r="G36" s="24">
        <f t="shared" si="22"/>
        <v>324</v>
      </c>
      <c r="H36" s="149">
        <f t="shared" si="22"/>
        <v>324</v>
      </c>
      <c r="I36" s="177">
        <f t="shared" si="22"/>
        <v>324</v>
      </c>
      <c r="J36" s="24">
        <f t="shared" si="22"/>
        <v>324</v>
      </c>
      <c r="K36" s="24">
        <f t="shared" si="22"/>
        <v>324</v>
      </c>
      <c r="L36" s="177">
        <f t="shared" si="22"/>
        <v>324</v>
      </c>
      <c r="M36" s="24">
        <f t="shared" si="22"/>
        <v>324</v>
      </c>
      <c r="N36" s="178">
        <f t="shared" si="22"/>
        <v>324</v>
      </c>
      <c r="O36" s="24">
        <f t="shared" si="23"/>
        <v>972</v>
      </c>
      <c r="P36" s="24">
        <f t="shared" si="24"/>
        <v>972</v>
      </c>
      <c r="Q36" s="24">
        <f t="shared" si="25"/>
        <v>972</v>
      </c>
      <c r="R36" s="24">
        <f t="shared" si="26"/>
        <v>972</v>
      </c>
      <c r="S36" s="25">
        <f t="shared" si="27"/>
        <v>3888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136</v>
      </c>
      <c r="D37" s="24">
        <f t="shared" si="22"/>
        <v>136</v>
      </c>
      <c r="E37" s="24">
        <f t="shared" si="22"/>
        <v>136</v>
      </c>
      <c r="F37" s="177">
        <f t="shared" si="22"/>
        <v>136</v>
      </c>
      <c r="G37" s="24">
        <f t="shared" si="22"/>
        <v>136</v>
      </c>
      <c r="H37" s="149">
        <f t="shared" si="22"/>
        <v>136</v>
      </c>
      <c r="I37" s="177">
        <f t="shared" si="22"/>
        <v>136</v>
      </c>
      <c r="J37" s="24">
        <f t="shared" si="22"/>
        <v>136</v>
      </c>
      <c r="K37" s="24">
        <f t="shared" si="22"/>
        <v>136</v>
      </c>
      <c r="L37" s="177">
        <f t="shared" si="22"/>
        <v>136</v>
      </c>
      <c r="M37" s="24">
        <f t="shared" si="22"/>
        <v>136</v>
      </c>
      <c r="N37" s="178">
        <f t="shared" si="22"/>
        <v>136</v>
      </c>
      <c r="O37" s="24">
        <f t="shared" si="23"/>
        <v>408</v>
      </c>
      <c r="P37" s="24">
        <f t="shared" si="24"/>
        <v>408</v>
      </c>
      <c r="Q37" s="24">
        <f t="shared" si="25"/>
        <v>408</v>
      </c>
      <c r="R37" s="24">
        <f t="shared" si="26"/>
        <v>408</v>
      </c>
      <c r="S37" s="25">
        <f t="shared" si="27"/>
        <v>1632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1146.7949999999998</v>
      </c>
      <c r="D39" s="27">
        <f t="shared" si="22"/>
        <v>1146.7949999999998</v>
      </c>
      <c r="E39" s="27">
        <f t="shared" si="22"/>
        <v>1146.7949999999998</v>
      </c>
      <c r="F39" s="179">
        <f t="shared" si="22"/>
        <v>1146.7949999999998</v>
      </c>
      <c r="G39" s="27">
        <f t="shared" si="22"/>
        <v>1146.7949999999998</v>
      </c>
      <c r="H39" s="150">
        <f t="shared" si="22"/>
        <v>1146.7949999999998</v>
      </c>
      <c r="I39" s="179">
        <f t="shared" si="22"/>
        <v>1146.7949999999998</v>
      </c>
      <c r="J39" s="27">
        <f t="shared" si="22"/>
        <v>1146.7949999999998</v>
      </c>
      <c r="K39" s="27">
        <f t="shared" si="22"/>
        <v>1146.7949999999998</v>
      </c>
      <c r="L39" s="179">
        <f t="shared" si="22"/>
        <v>1146.7949999999998</v>
      </c>
      <c r="M39" s="27">
        <f t="shared" si="22"/>
        <v>1146.7949999999998</v>
      </c>
      <c r="N39" s="180">
        <f t="shared" si="22"/>
        <v>1146.7949999999998</v>
      </c>
      <c r="O39" s="27">
        <f t="shared" si="23"/>
        <v>3440.3849999999993</v>
      </c>
      <c r="P39" s="27">
        <f t="shared" si="24"/>
        <v>3440.3849999999993</v>
      </c>
      <c r="Q39" s="27">
        <f t="shared" si="25"/>
        <v>3440.3849999999993</v>
      </c>
      <c r="R39" s="27">
        <f t="shared" si="26"/>
        <v>3440.3849999999993</v>
      </c>
      <c r="S39" s="28">
        <f t="shared" si="27"/>
        <v>13761.539999999999</v>
      </c>
    </row>
    <row r="40" spans="2:19" s="41" customFormat="1" ht="12.75" x14ac:dyDescent="0.25">
      <c r="B40" s="45" t="s">
        <v>32</v>
      </c>
      <c r="C40" s="138">
        <f>SUM(C29:C39)</f>
        <v>2864.6028999999999</v>
      </c>
      <c r="D40" s="46">
        <f t="shared" ref="D40:R40" si="28">SUM(D29:D39)</f>
        <v>2864.6028999999999</v>
      </c>
      <c r="E40" s="46">
        <f t="shared" si="28"/>
        <v>2864.6028999999999</v>
      </c>
      <c r="F40" s="191">
        <f t="shared" si="28"/>
        <v>2864.6028999999999</v>
      </c>
      <c r="G40" s="46">
        <f t="shared" si="28"/>
        <v>2864.6028999999999</v>
      </c>
      <c r="H40" s="156">
        <f t="shared" si="28"/>
        <v>2864.6028999999999</v>
      </c>
      <c r="I40" s="191">
        <f t="shared" si="28"/>
        <v>2864.6028999999999</v>
      </c>
      <c r="J40" s="46">
        <f t="shared" si="28"/>
        <v>2864.6028999999999</v>
      </c>
      <c r="K40" s="46">
        <f t="shared" si="28"/>
        <v>2864.6028999999999</v>
      </c>
      <c r="L40" s="191">
        <f t="shared" si="28"/>
        <v>2864.6028999999999</v>
      </c>
      <c r="M40" s="46">
        <f t="shared" si="28"/>
        <v>2864.6028999999999</v>
      </c>
      <c r="N40" s="192">
        <f t="shared" si="28"/>
        <v>2864.6028999999999</v>
      </c>
      <c r="O40" s="46">
        <f t="shared" si="28"/>
        <v>8593.8086999999978</v>
      </c>
      <c r="P40" s="46">
        <f t="shared" si="28"/>
        <v>8593.8086999999978</v>
      </c>
      <c r="Q40" s="46">
        <f t="shared" si="28"/>
        <v>8593.8086999999978</v>
      </c>
      <c r="R40" s="46">
        <f t="shared" si="28"/>
        <v>8593.8086999999978</v>
      </c>
      <c r="S40" s="47">
        <f>SUM(S29:S39)</f>
        <v>34375.234799999998</v>
      </c>
    </row>
    <row r="41" spans="2:19" s="39" customFormat="1" ht="12.75" x14ac:dyDescent="0.25">
      <c r="B41" s="48" t="s">
        <v>33</v>
      </c>
      <c r="C41" s="139">
        <f>IFERROR(C40/C13,"N/A")</f>
        <v>0.25928004107782404</v>
      </c>
      <c r="D41" s="49">
        <f t="shared" ref="D41:R41" si="29">IFERROR(D40/D13,"N/A")</f>
        <v>0.25928004107782404</v>
      </c>
      <c r="E41" s="49">
        <f t="shared" si="29"/>
        <v>0.25928004107782404</v>
      </c>
      <c r="F41" s="193">
        <f t="shared" si="29"/>
        <v>0.25928004107782404</v>
      </c>
      <c r="G41" s="49">
        <f t="shared" si="29"/>
        <v>0.25928004107782404</v>
      </c>
      <c r="H41" s="157">
        <f t="shared" si="29"/>
        <v>0.25928004107782404</v>
      </c>
      <c r="I41" s="193">
        <f t="shared" si="29"/>
        <v>0.25928004107782404</v>
      </c>
      <c r="J41" s="49">
        <f t="shared" si="29"/>
        <v>0.25928004107782404</v>
      </c>
      <c r="K41" s="49">
        <f t="shared" si="29"/>
        <v>0.25928004107782404</v>
      </c>
      <c r="L41" s="193">
        <f t="shared" si="29"/>
        <v>0.25928004107782404</v>
      </c>
      <c r="M41" s="49">
        <f t="shared" si="29"/>
        <v>0.25928004107782404</v>
      </c>
      <c r="N41" s="194">
        <f t="shared" si="29"/>
        <v>0.25928004107782404</v>
      </c>
      <c r="O41" s="49">
        <f t="shared" si="29"/>
        <v>0.25928004107782404</v>
      </c>
      <c r="P41" s="49">
        <f t="shared" si="29"/>
        <v>0.25928004107782404</v>
      </c>
      <c r="Q41" s="49">
        <f t="shared" si="29"/>
        <v>0.25928004107782404</v>
      </c>
      <c r="R41" s="49">
        <f t="shared" si="29"/>
        <v>0.25928004107782404</v>
      </c>
      <c r="S41" s="50">
        <f>IFERROR(S40/S13,"N/A")</f>
        <v>0.2592800410778241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8</v>
      </c>
      <c r="D42" s="52">
        <f>C42</f>
        <v>8</v>
      </c>
      <c r="E42" s="52">
        <f t="shared" ref="E42:N42" si="30">D42</f>
        <v>8</v>
      </c>
      <c r="F42" s="195">
        <f t="shared" si="30"/>
        <v>8</v>
      </c>
      <c r="G42" s="52">
        <f t="shared" si="30"/>
        <v>8</v>
      </c>
      <c r="H42" s="158">
        <f t="shared" si="30"/>
        <v>8</v>
      </c>
      <c r="I42" s="195">
        <f t="shared" si="30"/>
        <v>8</v>
      </c>
      <c r="J42" s="52">
        <f t="shared" si="30"/>
        <v>8</v>
      </c>
      <c r="K42" s="52">
        <f t="shared" si="30"/>
        <v>8</v>
      </c>
      <c r="L42" s="195">
        <f t="shared" si="30"/>
        <v>8</v>
      </c>
      <c r="M42" s="52">
        <f t="shared" si="30"/>
        <v>8</v>
      </c>
      <c r="N42" s="196">
        <f t="shared" si="30"/>
        <v>8</v>
      </c>
      <c r="O42" s="52">
        <f>AVERAGE(C42:E42)</f>
        <v>8</v>
      </c>
      <c r="P42" s="52">
        <f>AVERAGE(F42:H42)</f>
        <v>8</v>
      </c>
      <c r="Q42" s="52">
        <f>AVERAGE(I42:K42)</f>
        <v>8</v>
      </c>
      <c r="R42" s="52">
        <f>AVERAGE(L42:N42)</f>
        <v>8</v>
      </c>
      <c r="S42" s="53">
        <f>AVERAGE(O42:R42)</f>
        <v>8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6558.6940999999988</v>
      </c>
      <c r="D44" s="34">
        <f t="shared" ref="D44:R44" si="31">D13-D25-D40</f>
        <v>6558.6940999999988</v>
      </c>
      <c r="E44" s="34">
        <f t="shared" si="31"/>
        <v>6558.6940999999988</v>
      </c>
      <c r="F44" s="185">
        <f t="shared" si="31"/>
        <v>6558.6940999999988</v>
      </c>
      <c r="G44" s="34">
        <f t="shared" si="31"/>
        <v>6558.6940999999988</v>
      </c>
      <c r="H44" s="153">
        <f t="shared" si="31"/>
        <v>6558.6940999999988</v>
      </c>
      <c r="I44" s="185">
        <f t="shared" si="31"/>
        <v>6558.6940999999988</v>
      </c>
      <c r="J44" s="34">
        <f t="shared" si="31"/>
        <v>6558.6940999999988</v>
      </c>
      <c r="K44" s="34">
        <f t="shared" si="31"/>
        <v>6558.6940999999988</v>
      </c>
      <c r="L44" s="185">
        <f t="shared" si="31"/>
        <v>6558.6940999999988</v>
      </c>
      <c r="M44" s="34">
        <f t="shared" si="31"/>
        <v>6558.6940999999988</v>
      </c>
      <c r="N44" s="186">
        <f t="shared" si="31"/>
        <v>6558.6940999999988</v>
      </c>
      <c r="O44" s="34">
        <f t="shared" si="31"/>
        <v>19676.082299999991</v>
      </c>
      <c r="P44" s="34">
        <f t="shared" si="31"/>
        <v>19676.082299999991</v>
      </c>
      <c r="Q44" s="34">
        <f t="shared" si="31"/>
        <v>19676.082299999991</v>
      </c>
      <c r="R44" s="34">
        <f t="shared" si="31"/>
        <v>19676.082299999991</v>
      </c>
      <c r="S44" s="35">
        <f>S13-S25-S40</f>
        <v>78704.329199999949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0.59363846753938632</v>
      </c>
      <c r="D45" s="56">
        <f t="shared" si="32"/>
        <v>0.59363846753938632</v>
      </c>
      <c r="E45" s="56">
        <f t="shared" si="32"/>
        <v>0.59363846753938632</v>
      </c>
      <c r="F45" s="197">
        <f t="shared" si="32"/>
        <v>0.59363846753938632</v>
      </c>
      <c r="G45" s="56">
        <f t="shared" si="32"/>
        <v>0.59363846753938632</v>
      </c>
      <c r="H45" s="159">
        <f t="shared" si="32"/>
        <v>0.59363846753938632</v>
      </c>
      <c r="I45" s="197">
        <f t="shared" si="32"/>
        <v>0.59363846753938632</v>
      </c>
      <c r="J45" s="56">
        <f t="shared" si="32"/>
        <v>0.59363846753938632</v>
      </c>
      <c r="K45" s="56">
        <f t="shared" si="32"/>
        <v>0.59363846753938632</v>
      </c>
      <c r="L45" s="197">
        <f t="shared" si="32"/>
        <v>0.59363846753938632</v>
      </c>
      <c r="M45" s="56">
        <f t="shared" si="32"/>
        <v>0.59363846753938632</v>
      </c>
      <c r="N45" s="198">
        <f t="shared" si="32"/>
        <v>0.59363846753938632</v>
      </c>
      <c r="O45" s="56">
        <f t="shared" si="32"/>
        <v>0.59363846753938632</v>
      </c>
      <c r="P45" s="56">
        <f t="shared" si="32"/>
        <v>0.59363846753938632</v>
      </c>
      <c r="Q45" s="56">
        <f t="shared" si="32"/>
        <v>0.59363846753938632</v>
      </c>
      <c r="R45" s="56">
        <f t="shared" si="32"/>
        <v>0.59363846753938632</v>
      </c>
      <c r="S45" s="57">
        <f>IFERROR(S44/S13,"NO GMV")</f>
        <v>0.59363846753938621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8183.6940999999988</v>
      </c>
      <c r="D47" s="60">
        <f t="shared" ref="D47:R47" si="33">+D44+D25</f>
        <v>8183.6940999999988</v>
      </c>
      <c r="E47" s="60">
        <f t="shared" si="33"/>
        <v>8183.6940999999988</v>
      </c>
      <c r="F47" s="199">
        <f t="shared" si="33"/>
        <v>8183.6940999999988</v>
      </c>
      <c r="G47" s="60">
        <f t="shared" si="33"/>
        <v>8183.6940999999988</v>
      </c>
      <c r="H47" s="160">
        <f t="shared" si="33"/>
        <v>8183.6940999999988</v>
      </c>
      <c r="I47" s="199">
        <f t="shared" si="33"/>
        <v>8183.6940999999988</v>
      </c>
      <c r="J47" s="60">
        <f t="shared" si="33"/>
        <v>8183.6940999999988</v>
      </c>
      <c r="K47" s="60">
        <f t="shared" si="33"/>
        <v>8183.6940999999988</v>
      </c>
      <c r="L47" s="199">
        <f t="shared" si="33"/>
        <v>8183.6940999999988</v>
      </c>
      <c r="M47" s="60">
        <f t="shared" si="33"/>
        <v>8183.6940999999988</v>
      </c>
      <c r="N47" s="200">
        <f t="shared" si="33"/>
        <v>8183.6940999999988</v>
      </c>
      <c r="O47" s="60">
        <f t="shared" si="33"/>
        <v>24551.082299999991</v>
      </c>
      <c r="P47" s="60">
        <f t="shared" si="33"/>
        <v>24551.082299999991</v>
      </c>
      <c r="Q47" s="60">
        <f t="shared" si="33"/>
        <v>24551.082299999991</v>
      </c>
      <c r="R47" s="60">
        <f t="shared" si="33"/>
        <v>24551.082299999991</v>
      </c>
      <c r="S47" s="61">
        <f>+S44+S25</f>
        <v>98204.329199999949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0.7407199589221759</v>
      </c>
      <c r="D48" s="63">
        <f t="shared" si="34"/>
        <v>0.7407199589221759</v>
      </c>
      <c r="E48" s="63">
        <f t="shared" si="34"/>
        <v>0.7407199589221759</v>
      </c>
      <c r="F48" s="201">
        <f t="shared" si="34"/>
        <v>0.7407199589221759</v>
      </c>
      <c r="G48" s="63">
        <f t="shared" si="34"/>
        <v>0.7407199589221759</v>
      </c>
      <c r="H48" s="161">
        <f t="shared" si="34"/>
        <v>0.7407199589221759</v>
      </c>
      <c r="I48" s="201">
        <f t="shared" si="34"/>
        <v>0.7407199589221759</v>
      </c>
      <c r="J48" s="63">
        <f t="shared" si="34"/>
        <v>0.7407199589221759</v>
      </c>
      <c r="K48" s="63">
        <f t="shared" si="34"/>
        <v>0.7407199589221759</v>
      </c>
      <c r="L48" s="201">
        <f t="shared" si="34"/>
        <v>0.7407199589221759</v>
      </c>
      <c r="M48" s="63">
        <f t="shared" si="34"/>
        <v>0.7407199589221759</v>
      </c>
      <c r="N48" s="163">
        <f t="shared" si="34"/>
        <v>0.7407199589221759</v>
      </c>
      <c r="O48" s="63">
        <f t="shared" si="34"/>
        <v>0.7407199589221759</v>
      </c>
      <c r="P48" s="63">
        <f t="shared" si="34"/>
        <v>0.7407199589221759</v>
      </c>
      <c r="Q48" s="63">
        <f t="shared" si="34"/>
        <v>0.7407199589221759</v>
      </c>
      <c r="R48" s="63">
        <f t="shared" si="34"/>
        <v>0.7407199589221759</v>
      </c>
      <c r="S48" s="64">
        <f>IFERROR(S47/S13,"NO GMV")</f>
        <v>0.74071995892217579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214C1-BABD-4F10-AB09-7301225D4CBE}">
  <sheetPr codeName="Sheet25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9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9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69694.343333333396</v>
      </c>
      <c r="D5" s="15">
        <f>C5</f>
        <v>69694.343333333396</v>
      </c>
      <c r="E5" s="15">
        <f t="shared" ref="E5:N5" si="2">D5</f>
        <v>69694.343333333396</v>
      </c>
      <c r="F5" s="171">
        <f t="shared" si="2"/>
        <v>69694.343333333396</v>
      </c>
      <c r="G5" s="15">
        <f t="shared" si="2"/>
        <v>69694.343333333396</v>
      </c>
      <c r="H5" s="146">
        <f t="shared" si="2"/>
        <v>69694.343333333396</v>
      </c>
      <c r="I5" s="171">
        <f t="shared" si="2"/>
        <v>69694.343333333396</v>
      </c>
      <c r="J5" s="15">
        <f t="shared" si="2"/>
        <v>69694.343333333396</v>
      </c>
      <c r="K5" s="15">
        <f t="shared" si="2"/>
        <v>69694.343333333396</v>
      </c>
      <c r="L5" s="171">
        <f t="shared" si="2"/>
        <v>69694.343333333396</v>
      </c>
      <c r="M5" s="15">
        <f t="shared" si="2"/>
        <v>69694.343333333396</v>
      </c>
      <c r="N5" s="172">
        <f t="shared" si="2"/>
        <v>69694.343333333396</v>
      </c>
      <c r="O5" s="15">
        <f>SUM(C5:E5)</f>
        <v>209083.0300000002</v>
      </c>
      <c r="P5" s="15">
        <f>SUM(F5:H5)</f>
        <v>209083.0300000002</v>
      </c>
      <c r="Q5" s="15">
        <f>SUM(I5:K5)</f>
        <v>209083.0300000002</v>
      </c>
      <c r="R5" s="15">
        <f>SUM(L5:N5)</f>
        <v>209083.0300000002</v>
      </c>
      <c r="S5" s="16">
        <f>SUM(C5:N5)</f>
        <v>836332.12000000069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35165.08666666667</v>
      </c>
      <c r="D8" s="24">
        <f t="shared" ref="D8:N10" si="3">C8</f>
        <v>35165.08666666667</v>
      </c>
      <c r="E8" s="24">
        <f t="shared" si="3"/>
        <v>35165.08666666667</v>
      </c>
      <c r="F8" s="177">
        <f t="shared" si="3"/>
        <v>35165.08666666667</v>
      </c>
      <c r="G8" s="24">
        <f t="shared" si="3"/>
        <v>35165.08666666667</v>
      </c>
      <c r="H8" s="149">
        <f t="shared" si="3"/>
        <v>35165.08666666667</v>
      </c>
      <c r="I8" s="177">
        <f t="shared" si="3"/>
        <v>35165.08666666667</v>
      </c>
      <c r="J8" s="24">
        <f t="shared" si="3"/>
        <v>35165.08666666667</v>
      </c>
      <c r="K8" s="24">
        <f t="shared" si="3"/>
        <v>35165.08666666667</v>
      </c>
      <c r="L8" s="177">
        <f t="shared" si="3"/>
        <v>35165.08666666667</v>
      </c>
      <c r="M8" s="24">
        <f t="shared" si="3"/>
        <v>35165.08666666667</v>
      </c>
      <c r="N8" s="178">
        <f t="shared" si="3"/>
        <v>35165.08666666667</v>
      </c>
      <c r="O8" s="24">
        <f t="shared" ref="O8:O10" si="4">SUM(C8:E8)</f>
        <v>105495.26000000001</v>
      </c>
      <c r="P8" s="24">
        <f t="shared" ref="P8:P10" si="5">SUM(F8:H8)</f>
        <v>105495.26000000001</v>
      </c>
      <c r="Q8" s="24">
        <f t="shared" ref="Q8:Q10" si="6">SUM(I8:K8)</f>
        <v>105495.26000000001</v>
      </c>
      <c r="R8" s="24">
        <f t="shared" ref="R8:R10" si="7">SUM(L8:N8)</f>
        <v>105495.26000000001</v>
      </c>
      <c r="S8" s="25">
        <f t="shared" ref="S8:S10" si="8">SUM(C8:N8)</f>
        <v>421981.04000000004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13620.953666666732</v>
      </c>
      <c r="D10" s="27">
        <f t="shared" si="3"/>
        <v>13620.953666666732</v>
      </c>
      <c r="E10" s="27">
        <f t="shared" si="3"/>
        <v>13620.953666666732</v>
      </c>
      <c r="F10" s="179">
        <f t="shared" si="3"/>
        <v>13620.953666666732</v>
      </c>
      <c r="G10" s="27">
        <f t="shared" si="3"/>
        <v>13620.953666666732</v>
      </c>
      <c r="H10" s="150">
        <f t="shared" si="3"/>
        <v>13620.953666666732</v>
      </c>
      <c r="I10" s="179">
        <f t="shared" si="3"/>
        <v>13620.953666666732</v>
      </c>
      <c r="J10" s="27">
        <f t="shared" si="3"/>
        <v>13620.953666666732</v>
      </c>
      <c r="K10" s="27">
        <f t="shared" si="3"/>
        <v>13620.953666666732</v>
      </c>
      <c r="L10" s="179">
        <f t="shared" si="3"/>
        <v>13620.953666666732</v>
      </c>
      <c r="M10" s="27">
        <f t="shared" si="3"/>
        <v>13620.953666666732</v>
      </c>
      <c r="N10" s="180">
        <f t="shared" si="3"/>
        <v>13620.953666666732</v>
      </c>
      <c r="O10" s="27">
        <f t="shared" si="4"/>
        <v>40862.861000000194</v>
      </c>
      <c r="P10" s="27">
        <f t="shared" si="5"/>
        <v>40862.861000000194</v>
      </c>
      <c r="Q10" s="27">
        <f t="shared" si="6"/>
        <v>40862.861000000194</v>
      </c>
      <c r="R10" s="27">
        <f t="shared" si="7"/>
        <v>40862.861000000194</v>
      </c>
      <c r="S10" s="28">
        <f t="shared" si="8"/>
        <v>163451.44400000075</v>
      </c>
    </row>
    <row r="11" spans="1:19" ht="12.75" x14ac:dyDescent="0.25">
      <c r="B11" s="29" t="s">
        <v>9</v>
      </c>
      <c r="C11" s="133">
        <f>SUM(C8:C9)</f>
        <v>35165.08666666667</v>
      </c>
      <c r="D11" s="30">
        <f t="shared" ref="D11:S11" si="9">SUM(D8:D9)</f>
        <v>35165.08666666667</v>
      </c>
      <c r="E11" s="30">
        <f t="shared" si="9"/>
        <v>35165.08666666667</v>
      </c>
      <c r="F11" s="181">
        <f t="shared" si="9"/>
        <v>35165.08666666667</v>
      </c>
      <c r="G11" s="30">
        <f t="shared" si="9"/>
        <v>35165.08666666667</v>
      </c>
      <c r="H11" s="151">
        <f t="shared" si="9"/>
        <v>35165.08666666667</v>
      </c>
      <c r="I11" s="181">
        <f t="shared" si="9"/>
        <v>35165.08666666667</v>
      </c>
      <c r="J11" s="30">
        <f t="shared" si="9"/>
        <v>35165.08666666667</v>
      </c>
      <c r="K11" s="30">
        <f t="shared" si="9"/>
        <v>35165.08666666667</v>
      </c>
      <c r="L11" s="181">
        <f t="shared" si="9"/>
        <v>35165.08666666667</v>
      </c>
      <c r="M11" s="30">
        <f t="shared" si="9"/>
        <v>35165.08666666667</v>
      </c>
      <c r="N11" s="182">
        <f t="shared" si="9"/>
        <v>35165.08666666667</v>
      </c>
      <c r="O11" s="30">
        <f t="shared" si="9"/>
        <v>105495.26000000001</v>
      </c>
      <c r="P11" s="30">
        <f t="shared" si="9"/>
        <v>105495.26000000001</v>
      </c>
      <c r="Q11" s="30">
        <f t="shared" si="9"/>
        <v>105495.26000000001</v>
      </c>
      <c r="R11" s="30">
        <f t="shared" si="9"/>
        <v>105495.26000000001</v>
      </c>
      <c r="S11" s="31">
        <f t="shared" si="9"/>
        <v>421981.04000000004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20908.302999999993</v>
      </c>
      <c r="D13" s="34">
        <f t="shared" ref="D13:N13" si="11">D5-SUM(D8:D10)</f>
        <v>20908.302999999993</v>
      </c>
      <c r="E13" s="34">
        <f t="shared" si="11"/>
        <v>20908.302999999993</v>
      </c>
      <c r="F13" s="185">
        <f t="shared" si="11"/>
        <v>20908.302999999993</v>
      </c>
      <c r="G13" s="34">
        <f t="shared" si="11"/>
        <v>20908.302999999993</v>
      </c>
      <c r="H13" s="153">
        <f t="shared" si="11"/>
        <v>20908.302999999993</v>
      </c>
      <c r="I13" s="185">
        <f t="shared" si="11"/>
        <v>20908.302999999993</v>
      </c>
      <c r="J13" s="34">
        <f t="shared" si="11"/>
        <v>20908.302999999993</v>
      </c>
      <c r="K13" s="34">
        <f t="shared" si="11"/>
        <v>20908.302999999993</v>
      </c>
      <c r="L13" s="185">
        <f t="shared" si="11"/>
        <v>20908.302999999993</v>
      </c>
      <c r="M13" s="34">
        <f t="shared" si="11"/>
        <v>20908.302999999993</v>
      </c>
      <c r="N13" s="186">
        <f t="shared" si="11"/>
        <v>20908.302999999993</v>
      </c>
      <c r="O13" s="34">
        <f t="shared" ref="O13:R13" si="12">O5-SUM(O8:O10)</f>
        <v>62724.908999999985</v>
      </c>
      <c r="P13" s="34">
        <f t="shared" si="12"/>
        <v>62724.908999999985</v>
      </c>
      <c r="Q13" s="34">
        <f t="shared" si="12"/>
        <v>62724.908999999985</v>
      </c>
      <c r="R13" s="34">
        <f t="shared" si="12"/>
        <v>62724.908999999985</v>
      </c>
      <c r="S13" s="35">
        <f>S5-SUM(S8:S10)</f>
        <v>250899.63599999994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0.2999999999999996</v>
      </c>
      <c r="D14" s="314">
        <f t="shared" si="13"/>
        <v>0.2999999999999996</v>
      </c>
      <c r="E14" s="314">
        <f t="shared" si="13"/>
        <v>0.2999999999999996</v>
      </c>
      <c r="F14" s="315">
        <f t="shared" si="13"/>
        <v>0.2999999999999996</v>
      </c>
      <c r="G14" s="314">
        <f t="shared" si="13"/>
        <v>0.2999999999999996</v>
      </c>
      <c r="H14" s="316">
        <f t="shared" si="13"/>
        <v>0.2999999999999996</v>
      </c>
      <c r="I14" s="315">
        <f t="shared" si="13"/>
        <v>0.2999999999999996</v>
      </c>
      <c r="J14" s="314">
        <f t="shared" si="13"/>
        <v>0.2999999999999996</v>
      </c>
      <c r="K14" s="314">
        <f t="shared" si="13"/>
        <v>0.2999999999999996</v>
      </c>
      <c r="L14" s="315">
        <f t="shared" si="13"/>
        <v>0.2999999999999996</v>
      </c>
      <c r="M14" s="314">
        <f t="shared" si="13"/>
        <v>0.2999999999999996</v>
      </c>
      <c r="N14" s="317">
        <f t="shared" si="13"/>
        <v>0.2999999999999996</v>
      </c>
      <c r="O14" s="314">
        <f t="shared" si="13"/>
        <v>0.29999999999999966</v>
      </c>
      <c r="P14" s="314">
        <f t="shared" si="13"/>
        <v>0.29999999999999966</v>
      </c>
      <c r="Q14" s="314">
        <f t="shared" si="13"/>
        <v>0.29999999999999966</v>
      </c>
      <c r="R14" s="314">
        <f t="shared" si="13"/>
        <v>0.29999999999999966</v>
      </c>
      <c r="S14" s="318">
        <f>IFERROR(S13/S5,"N/A")</f>
        <v>0.29999999999999966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2708.3333333333335</v>
      </c>
      <c r="D18" s="24">
        <f t="shared" ref="D18:N24" si="14">C18</f>
        <v>2708.3333333333335</v>
      </c>
      <c r="E18" s="24">
        <f t="shared" si="14"/>
        <v>2708.3333333333335</v>
      </c>
      <c r="F18" s="177">
        <f t="shared" si="14"/>
        <v>2708.3333333333335</v>
      </c>
      <c r="G18" s="24">
        <f t="shared" si="14"/>
        <v>2708.3333333333335</v>
      </c>
      <c r="H18" s="149">
        <f t="shared" si="14"/>
        <v>2708.3333333333335</v>
      </c>
      <c r="I18" s="177">
        <f t="shared" si="14"/>
        <v>2708.3333333333335</v>
      </c>
      <c r="J18" s="24">
        <f t="shared" si="14"/>
        <v>2708.3333333333335</v>
      </c>
      <c r="K18" s="24">
        <f t="shared" si="14"/>
        <v>2708.3333333333335</v>
      </c>
      <c r="L18" s="177">
        <f t="shared" si="14"/>
        <v>2708.3333333333335</v>
      </c>
      <c r="M18" s="24">
        <f t="shared" si="14"/>
        <v>2708.3333333333335</v>
      </c>
      <c r="N18" s="178">
        <f t="shared" si="14"/>
        <v>2708.3333333333335</v>
      </c>
      <c r="O18" s="24">
        <f t="shared" ref="O18:O24" si="15">SUM(C18:E18)</f>
        <v>8125</v>
      </c>
      <c r="P18" s="24">
        <f t="shared" ref="P18:P24" si="16">SUM(F18:H18)</f>
        <v>8125</v>
      </c>
      <c r="Q18" s="24">
        <f t="shared" ref="Q18:Q24" si="17">SUM(I18:K18)</f>
        <v>8125</v>
      </c>
      <c r="R18" s="24">
        <f t="shared" ref="R18:R24" si="18">SUM(L18:N18)</f>
        <v>8125</v>
      </c>
      <c r="S18" s="25">
        <f t="shared" ref="S18:S24" si="19">SUM(C18:N18)</f>
        <v>32499.999999999996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585</v>
      </c>
      <c r="D20" s="24">
        <f t="shared" si="14"/>
        <v>585</v>
      </c>
      <c r="E20" s="24">
        <f t="shared" si="14"/>
        <v>585</v>
      </c>
      <c r="F20" s="177">
        <f t="shared" si="14"/>
        <v>585</v>
      </c>
      <c r="G20" s="24">
        <f t="shared" si="14"/>
        <v>585</v>
      </c>
      <c r="H20" s="149">
        <f t="shared" si="14"/>
        <v>585</v>
      </c>
      <c r="I20" s="177">
        <f t="shared" si="14"/>
        <v>585</v>
      </c>
      <c r="J20" s="24">
        <f t="shared" si="14"/>
        <v>585</v>
      </c>
      <c r="K20" s="24">
        <f t="shared" si="14"/>
        <v>585</v>
      </c>
      <c r="L20" s="177">
        <f t="shared" si="14"/>
        <v>585</v>
      </c>
      <c r="M20" s="24">
        <f t="shared" si="14"/>
        <v>585</v>
      </c>
      <c r="N20" s="178">
        <f t="shared" si="14"/>
        <v>585</v>
      </c>
      <c r="O20" s="24">
        <f t="shared" si="15"/>
        <v>1755</v>
      </c>
      <c r="P20" s="24">
        <f t="shared" si="16"/>
        <v>1755</v>
      </c>
      <c r="Q20" s="24">
        <f t="shared" si="17"/>
        <v>1755</v>
      </c>
      <c r="R20" s="24">
        <f t="shared" si="18"/>
        <v>1755</v>
      </c>
      <c r="S20" s="25">
        <f t="shared" si="19"/>
        <v>7020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3293.3333333333335</v>
      </c>
      <c r="D25" s="34">
        <f t="shared" ref="D25:R25" si="20">SUM(D18:D24)</f>
        <v>3293.3333333333335</v>
      </c>
      <c r="E25" s="34">
        <f t="shared" si="20"/>
        <v>3293.3333333333335</v>
      </c>
      <c r="F25" s="185">
        <f t="shared" si="20"/>
        <v>3293.3333333333335</v>
      </c>
      <c r="G25" s="34">
        <f t="shared" si="20"/>
        <v>3293.3333333333335</v>
      </c>
      <c r="H25" s="153">
        <f t="shared" si="20"/>
        <v>3293.3333333333335</v>
      </c>
      <c r="I25" s="185">
        <f t="shared" si="20"/>
        <v>3293.3333333333335</v>
      </c>
      <c r="J25" s="34">
        <f t="shared" si="20"/>
        <v>3293.3333333333335</v>
      </c>
      <c r="K25" s="34">
        <f t="shared" si="20"/>
        <v>3293.3333333333335</v>
      </c>
      <c r="L25" s="185">
        <f t="shared" si="20"/>
        <v>3293.3333333333335</v>
      </c>
      <c r="M25" s="34">
        <f t="shared" si="20"/>
        <v>3293.3333333333335</v>
      </c>
      <c r="N25" s="186">
        <f t="shared" si="20"/>
        <v>3293.3333333333335</v>
      </c>
      <c r="O25" s="34">
        <f t="shared" si="20"/>
        <v>9880</v>
      </c>
      <c r="P25" s="34">
        <f t="shared" si="20"/>
        <v>9880</v>
      </c>
      <c r="Q25" s="34">
        <f t="shared" si="20"/>
        <v>9880</v>
      </c>
      <c r="R25" s="34">
        <f t="shared" si="20"/>
        <v>9880</v>
      </c>
      <c r="S25" s="35">
        <f>SUM(S18:S24)</f>
        <v>39520</v>
      </c>
    </row>
    <row r="26" spans="2:19" s="39" customFormat="1" ht="12.75" x14ac:dyDescent="0.25">
      <c r="B26" s="42" t="s">
        <v>21</v>
      </c>
      <c r="C26" s="137">
        <f>IFERROR(C25/C13,"N/A")</f>
        <v>0.15751318188440902</v>
      </c>
      <c r="D26" s="43">
        <f t="shared" ref="D26:R26" si="21">IFERROR(D25/D13,"N/A")</f>
        <v>0.15751318188440902</v>
      </c>
      <c r="E26" s="43">
        <f t="shared" si="21"/>
        <v>0.15751318188440902</v>
      </c>
      <c r="F26" s="189">
        <f t="shared" si="21"/>
        <v>0.15751318188440902</v>
      </c>
      <c r="G26" s="43">
        <f t="shared" si="21"/>
        <v>0.15751318188440902</v>
      </c>
      <c r="H26" s="155">
        <f t="shared" si="21"/>
        <v>0.15751318188440902</v>
      </c>
      <c r="I26" s="189">
        <f t="shared" si="21"/>
        <v>0.15751318188440902</v>
      </c>
      <c r="J26" s="43">
        <f t="shared" si="21"/>
        <v>0.15751318188440902</v>
      </c>
      <c r="K26" s="43">
        <f t="shared" si="21"/>
        <v>0.15751318188440902</v>
      </c>
      <c r="L26" s="189">
        <f t="shared" si="21"/>
        <v>0.15751318188440902</v>
      </c>
      <c r="M26" s="43">
        <f t="shared" si="21"/>
        <v>0.15751318188440902</v>
      </c>
      <c r="N26" s="190">
        <f t="shared" si="21"/>
        <v>0.15751318188440902</v>
      </c>
      <c r="O26" s="43">
        <f t="shared" si="21"/>
        <v>0.15751318188440899</v>
      </c>
      <c r="P26" s="43">
        <f t="shared" si="21"/>
        <v>0.15751318188440899</v>
      </c>
      <c r="Q26" s="43">
        <f t="shared" si="21"/>
        <v>0.15751318188440899</v>
      </c>
      <c r="R26" s="43">
        <f t="shared" si="21"/>
        <v>0.15751318188440899</v>
      </c>
      <c r="S26" s="44">
        <f>IFERROR(S25/S13,"N/A")</f>
        <v>0.15751318188440899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200.00000000000003</v>
      </c>
      <c r="D29" s="24">
        <f t="shared" ref="D29:N39" si="22">C29</f>
        <v>200.00000000000003</v>
      </c>
      <c r="E29" s="24">
        <f t="shared" si="22"/>
        <v>200.00000000000003</v>
      </c>
      <c r="F29" s="177">
        <f t="shared" si="22"/>
        <v>200.00000000000003</v>
      </c>
      <c r="G29" s="24">
        <f t="shared" si="22"/>
        <v>200.00000000000003</v>
      </c>
      <c r="H29" s="149">
        <f t="shared" si="22"/>
        <v>200.00000000000003</v>
      </c>
      <c r="I29" s="177">
        <f t="shared" si="22"/>
        <v>200.00000000000003</v>
      </c>
      <c r="J29" s="24">
        <f t="shared" si="22"/>
        <v>200.00000000000003</v>
      </c>
      <c r="K29" s="24">
        <f t="shared" si="22"/>
        <v>200.00000000000003</v>
      </c>
      <c r="L29" s="177">
        <f t="shared" si="22"/>
        <v>200.00000000000003</v>
      </c>
      <c r="M29" s="24">
        <f t="shared" si="22"/>
        <v>200.00000000000003</v>
      </c>
      <c r="N29" s="178">
        <f t="shared" si="22"/>
        <v>200.00000000000003</v>
      </c>
      <c r="O29" s="24">
        <f t="shared" ref="O29:O39" si="23">SUM(C29:E29)</f>
        <v>600.00000000000011</v>
      </c>
      <c r="P29" s="24">
        <f t="shared" ref="P29:P39" si="24">SUM(F29:H29)</f>
        <v>600.00000000000011</v>
      </c>
      <c r="Q29" s="24">
        <f t="shared" ref="Q29:Q39" si="25">SUM(I29:K29)</f>
        <v>600.00000000000011</v>
      </c>
      <c r="R29" s="24">
        <f t="shared" ref="R29:R39" si="26">SUM(L29:N29)</f>
        <v>600.00000000000011</v>
      </c>
      <c r="S29" s="25">
        <f t="shared" ref="S29:S39" si="27">SUM(C29:N29)</f>
        <v>2400.0000000000005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150.00000000000003</v>
      </c>
      <c r="D31" s="24">
        <f t="shared" si="22"/>
        <v>150.00000000000003</v>
      </c>
      <c r="E31" s="24">
        <f t="shared" si="22"/>
        <v>150.00000000000003</v>
      </c>
      <c r="F31" s="177">
        <f t="shared" si="22"/>
        <v>150.00000000000003</v>
      </c>
      <c r="G31" s="24">
        <f t="shared" si="22"/>
        <v>150.00000000000003</v>
      </c>
      <c r="H31" s="149">
        <f t="shared" si="22"/>
        <v>150.00000000000003</v>
      </c>
      <c r="I31" s="177">
        <f t="shared" si="22"/>
        <v>150.00000000000003</v>
      </c>
      <c r="J31" s="24">
        <f t="shared" si="22"/>
        <v>150.00000000000003</v>
      </c>
      <c r="K31" s="24">
        <f t="shared" si="22"/>
        <v>150.00000000000003</v>
      </c>
      <c r="L31" s="177">
        <f t="shared" si="22"/>
        <v>150.00000000000003</v>
      </c>
      <c r="M31" s="24">
        <f t="shared" si="22"/>
        <v>150.00000000000003</v>
      </c>
      <c r="N31" s="178">
        <f t="shared" si="22"/>
        <v>150.00000000000003</v>
      </c>
      <c r="O31" s="24">
        <f t="shared" si="23"/>
        <v>450.00000000000011</v>
      </c>
      <c r="P31" s="24">
        <f t="shared" si="24"/>
        <v>450.00000000000011</v>
      </c>
      <c r="Q31" s="24">
        <f t="shared" si="25"/>
        <v>450.00000000000011</v>
      </c>
      <c r="R31" s="24">
        <f t="shared" si="26"/>
        <v>450.00000000000011</v>
      </c>
      <c r="S31" s="25">
        <f t="shared" si="27"/>
        <v>1800.0000000000002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150.00000000000003</v>
      </c>
      <c r="D32" s="24">
        <f t="shared" si="22"/>
        <v>150.00000000000003</v>
      </c>
      <c r="E32" s="24">
        <f t="shared" si="22"/>
        <v>150.00000000000003</v>
      </c>
      <c r="F32" s="177">
        <f t="shared" si="22"/>
        <v>150.00000000000003</v>
      </c>
      <c r="G32" s="24">
        <f t="shared" si="22"/>
        <v>150.00000000000003</v>
      </c>
      <c r="H32" s="149">
        <f t="shared" si="22"/>
        <v>150.00000000000003</v>
      </c>
      <c r="I32" s="177">
        <f t="shared" si="22"/>
        <v>150.00000000000003</v>
      </c>
      <c r="J32" s="24">
        <f t="shared" si="22"/>
        <v>150.00000000000003</v>
      </c>
      <c r="K32" s="24">
        <f t="shared" si="22"/>
        <v>150.00000000000003</v>
      </c>
      <c r="L32" s="177">
        <f t="shared" si="22"/>
        <v>150.00000000000003</v>
      </c>
      <c r="M32" s="24">
        <f t="shared" si="22"/>
        <v>150.00000000000003</v>
      </c>
      <c r="N32" s="178">
        <f t="shared" si="22"/>
        <v>150.00000000000003</v>
      </c>
      <c r="O32" s="24">
        <f t="shared" si="23"/>
        <v>450.00000000000011</v>
      </c>
      <c r="P32" s="24">
        <f t="shared" si="24"/>
        <v>450.00000000000011</v>
      </c>
      <c r="Q32" s="24">
        <f t="shared" si="25"/>
        <v>450.00000000000011</v>
      </c>
      <c r="R32" s="24">
        <f t="shared" si="26"/>
        <v>450.00000000000011</v>
      </c>
      <c r="S32" s="25">
        <f t="shared" si="27"/>
        <v>1800.0000000000002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2090.8303000000019</v>
      </c>
      <c r="D33" s="24">
        <f t="shared" si="22"/>
        <v>2090.8303000000019</v>
      </c>
      <c r="E33" s="24">
        <f t="shared" si="22"/>
        <v>2090.8303000000019</v>
      </c>
      <c r="F33" s="177">
        <f t="shared" si="22"/>
        <v>2090.8303000000019</v>
      </c>
      <c r="G33" s="24">
        <f t="shared" si="22"/>
        <v>2090.8303000000019</v>
      </c>
      <c r="H33" s="149">
        <f t="shared" si="22"/>
        <v>2090.8303000000019</v>
      </c>
      <c r="I33" s="177">
        <f t="shared" si="22"/>
        <v>2090.8303000000019</v>
      </c>
      <c r="J33" s="24">
        <f t="shared" si="22"/>
        <v>2090.8303000000019</v>
      </c>
      <c r="K33" s="24">
        <f t="shared" si="22"/>
        <v>2090.8303000000019</v>
      </c>
      <c r="L33" s="177">
        <f t="shared" si="22"/>
        <v>2090.8303000000019</v>
      </c>
      <c r="M33" s="24">
        <f t="shared" si="22"/>
        <v>2090.8303000000019</v>
      </c>
      <c r="N33" s="178">
        <f t="shared" si="22"/>
        <v>2090.8303000000019</v>
      </c>
      <c r="O33" s="24">
        <f t="shared" si="23"/>
        <v>6272.4909000000061</v>
      </c>
      <c r="P33" s="24">
        <f t="shared" si="24"/>
        <v>6272.4909000000061</v>
      </c>
      <c r="Q33" s="24">
        <f t="shared" si="25"/>
        <v>6272.4909000000061</v>
      </c>
      <c r="R33" s="24">
        <f t="shared" si="26"/>
        <v>6272.4909000000061</v>
      </c>
      <c r="S33" s="25">
        <f t="shared" si="27"/>
        <v>25089.963600000021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216.66666666666666</v>
      </c>
      <c r="D34" s="24">
        <f t="shared" si="22"/>
        <v>216.66666666666666</v>
      </c>
      <c r="E34" s="24">
        <f t="shared" si="22"/>
        <v>216.66666666666666</v>
      </c>
      <c r="F34" s="177">
        <f t="shared" si="22"/>
        <v>216.66666666666666</v>
      </c>
      <c r="G34" s="24">
        <f t="shared" si="22"/>
        <v>216.66666666666666</v>
      </c>
      <c r="H34" s="149">
        <f t="shared" si="22"/>
        <v>216.66666666666666</v>
      </c>
      <c r="I34" s="177">
        <f t="shared" si="22"/>
        <v>216.66666666666666</v>
      </c>
      <c r="J34" s="24">
        <f t="shared" si="22"/>
        <v>216.66666666666666</v>
      </c>
      <c r="K34" s="24">
        <f t="shared" si="22"/>
        <v>216.66666666666666</v>
      </c>
      <c r="L34" s="177">
        <f t="shared" si="22"/>
        <v>216.66666666666666</v>
      </c>
      <c r="M34" s="24">
        <f t="shared" si="22"/>
        <v>216.66666666666666</v>
      </c>
      <c r="N34" s="178">
        <f t="shared" si="22"/>
        <v>216.66666666666666</v>
      </c>
      <c r="O34" s="24">
        <f t="shared" si="23"/>
        <v>650</v>
      </c>
      <c r="P34" s="24">
        <f t="shared" si="24"/>
        <v>650</v>
      </c>
      <c r="Q34" s="24">
        <f t="shared" si="25"/>
        <v>650</v>
      </c>
      <c r="R34" s="24">
        <f t="shared" si="26"/>
        <v>650</v>
      </c>
      <c r="S34" s="25">
        <f t="shared" si="27"/>
        <v>2600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252.00000000000003</v>
      </c>
      <c r="D35" s="24">
        <f t="shared" si="22"/>
        <v>252.00000000000003</v>
      </c>
      <c r="E35" s="24">
        <f t="shared" si="22"/>
        <v>252.00000000000003</v>
      </c>
      <c r="F35" s="177">
        <f t="shared" si="22"/>
        <v>252.00000000000003</v>
      </c>
      <c r="G35" s="24">
        <f t="shared" si="22"/>
        <v>252.00000000000003</v>
      </c>
      <c r="H35" s="149">
        <f t="shared" si="22"/>
        <v>252.00000000000003</v>
      </c>
      <c r="I35" s="177">
        <f t="shared" si="22"/>
        <v>252.00000000000003</v>
      </c>
      <c r="J35" s="24">
        <f t="shared" si="22"/>
        <v>252.00000000000003</v>
      </c>
      <c r="K35" s="24">
        <f t="shared" si="22"/>
        <v>252.00000000000003</v>
      </c>
      <c r="L35" s="177">
        <f t="shared" si="22"/>
        <v>252.00000000000003</v>
      </c>
      <c r="M35" s="24">
        <f t="shared" si="22"/>
        <v>252.00000000000003</v>
      </c>
      <c r="N35" s="178">
        <f t="shared" si="22"/>
        <v>252.00000000000003</v>
      </c>
      <c r="O35" s="24">
        <f t="shared" si="23"/>
        <v>756.00000000000011</v>
      </c>
      <c r="P35" s="24">
        <f t="shared" si="24"/>
        <v>756.00000000000011</v>
      </c>
      <c r="Q35" s="24">
        <f t="shared" si="25"/>
        <v>756.00000000000011</v>
      </c>
      <c r="R35" s="24">
        <f t="shared" si="26"/>
        <v>756.00000000000011</v>
      </c>
      <c r="S35" s="25">
        <f t="shared" si="27"/>
        <v>3024.0000000000005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729.00000000000011</v>
      </c>
      <c r="D36" s="24">
        <f t="shared" si="22"/>
        <v>729.00000000000011</v>
      </c>
      <c r="E36" s="24">
        <f t="shared" si="22"/>
        <v>729.00000000000011</v>
      </c>
      <c r="F36" s="177">
        <f t="shared" si="22"/>
        <v>729.00000000000011</v>
      </c>
      <c r="G36" s="24">
        <f t="shared" si="22"/>
        <v>729.00000000000011</v>
      </c>
      <c r="H36" s="149">
        <f t="shared" si="22"/>
        <v>729.00000000000011</v>
      </c>
      <c r="I36" s="177">
        <f t="shared" si="22"/>
        <v>729.00000000000011</v>
      </c>
      <c r="J36" s="24">
        <f t="shared" si="22"/>
        <v>729.00000000000011</v>
      </c>
      <c r="K36" s="24">
        <f t="shared" si="22"/>
        <v>729.00000000000011</v>
      </c>
      <c r="L36" s="177">
        <f t="shared" si="22"/>
        <v>729.00000000000011</v>
      </c>
      <c r="M36" s="24">
        <f t="shared" si="22"/>
        <v>729.00000000000011</v>
      </c>
      <c r="N36" s="178">
        <f t="shared" si="22"/>
        <v>729.00000000000011</v>
      </c>
      <c r="O36" s="24">
        <f t="shared" si="23"/>
        <v>2187.0000000000005</v>
      </c>
      <c r="P36" s="24">
        <f t="shared" si="24"/>
        <v>2187.0000000000005</v>
      </c>
      <c r="Q36" s="24">
        <f t="shared" si="25"/>
        <v>2187.0000000000005</v>
      </c>
      <c r="R36" s="24">
        <f t="shared" si="26"/>
        <v>2187.0000000000005</v>
      </c>
      <c r="S36" s="25">
        <f t="shared" si="27"/>
        <v>8748.0000000000018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306</v>
      </c>
      <c r="D37" s="24">
        <f t="shared" si="22"/>
        <v>306</v>
      </c>
      <c r="E37" s="24">
        <f t="shared" si="22"/>
        <v>306</v>
      </c>
      <c r="F37" s="177">
        <f t="shared" si="22"/>
        <v>306</v>
      </c>
      <c r="G37" s="24">
        <f t="shared" si="22"/>
        <v>306</v>
      </c>
      <c r="H37" s="149">
        <f t="shared" si="22"/>
        <v>306</v>
      </c>
      <c r="I37" s="177">
        <f t="shared" si="22"/>
        <v>306</v>
      </c>
      <c r="J37" s="24">
        <f t="shared" si="22"/>
        <v>306</v>
      </c>
      <c r="K37" s="24">
        <f t="shared" si="22"/>
        <v>306</v>
      </c>
      <c r="L37" s="177">
        <f t="shared" si="22"/>
        <v>306</v>
      </c>
      <c r="M37" s="24">
        <f t="shared" si="22"/>
        <v>306</v>
      </c>
      <c r="N37" s="178">
        <f t="shared" si="22"/>
        <v>306</v>
      </c>
      <c r="O37" s="24">
        <f t="shared" si="23"/>
        <v>918</v>
      </c>
      <c r="P37" s="24">
        <f t="shared" si="24"/>
        <v>918</v>
      </c>
      <c r="Q37" s="24">
        <f t="shared" si="25"/>
        <v>918</v>
      </c>
      <c r="R37" s="24">
        <f t="shared" si="26"/>
        <v>918</v>
      </c>
      <c r="S37" s="25">
        <f t="shared" si="27"/>
        <v>3672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499.34423066666665</v>
      </c>
      <c r="D38" s="24">
        <f t="shared" si="22"/>
        <v>499.34423066666665</v>
      </c>
      <c r="E38" s="24">
        <f t="shared" si="22"/>
        <v>499.34423066666665</v>
      </c>
      <c r="F38" s="177">
        <f t="shared" si="22"/>
        <v>499.34423066666665</v>
      </c>
      <c r="G38" s="24">
        <f t="shared" si="22"/>
        <v>499.34423066666665</v>
      </c>
      <c r="H38" s="149">
        <f t="shared" si="22"/>
        <v>499.34423066666665</v>
      </c>
      <c r="I38" s="177">
        <f t="shared" si="22"/>
        <v>499.34423066666665</v>
      </c>
      <c r="J38" s="24">
        <f t="shared" si="22"/>
        <v>499.34423066666665</v>
      </c>
      <c r="K38" s="24">
        <f t="shared" si="22"/>
        <v>499.34423066666665</v>
      </c>
      <c r="L38" s="177">
        <f t="shared" si="22"/>
        <v>499.34423066666665</v>
      </c>
      <c r="M38" s="24">
        <f t="shared" si="22"/>
        <v>499.34423066666665</v>
      </c>
      <c r="N38" s="178">
        <f t="shared" si="22"/>
        <v>499.34423066666665</v>
      </c>
      <c r="O38" s="24">
        <f t="shared" si="23"/>
        <v>1498.032692</v>
      </c>
      <c r="P38" s="24">
        <f t="shared" si="24"/>
        <v>1498.032692</v>
      </c>
      <c r="Q38" s="24">
        <f t="shared" si="25"/>
        <v>1498.032692</v>
      </c>
      <c r="R38" s="24">
        <f t="shared" si="26"/>
        <v>1498.032692</v>
      </c>
      <c r="S38" s="25">
        <f t="shared" si="27"/>
        <v>5992.130768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3931.9583333333335</v>
      </c>
      <c r="D39" s="27">
        <f t="shared" si="22"/>
        <v>3931.9583333333335</v>
      </c>
      <c r="E39" s="27">
        <f t="shared" si="22"/>
        <v>3931.9583333333335</v>
      </c>
      <c r="F39" s="179">
        <f t="shared" si="22"/>
        <v>3931.9583333333335</v>
      </c>
      <c r="G39" s="27">
        <f t="shared" si="22"/>
        <v>3931.9583333333335</v>
      </c>
      <c r="H39" s="150">
        <f t="shared" si="22"/>
        <v>3931.9583333333335</v>
      </c>
      <c r="I39" s="179">
        <f t="shared" si="22"/>
        <v>3931.9583333333335</v>
      </c>
      <c r="J39" s="27">
        <f t="shared" si="22"/>
        <v>3931.9583333333335</v>
      </c>
      <c r="K39" s="27">
        <f t="shared" si="22"/>
        <v>3931.9583333333335</v>
      </c>
      <c r="L39" s="179">
        <f t="shared" si="22"/>
        <v>3931.9583333333335</v>
      </c>
      <c r="M39" s="27">
        <f t="shared" si="22"/>
        <v>3931.9583333333335</v>
      </c>
      <c r="N39" s="180">
        <f t="shared" si="22"/>
        <v>3931.9583333333335</v>
      </c>
      <c r="O39" s="27">
        <f t="shared" si="23"/>
        <v>11795.875</v>
      </c>
      <c r="P39" s="27">
        <f t="shared" si="24"/>
        <v>11795.875</v>
      </c>
      <c r="Q39" s="27">
        <f t="shared" si="25"/>
        <v>11795.875</v>
      </c>
      <c r="R39" s="27">
        <f t="shared" si="26"/>
        <v>11795.875</v>
      </c>
      <c r="S39" s="28">
        <f t="shared" si="27"/>
        <v>47183.500000000007</v>
      </c>
    </row>
    <row r="40" spans="2:19" s="41" customFormat="1" ht="12.75" x14ac:dyDescent="0.25">
      <c r="B40" s="45" t="s">
        <v>32</v>
      </c>
      <c r="C40" s="138">
        <f>SUM(C29:C39)</f>
        <v>8525.7995306666689</v>
      </c>
      <c r="D40" s="46">
        <f t="shared" ref="D40:R40" si="28">SUM(D29:D39)</f>
        <v>8525.7995306666689</v>
      </c>
      <c r="E40" s="46">
        <f t="shared" si="28"/>
        <v>8525.7995306666689</v>
      </c>
      <c r="F40" s="191">
        <f t="shared" si="28"/>
        <v>8525.7995306666689</v>
      </c>
      <c r="G40" s="46">
        <f t="shared" si="28"/>
        <v>8525.7995306666689</v>
      </c>
      <c r="H40" s="156">
        <f t="shared" si="28"/>
        <v>8525.7995306666689</v>
      </c>
      <c r="I40" s="191">
        <f t="shared" si="28"/>
        <v>8525.7995306666689</v>
      </c>
      <c r="J40" s="46">
        <f t="shared" si="28"/>
        <v>8525.7995306666689</v>
      </c>
      <c r="K40" s="46">
        <f t="shared" si="28"/>
        <v>8525.7995306666689</v>
      </c>
      <c r="L40" s="191">
        <f t="shared" si="28"/>
        <v>8525.7995306666689</v>
      </c>
      <c r="M40" s="46">
        <f t="shared" si="28"/>
        <v>8525.7995306666689</v>
      </c>
      <c r="N40" s="192">
        <f t="shared" si="28"/>
        <v>8525.7995306666689</v>
      </c>
      <c r="O40" s="46">
        <f t="shared" si="28"/>
        <v>25577.398592000005</v>
      </c>
      <c r="P40" s="46">
        <f t="shared" si="28"/>
        <v>25577.398592000005</v>
      </c>
      <c r="Q40" s="46">
        <f t="shared" si="28"/>
        <v>25577.398592000005</v>
      </c>
      <c r="R40" s="46">
        <f t="shared" si="28"/>
        <v>25577.398592000005</v>
      </c>
      <c r="S40" s="47">
        <f>SUM(S29:S39)</f>
        <v>102309.59436800002</v>
      </c>
    </row>
    <row r="41" spans="2:19" s="39" customFormat="1" ht="12.75" x14ac:dyDescent="0.25">
      <c r="B41" s="48" t="s">
        <v>33</v>
      </c>
      <c r="C41" s="139">
        <f>IFERROR(C40/C13,"N/A")</f>
        <v>0.40777099560240121</v>
      </c>
      <c r="D41" s="49">
        <f t="shared" ref="D41:R41" si="29">IFERROR(D40/D13,"N/A")</f>
        <v>0.40777099560240121</v>
      </c>
      <c r="E41" s="49">
        <f t="shared" si="29"/>
        <v>0.40777099560240121</v>
      </c>
      <c r="F41" s="193">
        <f t="shared" si="29"/>
        <v>0.40777099560240121</v>
      </c>
      <c r="G41" s="49">
        <f t="shared" si="29"/>
        <v>0.40777099560240121</v>
      </c>
      <c r="H41" s="157">
        <f t="shared" si="29"/>
        <v>0.40777099560240121</v>
      </c>
      <c r="I41" s="193">
        <f t="shared" si="29"/>
        <v>0.40777099560240121</v>
      </c>
      <c r="J41" s="49">
        <f t="shared" si="29"/>
        <v>0.40777099560240121</v>
      </c>
      <c r="K41" s="49">
        <f t="shared" si="29"/>
        <v>0.40777099560240121</v>
      </c>
      <c r="L41" s="193">
        <f t="shared" si="29"/>
        <v>0.40777099560240121</v>
      </c>
      <c r="M41" s="49">
        <f t="shared" si="29"/>
        <v>0.40777099560240121</v>
      </c>
      <c r="N41" s="194">
        <f t="shared" si="29"/>
        <v>0.40777099560240121</v>
      </c>
      <c r="O41" s="49">
        <f t="shared" si="29"/>
        <v>0.40777099560240115</v>
      </c>
      <c r="P41" s="49">
        <f t="shared" si="29"/>
        <v>0.40777099560240115</v>
      </c>
      <c r="Q41" s="49">
        <f t="shared" si="29"/>
        <v>0.40777099560240115</v>
      </c>
      <c r="R41" s="49">
        <f t="shared" si="29"/>
        <v>0.40777099560240115</v>
      </c>
      <c r="S41" s="50">
        <f>IFERROR(S40/S13,"N/A")</f>
        <v>0.40777099560240115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18</v>
      </c>
      <c r="D42" s="52">
        <f>C42</f>
        <v>18</v>
      </c>
      <c r="E42" s="52">
        <f t="shared" ref="E42:N42" si="30">D42</f>
        <v>18</v>
      </c>
      <c r="F42" s="195">
        <f t="shared" si="30"/>
        <v>18</v>
      </c>
      <c r="G42" s="52">
        <f t="shared" si="30"/>
        <v>18</v>
      </c>
      <c r="H42" s="158">
        <f t="shared" si="30"/>
        <v>18</v>
      </c>
      <c r="I42" s="195">
        <f t="shared" si="30"/>
        <v>18</v>
      </c>
      <c r="J42" s="52">
        <f t="shared" si="30"/>
        <v>18</v>
      </c>
      <c r="K42" s="52">
        <f t="shared" si="30"/>
        <v>18</v>
      </c>
      <c r="L42" s="195">
        <f t="shared" si="30"/>
        <v>18</v>
      </c>
      <c r="M42" s="52">
        <f t="shared" si="30"/>
        <v>18</v>
      </c>
      <c r="N42" s="196">
        <f t="shared" si="30"/>
        <v>18</v>
      </c>
      <c r="O42" s="52">
        <f>AVERAGE(C42:E42)</f>
        <v>18</v>
      </c>
      <c r="P42" s="52">
        <f>AVERAGE(F42:H42)</f>
        <v>18</v>
      </c>
      <c r="Q42" s="52">
        <f>AVERAGE(I42:K42)</f>
        <v>18</v>
      </c>
      <c r="R42" s="52">
        <f>AVERAGE(L42:N42)</f>
        <v>18</v>
      </c>
      <c r="S42" s="53">
        <f>AVERAGE(O42:R42)</f>
        <v>18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9089.1701359999915</v>
      </c>
      <c r="D44" s="34">
        <f t="shared" ref="D44:R44" si="31">D13-D25-D40</f>
        <v>9089.1701359999915</v>
      </c>
      <c r="E44" s="34">
        <f t="shared" si="31"/>
        <v>9089.1701359999915</v>
      </c>
      <c r="F44" s="185">
        <f t="shared" si="31"/>
        <v>9089.1701359999915</v>
      </c>
      <c r="G44" s="34">
        <f t="shared" si="31"/>
        <v>9089.1701359999915</v>
      </c>
      <c r="H44" s="153">
        <f t="shared" si="31"/>
        <v>9089.1701359999915</v>
      </c>
      <c r="I44" s="185">
        <f t="shared" si="31"/>
        <v>9089.1701359999915</v>
      </c>
      <c r="J44" s="34">
        <f t="shared" si="31"/>
        <v>9089.1701359999915</v>
      </c>
      <c r="K44" s="34">
        <f t="shared" si="31"/>
        <v>9089.1701359999915</v>
      </c>
      <c r="L44" s="185">
        <f t="shared" si="31"/>
        <v>9089.1701359999915</v>
      </c>
      <c r="M44" s="34">
        <f t="shared" si="31"/>
        <v>9089.1701359999915</v>
      </c>
      <c r="N44" s="186">
        <f t="shared" si="31"/>
        <v>9089.1701359999915</v>
      </c>
      <c r="O44" s="34">
        <f t="shared" si="31"/>
        <v>27267.51040799998</v>
      </c>
      <c r="P44" s="34">
        <f t="shared" si="31"/>
        <v>27267.51040799998</v>
      </c>
      <c r="Q44" s="34">
        <f t="shared" si="31"/>
        <v>27267.51040799998</v>
      </c>
      <c r="R44" s="34">
        <f t="shared" si="31"/>
        <v>27267.51040799998</v>
      </c>
      <c r="S44" s="35">
        <f>S13-S25-S40</f>
        <v>109070.04163199992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0.43471582251318985</v>
      </c>
      <c r="D45" s="56">
        <f t="shared" si="32"/>
        <v>0.43471582251318985</v>
      </c>
      <c r="E45" s="56">
        <f t="shared" si="32"/>
        <v>0.43471582251318985</v>
      </c>
      <c r="F45" s="197">
        <f t="shared" si="32"/>
        <v>0.43471582251318985</v>
      </c>
      <c r="G45" s="56">
        <f t="shared" si="32"/>
        <v>0.43471582251318985</v>
      </c>
      <c r="H45" s="159">
        <f t="shared" si="32"/>
        <v>0.43471582251318985</v>
      </c>
      <c r="I45" s="197">
        <f t="shared" si="32"/>
        <v>0.43471582251318985</v>
      </c>
      <c r="J45" s="56">
        <f t="shared" si="32"/>
        <v>0.43471582251318985</v>
      </c>
      <c r="K45" s="56">
        <f t="shared" si="32"/>
        <v>0.43471582251318985</v>
      </c>
      <c r="L45" s="197">
        <f t="shared" si="32"/>
        <v>0.43471582251318985</v>
      </c>
      <c r="M45" s="56">
        <f t="shared" si="32"/>
        <v>0.43471582251318985</v>
      </c>
      <c r="N45" s="198">
        <f t="shared" si="32"/>
        <v>0.43471582251318985</v>
      </c>
      <c r="O45" s="56">
        <f t="shared" si="32"/>
        <v>0.43471582251318985</v>
      </c>
      <c r="P45" s="56">
        <f t="shared" si="32"/>
        <v>0.43471582251318985</v>
      </c>
      <c r="Q45" s="56">
        <f t="shared" si="32"/>
        <v>0.43471582251318985</v>
      </c>
      <c r="R45" s="56">
        <f t="shared" si="32"/>
        <v>0.43471582251318985</v>
      </c>
      <c r="S45" s="57">
        <f>IFERROR(S44/S13,"NO GMV")</f>
        <v>0.43471582251318985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12382.503469333325</v>
      </c>
      <c r="D47" s="60">
        <f t="shared" ref="D47:R47" si="33">+D44+D25</f>
        <v>12382.503469333325</v>
      </c>
      <c r="E47" s="60">
        <f t="shared" si="33"/>
        <v>12382.503469333325</v>
      </c>
      <c r="F47" s="199">
        <f t="shared" si="33"/>
        <v>12382.503469333325</v>
      </c>
      <c r="G47" s="60">
        <f t="shared" si="33"/>
        <v>12382.503469333325</v>
      </c>
      <c r="H47" s="160">
        <f t="shared" si="33"/>
        <v>12382.503469333325</v>
      </c>
      <c r="I47" s="199">
        <f t="shared" si="33"/>
        <v>12382.503469333325</v>
      </c>
      <c r="J47" s="60">
        <f t="shared" si="33"/>
        <v>12382.503469333325</v>
      </c>
      <c r="K47" s="60">
        <f t="shared" si="33"/>
        <v>12382.503469333325</v>
      </c>
      <c r="L47" s="199">
        <f t="shared" si="33"/>
        <v>12382.503469333325</v>
      </c>
      <c r="M47" s="60">
        <f t="shared" si="33"/>
        <v>12382.503469333325</v>
      </c>
      <c r="N47" s="200">
        <f t="shared" si="33"/>
        <v>12382.503469333325</v>
      </c>
      <c r="O47" s="60">
        <f t="shared" si="33"/>
        <v>37147.51040799998</v>
      </c>
      <c r="P47" s="60">
        <f t="shared" si="33"/>
        <v>37147.51040799998</v>
      </c>
      <c r="Q47" s="60">
        <f t="shared" si="33"/>
        <v>37147.51040799998</v>
      </c>
      <c r="R47" s="60">
        <f t="shared" si="33"/>
        <v>37147.51040799998</v>
      </c>
      <c r="S47" s="61">
        <f>+S44+S25</f>
        <v>148590.04163199992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0.59222900439759885</v>
      </c>
      <c r="D48" s="63">
        <f t="shared" si="34"/>
        <v>0.59222900439759885</v>
      </c>
      <c r="E48" s="63">
        <f t="shared" si="34"/>
        <v>0.59222900439759885</v>
      </c>
      <c r="F48" s="201">
        <f t="shared" si="34"/>
        <v>0.59222900439759885</v>
      </c>
      <c r="G48" s="63">
        <f t="shared" si="34"/>
        <v>0.59222900439759885</v>
      </c>
      <c r="H48" s="161">
        <f t="shared" si="34"/>
        <v>0.59222900439759885</v>
      </c>
      <c r="I48" s="201">
        <f t="shared" si="34"/>
        <v>0.59222900439759885</v>
      </c>
      <c r="J48" s="63">
        <f t="shared" si="34"/>
        <v>0.59222900439759885</v>
      </c>
      <c r="K48" s="63">
        <f t="shared" si="34"/>
        <v>0.59222900439759885</v>
      </c>
      <c r="L48" s="201">
        <f t="shared" si="34"/>
        <v>0.59222900439759885</v>
      </c>
      <c r="M48" s="63">
        <f t="shared" si="34"/>
        <v>0.59222900439759885</v>
      </c>
      <c r="N48" s="163">
        <f t="shared" si="34"/>
        <v>0.59222900439759885</v>
      </c>
      <c r="O48" s="63">
        <f t="shared" si="34"/>
        <v>0.59222900439759885</v>
      </c>
      <c r="P48" s="63">
        <f t="shared" si="34"/>
        <v>0.59222900439759885</v>
      </c>
      <c r="Q48" s="63">
        <f t="shared" si="34"/>
        <v>0.59222900439759885</v>
      </c>
      <c r="R48" s="63">
        <f t="shared" si="34"/>
        <v>0.59222900439759885</v>
      </c>
      <c r="S48" s="64">
        <f>IFERROR(S47/S13,"NO GMV")</f>
        <v>0.59222900439759885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61EA7-762D-40B4-8BE2-68ED4C1129E3}">
  <sheetPr codeName="Sheet26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10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10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34989.543333333328</v>
      </c>
      <c r="D5" s="15">
        <f>C5</f>
        <v>34989.543333333328</v>
      </c>
      <c r="E5" s="15">
        <f t="shared" ref="E5:N5" si="2">D5</f>
        <v>34989.543333333328</v>
      </c>
      <c r="F5" s="171">
        <f t="shared" si="2"/>
        <v>34989.543333333328</v>
      </c>
      <c r="G5" s="15">
        <f t="shared" si="2"/>
        <v>34989.543333333328</v>
      </c>
      <c r="H5" s="146">
        <f t="shared" si="2"/>
        <v>34989.543333333328</v>
      </c>
      <c r="I5" s="171">
        <f t="shared" si="2"/>
        <v>34989.543333333328</v>
      </c>
      <c r="J5" s="15">
        <f t="shared" si="2"/>
        <v>34989.543333333328</v>
      </c>
      <c r="K5" s="15">
        <f t="shared" si="2"/>
        <v>34989.543333333328</v>
      </c>
      <c r="L5" s="171">
        <f t="shared" si="2"/>
        <v>34989.543333333328</v>
      </c>
      <c r="M5" s="15">
        <f t="shared" si="2"/>
        <v>34989.543333333328</v>
      </c>
      <c r="N5" s="172">
        <f t="shared" si="2"/>
        <v>34989.543333333328</v>
      </c>
      <c r="O5" s="15">
        <f>SUM(C5:E5)</f>
        <v>104968.62999999998</v>
      </c>
      <c r="P5" s="15">
        <f>SUM(F5:H5)</f>
        <v>104968.62999999998</v>
      </c>
      <c r="Q5" s="15">
        <f>SUM(I5:K5)</f>
        <v>104968.62999999998</v>
      </c>
      <c r="R5" s="15">
        <f>SUM(L5:N5)</f>
        <v>104968.62999999998</v>
      </c>
      <c r="S5" s="16">
        <f>SUM(C5:N5)</f>
        <v>419874.51999999996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9431.0775000000012</v>
      </c>
      <c r="D8" s="24">
        <f t="shared" ref="D8:N10" si="3">C8</f>
        <v>9431.0775000000012</v>
      </c>
      <c r="E8" s="24">
        <f t="shared" si="3"/>
        <v>9431.0775000000012</v>
      </c>
      <c r="F8" s="177">
        <f t="shared" si="3"/>
        <v>9431.0775000000012</v>
      </c>
      <c r="G8" s="24">
        <f t="shared" si="3"/>
        <v>9431.0775000000012</v>
      </c>
      <c r="H8" s="149">
        <f t="shared" si="3"/>
        <v>9431.0775000000012</v>
      </c>
      <c r="I8" s="177">
        <f t="shared" si="3"/>
        <v>9431.0775000000012</v>
      </c>
      <c r="J8" s="24">
        <f t="shared" si="3"/>
        <v>9431.0775000000012</v>
      </c>
      <c r="K8" s="24">
        <f t="shared" si="3"/>
        <v>9431.0775000000012</v>
      </c>
      <c r="L8" s="177">
        <f t="shared" si="3"/>
        <v>9431.0775000000012</v>
      </c>
      <c r="M8" s="24">
        <f t="shared" si="3"/>
        <v>9431.0775000000012</v>
      </c>
      <c r="N8" s="178">
        <f t="shared" si="3"/>
        <v>9431.0775000000012</v>
      </c>
      <c r="O8" s="24">
        <f t="shared" ref="O8:O10" si="4">SUM(C8:E8)</f>
        <v>28293.232500000006</v>
      </c>
      <c r="P8" s="24">
        <f t="shared" ref="P8:P10" si="5">SUM(F8:H8)</f>
        <v>28293.232500000006</v>
      </c>
      <c r="Q8" s="24">
        <f t="shared" ref="Q8:Q10" si="6">SUM(I8:K8)</f>
        <v>28293.232500000006</v>
      </c>
      <c r="R8" s="24">
        <f t="shared" ref="R8:R10" si="7">SUM(L8:N8)</f>
        <v>28293.232500000006</v>
      </c>
      <c r="S8" s="25">
        <f t="shared" ref="S8:S10" si="8">SUM(C8:N8)</f>
        <v>113172.93000000001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12612.33566666666</v>
      </c>
      <c r="D10" s="27">
        <f t="shared" si="3"/>
        <v>12612.33566666666</v>
      </c>
      <c r="E10" s="27">
        <f t="shared" si="3"/>
        <v>12612.33566666666</v>
      </c>
      <c r="F10" s="179">
        <f t="shared" si="3"/>
        <v>12612.33566666666</v>
      </c>
      <c r="G10" s="27">
        <f t="shared" si="3"/>
        <v>12612.33566666666</v>
      </c>
      <c r="H10" s="150">
        <f t="shared" si="3"/>
        <v>12612.33566666666</v>
      </c>
      <c r="I10" s="179">
        <f t="shared" si="3"/>
        <v>12612.33566666666</v>
      </c>
      <c r="J10" s="27">
        <f t="shared" si="3"/>
        <v>12612.33566666666</v>
      </c>
      <c r="K10" s="27">
        <f t="shared" si="3"/>
        <v>12612.33566666666</v>
      </c>
      <c r="L10" s="179">
        <f t="shared" si="3"/>
        <v>12612.33566666666</v>
      </c>
      <c r="M10" s="27">
        <f t="shared" si="3"/>
        <v>12612.33566666666</v>
      </c>
      <c r="N10" s="180">
        <f t="shared" si="3"/>
        <v>12612.33566666666</v>
      </c>
      <c r="O10" s="27">
        <f t="shared" si="4"/>
        <v>37837.006999999983</v>
      </c>
      <c r="P10" s="27">
        <f t="shared" si="5"/>
        <v>37837.006999999983</v>
      </c>
      <c r="Q10" s="27">
        <f t="shared" si="6"/>
        <v>37837.006999999983</v>
      </c>
      <c r="R10" s="27">
        <f t="shared" si="7"/>
        <v>37837.006999999983</v>
      </c>
      <c r="S10" s="28">
        <f t="shared" si="8"/>
        <v>151348.02799999993</v>
      </c>
    </row>
    <row r="11" spans="1:19" ht="12.75" x14ac:dyDescent="0.25">
      <c r="B11" s="29" t="s">
        <v>9</v>
      </c>
      <c r="C11" s="133">
        <f>SUM(C8:C9)</f>
        <v>9431.0775000000012</v>
      </c>
      <c r="D11" s="30">
        <f t="shared" ref="D11:S11" si="9">SUM(D8:D9)</f>
        <v>9431.0775000000012</v>
      </c>
      <c r="E11" s="30">
        <f t="shared" si="9"/>
        <v>9431.0775000000012</v>
      </c>
      <c r="F11" s="181">
        <f t="shared" si="9"/>
        <v>9431.0775000000012</v>
      </c>
      <c r="G11" s="30">
        <f t="shared" si="9"/>
        <v>9431.0775000000012</v>
      </c>
      <c r="H11" s="151">
        <f t="shared" si="9"/>
        <v>9431.0775000000012</v>
      </c>
      <c r="I11" s="181">
        <f t="shared" si="9"/>
        <v>9431.0775000000012</v>
      </c>
      <c r="J11" s="30">
        <f t="shared" si="9"/>
        <v>9431.0775000000012</v>
      </c>
      <c r="K11" s="30">
        <f t="shared" si="9"/>
        <v>9431.0775000000012</v>
      </c>
      <c r="L11" s="181">
        <f t="shared" si="9"/>
        <v>9431.0775000000012</v>
      </c>
      <c r="M11" s="30">
        <f t="shared" si="9"/>
        <v>9431.0775000000012</v>
      </c>
      <c r="N11" s="182">
        <f t="shared" si="9"/>
        <v>9431.0775000000012</v>
      </c>
      <c r="O11" s="30">
        <f t="shared" si="9"/>
        <v>28293.232500000006</v>
      </c>
      <c r="P11" s="30">
        <f t="shared" si="9"/>
        <v>28293.232500000006</v>
      </c>
      <c r="Q11" s="30">
        <f t="shared" si="9"/>
        <v>28293.232500000006</v>
      </c>
      <c r="R11" s="30">
        <f t="shared" si="9"/>
        <v>28293.232500000006</v>
      </c>
      <c r="S11" s="31">
        <f t="shared" si="9"/>
        <v>113172.93000000001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12946.130166666666</v>
      </c>
      <c r="D13" s="34">
        <f t="shared" ref="D13:N13" si="11">D5-SUM(D8:D10)</f>
        <v>12946.130166666666</v>
      </c>
      <c r="E13" s="34">
        <f t="shared" si="11"/>
        <v>12946.130166666666</v>
      </c>
      <c r="F13" s="185">
        <f t="shared" si="11"/>
        <v>12946.130166666666</v>
      </c>
      <c r="G13" s="34">
        <f t="shared" si="11"/>
        <v>12946.130166666666</v>
      </c>
      <c r="H13" s="153">
        <f t="shared" si="11"/>
        <v>12946.130166666666</v>
      </c>
      <c r="I13" s="185">
        <f t="shared" si="11"/>
        <v>12946.130166666666</v>
      </c>
      <c r="J13" s="34">
        <f t="shared" si="11"/>
        <v>12946.130166666666</v>
      </c>
      <c r="K13" s="34">
        <f t="shared" si="11"/>
        <v>12946.130166666666</v>
      </c>
      <c r="L13" s="185">
        <f t="shared" si="11"/>
        <v>12946.130166666666</v>
      </c>
      <c r="M13" s="34">
        <f t="shared" si="11"/>
        <v>12946.130166666666</v>
      </c>
      <c r="N13" s="186">
        <f t="shared" si="11"/>
        <v>12946.130166666666</v>
      </c>
      <c r="O13" s="34">
        <f t="shared" ref="O13:R13" si="12">O5-SUM(O8:O10)</f>
        <v>38838.39049999998</v>
      </c>
      <c r="P13" s="34">
        <f t="shared" si="12"/>
        <v>38838.39049999998</v>
      </c>
      <c r="Q13" s="34">
        <f t="shared" si="12"/>
        <v>38838.39049999998</v>
      </c>
      <c r="R13" s="34">
        <f t="shared" si="12"/>
        <v>38838.39049999998</v>
      </c>
      <c r="S13" s="35">
        <f>S5-SUM(S8:S10)</f>
        <v>155353.56200000003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0.36999997523069517</v>
      </c>
      <c r="D14" s="314">
        <f t="shared" si="13"/>
        <v>0.36999997523069517</v>
      </c>
      <c r="E14" s="314">
        <f t="shared" si="13"/>
        <v>0.36999997523069517</v>
      </c>
      <c r="F14" s="315">
        <f t="shared" si="13"/>
        <v>0.36999997523069517</v>
      </c>
      <c r="G14" s="314">
        <f t="shared" si="13"/>
        <v>0.36999997523069517</v>
      </c>
      <c r="H14" s="316">
        <f t="shared" si="13"/>
        <v>0.36999997523069517</v>
      </c>
      <c r="I14" s="315">
        <f t="shared" si="13"/>
        <v>0.36999997523069517</v>
      </c>
      <c r="J14" s="314">
        <f t="shared" si="13"/>
        <v>0.36999997523069517</v>
      </c>
      <c r="K14" s="314">
        <f t="shared" si="13"/>
        <v>0.36999997523069517</v>
      </c>
      <c r="L14" s="315">
        <f t="shared" si="13"/>
        <v>0.36999997523069517</v>
      </c>
      <c r="M14" s="314">
        <f t="shared" si="13"/>
        <v>0.36999997523069517</v>
      </c>
      <c r="N14" s="317">
        <f t="shared" si="13"/>
        <v>0.36999997523069517</v>
      </c>
      <c r="O14" s="314">
        <f t="shared" si="13"/>
        <v>0.369999975230695</v>
      </c>
      <c r="P14" s="314">
        <f t="shared" si="13"/>
        <v>0.369999975230695</v>
      </c>
      <c r="Q14" s="314">
        <f t="shared" si="13"/>
        <v>0.369999975230695</v>
      </c>
      <c r="R14" s="314">
        <f t="shared" si="13"/>
        <v>0.369999975230695</v>
      </c>
      <c r="S14" s="318">
        <f>IFERROR(S13/S5,"N/A")</f>
        <v>0.36999997523069522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1029.1666666666667</v>
      </c>
      <c r="D21" s="24">
        <f t="shared" si="14"/>
        <v>1029.1666666666667</v>
      </c>
      <c r="E21" s="24">
        <f t="shared" si="14"/>
        <v>1029.1666666666667</v>
      </c>
      <c r="F21" s="177">
        <f t="shared" si="14"/>
        <v>1029.1666666666667</v>
      </c>
      <c r="G21" s="24">
        <f t="shared" si="14"/>
        <v>1029.1666666666667</v>
      </c>
      <c r="H21" s="149">
        <f t="shared" si="14"/>
        <v>1029.1666666666667</v>
      </c>
      <c r="I21" s="177">
        <f t="shared" si="14"/>
        <v>1029.1666666666667</v>
      </c>
      <c r="J21" s="24">
        <f t="shared" si="14"/>
        <v>1029.1666666666667</v>
      </c>
      <c r="K21" s="24">
        <f t="shared" si="14"/>
        <v>1029.1666666666667</v>
      </c>
      <c r="L21" s="177">
        <f t="shared" si="14"/>
        <v>1029.1666666666667</v>
      </c>
      <c r="M21" s="24">
        <f t="shared" si="14"/>
        <v>1029.1666666666667</v>
      </c>
      <c r="N21" s="178">
        <f t="shared" si="14"/>
        <v>1029.1666666666667</v>
      </c>
      <c r="O21" s="24">
        <f t="shared" si="15"/>
        <v>3087.5</v>
      </c>
      <c r="P21" s="24">
        <f t="shared" si="16"/>
        <v>3087.5</v>
      </c>
      <c r="Q21" s="24">
        <f t="shared" si="17"/>
        <v>3087.5</v>
      </c>
      <c r="R21" s="24">
        <f t="shared" si="18"/>
        <v>3087.5</v>
      </c>
      <c r="S21" s="25">
        <f t="shared" si="19"/>
        <v>12349.999999999998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424.82916666666665</v>
      </c>
      <c r="D24" s="27">
        <f t="shared" si="14"/>
        <v>424.82916666666665</v>
      </c>
      <c r="E24" s="27">
        <f t="shared" si="14"/>
        <v>424.82916666666665</v>
      </c>
      <c r="F24" s="179">
        <f t="shared" si="14"/>
        <v>424.82916666666665</v>
      </c>
      <c r="G24" s="27">
        <f t="shared" si="14"/>
        <v>424.82916666666665</v>
      </c>
      <c r="H24" s="150">
        <f t="shared" si="14"/>
        <v>424.82916666666665</v>
      </c>
      <c r="I24" s="179">
        <f t="shared" si="14"/>
        <v>424.82916666666665</v>
      </c>
      <c r="J24" s="27">
        <f t="shared" si="14"/>
        <v>424.82916666666665</v>
      </c>
      <c r="K24" s="27">
        <f t="shared" si="14"/>
        <v>424.82916666666665</v>
      </c>
      <c r="L24" s="179">
        <f t="shared" si="14"/>
        <v>424.82916666666665</v>
      </c>
      <c r="M24" s="27">
        <f t="shared" si="14"/>
        <v>424.82916666666665</v>
      </c>
      <c r="N24" s="180">
        <f t="shared" si="14"/>
        <v>424.82916666666665</v>
      </c>
      <c r="O24" s="27">
        <f t="shared" si="15"/>
        <v>1274.4875</v>
      </c>
      <c r="P24" s="27">
        <f t="shared" si="16"/>
        <v>1274.4875</v>
      </c>
      <c r="Q24" s="27">
        <f t="shared" si="17"/>
        <v>1274.4875</v>
      </c>
      <c r="R24" s="27">
        <f t="shared" si="18"/>
        <v>1274.4875</v>
      </c>
      <c r="S24" s="28">
        <f t="shared" si="19"/>
        <v>5097.949999999998</v>
      </c>
    </row>
    <row r="25" spans="2:19" s="41" customFormat="1" ht="12.75" x14ac:dyDescent="0.25">
      <c r="B25" s="29" t="s">
        <v>20</v>
      </c>
      <c r="C25" s="135">
        <f>SUM(C18:C24)</f>
        <v>1453.9958333333334</v>
      </c>
      <c r="D25" s="34">
        <f t="shared" ref="D25:R25" si="20">SUM(D18:D24)</f>
        <v>1453.9958333333334</v>
      </c>
      <c r="E25" s="34">
        <f t="shared" si="20"/>
        <v>1453.9958333333334</v>
      </c>
      <c r="F25" s="185">
        <f t="shared" si="20"/>
        <v>1453.9958333333334</v>
      </c>
      <c r="G25" s="34">
        <f t="shared" si="20"/>
        <v>1453.9958333333334</v>
      </c>
      <c r="H25" s="153">
        <f t="shared" si="20"/>
        <v>1453.9958333333334</v>
      </c>
      <c r="I25" s="185">
        <f t="shared" si="20"/>
        <v>1453.9958333333334</v>
      </c>
      <c r="J25" s="34">
        <f t="shared" si="20"/>
        <v>1453.9958333333334</v>
      </c>
      <c r="K25" s="34">
        <f t="shared" si="20"/>
        <v>1453.9958333333334</v>
      </c>
      <c r="L25" s="185">
        <f t="shared" si="20"/>
        <v>1453.9958333333334</v>
      </c>
      <c r="M25" s="34">
        <f t="shared" si="20"/>
        <v>1453.9958333333334</v>
      </c>
      <c r="N25" s="186">
        <f t="shared" si="20"/>
        <v>1453.9958333333334</v>
      </c>
      <c r="O25" s="34">
        <f t="shared" si="20"/>
        <v>4361.9875000000002</v>
      </c>
      <c r="P25" s="34">
        <f t="shared" si="20"/>
        <v>4361.9875000000002</v>
      </c>
      <c r="Q25" s="34">
        <f t="shared" si="20"/>
        <v>4361.9875000000002</v>
      </c>
      <c r="R25" s="34">
        <f t="shared" si="20"/>
        <v>4361.9875000000002</v>
      </c>
      <c r="S25" s="35">
        <f>SUM(S18:S24)</f>
        <v>17447.949999999997</v>
      </c>
    </row>
    <row r="26" spans="2:19" s="39" customFormat="1" ht="12.75" x14ac:dyDescent="0.25">
      <c r="B26" s="42" t="s">
        <v>21</v>
      </c>
      <c r="C26" s="137">
        <f>IFERROR(C25/C13,"N/A")</f>
        <v>0.11231123236170151</v>
      </c>
      <c r="D26" s="43">
        <f t="shared" ref="D26:R26" si="21">IFERROR(D25/D13,"N/A")</f>
        <v>0.11231123236170151</v>
      </c>
      <c r="E26" s="43">
        <f t="shared" si="21"/>
        <v>0.11231123236170151</v>
      </c>
      <c r="F26" s="189">
        <f t="shared" si="21"/>
        <v>0.11231123236170151</v>
      </c>
      <c r="G26" s="43">
        <f t="shared" si="21"/>
        <v>0.11231123236170151</v>
      </c>
      <c r="H26" s="155">
        <f t="shared" si="21"/>
        <v>0.11231123236170151</v>
      </c>
      <c r="I26" s="189">
        <f t="shared" si="21"/>
        <v>0.11231123236170151</v>
      </c>
      <c r="J26" s="43">
        <f t="shared" si="21"/>
        <v>0.11231123236170151</v>
      </c>
      <c r="K26" s="43">
        <f t="shared" si="21"/>
        <v>0.11231123236170151</v>
      </c>
      <c r="L26" s="189">
        <f t="shared" si="21"/>
        <v>0.11231123236170151</v>
      </c>
      <c r="M26" s="43">
        <f t="shared" si="21"/>
        <v>0.11231123236170151</v>
      </c>
      <c r="N26" s="190">
        <f t="shared" si="21"/>
        <v>0.11231123236170151</v>
      </c>
      <c r="O26" s="43">
        <f t="shared" si="21"/>
        <v>0.11231123236170155</v>
      </c>
      <c r="P26" s="43">
        <f t="shared" si="21"/>
        <v>0.11231123236170155</v>
      </c>
      <c r="Q26" s="43">
        <f t="shared" si="21"/>
        <v>0.11231123236170155</v>
      </c>
      <c r="R26" s="43">
        <f t="shared" si="21"/>
        <v>0.11231123236170155</v>
      </c>
      <c r="S26" s="44">
        <f>IFERROR(S25/S13,"N/A")</f>
        <v>0.11231123236170146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83.333333333333329</v>
      </c>
      <c r="D29" s="24">
        <f t="shared" ref="D29:N39" si="22">C29</f>
        <v>83.333333333333329</v>
      </c>
      <c r="E29" s="24">
        <f t="shared" si="22"/>
        <v>83.333333333333329</v>
      </c>
      <c r="F29" s="177">
        <f t="shared" si="22"/>
        <v>83.333333333333329</v>
      </c>
      <c r="G29" s="24">
        <f t="shared" si="22"/>
        <v>83.333333333333329</v>
      </c>
      <c r="H29" s="149">
        <f t="shared" si="22"/>
        <v>83.333333333333329</v>
      </c>
      <c r="I29" s="177">
        <f t="shared" si="22"/>
        <v>83.333333333333329</v>
      </c>
      <c r="J29" s="24">
        <f t="shared" si="22"/>
        <v>83.333333333333329</v>
      </c>
      <c r="K29" s="24">
        <f t="shared" si="22"/>
        <v>83.333333333333329</v>
      </c>
      <c r="L29" s="177">
        <f t="shared" si="22"/>
        <v>83.333333333333329</v>
      </c>
      <c r="M29" s="24">
        <f t="shared" si="22"/>
        <v>83.333333333333329</v>
      </c>
      <c r="N29" s="178">
        <f t="shared" si="22"/>
        <v>83.333333333333329</v>
      </c>
      <c r="O29" s="24">
        <f t="shared" ref="O29:O39" si="23">SUM(C29:E29)</f>
        <v>250</v>
      </c>
      <c r="P29" s="24">
        <f t="shared" ref="P29:P39" si="24">SUM(F29:H29)</f>
        <v>250</v>
      </c>
      <c r="Q29" s="24">
        <f t="shared" ref="Q29:Q39" si="25">SUM(I29:K29)</f>
        <v>250</v>
      </c>
      <c r="R29" s="24">
        <f t="shared" ref="R29:R39" si="26">SUM(L29:N29)</f>
        <v>250</v>
      </c>
      <c r="S29" s="25">
        <f t="shared" ref="S29:S39" si="27">SUM(C29:N29)</f>
        <v>1000.0000000000001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58.333333333333343</v>
      </c>
      <c r="D31" s="24">
        <f t="shared" si="22"/>
        <v>58.333333333333343</v>
      </c>
      <c r="E31" s="24">
        <f t="shared" si="22"/>
        <v>58.333333333333343</v>
      </c>
      <c r="F31" s="177">
        <f t="shared" si="22"/>
        <v>58.333333333333343</v>
      </c>
      <c r="G31" s="24">
        <f t="shared" si="22"/>
        <v>58.333333333333343</v>
      </c>
      <c r="H31" s="149">
        <f t="shared" si="22"/>
        <v>58.333333333333343</v>
      </c>
      <c r="I31" s="177">
        <f t="shared" si="22"/>
        <v>58.333333333333343</v>
      </c>
      <c r="J31" s="24">
        <f t="shared" si="22"/>
        <v>58.333333333333343</v>
      </c>
      <c r="K31" s="24">
        <f t="shared" si="22"/>
        <v>58.333333333333343</v>
      </c>
      <c r="L31" s="177">
        <f t="shared" si="22"/>
        <v>58.333333333333343</v>
      </c>
      <c r="M31" s="24">
        <f t="shared" si="22"/>
        <v>58.333333333333343</v>
      </c>
      <c r="N31" s="178">
        <f t="shared" si="22"/>
        <v>58.333333333333343</v>
      </c>
      <c r="O31" s="24">
        <f t="shared" si="23"/>
        <v>175.00000000000003</v>
      </c>
      <c r="P31" s="24">
        <f t="shared" si="24"/>
        <v>175.00000000000003</v>
      </c>
      <c r="Q31" s="24">
        <f t="shared" si="25"/>
        <v>175.00000000000003</v>
      </c>
      <c r="R31" s="24">
        <f t="shared" si="26"/>
        <v>175.00000000000003</v>
      </c>
      <c r="S31" s="25">
        <f t="shared" si="27"/>
        <v>700.00000000000034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58.333333333333343</v>
      </c>
      <c r="D32" s="24">
        <f t="shared" si="22"/>
        <v>58.333333333333343</v>
      </c>
      <c r="E32" s="24">
        <f t="shared" si="22"/>
        <v>58.333333333333343</v>
      </c>
      <c r="F32" s="177">
        <f t="shared" si="22"/>
        <v>58.333333333333343</v>
      </c>
      <c r="G32" s="24">
        <f t="shared" si="22"/>
        <v>58.333333333333343</v>
      </c>
      <c r="H32" s="149">
        <f t="shared" si="22"/>
        <v>58.333333333333343</v>
      </c>
      <c r="I32" s="177">
        <f t="shared" si="22"/>
        <v>58.333333333333343</v>
      </c>
      <c r="J32" s="24">
        <f t="shared" si="22"/>
        <v>58.333333333333343</v>
      </c>
      <c r="K32" s="24">
        <f t="shared" si="22"/>
        <v>58.333333333333343</v>
      </c>
      <c r="L32" s="177">
        <f t="shared" si="22"/>
        <v>58.333333333333343</v>
      </c>
      <c r="M32" s="24">
        <f t="shared" si="22"/>
        <v>58.333333333333343</v>
      </c>
      <c r="N32" s="178">
        <f t="shared" si="22"/>
        <v>58.333333333333343</v>
      </c>
      <c r="O32" s="24">
        <f t="shared" si="23"/>
        <v>175.00000000000003</v>
      </c>
      <c r="P32" s="24">
        <f t="shared" si="24"/>
        <v>175.00000000000003</v>
      </c>
      <c r="Q32" s="24">
        <f t="shared" si="25"/>
        <v>175.00000000000003</v>
      </c>
      <c r="R32" s="24">
        <f t="shared" si="26"/>
        <v>175.00000000000003</v>
      </c>
      <c r="S32" s="25">
        <f t="shared" si="27"/>
        <v>700.00000000000034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1049.6862999999998</v>
      </c>
      <c r="D33" s="24">
        <f t="shared" si="22"/>
        <v>1049.6862999999998</v>
      </c>
      <c r="E33" s="24">
        <f t="shared" si="22"/>
        <v>1049.6862999999998</v>
      </c>
      <c r="F33" s="177">
        <f t="shared" si="22"/>
        <v>1049.6862999999998</v>
      </c>
      <c r="G33" s="24">
        <f t="shared" si="22"/>
        <v>1049.6862999999998</v>
      </c>
      <c r="H33" s="149">
        <f t="shared" si="22"/>
        <v>1049.6862999999998</v>
      </c>
      <c r="I33" s="177">
        <f t="shared" si="22"/>
        <v>1049.6862999999998</v>
      </c>
      <c r="J33" s="24">
        <f t="shared" si="22"/>
        <v>1049.6862999999998</v>
      </c>
      <c r="K33" s="24">
        <f t="shared" si="22"/>
        <v>1049.6862999999998</v>
      </c>
      <c r="L33" s="177">
        <f t="shared" si="22"/>
        <v>1049.6862999999998</v>
      </c>
      <c r="M33" s="24">
        <f t="shared" si="22"/>
        <v>1049.6862999999998</v>
      </c>
      <c r="N33" s="178">
        <f t="shared" si="22"/>
        <v>1049.6862999999998</v>
      </c>
      <c r="O33" s="24">
        <f t="shared" si="23"/>
        <v>3149.0588999999995</v>
      </c>
      <c r="P33" s="24">
        <f t="shared" si="24"/>
        <v>3149.0588999999995</v>
      </c>
      <c r="Q33" s="24">
        <f t="shared" si="25"/>
        <v>3149.0588999999995</v>
      </c>
      <c r="R33" s="24">
        <f t="shared" si="26"/>
        <v>3149.0588999999995</v>
      </c>
      <c r="S33" s="25">
        <f t="shared" si="27"/>
        <v>12596.235599999995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270.83333333333331</v>
      </c>
      <c r="D34" s="24">
        <f t="shared" si="22"/>
        <v>270.83333333333331</v>
      </c>
      <c r="E34" s="24">
        <f t="shared" si="22"/>
        <v>270.83333333333331</v>
      </c>
      <c r="F34" s="177">
        <f t="shared" si="22"/>
        <v>270.83333333333331</v>
      </c>
      <c r="G34" s="24">
        <f t="shared" si="22"/>
        <v>270.83333333333331</v>
      </c>
      <c r="H34" s="149">
        <f t="shared" si="22"/>
        <v>270.83333333333331</v>
      </c>
      <c r="I34" s="177">
        <f t="shared" si="22"/>
        <v>270.83333333333331</v>
      </c>
      <c r="J34" s="24">
        <f t="shared" si="22"/>
        <v>270.83333333333331</v>
      </c>
      <c r="K34" s="24">
        <f t="shared" si="22"/>
        <v>270.83333333333331</v>
      </c>
      <c r="L34" s="177">
        <f t="shared" si="22"/>
        <v>270.83333333333331</v>
      </c>
      <c r="M34" s="24">
        <f t="shared" si="22"/>
        <v>270.83333333333331</v>
      </c>
      <c r="N34" s="178">
        <f t="shared" si="22"/>
        <v>270.83333333333331</v>
      </c>
      <c r="O34" s="24">
        <f t="shared" si="23"/>
        <v>812.5</v>
      </c>
      <c r="P34" s="24">
        <f t="shared" si="24"/>
        <v>812.5</v>
      </c>
      <c r="Q34" s="24">
        <f t="shared" si="25"/>
        <v>812.5</v>
      </c>
      <c r="R34" s="24">
        <f t="shared" si="26"/>
        <v>812.5</v>
      </c>
      <c r="S34" s="25">
        <f t="shared" si="27"/>
        <v>3250.0000000000005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98</v>
      </c>
      <c r="D35" s="24">
        <f t="shared" si="22"/>
        <v>98</v>
      </c>
      <c r="E35" s="24">
        <f t="shared" si="22"/>
        <v>98</v>
      </c>
      <c r="F35" s="177">
        <f t="shared" si="22"/>
        <v>98</v>
      </c>
      <c r="G35" s="24">
        <f t="shared" si="22"/>
        <v>98</v>
      </c>
      <c r="H35" s="149">
        <f t="shared" si="22"/>
        <v>98</v>
      </c>
      <c r="I35" s="177">
        <f t="shared" si="22"/>
        <v>98</v>
      </c>
      <c r="J35" s="24">
        <f t="shared" si="22"/>
        <v>98</v>
      </c>
      <c r="K35" s="24">
        <f t="shared" si="22"/>
        <v>98</v>
      </c>
      <c r="L35" s="177">
        <f t="shared" si="22"/>
        <v>98</v>
      </c>
      <c r="M35" s="24">
        <f t="shared" si="22"/>
        <v>98</v>
      </c>
      <c r="N35" s="178">
        <f t="shared" si="22"/>
        <v>98</v>
      </c>
      <c r="O35" s="24">
        <f t="shared" si="23"/>
        <v>294</v>
      </c>
      <c r="P35" s="24">
        <f t="shared" si="24"/>
        <v>294</v>
      </c>
      <c r="Q35" s="24">
        <f t="shared" si="25"/>
        <v>294</v>
      </c>
      <c r="R35" s="24">
        <f t="shared" si="26"/>
        <v>294</v>
      </c>
      <c r="S35" s="25">
        <f t="shared" si="27"/>
        <v>1176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283.50000000000006</v>
      </c>
      <c r="D36" s="24">
        <f t="shared" si="22"/>
        <v>283.50000000000006</v>
      </c>
      <c r="E36" s="24">
        <f t="shared" si="22"/>
        <v>283.50000000000006</v>
      </c>
      <c r="F36" s="177">
        <f t="shared" si="22"/>
        <v>283.50000000000006</v>
      </c>
      <c r="G36" s="24">
        <f t="shared" si="22"/>
        <v>283.50000000000006</v>
      </c>
      <c r="H36" s="149">
        <f t="shared" si="22"/>
        <v>283.50000000000006</v>
      </c>
      <c r="I36" s="177">
        <f t="shared" si="22"/>
        <v>283.50000000000006</v>
      </c>
      <c r="J36" s="24">
        <f t="shared" si="22"/>
        <v>283.50000000000006</v>
      </c>
      <c r="K36" s="24">
        <f t="shared" si="22"/>
        <v>283.50000000000006</v>
      </c>
      <c r="L36" s="177">
        <f t="shared" si="22"/>
        <v>283.50000000000006</v>
      </c>
      <c r="M36" s="24">
        <f t="shared" si="22"/>
        <v>283.50000000000006</v>
      </c>
      <c r="N36" s="178">
        <f t="shared" si="22"/>
        <v>283.50000000000006</v>
      </c>
      <c r="O36" s="24">
        <f t="shared" si="23"/>
        <v>850.50000000000023</v>
      </c>
      <c r="P36" s="24">
        <f t="shared" si="24"/>
        <v>850.50000000000023</v>
      </c>
      <c r="Q36" s="24">
        <f t="shared" si="25"/>
        <v>850.50000000000023</v>
      </c>
      <c r="R36" s="24">
        <f t="shared" si="26"/>
        <v>850.50000000000023</v>
      </c>
      <c r="S36" s="25">
        <f t="shared" si="27"/>
        <v>3402.0000000000005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119</v>
      </c>
      <c r="D37" s="24">
        <f t="shared" si="22"/>
        <v>119</v>
      </c>
      <c r="E37" s="24">
        <f t="shared" si="22"/>
        <v>119</v>
      </c>
      <c r="F37" s="177">
        <f t="shared" si="22"/>
        <v>119</v>
      </c>
      <c r="G37" s="24">
        <f t="shared" si="22"/>
        <v>119</v>
      </c>
      <c r="H37" s="149">
        <f t="shared" si="22"/>
        <v>119</v>
      </c>
      <c r="I37" s="177">
        <f t="shared" si="22"/>
        <v>119</v>
      </c>
      <c r="J37" s="24">
        <f t="shared" si="22"/>
        <v>119</v>
      </c>
      <c r="K37" s="24">
        <f t="shared" si="22"/>
        <v>119</v>
      </c>
      <c r="L37" s="177">
        <f t="shared" si="22"/>
        <v>119</v>
      </c>
      <c r="M37" s="24">
        <f t="shared" si="22"/>
        <v>119</v>
      </c>
      <c r="N37" s="178">
        <f t="shared" si="22"/>
        <v>119</v>
      </c>
      <c r="O37" s="24">
        <f t="shared" si="23"/>
        <v>357</v>
      </c>
      <c r="P37" s="24">
        <f t="shared" si="24"/>
        <v>357</v>
      </c>
      <c r="Q37" s="24">
        <f t="shared" si="25"/>
        <v>357</v>
      </c>
      <c r="R37" s="24">
        <f t="shared" si="26"/>
        <v>357</v>
      </c>
      <c r="S37" s="25">
        <f t="shared" si="27"/>
        <v>1428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84.879697500000006</v>
      </c>
      <c r="D38" s="24">
        <f t="shared" si="22"/>
        <v>84.879697500000006</v>
      </c>
      <c r="E38" s="24">
        <f t="shared" si="22"/>
        <v>84.879697500000006</v>
      </c>
      <c r="F38" s="177">
        <f t="shared" si="22"/>
        <v>84.879697500000006</v>
      </c>
      <c r="G38" s="24">
        <f t="shared" si="22"/>
        <v>84.879697500000006</v>
      </c>
      <c r="H38" s="149">
        <f t="shared" si="22"/>
        <v>84.879697500000006</v>
      </c>
      <c r="I38" s="177">
        <f t="shared" si="22"/>
        <v>84.879697500000006</v>
      </c>
      <c r="J38" s="24">
        <f t="shared" si="22"/>
        <v>84.879697500000006</v>
      </c>
      <c r="K38" s="24">
        <f t="shared" si="22"/>
        <v>84.879697500000006</v>
      </c>
      <c r="L38" s="177">
        <f t="shared" si="22"/>
        <v>84.879697500000006</v>
      </c>
      <c r="M38" s="24">
        <f t="shared" si="22"/>
        <v>84.879697500000006</v>
      </c>
      <c r="N38" s="178">
        <f t="shared" si="22"/>
        <v>84.879697500000006</v>
      </c>
      <c r="O38" s="24">
        <f t="shared" si="23"/>
        <v>254.6390925</v>
      </c>
      <c r="P38" s="24">
        <f t="shared" si="24"/>
        <v>254.6390925</v>
      </c>
      <c r="Q38" s="24">
        <f t="shared" si="25"/>
        <v>254.6390925</v>
      </c>
      <c r="R38" s="24">
        <f t="shared" si="26"/>
        <v>254.6390925</v>
      </c>
      <c r="S38" s="25">
        <f t="shared" si="27"/>
        <v>1018.5563700000001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966.44166666666672</v>
      </c>
      <c r="D39" s="27">
        <f t="shared" si="22"/>
        <v>966.44166666666672</v>
      </c>
      <c r="E39" s="27">
        <f t="shared" si="22"/>
        <v>966.44166666666672</v>
      </c>
      <c r="F39" s="179">
        <f t="shared" si="22"/>
        <v>966.44166666666672</v>
      </c>
      <c r="G39" s="27">
        <f t="shared" si="22"/>
        <v>966.44166666666672</v>
      </c>
      <c r="H39" s="150">
        <f t="shared" si="22"/>
        <v>966.44166666666672</v>
      </c>
      <c r="I39" s="179">
        <f t="shared" si="22"/>
        <v>966.44166666666672</v>
      </c>
      <c r="J39" s="27">
        <f t="shared" si="22"/>
        <v>966.44166666666672</v>
      </c>
      <c r="K39" s="27">
        <f t="shared" si="22"/>
        <v>966.44166666666672</v>
      </c>
      <c r="L39" s="179">
        <f t="shared" si="22"/>
        <v>966.44166666666672</v>
      </c>
      <c r="M39" s="27">
        <f t="shared" si="22"/>
        <v>966.44166666666672</v>
      </c>
      <c r="N39" s="180">
        <f t="shared" si="22"/>
        <v>966.44166666666672</v>
      </c>
      <c r="O39" s="27">
        <f t="shared" si="23"/>
        <v>2899.3250000000003</v>
      </c>
      <c r="P39" s="27">
        <f t="shared" si="24"/>
        <v>2899.3250000000003</v>
      </c>
      <c r="Q39" s="27">
        <f t="shared" si="25"/>
        <v>2899.3250000000003</v>
      </c>
      <c r="R39" s="27">
        <f t="shared" si="26"/>
        <v>2899.3250000000003</v>
      </c>
      <c r="S39" s="28">
        <f t="shared" si="27"/>
        <v>11597.300000000003</v>
      </c>
    </row>
    <row r="40" spans="2:19" s="41" customFormat="1" ht="12.75" x14ac:dyDescent="0.25">
      <c r="B40" s="45" t="s">
        <v>32</v>
      </c>
      <c r="C40" s="138">
        <f>SUM(C29:C39)</f>
        <v>3072.3409974999995</v>
      </c>
      <c r="D40" s="46">
        <f t="shared" ref="D40:R40" si="28">SUM(D29:D39)</f>
        <v>3072.3409974999995</v>
      </c>
      <c r="E40" s="46">
        <f t="shared" si="28"/>
        <v>3072.3409974999995</v>
      </c>
      <c r="F40" s="191">
        <f t="shared" si="28"/>
        <v>3072.3409974999995</v>
      </c>
      <c r="G40" s="46">
        <f t="shared" si="28"/>
        <v>3072.3409974999995</v>
      </c>
      <c r="H40" s="156">
        <f t="shared" si="28"/>
        <v>3072.3409974999995</v>
      </c>
      <c r="I40" s="191">
        <f t="shared" si="28"/>
        <v>3072.3409974999995</v>
      </c>
      <c r="J40" s="46">
        <f t="shared" si="28"/>
        <v>3072.3409974999995</v>
      </c>
      <c r="K40" s="46">
        <f t="shared" si="28"/>
        <v>3072.3409974999995</v>
      </c>
      <c r="L40" s="191">
        <f t="shared" si="28"/>
        <v>3072.3409974999995</v>
      </c>
      <c r="M40" s="46">
        <f t="shared" si="28"/>
        <v>3072.3409974999995</v>
      </c>
      <c r="N40" s="192">
        <f t="shared" si="28"/>
        <v>3072.3409974999995</v>
      </c>
      <c r="O40" s="46">
        <f t="shared" si="28"/>
        <v>9217.0229925000003</v>
      </c>
      <c r="P40" s="46">
        <f t="shared" si="28"/>
        <v>9217.0229925000003</v>
      </c>
      <c r="Q40" s="46">
        <f t="shared" si="28"/>
        <v>9217.0229925000003</v>
      </c>
      <c r="R40" s="46">
        <f t="shared" si="28"/>
        <v>9217.0229925000003</v>
      </c>
      <c r="S40" s="47">
        <f>SUM(S29:S39)</f>
        <v>36868.091969999994</v>
      </c>
    </row>
    <row r="41" spans="2:19" s="39" customFormat="1" ht="12.75" x14ac:dyDescent="0.25">
      <c r="B41" s="48" t="s">
        <v>33</v>
      </c>
      <c r="C41" s="139">
        <f>IFERROR(C40/C13,"N/A")</f>
        <v>0.23731732633204763</v>
      </c>
      <c r="D41" s="49">
        <f t="shared" ref="D41:R41" si="29">IFERROR(D40/D13,"N/A")</f>
        <v>0.23731732633204763</v>
      </c>
      <c r="E41" s="49">
        <f t="shared" si="29"/>
        <v>0.23731732633204763</v>
      </c>
      <c r="F41" s="193">
        <f t="shared" si="29"/>
        <v>0.23731732633204763</v>
      </c>
      <c r="G41" s="49">
        <f t="shared" si="29"/>
        <v>0.23731732633204763</v>
      </c>
      <c r="H41" s="157">
        <f t="shared" si="29"/>
        <v>0.23731732633204763</v>
      </c>
      <c r="I41" s="193">
        <f t="shared" si="29"/>
        <v>0.23731732633204763</v>
      </c>
      <c r="J41" s="49">
        <f t="shared" si="29"/>
        <v>0.23731732633204763</v>
      </c>
      <c r="K41" s="49">
        <f t="shared" si="29"/>
        <v>0.23731732633204763</v>
      </c>
      <c r="L41" s="193">
        <f t="shared" si="29"/>
        <v>0.23731732633204763</v>
      </c>
      <c r="M41" s="49">
        <f t="shared" si="29"/>
        <v>0.23731732633204763</v>
      </c>
      <c r="N41" s="194">
        <f t="shared" si="29"/>
        <v>0.23731732633204763</v>
      </c>
      <c r="O41" s="49">
        <f t="shared" si="29"/>
        <v>0.2373173263320478</v>
      </c>
      <c r="P41" s="49">
        <f t="shared" si="29"/>
        <v>0.2373173263320478</v>
      </c>
      <c r="Q41" s="49">
        <f t="shared" si="29"/>
        <v>0.2373173263320478</v>
      </c>
      <c r="R41" s="49">
        <f t="shared" si="29"/>
        <v>0.2373173263320478</v>
      </c>
      <c r="S41" s="50">
        <f>IFERROR(S40/S13,"N/A")</f>
        <v>0.23731732633204758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7</v>
      </c>
      <c r="D42" s="52">
        <f>C42</f>
        <v>7</v>
      </c>
      <c r="E42" s="52">
        <f t="shared" ref="E42:N42" si="30">D42</f>
        <v>7</v>
      </c>
      <c r="F42" s="195">
        <f t="shared" si="30"/>
        <v>7</v>
      </c>
      <c r="G42" s="52">
        <f t="shared" si="30"/>
        <v>7</v>
      </c>
      <c r="H42" s="158">
        <f t="shared" si="30"/>
        <v>7</v>
      </c>
      <c r="I42" s="195">
        <f t="shared" si="30"/>
        <v>7</v>
      </c>
      <c r="J42" s="52">
        <f t="shared" si="30"/>
        <v>7</v>
      </c>
      <c r="K42" s="52">
        <f t="shared" si="30"/>
        <v>7</v>
      </c>
      <c r="L42" s="195">
        <f t="shared" si="30"/>
        <v>7</v>
      </c>
      <c r="M42" s="52">
        <f t="shared" si="30"/>
        <v>7</v>
      </c>
      <c r="N42" s="196">
        <f t="shared" si="30"/>
        <v>7</v>
      </c>
      <c r="O42" s="52">
        <f>AVERAGE(C42:E42)</f>
        <v>7</v>
      </c>
      <c r="P42" s="52">
        <f>AVERAGE(F42:H42)</f>
        <v>7</v>
      </c>
      <c r="Q42" s="52">
        <f>AVERAGE(I42:K42)</f>
        <v>7</v>
      </c>
      <c r="R42" s="52">
        <f>AVERAGE(L42:N42)</f>
        <v>7</v>
      </c>
      <c r="S42" s="53">
        <f>AVERAGE(O42:R42)</f>
        <v>7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8419.7933358333321</v>
      </c>
      <c r="D44" s="34">
        <f t="shared" ref="D44:R44" si="31">D13-D25-D40</f>
        <v>8419.7933358333321</v>
      </c>
      <c r="E44" s="34">
        <f t="shared" si="31"/>
        <v>8419.7933358333321</v>
      </c>
      <c r="F44" s="185">
        <f t="shared" si="31"/>
        <v>8419.7933358333321</v>
      </c>
      <c r="G44" s="34">
        <f t="shared" si="31"/>
        <v>8419.7933358333321</v>
      </c>
      <c r="H44" s="153">
        <f t="shared" si="31"/>
        <v>8419.7933358333321</v>
      </c>
      <c r="I44" s="185">
        <f t="shared" si="31"/>
        <v>8419.7933358333321</v>
      </c>
      <c r="J44" s="34">
        <f t="shared" si="31"/>
        <v>8419.7933358333321</v>
      </c>
      <c r="K44" s="34">
        <f t="shared" si="31"/>
        <v>8419.7933358333321</v>
      </c>
      <c r="L44" s="185">
        <f t="shared" si="31"/>
        <v>8419.7933358333321</v>
      </c>
      <c r="M44" s="34">
        <f t="shared" si="31"/>
        <v>8419.7933358333321</v>
      </c>
      <c r="N44" s="186">
        <f t="shared" si="31"/>
        <v>8419.7933358333321</v>
      </c>
      <c r="O44" s="34">
        <f t="shared" si="31"/>
        <v>25259.380007499974</v>
      </c>
      <c r="P44" s="34">
        <f t="shared" si="31"/>
        <v>25259.380007499974</v>
      </c>
      <c r="Q44" s="34">
        <f t="shared" si="31"/>
        <v>25259.380007499974</v>
      </c>
      <c r="R44" s="34">
        <f t="shared" si="31"/>
        <v>25259.380007499974</v>
      </c>
      <c r="S44" s="35">
        <f>S13-S25-S40</f>
        <v>101037.52003000003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0.6503714413062508</v>
      </c>
      <c r="D45" s="56">
        <f t="shared" si="32"/>
        <v>0.6503714413062508</v>
      </c>
      <c r="E45" s="56">
        <f t="shared" si="32"/>
        <v>0.6503714413062508</v>
      </c>
      <c r="F45" s="197">
        <f t="shared" si="32"/>
        <v>0.6503714413062508</v>
      </c>
      <c r="G45" s="56">
        <f t="shared" si="32"/>
        <v>0.6503714413062508</v>
      </c>
      <c r="H45" s="159">
        <f t="shared" si="32"/>
        <v>0.6503714413062508</v>
      </c>
      <c r="I45" s="197">
        <f t="shared" si="32"/>
        <v>0.6503714413062508</v>
      </c>
      <c r="J45" s="56">
        <f t="shared" si="32"/>
        <v>0.6503714413062508</v>
      </c>
      <c r="K45" s="56">
        <f t="shared" si="32"/>
        <v>0.6503714413062508</v>
      </c>
      <c r="L45" s="197">
        <f t="shared" si="32"/>
        <v>0.6503714413062508</v>
      </c>
      <c r="M45" s="56">
        <f t="shared" si="32"/>
        <v>0.6503714413062508</v>
      </c>
      <c r="N45" s="198">
        <f t="shared" si="32"/>
        <v>0.6503714413062508</v>
      </c>
      <c r="O45" s="56">
        <f t="shared" si="32"/>
        <v>0.65037144130625058</v>
      </c>
      <c r="P45" s="56">
        <f t="shared" si="32"/>
        <v>0.65037144130625058</v>
      </c>
      <c r="Q45" s="56">
        <f t="shared" si="32"/>
        <v>0.65037144130625058</v>
      </c>
      <c r="R45" s="56">
        <f t="shared" si="32"/>
        <v>0.65037144130625058</v>
      </c>
      <c r="S45" s="57">
        <f>IFERROR(S44/S13,"NO GMV")</f>
        <v>0.65037144130625091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9873.7891691666664</v>
      </c>
      <c r="D47" s="60">
        <f t="shared" ref="D47:R47" si="33">+D44+D25</f>
        <v>9873.7891691666664</v>
      </c>
      <c r="E47" s="60">
        <f t="shared" si="33"/>
        <v>9873.7891691666664</v>
      </c>
      <c r="F47" s="199">
        <f t="shared" si="33"/>
        <v>9873.7891691666664</v>
      </c>
      <c r="G47" s="60">
        <f t="shared" si="33"/>
        <v>9873.7891691666664</v>
      </c>
      <c r="H47" s="160">
        <f t="shared" si="33"/>
        <v>9873.7891691666664</v>
      </c>
      <c r="I47" s="199">
        <f t="shared" si="33"/>
        <v>9873.7891691666664</v>
      </c>
      <c r="J47" s="60">
        <f t="shared" si="33"/>
        <v>9873.7891691666664</v>
      </c>
      <c r="K47" s="60">
        <f t="shared" si="33"/>
        <v>9873.7891691666664</v>
      </c>
      <c r="L47" s="199">
        <f t="shared" si="33"/>
        <v>9873.7891691666664</v>
      </c>
      <c r="M47" s="60">
        <f t="shared" si="33"/>
        <v>9873.7891691666664</v>
      </c>
      <c r="N47" s="200">
        <f t="shared" si="33"/>
        <v>9873.7891691666664</v>
      </c>
      <c r="O47" s="60">
        <f t="shared" si="33"/>
        <v>29621.367507499974</v>
      </c>
      <c r="P47" s="60">
        <f t="shared" si="33"/>
        <v>29621.367507499974</v>
      </c>
      <c r="Q47" s="60">
        <f t="shared" si="33"/>
        <v>29621.367507499974</v>
      </c>
      <c r="R47" s="60">
        <f t="shared" si="33"/>
        <v>29621.367507499974</v>
      </c>
      <c r="S47" s="61">
        <f>+S44+S25</f>
        <v>118485.47003000003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0.76268267366795239</v>
      </c>
      <c r="D48" s="63">
        <f t="shared" si="34"/>
        <v>0.76268267366795239</v>
      </c>
      <c r="E48" s="63">
        <f t="shared" si="34"/>
        <v>0.76268267366795239</v>
      </c>
      <c r="F48" s="201">
        <f t="shared" si="34"/>
        <v>0.76268267366795239</v>
      </c>
      <c r="G48" s="63">
        <f t="shared" si="34"/>
        <v>0.76268267366795239</v>
      </c>
      <c r="H48" s="161">
        <f t="shared" si="34"/>
        <v>0.76268267366795239</v>
      </c>
      <c r="I48" s="201">
        <f t="shared" si="34"/>
        <v>0.76268267366795239</v>
      </c>
      <c r="J48" s="63">
        <f t="shared" si="34"/>
        <v>0.76268267366795239</v>
      </c>
      <c r="K48" s="63">
        <f t="shared" si="34"/>
        <v>0.76268267366795239</v>
      </c>
      <c r="L48" s="201">
        <f t="shared" si="34"/>
        <v>0.76268267366795239</v>
      </c>
      <c r="M48" s="63">
        <f t="shared" si="34"/>
        <v>0.76268267366795239</v>
      </c>
      <c r="N48" s="163">
        <f t="shared" si="34"/>
        <v>0.76268267366795239</v>
      </c>
      <c r="O48" s="63">
        <f t="shared" si="34"/>
        <v>0.76268267366795206</v>
      </c>
      <c r="P48" s="63">
        <f t="shared" si="34"/>
        <v>0.76268267366795206</v>
      </c>
      <c r="Q48" s="63">
        <f t="shared" si="34"/>
        <v>0.76268267366795206</v>
      </c>
      <c r="R48" s="63">
        <f t="shared" si="34"/>
        <v>0.76268267366795206</v>
      </c>
      <c r="S48" s="64">
        <f>IFERROR(S47/S13,"NO GMV")</f>
        <v>0.76268267366795228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A2BA8-9A37-4243-A3C4-C2F4205653B8}">
  <sheetPr codeName="Sheet27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11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11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94840.308333333407</v>
      </c>
      <c r="D5" s="15">
        <f>C5</f>
        <v>94840.308333333407</v>
      </c>
      <c r="E5" s="15">
        <f t="shared" ref="E5:N5" si="2">D5</f>
        <v>94840.308333333407</v>
      </c>
      <c r="F5" s="171">
        <f t="shared" si="2"/>
        <v>94840.308333333407</v>
      </c>
      <c r="G5" s="15">
        <f t="shared" si="2"/>
        <v>94840.308333333407</v>
      </c>
      <c r="H5" s="146">
        <f t="shared" si="2"/>
        <v>94840.308333333407</v>
      </c>
      <c r="I5" s="171">
        <f t="shared" si="2"/>
        <v>94840.308333333407</v>
      </c>
      <c r="J5" s="15">
        <f t="shared" si="2"/>
        <v>94840.308333333407</v>
      </c>
      <c r="K5" s="15">
        <f t="shared" si="2"/>
        <v>94840.308333333407</v>
      </c>
      <c r="L5" s="171">
        <f t="shared" si="2"/>
        <v>94840.308333333407</v>
      </c>
      <c r="M5" s="15">
        <f t="shared" si="2"/>
        <v>94840.308333333407</v>
      </c>
      <c r="N5" s="172">
        <f t="shared" si="2"/>
        <v>94840.308333333407</v>
      </c>
      <c r="O5" s="15">
        <f>SUM(C5:E5)</f>
        <v>284520.92500000022</v>
      </c>
      <c r="P5" s="15">
        <f>SUM(F5:H5)</f>
        <v>284520.92500000022</v>
      </c>
      <c r="Q5" s="15">
        <f>SUM(I5:K5)</f>
        <v>284520.92500000022</v>
      </c>
      <c r="R5" s="15">
        <f>SUM(L5:N5)</f>
        <v>284520.92500000022</v>
      </c>
      <c r="S5" s="16">
        <f>SUM(C5:N5)</f>
        <v>1138083.7000000007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46993.26666666667</v>
      </c>
      <c r="D8" s="24">
        <f t="shared" ref="D8:N10" si="3">C8</f>
        <v>46993.26666666667</v>
      </c>
      <c r="E8" s="24">
        <f t="shared" si="3"/>
        <v>46993.26666666667</v>
      </c>
      <c r="F8" s="177">
        <f t="shared" si="3"/>
        <v>46993.26666666667</v>
      </c>
      <c r="G8" s="24">
        <f t="shared" si="3"/>
        <v>46993.26666666667</v>
      </c>
      <c r="H8" s="149">
        <f t="shared" si="3"/>
        <v>46993.26666666667</v>
      </c>
      <c r="I8" s="177">
        <f t="shared" si="3"/>
        <v>46993.26666666667</v>
      </c>
      <c r="J8" s="24">
        <f t="shared" si="3"/>
        <v>46993.26666666667</v>
      </c>
      <c r="K8" s="24">
        <f t="shared" si="3"/>
        <v>46993.26666666667</v>
      </c>
      <c r="L8" s="177">
        <f t="shared" si="3"/>
        <v>46993.26666666667</v>
      </c>
      <c r="M8" s="24">
        <f t="shared" si="3"/>
        <v>46993.26666666667</v>
      </c>
      <c r="N8" s="178">
        <f t="shared" si="3"/>
        <v>46993.26666666667</v>
      </c>
      <c r="O8" s="24">
        <f t="shared" ref="O8:O10" si="4">SUM(C8:E8)</f>
        <v>140979.80000000002</v>
      </c>
      <c r="P8" s="24">
        <f t="shared" ref="P8:P10" si="5">SUM(F8:H8)</f>
        <v>140979.80000000002</v>
      </c>
      <c r="Q8" s="24">
        <f t="shared" ref="Q8:Q10" si="6">SUM(I8:K8)</f>
        <v>140979.80000000002</v>
      </c>
      <c r="R8" s="24">
        <f t="shared" ref="R8:R10" si="7">SUM(L8:N8)</f>
        <v>140979.80000000002</v>
      </c>
      <c r="S8" s="25">
        <f t="shared" ref="S8:S10" si="8">SUM(C8:N8)</f>
        <v>563919.20000000007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374.72499999999997</v>
      </c>
      <c r="D9" s="24">
        <f t="shared" si="3"/>
        <v>374.72499999999997</v>
      </c>
      <c r="E9" s="24">
        <f t="shared" si="3"/>
        <v>374.72499999999997</v>
      </c>
      <c r="F9" s="177">
        <f t="shared" si="3"/>
        <v>374.72499999999997</v>
      </c>
      <c r="G9" s="24">
        <f t="shared" si="3"/>
        <v>374.72499999999997</v>
      </c>
      <c r="H9" s="149">
        <f t="shared" si="3"/>
        <v>374.72499999999997</v>
      </c>
      <c r="I9" s="177">
        <f t="shared" si="3"/>
        <v>374.72499999999997</v>
      </c>
      <c r="J9" s="24">
        <f t="shared" si="3"/>
        <v>374.72499999999997</v>
      </c>
      <c r="K9" s="24">
        <f t="shared" si="3"/>
        <v>374.72499999999997</v>
      </c>
      <c r="L9" s="177">
        <f t="shared" si="3"/>
        <v>374.72499999999997</v>
      </c>
      <c r="M9" s="24">
        <f t="shared" si="3"/>
        <v>374.72499999999997</v>
      </c>
      <c r="N9" s="178">
        <f t="shared" si="3"/>
        <v>374.72499999999997</v>
      </c>
      <c r="O9" s="24">
        <f t="shared" si="4"/>
        <v>1124.175</v>
      </c>
      <c r="P9" s="24">
        <f t="shared" si="5"/>
        <v>1124.175</v>
      </c>
      <c r="Q9" s="24">
        <f t="shared" si="6"/>
        <v>1124.175</v>
      </c>
      <c r="R9" s="24">
        <f t="shared" si="7"/>
        <v>1124.175</v>
      </c>
      <c r="S9" s="25">
        <f t="shared" si="8"/>
        <v>4496.7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12381.405833333403</v>
      </c>
      <c r="D10" s="27">
        <f t="shared" si="3"/>
        <v>12381.405833333403</v>
      </c>
      <c r="E10" s="27">
        <f t="shared" si="3"/>
        <v>12381.405833333403</v>
      </c>
      <c r="F10" s="179">
        <f t="shared" si="3"/>
        <v>12381.405833333403</v>
      </c>
      <c r="G10" s="27">
        <f t="shared" si="3"/>
        <v>12381.405833333403</v>
      </c>
      <c r="H10" s="150">
        <f t="shared" si="3"/>
        <v>12381.405833333403</v>
      </c>
      <c r="I10" s="179">
        <f t="shared" si="3"/>
        <v>12381.405833333403</v>
      </c>
      <c r="J10" s="27">
        <f t="shared" si="3"/>
        <v>12381.405833333403</v>
      </c>
      <c r="K10" s="27">
        <f t="shared" si="3"/>
        <v>12381.405833333403</v>
      </c>
      <c r="L10" s="179">
        <f t="shared" si="3"/>
        <v>12381.405833333403</v>
      </c>
      <c r="M10" s="27">
        <f t="shared" si="3"/>
        <v>12381.405833333403</v>
      </c>
      <c r="N10" s="180">
        <f t="shared" si="3"/>
        <v>12381.405833333403</v>
      </c>
      <c r="O10" s="27">
        <f t="shared" si="4"/>
        <v>37144.21750000021</v>
      </c>
      <c r="P10" s="27">
        <f t="shared" si="5"/>
        <v>37144.21750000021</v>
      </c>
      <c r="Q10" s="27">
        <f t="shared" si="6"/>
        <v>37144.21750000021</v>
      </c>
      <c r="R10" s="27">
        <f t="shared" si="7"/>
        <v>37144.21750000021</v>
      </c>
      <c r="S10" s="28">
        <f t="shared" si="8"/>
        <v>148576.87000000087</v>
      </c>
    </row>
    <row r="11" spans="1:19" ht="12.75" x14ac:dyDescent="0.25">
      <c r="B11" s="29" t="s">
        <v>9</v>
      </c>
      <c r="C11" s="133">
        <f>SUM(C8:C9)</f>
        <v>47367.991666666669</v>
      </c>
      <c r="D11" s="30">
        <f t="shared" ref="D11:S11" si="9">SUM(D8:D9)</f>
        <v>47367.991666666669</v>
      </c>
      <c r="E11" s="30">
        <f t="shared" si="9"/>
        <v>47367.991666666669</v>
      </c>
      <c r="F11" s="181">
        <f t="shared" si="9"/>
        <v>47367.991666666669</v>
      </c>
      <c r="G11" s="30">
        <f t="shared" si="9"/>
        <v>47367.991666666669</v>
      </c>
      <c r="H11" s="151">
        <f t="shared" si="9"/>
        <v>47367.991666666669</v>
      </c>
      <c r="I11" s="181">
        <f t="shared" si="9"/>
        <v>47367.991666666669</v>
      </c>
      <c r="J11" s="30">
        <f t="shared" si="9"/>
        <v>47367.991666666669</v>
      </c>
      <c r="K11" s="30">
        <f t="shared" si="9"/>
        <v>47367.991666666669</v>
      </c>
      <c r="L11" s="181">
        <f t="shared" si="9"/>
        <v>47367.991666666669</v>
      </c>
      <c r="M11" s="30">
        <f t="shared" si="9"/>
        <v>47367.991666666669</v>
      </c>
      <c r="N11" s="182">
        <f t="shared" si="9"/>
        <v>47367.991666666669</v>
      </c>
      <c r="O11" s="30">
        <f t="shared" si="9"/>
        <v>142103.97500000001</v>
      </c>
      <c r="P11" s="30">
        <f t="shared" si="9"/>
        <v>142103.97500000001</v>
      </c>
      <c r="Q11" s="30">
        <f t="shared" si="9"/>
        <v>142103.97500000001</v>
      </c>
      <c r="R11" s="30">
        <f t="shared" si="9"/>
        <v>142103.97500000001</v>
      </c>
      <c r="S11" s="31">
        <f t="shared" si="9"/>
        <v>568415.9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35090.910833333335</v>
      </c>
      <c r="D13" s="34">
        <f t="shared" ref="D13:N13" si="11">D5-SUM(D8:D10)</f>
        <v>35090.910833333335</v>
      </c>
      <c r="E13" s="34">
        <f t="shared" si="11"/>
        <v>35090.910833333335</v>
      </c>
      <c r="F13" s="185">
        <f t="shared" si="11"/>
        <v>35090.910833333335</v>
      </c>
      <c r="G13" s="34">
        <f t="shared" si="11"/>
        <v>35090.910833333335</v>
      </c>
      <c r="H13" s="153">
        <f t="shared" si="11"/>
        <v>35090.910833333335</v>
      </c>
      <c r="I13" s="185">
        <f t="shared" si="11"/>
        <v>35090.910833333335</v>
      </c>
      <c r="J13" s="34">
        <f t="shared" si="11"/>
        <v>35090.910833333335</v>
      </c>
      <c r="K13" s="34">
        <f t="shared" si="11"/>
        <v>35090.910833333335</v>
      </c>
      <c r="L13" s="185">
        <f t="shared" si="11"/>
        <v>35090.910833333335</v>
      </c>
      <c r="M13" s="34">
        <f t="shared" si="11"/>
        <v>35090.910833333335</v>
      </c>
      <c r="N13" s="186">
        <f t="shared" si="11"/>
        <v>35090.910833333335</v>
      </c>
      <c r="O13" s="34">
        <f t="shared" ref="O13:R13" si="12">O5-SUM(O8:O10)</f>
        <v>105272.73250000001</v>
      </c>
      <c r="P13" s="34">
        <f t="shared" si="12"/>
        <v>105272.73250000001</v>
      </c>
      <c r="Q13" s="34">
        <f t="shared" si="12"/>
        <v>105272.73250000001</v>
      </c>
      <c r="R13" s="34">
        <f t="shared" si="12"/>
        <v>105272.73250000001</v>
      </c>
      <c r="S13" s="35">
        <f>S5-SUM(S8:S10)</f>
        <v>421090.9299999997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0.36999996573186988</v>
      </c>
      <c r="D14" s="314">
        <f t="shared" si="13"/>
        <v>0.36999996573186988</v>
      </c>
      <c r="E14" s="314">
        <f t="shared" si="13"/>
        <v>0.36999996573186988</v>
      </c>
      <c r="F14" s="315">
        <f t="shared" si="13"/>
        <v>0.36999996573186988</v>
      </c>
      <c r="G14" s="314">
        <f t="shared" si="13"/>
        <v>0.36999996573186988</v>
      </c>
      <c r="H14" s="316">
        <f t="shared" si="13"/>
        <v>0.36999996573186988</v>
      </c>
      <c r="I14" s="315">
        <f t="shared" si="13"/>
        <v>0.36999996573186988</v>
      </c>
      <c r="J14" s="314">
        <f t="shared" si="13"/>
        <v>0.36999996573186988</v>
      </c>
      <c r="K14" s="314">
        <f t="shared" si="13"/>
        <v>0.36999996573186988</v>
      </c>
      <c r="L14" s="315">
        <f t="shared" si="13"/>
        <v>0.36999996573186988</v>
      </c>
      <c r="M14" s="314">
        <f t="shared" si="13"/>
        <v>0.36999996573186988</v>
      </c>
      <c r="N14" s="317">
        <f t="shared" si="13"/>
        <v>0.36999996573186988</v>
      </c>
      <c r="O14" s="314">
        <f t="shared" si="13"/>
        <v>0.36999996573186994</v>
      </c>
      <c r="P14" s="314">
        <f t="shared" si="13"/>
        <v>0.36999996573186994</v>
      </c>
      <c r="Q14" s="314">
        <f t="shared" si="13"/>
        <v>0.36999996573186994</v>
      </c>
      <c r="R14" s="314">
        <f t="shared" si="13"/>
        <v>0.36999996573186994</v>
      </c>
      <c r="S14" s="318">
        <f>IFERROR(S13/S5,"N/A")</f>
        <v>0.36999996573186966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446.28999999999996</v>
      </c>
      <c r="D21" s="24">
        <f t="shared" si="14"/>
        <v>446.28999999999996</v>
      </c>
      <c r="E21" s="24">
        <f t="shared" si="14"/>
        <v>446.28999999999996</v>
      </c>
      <c r="F21" s="177">
        <f t="shared" si="14"/>
        <v>446.28999999999996</v>
      </c>
      <c r="G21" s="24">
        <f t="shared" si="14"/>
        <v>446.28999999999996</v>
      </c>
      <c r="H21" s="149">
        <f t="shared" si="14"/>
        <v>446.28999999999996</v>
      </c>
      <c r="I21" s="177">
        <f t="shared" si="14"/>
        <v>446.28999999999996</v>
      </c>
      <c r="J21" s="24">
        <f t="shared" si="14"/>
        <v>446.28999999999996</v>
      </c>
      <c r="K21" s="24">
        <f t="shared" si="14"/>
        <v>446.28999999999996</v>
      </c>
      <c r="L21" s="177">
        <f t="shared" si="14"/>
        <v>446.28999999999996</v>
      </c>
      <c r="M21" s="24">
        <f t="shared" si="14"/>
        <v>446.28999999999996</v>
      </c>
      <c r="N21" s="178">
        <f t="shared" si="14"/>
        <v>446.28999999999996</v>
      </c>
      <c r="O21" s="24">
        <f t="shared" si="15"/>
        <v>1338.87</v>
      </c>
      <c r="P21" s="24">
        <f t="shared" si="16"/>
        <v>1338.87</v>
      </c>
      <c r="Q21" s="24">
        <f t="shared" si="17"/>
        <v>1338.87</v>
      </c>
      <c r="R21" s="24">
        <f t="shared" si="18"/>
        <v>1338.87</v>
      </c>
      <c r="S21" s="25">
        <f t="shared" si="19"/>
        <v>5355.48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446.28999999999996</v>
      </c>
      <c r="D25" s="34">
        <f t="shared" ref="D25:R25" si="20">SUM(D18:D24)</f>
        <v>446.28999999999996</v>
      </c>
      <c r="E25" s="34">
        <f t="shared" si="20"/>
        <v>446.28999999999996</v>
      </c>
      <c r="F25" s="185">
        <f t="shared" si="20"/>
        <v>446.28999999999996</v>
      </c>
      <c r="G25" s="34">
        <f t="shared" si="20"/>
        <v>446.28999999999996</v>
      </c>
      <c r="H25" s="153">
        <f t="shared" si="20"/>
        <v>446.28999999999996</v>
      </c>
      <c r="I25" s="185">
        <f t="shared" si="20"/>
        <v>446.28999999999996</v>
      </c>
      <c r="J25" s="34">
        <f t="shared" si="20"/>
        <v>446.28999999999996</v>
      </c>
      <c r="K25" s="34">
        <f t="shared" si="20"/>
        <v>446.28999999999996</v>
      </c>
      <c r="L25" s="185">
        <f t="shared" si="20"/>
        <v>446.28999999999996</v>
      </c>
      <c r="M25" s="34">
        <f t="shared" si="20"/>
        <v>446.28999999999996</v>
      </c>
      <c r="N25" s="186">
        <f t="shared" si="20"/>
        <v>446.28999999999996</v>
      </c>
      <c r="O25" s="34">
        <f t="shared" si="20"/>
        <v>1338.87</v>
      </c>
      <c r="P25" s="34">
        <f t="shared" si="20"/>
        <v>1338.87</v>
      </c>
      <c r="Q25" s="34">
        <f t="shared" si="20"/>
        <v>1338.87</v>
      </c>
      <c r="R25" s="34">
        <f t="shared" si="20"/>
        <v>1338.87</v>
      </c>
      <c r="S25" s="35">
        <f>SUM(S18:S24)</f>
        <v>5355.48</v>
      </c>
    </row>
    <row r="26" spans="2:19" s="39" customFormat="1" ht="12.75" x14ac:dyDescent="0.25">
      <c r="B26" s="42" t="s">
        <v>21</v>
      </c>
      <c r="C26" s="137">
        <f>IFERROR(C25/C13,"N/A")</f>
        <v>1.2718108176777874E-2</v>
      </c>
      <c r="D26" s="43">
        <f t="shared" ref="D26:R26" si="21">IFERROR(D25/D13,"N/A")</f>
        <v>1.2718108176777874E-2</v>
      </c>
      <c r="E26" s="43">
        <f t="shared" si="21"/>
        <v>1.2718108176777874E-2</v>
      </c>
      <c r="F26" s="189">
        <f t="shared" si="21"/>
        <v>1.2718108176777874E-2</v>
      </c>
      <c r="G26" s="43">
        <f t="shared" si="21"/>
        <v>1.2718108176777874E-2</v>
      </c>
      <c r="H26" s="155">
        <f t="shared" si="21"/>
        <v>1.2718108176777874E-2</v>
      </c>
      <c r="I26" s="189">
        <f t="shared" si="21"/>
        <v>1.2718108176777874E-2</v>
      </c>
      <c r="J26" s="43">
        <f t="shared" si="21"/>
        <v>1.2718108176777874E-2</v>
      </c>
      <c r="K26" s="43">
        <f t="shared" si="21"/>
        <v>1.2718108176777874E-2</v>
      </c>
      <c r="L26" s="189">
        <f t="shared" si="21"/>
        <v>1.2718108176777874E-2</v>
      </c>
      <c r="M26" s="43">
        <f t="shared" si="21"/>
        <v>1.2718108176777874E-2</v>
      </c>
      <c r="N26" s="190">
        <f t="shared" si="21"/>
        <v>1.2718108176777874E-2</v>
      </c>
      <c r="O26" s="43">
        <f t="shared" si="21"/>
        <v>1.2718108176777872E-2</v>
      </c>
      <c r="P26" s="43">
        <f t="shared" si="21"/>
        <v>1.2718108176777872E-2</v>
      </c>
      <c r="Q26" s="43">
        <f t="shared" si="21"/>
        <v>1.2718108176777872E-2</v>
      </c>
      <c r="R26" s="43">
        <f t="shared" si="21"/>
        <v>1.2718108176777872E-2</v>
      </c>
      <c r="S26" s="44">
        <f>IFERROR(S25/S13,"N/A")</f>
        <v>1.2718108176777883E-2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366.66666666666674</v>
      </c>
      <c r="D29" s="24">
        <f t="shared" ref="D29:N39" si="22">C29</f>
        <v>366.66666666666674</v>
      </c>
      <c r="E29" s="24">
        <f t="shared" si="22"/>
        <v>366.66666666666674</v>
      </c>
      <c r="F29" s="177">
        <f t="shared" si="22"/>
        <v>366.66666666666674</v>
      </c>
      <c r="G29" s="24">
        <f t="shared" si="22"/>
        <v>366.66666666666674</v>
      </c>
      <c r="H29" s="149">
        <f t="shared" si="22"/>
        <v>366.66666666666674</v>
      </c>
      <c r="I29" s="177">
        <f t="shared" si="22"/>
        <v>366.66666666666674</v>
      </c>
      <c r="J29" s="24">
        <f t="shared" si="22"/>
        <v>366.66666666666674</v>
      </c>
      <c r="K29" s="24">
        <f t="shared" si="22"/>
        <v>366.66666666666674</v>
      </c>
      <c r="L29" s="177">
        <f t="shared" si="22"/>
        <v>366.66666666666674</v>
      </c>
      <c r="M29" s="24">
        <f t="shared" si="22"/>
        <v>366.66666666666674</v>
      </c>
      <c r="N29" s="178">
        <f t="shared" si="22"/>
        <v>366.66666666666674</v>
      </c>
      <c r="O29" s="24">
        <f t="shared" ref="O29:O39" si="23">SUM(C29:E29)</f>
        <v>1100.0000000000002</v>
      </c>
      <c r="P29" s="24">
        <f t="shared" ref="P29:P39" si="24">SUM(F29:H29)</f>
        <v>1100.0000000000002</v>
      </c>
      <c r="Q29" s="24">
        <f t="shared" ref="Q29:Q39" si="25">SUM(I29:K29)</f>
        <v>1100.0000000000002</v>
      </c>
      <c r="R29" s="24">
        <f t="shared" ref="R29:R39" si="26">SUM(L29:N29)</f>
        <v>1100.0000000000002</v>
      </c>
      <c r="S29" s="25">
        <f t="shared" ref="S29:S39" si="27">SUM(C29:N29)</f>
        <v>4400.0000000000018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374.72499999999997</v>
      </c>
      <c r="D30" s="24">
        <f t="shared" si="22"/>
        <v>374.72499999999997</v>
      </c>
      <c r="E30" s="24">
        <f t="shared" si="22"/>
        <v>374.72499999999997</v>
      </c>
      <c r="F30" s="177">
        <f t="shared" si="22"/>
        <v>374.72499999999997</v>
      </c>
      <c r="G30" s="24">
        <f t="shared" si="22"/>
        <v>374.72499999999997</v>
      </c>
      <c r="H30" s="149">
        <f t="shared" si="22"/>
        <v>374.72499999999997</v>
      </c>
      <c r="I30" s="177">
        <f t="shared" si="22"/>
        <v>374.72499999999997</v>
      </c>
      <c r="J30" s="24">
        <f t="shared" si="22"/>
        <v>374.72499999999997</v>
      </c>
      <c r="K30" s="24">
        <f t="shared" si="22"/>
        <v>374.72499999999997</v>
      </c>
      <c r="L30" s="177">
        <f t="shared" si="22"/>
        <v>374.72499999999997</v>
      </c>
      <c r="M30" s="24">
        <f t="shared" si="22"/>
        <v>374.72499999999997</v>
      </c>
      <c r="N30" s="178">
        <f t="shared" si="22"/>
        <v>374.72499999999997</v>
      </c>
      <c r="O30" s="24">
        <f t="shared" si="23"/>
        <v>1124.175</v>
      </c>
      <c r="P30" s="24">
        <f t="shared" si="24"/>
        <v>1124.175</v>
      </c>
      <c r="Q30" s="24">
        <f t="shared" si="25"/>
        <v>1124.175</v>
      </c>
      <c r="R30" s="24">
        <f t="shared" si="26"/>
        <v>1124.175</v>
      </c>
      <c r="S30" s="25">
        <f t="shared" si="27"/>
        <v>4496.7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241.66666666666666</v>
      </c>
      <c r="D31" s="24">
        <f t="shared" si="22"/>
        <v>241.66666666666666</v>
      </c>
      <c r="E31" s="24">
        <f t="shared" si="22"/>
        <v>241.66666666666666</v>
      </c>
      <c r="F31" s="177">
        <f t="shared" si="22"/>
        <v>241.66666666666666</v>
      </c>
      <c r="G31" s="24">
        <f t="shared" si="22"/>
        <v>241.66666666666666</v>
      </c>
      <c r="H31" s="149">
        <f t="shared" si="22"/>
        <v>241.66666666666666</v>
      </c>
      <c r="I31" s="177">
        <f t="shared" si="22"/>
        <v>241.66666666666666</v>
      </c>
      <c r="J31" s="24">
        <f t="shared" si="22"/>
        <v>241.66666666666666</v>
      </c>
      <c r="K31" s="24">
        <f t="shared" si="22"/>
        <v>241.66666666666666</v>
      </c>
      <c r="L31" s="177">
        <f t="shared" si="22"/>
        <v>241.66666666666666</v>
      </c>
      <c r="M31" s="24">
        <f t="shared" si="22"/>
        <v>241.66666666666666</v>
      </c>
      <c r="N31" s="178">
        <f t="shared" si="22"/>
        <v>241.66666666666666</v>
      </c>
      <c r="O31" s="24">
        <f t="shared" si="23"/>
        <v>725</v>
      </c>
      <c r="P31" s="24">
        <f t="shared" si="24"/>
        <v>725</v>
      </c>
      <c r="Q31" s="24">
        <f t="shared" si="25"/>
        <v>725</v>
      </c>
      <c r="R31" s="24">
        <f t="shared" si="26"/>
        <v>725</v>
      </c>
      <c r="S31" s="25">
        <f t="shared" si="27"/>
        <v>2899.9999999999995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241.66666666666666</v>
      </c>
      <c r="D32" s="24">
        <f t="shared" si="22"/>
        <v>241.66666666666666</v>
      </c>
      <c r="E32" s="24">
        <f t="shared" si="22"/>
        <v>241.66666666666666</v>
      </c>
      <c r="F32" s="177">
        <f t="shared" si="22"/>
        <v>241.66666666666666</v>
      </c>
      <c r="G32" s="24">
        <f t="shared" si="22"/>
        <v>241.66666666666666</v>
      </c>
      <c r="H32" s="149">
        <f t="shared" si="22"/>
        <v>241.66666666666666</v>
      </c>
      <c r="I32" s="177">
        <f t="shared" si="22"/>
        <v>241.66666666666666</v>
      </c>
      <c r="J32" s="24">
        <f t="shared" si="22"/>
        <v>241.66666666666666</v>
      </c>
      <c r="K32" s="24">
        <f t="shared" si="22"/>
        <v>241.66666666666666</v>
      </c>
      <c r="L32" s="177">
        <f t="shared" si="22"/>
        <v>241.66666666666666</v>
      </c>
      <c r="M32" s="24">
        <f t="shared" si="22"/>
        <v>241.66666666666666</v>
      </c>
      <c r="N32" s="178">
        <f t="shared" si="22"/>
        <v>241.66666666666666</v>
      </c>
      <c r="O32" s="24">
        <f t="shared" si="23"/>
        <v>725</v>
      </c>
      <c r="P32" s="24">
        <f t="shared" si="24"/>
        <v>725</v>
      </c>
      <c r="Q32" s="24">
        <f t="shared" si="25"/>
        <v>725</v>
      </c>
      <c r="R32" s="24">
        <f t="shared" si="26"/>
        <v>725</v>
      </c>
      <c r="S32" s="25">
        <f t="shared" si="27"/>
        <v>2899.9999999999995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2845.2092500000022</v>
      </c>
      <c r="D33" s="24">
        <f t="shared" si="22"/>
        <v>2845.2092500000022</v>
      </c>
      <c r="E33" s="24">
        <f t="shared" si="22"/>
        <v>2845.2092500000022</v>
      </c>
      <c r="F33" s="177">
        <f t="shared" si="22"/>
        <v>2845.2092500000022</v>
      </c>
      <c r="G33" s="24">
        <f t="shared" si="22"/>
        <v>2845.2092500000022</v>
      </c>
      <c r="H33" s="149">
        <f t="shared" si="22"/>
        <v>2845.2092500000022</v>
      </c>
      <c r="I33" s="177">
        <f t="shared" si="22"/>
        <v>2845.2092500000022</v>
      </c>
      <c r="J33" s="24">
        <f t="shared" si="22"/>
        <v>2845.2092500000022</v>
      </c>
      <c r="K33" s="24">
        <f t="shared" si="22"/>
        <v>2845.2092500000022</v>
      </c>
      <c r="L33" s="177">
        <f t="shared" si="22"/>
        <v>2845.2092500000022</v>
      </c>
      <c r="M33" s="24">
        <f t="shared" si="22"/>
        <v>2845.2092500000022</v>
      </c>
      <c r="N33" s="178">
        <f t="shared" si="22"/>
        <v>2845.2092500000022</v>
      </c>
      <c r="O33" s="24">
        <f t="shared" si="23"/>
        <v>8535.6277500000069</v>
      </c>
      <c r="P33" s="24">
        <f t="shared" si="24"/>
        <v>8535.6277500000069</v>
      </c>
      <c r="Q33" s="24">
        <f t="shared" si="25"/>
        <v>8535.6277500000069</v>
      </c>
      <c r="R33" s="24">
        <f t="shared" si="26"/>
        <v>8535.6277500000069</v>
      </c>
      <c r="S33" s="25">
        <f t="shared" si="27"/>
        <v>34142.511000000035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108.33333333333333</v>
      </c>
      <c r="D34" s="24">
        <f t="shared" si="22"/>
        <v>108.33333333333333</v>
      </c>
      <c r="E34" s="24">
        <f t="shared" si="22"/>
        <v>108.33333333333333</v>
      </c>
      <c r="F34" s="177">
        <f t="shared" si="22"/>
        <v>108.33333333333333</v>
      </c>
      <c r="G34" s="24">
        <f t="shared" si="22"/>
        <v>108.33333333333333</v>
      </c>
      <c r="H34" s="149">
        <f t="shared" si="22"/>
        <v>108.33333333333333</v>
      </c>
      <c r="I34" s="177">
        <f t="shared" si="22"/>
        <v>108.33333333333333</v>
      </c>
      <c r="J34" s="24">
        <f t="shared" si="22"/>
        <v>108.33333333333333</v>
      </c>
      <c r="K34" s="24">
        <f t="shared" si="22"/>
        <v>108.33333333333333</v>
      </c>
      <c r="L34" s="177">
        <f t="shared" si="22"/>
        <v>108.33333333333333</v>
      </c>
      <c r="M34" s="24">
        <f t="shared" si="22"/>
        <v>108.33333333333333</v>
      </c>
      <c r="N34" s="178">
        <f t="shared" si="22"/>
        <v>108.33333333333333</v>
      </c>
      <c r="O34" s="24">
        <f t="shared" si="23"/>
        <v>325</v>
      </c>
      <c r="P34" s="24">
        <f t="shared" si="24"/>
        <v>325</v>
      </c>
      <c r="Q34" s="24">
        <f t="shared" si="25"/>
        <v>325</v>
      </c>
      <c r="R34" s="24">
        <f t="shared" si="26"/>
        <v>325</v>
      </c>
      <c r="S34" s="25">
        <f t="shared" si="27"/>
        <v>1300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406</v>
      </c>
      <c r="D35" s="24">
        <f t="shared" si="22"/>
        <v>406</v>
      </c>
      <c r="E35" s="24">
        <f t="shared" si="22"/>
        <v>406</v>
      </c>
      <c r="F35" s="177">
        <f t="shared" si="22"/>
        <v>406</v>
      </c>
      <c r="G35" s="24">
        <f t="shared" si="22"/>
        <v>406</v>
      </c>
      <c r="H35" s="149">
        <f t="shared" si="22"/>
        <v>406</v>
      </c>
      <c r="I35" s="177">
        <f t="shared" si="22"/>
        <v>406</v>
      </c>
      <c r="J35" s="24">
        <f t="shared" si="22"/>
        <v>406</v>
      </c>
      <c r="K35" s="24">
        <f t="shared" si="22"/>
        <v>406</v>
      </c>
      <c r="L35" s="177">
        <f t="shared" si="22"/>
        <v>406</v>
      </c>
      <c r="M35" s="24">
        <f t="shared" si="22"/>
        <v>406</v>
      </c>
      <c r="N35" s="178">
        <f t="shared" si="22"/>
        <v>406</v>
      </c>
      <c r="O35" s="24">
        <f t="shared" si="23"/>
        <v>1218</v>
      </c>
      <c r="P35" s="24">
        <f t="shared" si="24"/>
        <v>1218</v>
      </c>
      <c r="Q35" s="24">
        <f t="shared" si="25"/>
        <v>1218</v>
      </c>
      <c r="R35" s="24">
        <f t="shared" si="26"/>
        <v>1218</v>
      </c>
      <c r="S35" s="25">
        <f t="shared" si="27"/>
        <v>4872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1174.5</v>
      </c>
      <c r="D36" s="24">
        <f t="shared" si="22"/>
        <v>1174.5</v>
      </c>
      <c r="E36" s="24">
        <f t="shared" si="22"/>
        <v>1174.5</v>
      </c>
      <c r="F36" s="177">
        <f t="shared" si="22"/>
        <v>1174.5</v>
      </c>
      <c r="G36" s="24">
        <f t="shared" si="22"/>
        <v>1174.5</v>
      </c>
      <c r="H36" s="149">
        <f t="shared" si="22"/>
        <v>1174.5</v>
      </c>
      <c r="I36" s="177">
        <f t="shared" si="22"/>
        <v>1174.5</v>
      </c>
      <c r="J36" s="24">
        <f t="shared" si="22"/>
        <v>1174.5</v>
      </c>
      <c r="K36" s="24">
        <f t="shared" si="22"/>
        <v>1174.5</v>
      </c>
      <c r="L36" s="177">
        <f t="shared" si="22"/>
        <v>1174.5</v>
      </c>
      <c r="M36" s="24">
        <f t="shared" si="22"/>
        <v>1174.5</v>
      </c>
      <c r="N36" s="178">
        <f t="shared" si="22"/>
        <v>1174.5</v>
      </c>
      <c r="O36" s="24">
        <f t="shared" si="23"/>
        <v>3523.5</v>
      </c>
      <c r="P36" s="24">
        <f t="shared" si="24"/>
        <v>3523.5</v>
      </c>
      <c r="Q36" s="24">
        <f t="shared" si="25"/>
        <v>3523.5</v>
      </c>
      <c r="R36" s="24">
        <f t="shared" si="26"/>
        <v>3523.5</v>
      </c>
      <c r="S36" s="25">
        <f t="shared" si="27"/>
        <v>14094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493</v>
      </c>
      <c r="D37" s="24">
        <f t="shared" si="22"/>
        <v>493</v>
      </c>
      <c r="E37" s="24">
        <f t="shared" si="22"/>
        <v>493</v>
      </c>
      <c r="F37" s="177">
        <f t="shared" si="22"/>
        <v>493</v>
      </c>
      <c r="G37" s="24">
        <f t="shared" si="22"/>
        <v>493</v>
      </c>
      <c r="H37" s="149">
        <f t="shared" si="22"/>
        <v>493</v>
      </c>
      <c r="I37" s="177">
        <f t="shared" si="22"/>
        <v>493</v>
      </c>
      <c r="J37" s="24">
        <f t="shared" si="22"/>
        <v>493</v>
      </c>
      <c r="K37" s="24">
        <f t="shared" si="22"/>
        <v>493</v>
      </c>
      <c r="L37" s="177">
        <f t="shared" si="22"/>
        <v>493</v>
      </c>
      <c r="M37" s="24">
        <f t="shared" si="22"/>
        <v>493</v>
      </c>
      <c r="N37" s="178">
        <f t="shared" si="22"/>
        <v>493</v>
      </c>
      <c r="O37" s="24">
        <f t="shared" si="23"/>
        <v>1479</v>
      </c>
      <c r="P37" s="24">
        <f t="shared" si="24"/>
        <v>1479</v>
      </c>
      <c r="Q37" s="24">
        <f t="shared" si="25"/>
        <v>1479</v>
      </c>
      <c r="R37" s="24">
        <f t="shared" si="26"/>
        <v>1479</v>
      </c>
      <c r="S37" s="25">
        <f t="shared" si="27"/>
        <v>5916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1047.9498466666666</v>
      </c>
      <c r="D38" s="24">
        <f t="shared" si="22"/>
        <v>1047.9498466666666</v>
      </c>
      <c r="E38" s="24">
        <f t="shared" si="22"/>
        <v>1047.9498466666666</v>
      </c>
      <c r="F38" s="177">
        <f t="shared" si="22"/>
        <v>1047.9498466666666</v>
      </c>
      <c r="G38" s="24">
        <f t="shared" si="22"/>
        <v>1047.9498466666666</v>
      </c>
      <c r="H38" s="149">
        <f t="shared" si="22"/>
        <v>1047.9498466666666</v>
      </c>
      <c r="I38" s="177">
        <f t="shared" si="22"/>
        <v>1047.9498466666666</v>
      </c>
      <c r="J38" s="24">
        <f t="shared" si="22"/>
        <v>1047.9498466666666</v>
      </c>
      <c r="K38" s="24">
        <f t="shared" si="22"/>
        <v>1047.9498466666666</v>
      </c>
      <c r="L38" s="177">
        <f t="shared" si="22"/>
        <v>1047.9498466666666</v>
      </c>
      <c r="M38" s="24">
        <f t="shared" si="22"/>
        <v>1047.9498466666666</v>
      </c>
      <c r="N38" s="178">
        <f t="shared" si="22"/>
        <v>1047.9498466666666</v>
      </c>
      <c r="O38" s="24">
        <f t="shared" si="23"/>
        <v>3143.8495400000002</v>
      </c>
      <c r="P38" s="24">
        <f t="shared" si="24"/>
        <v>3143.8495400000002</v>
      </c>
      <c r="Q38" s="24">
        <f t="shared" si="25"/>
        <v>3143.8495400000002</v>
      </c>
      <c r="R38" s="24">
        <f t="shared" si="26"/>
        <v>3143.8495400000002</v>
      </c>
      <c r="S38" s="25">
        <f t="shared" si="27"/>
        <v>12575.398159999999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4581.9583333333321</v>
      </c>
      <c r="D39" s="27">
        <f t="shared" si="22"/>
        <v>4581.9583333333321</v>
      </c>
      <c r="E39" s="27">
        <f t="shared" si="22"/>
        <v>4581.9583333333321</v>
      </c>
      <c r="F39" s="179">
        <f t="shared" si="22"/>
        <v>4581.9583333333321</v>
      </c>
      <c r="G39" s="27">
        <f t="shared" si="22"/>
        <v>4581.9583333333321</v>
      </c>
      <c r="H39" s="150">
        <f t="shared" si="22"/>
        <v>4581.9583333333321</v>
      </c>
      <c r="I39" s="179">
        <f t="shared" si="22"/>
        <v>4581.9583333333321</v>
      </c>
      <c r="J39" s="27">
        <f t="shared" si="22"/>
        <v>4581.9583333333321</v>
      </c>
      <c r="K39" s="27">
        <f t="shared" si="22"/>
        <v>4581.9583333333321</v>
      </c>
      <c r="L39" s="179">
        <f t="shared" si="22"/>
        <v>4581.9583333333321</v>
      </c>
      <c r="M39" s="27">
        <f t="shared" si="22"/>
        <v>4581.9583333333321</v>
      </c>
      <c r="N39" s="180">
        <f t="shared" si="22"/>
        <v>4581.9583333333321</v>
      </c>
      <c r="O39" s="27">
        <f t="shared" si="23"/>
        <v>13745.874999999996</v>
      </c>
      <c r="P39" s="27">
        <f t="shared" si="24"/>
        <v>13745.874999999996</v>
      </c>
      <c r="Q39" s="27">
        <f t="shared" si="25"/>
        <v>13745.874999999996</v>
      </c>
      <c r="R39" s="27">
        <f t="shared" si="26"/>
        <v>13745.874999999996</v>
      </c>
      <c r="S39" s="28">
        <f t="shared" si="27"/>
        <v>54983.499999999971</v>
      </c>
    </row>
    <row r="40" spans="2:19" s="41" customFormat="1" ht="12.75" x14ac:dyDescent="0.25">
      <c r="B40" s="45" t="s">
        <v>32</v>
      </c>
      <c r="C40" s="138">
        <f>SUM(C29:C39)</f>
        <v>11881.675763333333</v>
      </c>
      <c r="D40" s="46">
        <f t="shared" ref="D40:R40" si="28">SUM(D29:D39)</f>
        <v>11881.675763333333</v>
      </c>
      <c r="E40" s="46">
        <f t="shared" si="28"/>
        <v>11881.675763333333</v>
      </c>
      <c r="F40" s="191">
        <f t="shared" si="28"/>
        <v>11881.675763333333</v>
      </c>
      <c r="G40" s="46">
        <f t="shared" si="28"/>
        <v>11881.675763333333</v>
      </c>
      <c r="H40" s="156">
        <f t="shared" si="28"/>
        <v>11881.675763333333</v>
      </c>
      <c r="I40" s="191">
        <f t="shared" si="28"/>
        <v>11881.675763333333</v>
      </c>
      <c r="J40" s="46">
        <f t="shared" si="28"/>
        <v>11881.675763333333</v>
      </c>
      <c r="K40" s="46">
        <f t="shared" si="28"/>
        <v>11881.675763333333</v>
      </c>
      <c r="L40" s="191">
        <f t="shared" si="28"/>
        <v>11881.675763333333</v>
      </c>
      <c r="M40" s="46">
        <f t="shared" si="28"/>
        <v>11881.675763333333</v>
      </c>
      <c r="N40" s="192">
        <f t="shared" si="28"/>
        <v>11881.675763333333</v>
      </c>
      <c r="O40" s="46">
        <f t="shared" si="28"/>
        <v>35645.027289999998</v>
      </c>
      <c r="P40" s="46">
        <f t="shared" si="28"/>
        <v>35645.027289999998</v>
      </c>
      <c r="Q40" s="46">
        <f t="shared" si="28"/>
        <v>35645.027289999998</v>
      </c>
      <c r="R40" s="46">
        <f t="shared" si="28"/>
        <v>35645.027289999998</v>
      </c>
      <c r="S40" s="47">
        <f>SUM(S29:S39)</f>
        <v>142580.10915999999</v>
      </c>
    </row>
    <row r="41" spans="2:19" s="39" customFormat="1" ht="12.75" x14ac:dyDescent="0.25">
      <c r="B41" s="48" t="s">
        <v>33</v>
      </c>
      <c r="C41" s="139">
        <f>IFERROR(C40/C13,"N/A")</f>
        <v>0.3385969608986828</v>
      </c>
      <c r="D41" s="49">
        <f t="shared" ref="D41:R41" si="29">IFERROR(D40/D13,"N/A")</f>
        <v>0.3385969608986828</v>
      </c>
      <c r="E41" s="49">
        <f t="shared" si="29"/>
        <v>0.3385969608986828</v>
      </c>
      <c r="F41" s="193">
        <f t="shared" si="29"/>
        <v>0.3385969608986828</v>
      </c>
      <c r="G41" s="49">
        <f t="shared" si="29"/>
        <v>0.3385969608986828</v>
      </c>
      <c r="H41" s="157">
        <f t="shared" si="29"/>
        <v>0.3385969608986828</v>
      </c>
      <c r="I41" s="193">
        <f t="shared" si="29"/>
        <v>0.3385969608986828</v>
      </c>
      <c r="J41" s="49">
        <f t="shared" si="29"/>
        <v>0.3385969608986828</v>
      </c>
      <c r="K41" s="49">
        <f t="shared" si="29"/>
        <v>0.3385969608986828</v>
      </c>
      <c r="L41" s="193">
        <f t="shared" si="29"/>
        <v>0.3385969608986828</v>
      </c>
      <c r="M41" s="49">
        <f t="shared" si="29"/>
        <v>0.3385969608986828</v>
      </c>
      <c r="N41" s="194">
        <f t="shared" si="29"/>
        <v>0.3385969608986828</v>
      </c>
      <c r="O41" s="49">
        <f t="shared" si="29"/>
        <v>0.3385969608986828</v>
      </c>
      <c r="P41" s="49">
        <f t="shared" si="29"/>
        <v>0.3385969608986828</v>
      </c>
      <c r="Q41" s="49">
        <f t="shared" si="29"/>
        <v>0.3385969608986828</v>
      </c>
      <c r="R41" s="49">
        <f t="shared" si="29"/>
        <v>0.3385969608986828</v>
      </c>
      <c r="S41" s="50">
        <f>IFERROR(S40/S13,"N/A")</f>
        <v>0.33859696089868307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29</v>
      </c>
      <c r="D42" s="52">
        <f>C42</f>
        <v>29</v>
      </c>
      <c r="E42" s="52">
        <f t="shared" ref="E42:N42" si="30">D42</f>
        <v>29</v>
      </c>
      <c r="F42" s="195">
        <f t="shared" si="30"/>
        <v>29</v>
      </c>
      <c r="G42" s="52">
        <f t="shared" si="30"/>
        <v>29</v>
      </c>
      <c r="H42" s="158">
        <f t="shared" si="30"/>
        <v>29</v>
      </c>
      <c r="I42" s="195">
        <f t="shared" si="30"/>
        <v>29</v>
      </c>
      <c r="J42" s="52">
        <f t="shared" si="30"/>
        <v>29</v>
      </c>
      <c r="K42" s="52">
        <f t="shared" si="30"/>
        <v>29</v>
      </c>
      <c r="L42" s="195">
        <f t="shared" si="30"/>
        <v>29</v>
      </c>
      <c r="M42" s="52">
        <f t="shared" si="30"/>
        <v>29</v>
      </c>
      <c r="N42" s="196">
        <f t="shared" si="30"/>
        <v>29</v>
      </c>
      <c r="O42" s="52">
        <f>AVERAGE(C42:E42)</f>
        <v>29</v>
      </c>
      <c r="P42" s="52">
        <f>AVERAGE(F42:H42)</f>
        <v>29</v>
      </c>
      <c r="Q42" s="52">
        <f>AVERAGE(I42:K42)</f>
        <v>29</v>
      </c>
      <c r="R42" s="52">
        <f>AVERAGE(L42:N42)</f>
        <v>29</v>
      </c>
      <c r="S42" s="53">
        <f>AVERAGE(O42:R42)</f>
        <v>29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22762.945070000002</v>
      </c>
      <c r="D44" s="34">
        <f t="shared" ref="D44:R44" si="31">D13-D25-D40</f>
        <v>22762.945070000002</v>
      </c>
      <c r="E44" s="34">
        <f t="shared" si="31"/>
        <v>22762.945070000002</v>
      </c>
      <c r="F44" s="185">
        <f t="shared" si="31"/>
        <v>22762.945070000002</v>
      </c>
      <c r="G44" s="34">
        <f t="shared" si="31"/>
        <v>22762.945070000002</v>
      </c>
      <c r="H44" s="153">
        <f t="shared" si="31"/>
        <v>22762.945070000002</v>
      </c>
      <c r="I44" s="185">
        <f t="shared" si="31"/>
        <v>22762.945070000002</v>
      </c>
      <c r="J44" s="34">
        <f t="shared" si="31"/>
        <v>22762.945070000002</v>
      </c>
      <c r="K44" s="34">
        <f t="shared" si="31"/>
        <v>22762.945070000002</v>
      </c>
      <c r="L44" s="185">
        <f t="shared" si="31"/>
        <v>22762.945070000002</v>
      </c>
      <c r="M44" s="34">
        <f t="shared" si="31"/>
        <v>22762.945070000002</v>
      </c>
      <c r="N44" s="186">
        <f t="shared" si="31"/>
        <v>22762.945070000002</v>
      </c>
      <c r="O44" s="34">
        <f t="shared" si="31"/>
        <v>68288.835210000019</v>
      </c>
      <c r="P44" s="34">
        <f t="shared" si="31"/>
        <v>68288.835210000019</v>
      </c>
      <c r="Q44" s="34">
        <f t="shared" si="31"/>
        <v>68288.835210000019</v>
      </c>
      <c r="R44" s="34">
        <f t="shared" si="31"/>
        <v>68288.835210000019</v>
      </c>
      <c r="S44" s="35">
        <f>S13-S25-S40</f>
        <v>273155.34083999973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0.64868493092453927</v>
      </c>
      <c r="D45" s="56">
        <f t="shared" si="32"/>
        <v>0.64868493092453927</v>
      </c>
      <c r="E45" s="56">
        <f t="shared" si="32"/>
        <v>0.64868493092453927</v>
      </c>
      <c r="F45" s="197">
        <f t="shared" si="32"/>
        <v>0.64868493092453927</v>
      </c>
      <c r="G45" s="56">
        <f t="shared" si="32"/>
        <v>0.64868493092453927</v>
      </c>
      <c r="H45" s="159">
        <f t="shared" si="32"/>
        <v>0.64868493092453927</v>
      </c>
      <c r="I45" s="197">
        <f t="shared" si="32"/>
        <v>0.64868493092453927</v>
      </c>
      <c r="J45" s="56">
        <f t="shared" si="32"/>
        <v>0.64868493092453927</v>
      </c>
      <c r="K45" s="56">
        <f t="shared" si="32"/>
        <v>0.64868493092453927</v>
      </c>
      <c r="L45" s="197">
        <f t="shared" si="32"/>
        <v>0.64868493092453927</v>
      </c>
      <c r="M45" s="56">
        <f t="shared" si="32"/>
        <v>0.64868493092453927</v>
      </c>
      <c r="N45" s="198">
        <f t="shared" si="32"/>
        <v>0.64868493092453927</v>
      </c>
      <c r="O45" s="56">
        <f t="shared" si="32"/>
        <v>0.64868493092453938</v>
      </c>
      <c r="P45" s="56">
        <f t="shared" si="32"/>
        <v>0.64868493092453938</v>
      </c>
      <c r="Q45" s="56">
        <f t="shared" si="32"/>
        <v>0.64868493092453938</v>
      </c>
      <c r="R45" s="56">
        <f t="shared" si="32"/>
        <v>0.64868493092453938</v>
      </c>
      <c r="S45" s="57">
        <f>IFERROR(S44/S13,"NO GMV")</f>
        <v>0.64868493092453905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23209.235070000002</v>
      </c>
      <c r="D47" s="60">
        <f t="shared" ref="D47:R47" si="33">+D44+D25</f>
        <v>23209.235070000002</v>
      </c>
      <c r="E47" s="60">
        <f t="shared" si="33"/>
        <v>23209.235070000002</v>
      </c>
      <c r="F47" s="199">
        <f t="shared" si="33"/>
        <v>23209.235070000002</v>
      </c>
      <c r="G47" s="60">
        <f t="shared" si="33"/>
        <v>23209.235070000002</v>
      </c>
      <c r="H47" s="160">
        <f t="shared" si="33"/>
        <v>23209.235070000002</v>
      </c>
      <c r="I47" s="199">
        <f t="shared" si="33"/>
        <v>23209.235070000002</v>
      </c>
      <c r="J47" s="60">
        <f t="shared" si="33"/>
        <v>23209.235070000002</v>
      </c>
      <c r="K47" s="60">
        <f t="shared" si="33"/>
        <v>23209.235070000002</v>
      </c>
      <c r="L47" s="199">
        <f t="shared" si="33"/>
        <v>23209.235070000002</v>
      </c>
      <c r="M47" s="60">
        <f t="shared" si="33"/>
        <v>23209.235070000002</v>
      </c>
      <c r="N47" s="200">
        <f t="shared" si="33"/>
        <v>23209.235070000002</v>
      </c>
      <c r="O47" s="60">
        <f t="shared" si="33"/>
        <v>69627.705210000015</v>
      </c>
      <c r="P47" s="60">
        <f t="shared" si="33"/>
        <v>69627.705210000015</v>
      </c>
      <c r="Q47" s="60">
        <f t="shared" si="33"/>
        <v>69627.705210000015</v>
      </c>
      <c r="R47" s="60">
        <f t="shared" si="33"/>
        <v>69627.705210000015</v>
      </c>
      <c r="S47" s="61">
        <f>+S44+S25</f>
        <v>278510.82083999971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0.66140303910131715</v>
      </c>
      <c r="D48" s="63">
        <f t="shared" si="34"/>
        <v>0.66140303910131715</v>
      </c>
      <c r="E48" s="63">
        <f t="shared" si="34"/>
        <v>0.66140303910131715</v>
      </c>
      <c r="F48" s="201">
        <f t="shared" si="34"/>
        <v>0.66140303910131715</v>
      </c>
      <c r="G48" s="63">
        <f t="shared" si="34"/>
        <v>0.66140303910131715</v>
      </c>
      <c r="H48" s="161">
        <f t="shared" si="34"/>
        <v>0.66140303910131715</v>
      </c>
      <c r="I48" s="201">
        <f t="shared" si="34"/>
        <v>0.66140303910131715</v>
      </c>
      <c r="J48" s="63">
        <f t="shared" si="34"/>
        <v>0.66140303910131715</v>
      </c>
      <c r="K48" s="63">
        <f t="shared" si="34"/>
        <v>0.66140303910131715</v>
      </c>
      <c r="L48" s="201">
        <f t="shared" si="34"/>
        <v>0.66140303910131715</v>
      </c>
      <c r="M48" s="63">
        <f t="shared" si="34"/>
        <v>0.66140303910131715</v>
      </c>
      <c r="N48" s="163">
        <f t="shared" si="34"/>
        <v>0.66140303910131715</v>
      </c>
      <c r="O48" s="63">
        <f t="shared" si="34"/>
        <v>0.66140303910131715</v>
      </c>
      <c r="P48" s="63">
        <f t="shared" si="34"/>
        <v>0.66140303910131715</v>
      </c>
      <c r="Q48" s="63">
        <f t="shared" si="34"/>
        <v>0.66140303910131715</v>
      </c>
      <c r="R48" s="63">
        <f t="shared" si="34"/>
        <v>0.66140303910131715</v>
      </c>
      <c r="S48" s="64">
        <f>IFERROR(S47/S13,"NO GMV")</f>
        <v>0.66140303910131693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5C5-FB3B-4BFA-84D3-22754D663DA6}">
  <sheetPr codeName="Sheet28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12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12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8450.9750000000004</v>
      </c>
      <c r="D5" s="15">
        <f>C5</f>
        <v>8450.9750000000004</v>
      </c>
      <c r="E5" s="15">
        <f t="shared" ref="E5:N5" si="2">D5</f>
        <v>8450.9750000000004</v>
      </c>
      <c r="F5" s="171">
        <f t="shared" si="2"/>
        <v>8450.9750000000004</v>
      </c>
      <c r="G5" s="15">
        <f t="shared" si="2"/>
        <v>8450.9750000000004</v>
      </c>
      <c r="H5" s="146">
        <f t="shared" si="2"/>
        <v>8450.9750000000004</v>
      </c>
      <c r="I5" s="171">
        <f t="shared" si="2"/>
        <v>8450.9750000000004</v>
      </c>
      <c r="J5" s="15">
        <f t="shared" si="2"/>
        <v>8450.9750000000004</v>
      </c>
      <c r="K5" s="15">
        <f t="shared" si="2"/>
        <v>8450.9750000000004</v>
      </c>
      <c r="L5" s="171">
        <f t="shared" si="2"/>
        <v>8450.9750000000004</v>
      </c>
      <c r="M5" s="15">
        <f t="shared" si="2"/>
        <v>8450.9750000000004</v>
      </c>
      <c r="N5" s="172">
        <f t="shared" si="2"/>
        <v>8450.9750000000004</v>
      </c>
      <c r="O5" s="15">
        <f>SUM(C5:E5)</f>
        <v>25352.925000000003</v>
      </c>
      <c r="P5" s="15">
        <f>SUM(F5:H5)</f>
        <v>25352.925000000003</v>
      </c>
      <c r="Q5" s="15">
        <f>SUM(I5:K5)</f>
        <v>25352.925000000003</v>
      </c>
      <c r="R5" s="15">
        <f>SUM(L5:N5)</f>
        <v>25352.925000000003</v>
      </c>
      <c r="S5" s="16">
        <f>SUM(C5:N5)</f>
        <v>101411.70000000003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1554.0416666666667</v>
      </c>
      <c r="D8" s="24">
        <f t="shared" ref="D8:N10" si="3">C8</f>
        <v>1554.0416666666667</v>
      </c>
      <c r="E8" s="24">
        <f t="shared" si="3"/>
        <v>1554.0416666666667</v>
      </c>
      <c r="F8" s="177">
        <f t="shared" si="3"/>
        <v>1554.0416666666667</v>
      </c>
      <c r="G8" s="24">
        <f t="shared" si="3"/>
        <v>1554.0416666666667</v>
      </c>
      <c r="H8" s="149">
        <f t="shared" si="3"/>
        <v>1554.0416666666667</v>
      </c>
      <c r="I8" s="177">
        <f t="shared" si="3"/>
        <v>1554.0416666666667</v>
      </c>
      <c r="J8" s="24">
        <f t="shared" si="3"/>
        <v>1554.0416666666667</v>
      </c>
      <c r="K8" s="24">
        <f t="shared" si="3"/>
        <v>1554.0416666666667</v>
      </c>
      <c r="L8" s="177">
        <f t="shared" si="3"/>
        <v>1554.0416666666667</v>
      </c>
      <c r="M8" s="24">
        <f t="shared" si="3"/>
        <v>1554.0416666666667</v>
      </c>
      <c r="N8" s="178">
        <f t="shared" si="3"/>
        <v>1554.0416666666667</v>
      </c>
      <c r="O8" s="24">
        <f t="shared" ref="O8:O10" si="4">SUM(C8:E8)</f>
        <v>4662.125</v>
      </c>
      <c r="P8" s="24">
        <f t="shared" ref="P8:P10" si="5">SUM(F8:H8)</f>
        <v>4662.125</v>
      </c>
      <c r="Q8" s="24">
        <f t="shared" ref="Q8:Q10" si="6">SUM(I8:K8)</f>
        <v>4662.125</v>
      </c>
      <c r="R8" s="24">
        <f t="shared" ref="R8:R10" si="7">SUM(L8:N8)</f>
        <v>4662.125</v>
      </c>
      <c r="S8" s="25">
        <f t="shared" ref="S8:S10" si="8">SUM(C8:N8)</f>
        <v>18648.5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3770.0715000000005</v>
      </c>
      <c r="D10" s="27">
        <f t="shared" si="3"/>
        <v>3770.0715000000005</v>
      </c>
      <c r="E10" s="27">
        <f t="shared" si="3"/>
        <v>3770.0715000000005</v>
      </c>
      <c r="F10" s="179">
        <f t="shared" si="3"/>
        <v>3770.0715000000005</v>
      </c>
      <c r="G10" s="27">
        <f t="shared" si="3"/>
        <v>3770.0715000000005</v>
      </c>
      <c r="H10" s="150">
        <f t="shared" si="3"/>
        <v>3770.0715000000005</v>
      </c>
      <c r="I10" s="179">
        <f t="shared" si="3"/>
        <v>3770.0715000000005</v>
      </c>
      <c r="J10" s="27">
        <f t="shared" si="3"/>
        <v>3770.0715000000005</v>
      </c>
      <c r="K10" s="27">
        <f t="shared" si="3"/>
        <v>3770.0715000000005</v>
      </c>
      <c r="L10" s="179">
        <f t="shared" si="3"/>
        <v>3770.0715000000005</v>
      </c>
      <c r="M10" s="27">
        <f t="shared" si="3"/>
        <v>3770.0715000000005</v>
      </c>
      <c r="N10" s="180">
        <f t="shared" si="3"/>
        <v>3770.0715000000005</v>
      </c>
      <c r="O10" s="27">
        <f t="shared" si="4"/>
        <v>11310.214500000002</v>
      </c>
      <c r="P10" s="27">
        <f t="shared" si="5"/>
        <v>11310.214500000002</v>
      </c>
      <c r="Q10" s="27">
        <f t="shared" si="6"/>
        <v>11310.214500000002</v>
      </c>
      <c r="R10" s="27">
        <f t="shared" si="7"/>
        <v>11310.214500000002</v>
      </c>
      <c r="S10" s="28">
        <f t="shared" si="8"/>
        <v>45240.858</v>
      </c>
    </row>
    <row r="11" spans="1:19" ht="12.75" x14ac:dyDescent="0.25">
      <c r="B11" s="29" t="s">
        <v>9</v>
      </c>
      <c r="C11" s="133">
        <f>SUM(C8:C9)</f>
        <v>1554.0416666666667</v>
      </c>
      <c r="D11" s="30">
        <f t="shared" ref="D11:S11" si="9">SUM(D8:D9)</f>
        <v>1554.0416666666667</v>
      </c>
      <c r="E11" s="30">
        <f t="shared" si="9"/>
        <v>1554.0416666666667</v>
      </c>
      <c r="F11" s="181">
        <f t="shared" si="9"/>
        <v>1554.0416666666667</v>
      </c>
      <c r="G11" s="30">
        <f t="shared" si="9"/>
        <v>1554.0416666666667</v>
      </c>
      <c r="H11" s="151">
        <f t="shared" si="9"/>
        <v>1554.0416666666667</v>
      </c>
      <c r="I11" s="181">
        <f t="shared" si="9"/>
        <v>1554.0416666666667</v>
      </c>
      <c r="J11" s="30">
        <f t="shared" si="9"/>
        <v>1554.0416666666667</v>
      </c>
      <c r="K11" s="30">
        <f t="shared" si="9"/>
        <v>1554.0416666666667</v>
      </c>
      <c r="L11" s="181">
        <f t="shared" si="9"/>
        <v>1554.0416666666667</v>
      </c>
      <c r="M11" s="30">
        <f t="shared" si="9"/>
        <v>1554.0416666666667</v>
      </c>
      <c r="N11" s="182">
        <f t="shared" si="9"/>
        <v>1554.0416666666667</v>
      </c>
      <c r="O11" s="30">
        <f t="shared" si="9"/>
        <v>4662.125</v>
      </c>
      <c r="P11" s="30">
        <f t="shared" si="9"/>
        <v>4662.125</v>
      </c>
      <c r="Q11" s="30">
        <f t="shared" si="9"/>
        <v>4662.125</v>
      </c>
      <c r="R11" s="30">
        <f t="shared" si="9"/>
        <v>4662.125</v>
      </c>
      <c r="S11" s="31">
        <f t="shared" si="9"/>
        <v>18648.5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3126.8618333333334</v>
      </c>
      <c r="D13" s="34">
        <f t="shared" ref="D13:N13" si="11">D5-SUM(D8:D10)</f>
        <v>3126.8618333333334</v>
      </c>
      <c r="E13" s="34">
        <f t="shared" si="11"/>
        <v>3126.8618333333334</v>
      </c>
      <c r="F13" s="185">
        <f t="shared" si="11"/>
        <v>3126.8618333333334</v>
      </c>
      <c r="G13" s="34">
        <f t="shared" si="11"/>
        <v>3126.8618333333334</v>
      </c>
      <c r="H13" s="153">
        <f t="shared" si="11"/>
        <v>3126.8618333333334</v>
      </c>
      <c r="I13" s="185">
        <f t="shared" si="11"/>
        <v>3126.8618333333334</v>
      </c>
      <c r="J13" s="34">
        <f t="shared" si="11"/>
        <v>3126.8618333333334</v>
      </c>
      <c r="K13" s="34">
        <f t="shared" si="11"/>
        <v>3126.8618333333334</v>
      </c>
      <c r="L13" s="185">
        <f t="shared" si="11"/>
        <v>3126.8618333333334</v>
      </c>
      <c r="M13" s="34">
        <f t="shared" si="11"/>
        <v>3126.8618333333334</v>
      </c>
      <c r="N13" s="186">
        <f t="shared" si="11"/>
        <v>3126.8618333333334</v>
      </c>
      <c r="O13" s="34">
        <f t="shared" ref="O13:R13" si="12">O5-SUM(O8:O10)</f>
        <v>9380.585500000001</v>
      </c>
      <c r="P13" s="34">
        <f t="shared" si="12"/>
        <v>9380.585500000001</v>
      </c>
      <c r="Q13" s="34">
        <f t="shared" si="12"/>
        <v>9380.585500000001</v>
      </c>
      <c r="R13" s="34">
        <f t="shared" si="12"/>
        <v>9380.585500000001</v>
      </c>
      <c r="S13" s="35">
        <f>S5-SUM(S8:S10)</f>
        <v>37522.342000000026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0.37000012819033701</v>
      </c>
      <c r="D14" s="314">
        <f t="shared" si="13"/>
        <v>0.37000012819033701</v>
      </c>
      <c r="E14" s="314">
        <f t="shared" si="13"/>
        <v>0.37000012819033701</v>
      </c>
      <c r="F14" s="315">
        <f t="shared" si="13"/>
        <v>0.37000012819033701</v>
      </c>
      <c r="G14" s="314">
        <f t="shared" si="13"/>
        <v>0.37000012819033701</v>
      </c>
      <c r="H14" s="316">
        <f t="shared" si="13"/>
        <v>0.37000012819033701</v>
      </c>
      <c r="I14" s="315">
        <f t="shared" si="13"/>
        <v>0.37000012819033701</v>
      </c>
      <c r="J14" s="314">
        <f t="shared" si="13"/>
        <v>0.37000012819033701</v>
      </c>
      <c r="K14" s="314">
        <f t="shared" si="13"/>
        <v>0.37000012819033701</v>
      </c>
      <c r="L14" s="315">
        <f t="shared" si="13"/>
        <v>0.37000012819033701</v>
      </c>
      <c r="M14" s="314">
        <f t="shared" si="13"/>
        <v>0.37000012819033701</v>
      </c>
      <c r="N14" s="317">
        <f t="shared" si="13"/>
        <v>0.37000012819033701</v>
      </c>
      <c r="O14" s="314">
        <f t="shared" si="13"/>
        <v>0.37000012819033701</v>
      </c>
      <c r="P14" s="314">
        <f t="shared" si="13"/>
        <v>0.37000012819033701</v>
      </c>
      <c r="Q14" s="314">
        <f t="shared" si="13"/>
        <v>0.37000012819033701</v>
      </c>
      <c r="R14" s="314">
        <f t="shared" si="13"/>
        <v>0.37000012819033701</v>
      </c>
      <c r="S14" s="318">
        <f>IFERROR(S13/S5,"N/A")</f>
        <v>0.37000012819033717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133.33333333333334</v>
      </c>
      <c r="D29" s="24">
        <f t="shared" ref="D29:N39" si="22">C29</f>
        <v>133.33333333333334</v>
      </c>
      <c r="E29" s="24">
        <f t="shared" si="22"/>
        <v>133.33333333333334</v>
      </c>
      <c r="F29" s="177">
        <f t="shared" si="22"/>
        <v>133.33333333333334</v>
      </c>
      <c r="G29" s="24">
        <f t="shared" si="22"/>
        <v>133.33333333333334</v>
      </c>
      <c r="H29" s="149">
        <f t="shared" si="22"/>
        <v>133.33333333333334</v>
      </c>
      <c r="I29" s="177">
        <f t="shared" si="22"/>
        <v>133.33333333333334</v>
      </c>
      <c r="J29" s="24">
        <f t="shared" si="22"/>
        <v>133.33333333333334</v>
      </c>
      <c r="K29" s="24">
        <f t="shared" si="22"/>
        <v>133.33333333333334</v>
      </c>
      <c r="L29" s="177">
        <f t="shared" si="22"/>
        <v>133.33333333333334</v>
      </c>
      <c r="M29" s="24">
        <f t="shared" si="22"/>
        <v>133.33333333333334</v>
      </c>
      <c r="N29" s="178">
        <f t="shared" si="22"/>
        <v>133.33333333333334</v>
      </c>
      <c r="O29" s="24">
        <f t="shared" ref="O29:O39" si="23">SUM(C29:E29)</f>
        <v>400</v>
      </c>
      <c r="P29" s="24">
        <f t="shared" ref="P29:P39" si="24">SUM(F29:H29)</f>
        <v>400</v>
      </c>
      <c r="Q29" s="24">
        <f t="shared" ref="Q29:Q39" si="25">SUM(I29:K29)</f>
        <v>400</v>
      </c>
      <c r="R29" s="24">
        <f t="shared" ref="R29:R39" si="26">SUM(L29:N29)</f>
        <v>400</v>
      </c>
      <c r="S29" s="25">
        <f t="shared" ref="S29:S39" si="27">SUM(C29:N29)</f>
        <v>1599.9999999999998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75.000000000000014</v>
      </c>
      <c r="D31" s="24">
        <f t="shared" si="22"/>
        <v>75.000000000000014</v>
      </c>
      <c r="E31" s="24">
        <f t="shared" si="22"/>
        <v>75.000000000000014</v>
      </c>
      <c r="F31" s="177">
        <f t="shared" si="22"/>
        <v>75.000000000000014</v>
      </c>
      <c r="G31" s="24">
        <f t="shared" si="22"/>
        <v>75.000000000000014</v>
      </c>
      <c r="H31" s="149">
        <f t="shared" si="22"/>
        <v>75.000000000000014</v>
      </c>
      <c r="I31" s="177">
        <f t="shared" si="22"/>
        <v>75.000000000000014</v>
      </c>
      <c r="J31" s="24">
        <f t="shared" si="22"/>
        <v>75.000000000000014</v>
      </c>
      <c r="K31" s="24">
        <f t="shared" si="22"/>
        <v>75.000000000000014</v>
      </c>
      <c r="L31" s="177">
        <f t="shared" si="22"/>
        <v>75.000000000000014</v>
      </c>
      <c r="M31" s="24">
        <f t="shared" si="22"/>
        <v>75.000000000000014</v>
      </c>
      <c r="N31" s="178">
        <f t="shared" si="22"/>
        <v>75.000000000000014</v>
      </c>
      <c r="O31" s="24">
        <f t="shared" si="23"/>
        <v>225.00000000000006</v>
      </c>
      <c r="P31" s="24">
        <f t="shared" si="24"/>
        <v>225.00000000000006</v>
      </c>
      <c r="Q31" s="24">
        <f t="shared" si="25"/>
        <v>225.00000000000006</v>
      </c>
      <c r="R31" s="24">
        <f t="shared" si="26"/>
        <v>225.00000000000006</v>
      </c>
      <c r="S31" s="25">
        <f t="shared" si="27"/>
        <v>900.00000000000011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75.000000000000014</v>
      </c>
      <c r="D32" s="24">
        <f t="shared" si="22"/>
        <v>75.000000000000014</v>
      </c>
      <c r="E32" s="24">
        <f t="shared" si="22"/>
        <v>75.000000000000014</v>
      </c>
      <c r="F32" s="177">
        <f t="shared" si="22"/>
        <v>75.000000000000014</v>
      </c>
      <c r="G32" s="24">
        <f t="shared" si="22"/>
        <v>75.000000000000014</v>
      </c>
      <c r="H32" s="149">
        <f t="shared" si="22"/>
        <v>75.000000000000014</v>
      </c>
      <c r="I32" s="177">
        <f t="shared" si="22"/>
        <v>75.000000000000014</v>
      </c>
      <c r="J32" s="24">
        <f t="shared" si="22"/>
        <v>75.000000000000014</v>
      </c>
      <c r="K32" s="24">
        <f t="shared" si="22"/>
        <v>75.000000000000014</v>
      </c>
      <c r="L32" s="177">
        <f t="shared" si="22"/>
        <v>75.000000000000014</v>
      </c>
      <c r="M32" s="24">
        <f t="shared" si="22"/>
        <v>75.000000000000014</v>
      </c>
      <c r="N32" s="178">
        <f t="shared" si="22"/>
        <v>75.000000000000014</v>
      </c>
      <c r="O32" s="24">
        <f t="shared" si="23"/>
        <v>225.00000000000006</v>
      </c>
      <c r="P32" s="24">
        <f t="shared" si="24"/>
        <v>225.00000000000006</v>
      </c>
      <c r="Q32" s="24">
        <f t="shared" si="25"/>
        <v>225.00000000000006</v>
      </c>
      <c r="R32" s="24">
        <f t="shared" si="26"/>
        <v>225.00000000000006</v>
      </c>
      <c r="S32" s="25">
        <f t="shared" si="27"/>
        <v>900.00000000000011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253.52925000000005</v>
      </c>
      <c r="D33" s="24">
        <f t="shared" si="22"/>
        <v>253.52925000000005</v>
      </c>
      <c r="E33" s="24">
        <f t="shared" si="22"/>
        <v>253.52925000000005</v>
      </c>
      <c r="F33" s="177">
        <f t="shared" si="22"/>
        <v>253.52925000000005</v>
      </c>
      <c r="G33" s="24">
        <f t="shared" si="22"/>
        <v>253.52925000000005</v>
      </c>
      <c r="H33" s="149">
        <f t="shared" si="22"/>
        <v>253.52925000000005</v>
      </c>
      <c r="I33" s="177">
        <f t="shared" si="22"/>
        <v>253.52925000000005</v>
      </c>
      <c r="J33" s="24">
        <f t="shared" si="22"/>
        <v>253.52925000000005</v>
      </c>
      <c r="K33" s="24">
        <f t="shared" si="22"/>
        <v>253.52925000000005</v>
      </c>
      <c r="L33" s="177">
        <f t="shared" si="22"/>
        <v>253.52925000000005</v>
      </c>
      <c r="M33" s="24">
        <f t="shared" si="22"/>
        <v>253.52925000000005</v>
      </c>
      <c r="N33" s="178">
        <f t="shared" si="22"/>
        <v>253.52925000000005</v>
      </c>
      <c r="O33" s="24">
        <f t="shared" si="23"/>
        <v>760.58775000000014</v>
      </c>
      <c r="P33" s="24">
        <f t="shared" si="24"/>
        <v>760.58775000000014</v>
      </c>
      <c r="Q33" s="24">
        <f t="shared" si="25"/>
        <v>760.58775000000014</v>
      </c>
      <c r="R33" s="24">
        <f t="shared" si="26"/>
        <v>760.58775000000014</v>
      </c>
      <c r="S33" s="25">
        <f t="shared" si="27"/>
        <v>3042.3510000000006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126.00000000000001</v>
      </c>
      <c r="D35" s="24">
        <f t="shared" si="22"/>
        <v>126.00000000000001</v>
      </c>
      <c r="E35" s="24">
        <f t="shared" si="22"/>
        <v>126.00000000000001</v>
      </c>
      <c r="F35" s="177">
        <f t="shared" si="22"/>
        <v>126.00000000000001</v>
      </c>
      <c r="G35" s="24">
        <f t="shared" si="22"/>
        <v>126.00000000000001</v>
      </c>
      <c r="H35" s="149">
        <f t="shared" si="22"/>
        <v>126.00000000000001</v>
      </c>
      <c r="I35" s="177">
        <f t="shared" si="22"/>
        <v>126.00000000000001</v>
      </c>
      <c r="J35" s="24">
        <f t="shared" si="22"/>
        <v>126.00000000000001</v>
      </c>
      <c r="K35" s="24">
        <f t="shared" si="22"/>
        <v>126.00000000000001</v>
      </c>
      <c r="L35" s="177">
        <f t="shared" si="22"/>
        <v>126.00000000000001</v>
      </c>
      <c r="M35" s="24">
        <f t="shared" si="22"/>
        <v>126.00000000000001</v>
      </c>
      <c r="N35" s="178">
        <f t="shared" si="22"/>
        <v>126.00000000000001</v>
      </c>
      <c r="O35" s="24">
        <f t="shared" si="23"/>
        <v>378.00000000000006</v>
      </c>
      <c r="P35" s="24">
        <f t="shared" si="24"/>
        <v>378.00000000000006</v>
      </c>
      <c r="Q35" s="24">
        <f t="shared" si="25"/>
        <v>378.00000000000006</v>
      </c>
      <c r="R35" s="24">
        <f t="shared" si="26"/>
        <v>378.00000000000006</v>
      </c>
      <c r="S35" s="25">
        <f t="shared" si="27"/>
        <v>1512.0000000000002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364.50000000000006</v>
      </c>
      <c r="D36" s="24">
        <f t="shared" si="22"/>
        <v>364.50000000000006</v>
      </c>
      <c r="E36" s="24">
        <f t="shared" si="22"/>
        <v>364.50000000000006</v>
      </c>
      <c r="F36" s="177">
        <f t="shared" si="22"/>
        <v>364.50000000000006</v>
      </c>
      <c r="G36" s="24">
        <f t="shared" si="22"/>
        <v>364.50000000000006</v>
      </c>
      <c r="H36" s="149">
        <f t="shared" si="22"/>
        <v>364.50000000000006</v>
      </c>
      <c r="I36" s="177">
        <f t="shared" si="22"/>
        <v>364.50000000000006</v>
      </c>
      <c r="J36" s="24">
        <f t="shared" si="22"/>
        <v>364.50000000000006</v>
      </c>
      <c r="K36" s="24">
        <f t="shared" si="22"/>
        <v>364.50000000000006</v>
      </c>
      <c r="L36" s="177">
        <f t="shared" si="22"/>
        <v>364.50000000000006</v>
      </c>
      <c r="M36" s="24">
        <f t="shared" si="22"/>
        <v>364.50000000000006</v>
      </c>
      <c r="N36" s="178">
        <f t="shared" si="22"/>
        <v>364.50000000000006</v>
      </c>
      <c r="O36" s="24">
        <f t="shared" si="23"/>
        <v>1093.5000000000002</v>
      </c>
      <c r="P36" s="24">
        <f t="shared" si="24"/>
        <v>1093.5000000000002</v>
      </c>
      <c r="Q36" s="24">
        <f t="shared" si="25"/>
        <v>1093.5000000000002</v>
      </c>
      <c r="R36" s="24">
        <f t="shared" si="26"/>
        <v>1093.5000000000002</v>
      </c>
      <c r="S36" s="25">
        <f t="shared" si="27"/>
        <v>4374.0000000000009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153</v>
      </c>
      <c r="D37" s="24">
        <f t="shared" si="22"/>
        <v>153</v>
      </c>
      <c r="E37" s="24">
        <f t="shared" si="22"/>
        <v>153</v>
      </c>
      <c r="F37" s="177">
        <f t="shared" si="22"/>
        <v>153</v>
      </c>
      <c r="G37" s="24">
        <f t="shared" si="22"/>
        <v>153</v>
      </c>
      <c r="H37" s="149">
        <f t="shared" si="22"/>
        <v>153</v>
      </c>
      <c r="I37" s="177">
        <f t="shared" si="22"/>
        <v>153</v>
      </c>
      <c r="J37" s="24">
        <f t="shared" si="22"/>
        <v>153</v>
      </c>
      <c r="K37" s="24">
        <f t="shared" si="22"/>
        <v>153</v>
      </c>
      <c r="L37" s="177">
        <f t="shared" si="22"/>
        <v>153</v>
      </c>
      <c r="M37" s="24">
        <f t="shared" si="22"/>
        <v>153</v>
      </c>
      <c r="N37" s="178">
        <f t="shared" si="22"/>
        <v>153</v>
      </c>
      <c r="O37" s="24">
        <f t="shared" si="23"/>
        <v>459</v>
      </c>
      <c r="P37" s="24">
        <f t="shared" si="24"/>
        <v>459</v>
      </c>
      <c r="Q37" s="24">
        <f t="shared" si="25"/>
        <v>459</v>
      </c>
      <c r="R37" s="24">
        <f t="shared" si="26"/>
        <v>459</v>
      </c>
      <c r="S37" s="25">
        <f t="shared" si="27"/>
        <v>1836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30.303812500000003</v>
      </c>
      <c r="D38" s="24">
        <f t="shared" si="22"/>
        <v>30.303812500000003</v>
      </c>
      <c r="E38" s="24">
        <f t="shared" si="22"/>
        <v>30.303812500000003</v>
      </c>
      <c r="F38" s="177">
        <f t="shared" si="22"/>
        <v>30.303812500000003</v>
      </c>
      <c r="G38" s="24">
        <f t="shared" si="22"/>
        <v>30.303812500000003</v>
      </c>
      <c r="H38" s="149">
        <f t="shared" si="22"/>
        <v>30.303812500000003</v>
      </c>
      <c r="I38" s="177">
        <f t="shared" si="22"/>
        <v>30.303812500000003</v>
      </c>
      <c r="J38" s="24">
        <f t="shared" si="22"/>
        <v>30.303812500000003</v>
      </c>
      <c r="K38" s="24">
        <f t="shared" si="22"/>
        <v>30.303812500000003</v>
      </c>
      <c r="L38" s="177">
        <f t="shared" si="22"/>
        <v>30.303812500000003</v>
      </c>
      <c r="M38" s="24">
        <f t="shared" si="22"/>
        <v>30.303812500000003</v>
      </c>
      <c r="N38" s="178">
        <f t="shared" si="22"/>
        <v>30.303812500000003</v>
      </c>
      <c r="O38" s="24">
        <f t="shared" si="23"/>
        <v>90.911437500000005</v>
      </c>
      <c r="P38" s="24">
        <f t="shared" si="24"/>
        <v>90.911437500000005</v>
      </c>
      <c r="Q38" s="24">
        <f t="shared" si="25"/>
        <v>90.911437500000005</v>
      </c>
      <c r="R38" s="24">
        <f t="shared" si="26"/>
        <v>90.911437500000005</v>
      </c>
      <c r="S38" s="25">
        <f t="shared" si="27"/>
        <v>363.64574999999996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134.61499999999998</v>
      </c>
      <c r="D39" s="27">
        <f t="shared" si="22"/>
        <v>134.61499999999998</v>
      </c>
      <c r="E39" s="27">
        <f t="shared" si="22"/>
        <v>134.61499999999998</v>
      </c>
      <c r="F39" s="179">
        <f t="shared" si="22"/>
        <v>134.61499999999998</v>
      </c>
      <c r="G39" s="27">
        <f t="shared" si="22"/>
        <v>134.61499999999998</v>
      </c>
      <c r="H39" s="150">
        <f t="shared" si="22"/>
        <v>134.61499999999998</v>
      </c>
      <c r="I39" s="179">
        <f t="shared" si="22"/>
        <v>134.61499999999998</v>
      </c>
      <c r="J39" s="27">
        <f t="shared" si="22"/>
        <v>134.61499999999998</v>
      </c>
      <c r="K39" s="27">
        <f t="shared" si="22"/>
        <v>134.61499999999998</v>
      </c>
      <c r="L39" s="179">
        <f t="shared" si="22"/>
        <v>134.61499999999998</v>
      </c>
      <c r="M39" s="27">
        <f t="shared" si="22"/>
        <v>134.61499999999998</v>
      </c>
      <c r="N39" s="180">
        <f t="shared" si="22"/>
        <v>134.61499999999998</v>
      </c>
      <c r="O39" s="27">
        <f t="shared" si="23"/>
        <v>403.84499999999991</v>
      </c>
      <c r="P39" s="27">
        <f t="shared" si="24"/>
        <v>403.84499999999991</v>
      </c>
      <c r="Q39" s="27">
        <f t="shared" si="25"/>
        <v>403.84499999999991</v>
      </c>
      <c r="R39" s="27">
        <f t="shared" si="26"/>
        <v>403.84499999999991</v>
      </c>
      <c r="S39" s="28">
        <f t="shared" si="27"/>
        <v>1615.3799999999999</v>
      </c>
    </row>
    <row r="40" spans="2:19" s="41" customFormat="1" ht="12.75" x14ac:dyDescent="0.25">
      <c r="B40" s="45" t="s">
        <v>32</v>
      </c>
      <c r="C40" s="138">
        <f>SUM(C29:C39)</f>
        <v>1345.2813958333336</v>
      </c>
      <c r="D40" s="46">
        <f t="shared" ref="D40:R40" si="28">SUM(D29:D39)</f>
        <v>1345.2813958333336</v>
      </c>
      <c r="E40" s="46">
        <f t="shared" si="28"/>
        <v>1345.2813958333336</v>
      </c>
      <c r="F40" s="191">
        <f t="shared" si="28"/>
        <v>1345.2813958333336</v>
      </c>
      <c r="G40" s="46">
        <f t="shared" si="28"/>
        <v>1345.2813958333336</v>
      </c>
      <c r="H40" s="156">
        <f t="shared" si="28"/>
        <v>1345.2813958333336</v>
      </c>
      <c r="I40" s="191">
        <f t="shared" si="28"/>
        <v>1345.2813958333336</v>
      </c>
      <c r="J40" s="46">
        <f t="shared" si="28"/>
        <v>1345.2813958333336</v>
      </c>
      <c r="K40" s="46">
        <f t="shared" si="28"/>
        <v>1345.2813958333336</v>
      </c>
      <c r="L40" s="191">
        <f t="shared" si="28"/>
        <v>1345.2813958333336</v>
      </c>
      <c r="M40" s="46">
        <f t="shared" si="28"/>
        <v>1345.2813958333336</v>
      </c>
      <c r="N40" s="192">
        <f t="shared" si="28"/>
        <v>1345.2813958333336</v>
      </c>
      <c r="O40" s="46">
        <f t="shared" si="28"/>
        <v>4035.8441875000003</v>
      </c>
      <c r="P40" s="46">
        <f t="shared" si="28"/>
        <v>4035.8441875000003</v>
      </c>
      <c r="Q40" s="46">
        <f t="shared" si="28"/>
        <v>4035.8441875000003</v>
      </c>
      <c r="R40" s="46">
        <f t="shared" si="28"/>
        <v>4035.8441875000003</v>
      </c>
      <c r="S40" s="47">
        <f>SUM(S29:S39)</f>
        <v>16143.376750000001</v>
      </c>
    </row>
    <row r="41" spans="2:19" s="39" customFormat="1" ht="12.75" x14ac:dyDescent="0.25">
      <c r="B41" s="48" t="s">
        <v>33</v>
      </c>
      <c r="C41" s="139">
        <f>IFERROR(C40/C13,"N/A")</f>
        <v>0.43023371915324482</v>
      </c>
      <c r="D41" s="49">
        <f t="shared" ref="D41:R41" si="29">IFERROR(D40/D13,"N/A")</f>
        <v>0.43023371915324482</v>
      </c>
      <c r="E41" s="49">
        <f t="shared" si="29"/>
        <v>0.43023371915324482</v>
      </c>
      <c r="F41" s="193">
        <f t="shared" si="29"/>
        <v>0.43023371915324482</v>
      </c>
      <c r="G41" s="49">
        <f t="shared" si="29"/>
        <v>0.43023371915324482</v>
      </c>
      <c r="H41" s="157">
        <f t="shared" si="29"/>
        <v>0.43023371915324482</v>
      </c>
      <c r="I41" s="193">
        <f t="shared" si="29"/>
        <v>0.43023371915324482</v>
      </c>
      <c r="J41" s="49">
        <f t="shared" si="29"/>
        <v>0.43023371915324482</v>
      </c>
      <c r="K41" s="49">
        <f t="shared" si="29"/>
        <v>0.43023371915324482</v>
      </c>
      <c r="L41" s="193">
        <f t="shared" si="29"/>
        <v>0.43023371915324482</v>
      </c>
      <c r="M41" s="49">
        <f t="shared" si="29"/>
        <v>0.43023371915324482</v>
      </c>
      <c r="N41" s="194">
        <f t="shared" si="29"/>
        <v>0.43023371915324482</v>
      </c>
      <c r="O41" s="49">
        <f t="shared" si="29"/>
        <v>0.43023371915324476</v>
      </c>
      <c r="P41" s="49">
        <f t="shared" si="29"/>
        <v>0.43023371915324476</v>
      </c>
      <c r="Q41" s="49">
        <f t="shared" si="29"/>
        <v>0.43023371915324476</v>
      </c>
      <c r="R41" s="49">
        <f t="shared" si="29"/>
        <v>0.43023371915324476</v>
      </c>
      <c r="S41" s="50">
        <f>IFERROR(S40/S13,"N/A")</f>
        <v>0.43023371915324449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9</v>
      </c>
      <c r="D42" s="52">
        <f>C42</f>
        <v>9</v>
      </c>
      <c r="E42" s="52">
        <f t="shared" ref="E42:N42" si="30">D42</f>
        <v>9</v>
      </c>
      <c r="F42" s="195">
        <f t="shared" si="30"/>
        <v>9</v>
      </c>
      <c r="G42" s="52">
        <f t="shared" si="30"/>
        <v>9</v>
      </c>
      <c r="H42" s="158">
        <f t="shared" si="30"/>
        <v>9</v>
      </c>
      <c r="I42" s="195">
        <f t="shared" si="30"/>
        <v>9</v>
      </c>
      <c r="J42" s="52">
        <f t="shared" si="30"/>
        <v>9</v>
      </c>
      <c r="K42" s="52">
        <f t="shared" si="30"/>
        <v>9</v>
      </c>
      <c r="L42" s="195">
        <f t="shared" si="30"/>
        <v>9</v>
      </c>
      <c r="M42" s="52">
        <f t="shared" si="30"/>
        <v>9</v>
      </c>
      <c r="N42" s="196">
        <f t="shared" si="30"/>
        <v>9</v>
      </c>
      <c r="O42" s="52">
        <f>AVERAGE(C42:E42)</f>
        <v>9</v>
      </c>
      <c r="P42" s="52">
        <f>AVERAGE(F42:H42)</f>
        <v>9</v>
      </c>
      <c r="Q42" s="52">
        <f>AVERAGE(I42:K42)</f>
        <v>9</v>
      </c>
      <c r="R42" s="52">
        <f>AVERAGE(L42:N42)</f>
        <v>9</v>
      </c>
      <c r="S42" s="53">
        <f>AVERAGE(O42:R42)</f>
        <v>9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1781.5804374999998</v>
      </c>
      <c r="D44" s="34">
        <f t="shared" ref="D44:R44" si="31">D13-D25-D40</f>
        <v>1781.5804374999998</v>
      </c>
      <c r="E44" s="34">
        <f t="shared" si="31"/>
        <v>1781.5804374999998</v>
      </c>
      <c r="F44" s="185">
        <f t="shared" si="31"/>
        <v>1781.5804374999998</v>
      </c>
      <c r="G44" s="34">
        <f t="shared" si="31"/>
        <v>1781.5804374999998</v>
      </c>
      <c r="H44" s="153">
        <f t="shared" si="31"/>
        <v>1781.5804374999998</v>
      </c>
      <c r="I44" s="185">
        <f t="shared" si="31"/>
        <v>1781.5804374999998</v>
      </c>
      <c r="J44" s="34">
        <f t="shared" si="31"/>
        <v>1781.5804374999998</v>
      </c>
      <c r="K44" s="34">
        <f t="shared" si="31"/>
        <v>1781.5804374999998</v>
      </c>
      <c r="L44" s="185">
        <f t="shared" si="31"/>
        <v>1781.5804374999998</v>
      </c>
      <c r="M44" s="34">
        <f t="shared" si="31"/>
        <v>1781.5804374999998</v>
      </c>
      <c r="N44" s="186">
        <f t="shared" si="31"/>
        <v>1781.5804374999998</v>
      </c>
      <c r="O44" s="34">
        <f t="shared" si="31"/>
        <v>5344.7413125000003</v>
      </c>
      <c r="P44" s="34">
        <f t="shared" si="31"/>
        <v>5344.7413125000003</v>
      </c>
      <c r="Q44" s="34">
        <f t="shared" si="31"/>
        <v>5344.7413125000003</v>
      </c>
      <c r="R44" s="34">
        <f t="shared" si="31"/>
        <v>5344.7413125000003</v>
      </c>
      <c r="S44" s="35">
        <f>S13-S25-S40</f>
        <v>21378.965250000023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0.56976628084675518</v>
      </c>
      <c r="D45" s="56">
        <f t="shared" si="32"/>
        <v>0.56976628084675518</v>
      </c>
      <c r="E45" s="56">
        <f t="shared" si="32"/>
        <v>0.56976628084675518</v>
      </c>
      <c r="F45" s="197">
        <f t="shared" si="32"/>
        <v>0.56976628084675518</v>
      </c>
      <c r="G45" s="56">
        <f t="shared" si="32"/>
        <v>0.56976628084675518</v>
      </c>
      <c r="H45" s="159">
        <f t="shared" si="32"/>
        <v>0.56976628084675518</v>
      </c>
      <c r="I45" s="197">
        <f t="shared" si="32"/>
        <v>0.56976628084675518</v>
      </c>
      <c r="J45" s="56">
        <f t="shared" si="32"/>
        <v>0.56976628084675518</v>
      </c>
      <c r="K45" s="56">
        <f t="shared" si="32"/>
        <v>0.56976628084675518</v>
      </c>
      <c r="L45" s="197">
        <f t="shared" si="32"/>
        <v>0.56976628084675518</v>
      </c>
      <c r="M45" s="56">
        <f t="shared" si="32"/>
        <v>0.56976628084675518</v>
      </c>
      <c r="N45" s="198">
        <f t="shared" si="32"/>
        <v>0.56976628084675518</v>
      </c>
      <c r="O45" s="56">
        <f t="shared" si="32"/>
        <v>0.56976628084675518</v>
      </c>
      <c r="P45" s="56">
        <f t="shared" si="32"/>
        <v>0.56976628084675518</v>
      </c>
      <c r="Q45" s="56">
        <f t="shared" si="32"/>
        <v>0.56976628084675518</v>
      </c>
      <c r="R45" s="56">
        <f t="shared" si="32"/>
        <v>0.56976628084675518</v>
      </c>
      <c r="S45" s="57">
        <f>IFERROR(S44/S13,"NO GMV")</f>
        <v>0.56976628084675551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1781.5804374999998</v>
      </c>
      <c r="D47" s="60">
        <f t="shared" ref="D47:R47" si="33">+D44+D25</f>
        <v>1781.5804374999998</v>
      </c>
      <c r="E47" s="60">
        <f t="shared" si="33"/>
        <v>1781.5804374999998</v>
      </c>
      <c r="F47" s="199">
        <f t="shared" si="33"/>
        <v>1781.5804374999998</v>
      </c>
      <c r="G47" s="60">
        <f t="shared" si="33"/>
        <v>1781.5804374999998</v>
      </c>
      <c r="H47" s="160">
        <f t="shared" si="33"/>
        <v>1781.5804374999998</v>
      </c>
      <c r="I47" s="199">
        <f t="shared" si="33"/>
        <v>1781.5804374999998</v>
      </c>
      <c r="J47" s="60">
        <f t="shared" si="33"/>
        <v>1781.5804374999998</v>
      </c>
      <c r="K47" s="60">
        <f t="shared" si="33"/>
        <v>1781.5804374999998</v>
      </c>
      <c r="L47" s="199">
        <f t="shared" si="33"/>
        <v>1781.5804374999998</v>
      </c>
      <c r="M47" s="60">
        <f t="shared" si="33"/>
        <v>1781.5804374999998</v>
      </c>
      <c r="N47" s="200">
        <f t="shared" si="33"/>
        <v>1781.5804374999998</v>
      </c>
      <c r="O47" s="60">
        <f t="shared" si="33"/>
        <v>5344.7413125000003</v>
      </c>
      <c r="P47" s="60">
        <f t="shared" si="33"/>
        <v>5344.7413125000003</v>
      </c>
      <c r="Q47" s="60">
        <f t="shared" si="33"/>
        <v>5344.7413125000003</v>
      </c>
      <c r="R47" s="60">
        <f t="shared" si="33"/>
        <v>5344.7413125000003</v>
      </c>
      <c r="S47" s="61">
        <f>+S44+S25</f>
        <v>21378.965250000023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0.56976628084675518</v>
      </c>
      <c r="D48" s="63">
        <f t="shared" si="34"/>
        <v>0.56976628084675518</v>
      </c>
      <c r="E48" s="63">
        <f t="shared" si="34"/>
        <v>0.56976628084675518</v>
      </c>
      <c r="F48" s="201">
        <f t="shared" si="34"/>
        <v>0.56976628084675518</v>
      </c>
      <c r="G48" s="63">
        <f t="shared" si="34"/>
        <v>0.56976628084675518</v>
      </c>
      <c r="H48" s="161">
        <f t="shared" si="34"/>
        <v>0.56976628084675518</v>
      </c>
      <c r="I48" s="201">
        <f t="shared" si="34"/>
        <v>0.56976628084675518</v>
      </c>
      <c r="J48" s="63">
        <f t="shared" si="34"/>
        <v>0.56976628084675518</v>
      </c>
      <c r="K48" s="63">
        <f t="shared" si="34"/>
        <v>0.56976628084675518</v>
      </c>
      <c r="L48" s="201">
        <f t="shared" si="34"/>
        <v>0.56976628084675518</v>
      </c>
      <c r="M48" s="63">
        <f t="shared" si="34"/>
        <v>0.56976628084675518</v>
      </c>
      <c r="N48" s="163">
        <f t="shared" si="34"/>
        <v>0.56976628084675518</v>
      </c>
      <c r="O48" s="63">
        <f t="shared" si="34"/>
        <v>0.56976628084675518</v>
      </c>
      <c r="P48" s="63">
        <f t="shared" si="34"/>
        <v>0.56976628084675518</v>
      </c>
      <c r="Q48" s="63">
        <f t="shared" si="34"/>
        <v>0.56976628084675518</v>
      </c>
      <c r="R48" s="63">
        <f t="shared" si="34"/>
        <v>0.56976628084675518</v>
      </c>
      <c r="S48" s="64">
        <f>IFERROR(S47/S13,"NO GMV")</f>
        <v>0.56976628084675551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8D986-7795-464A-A1BD-7A566D0B9F0B}">
  <sheetPr codeName="Sheet29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13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13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3740.2299999999991</v>
      </c>
      <c r="D5" s="15">
        <f>C5</f>
        <v>3740.2299999999991</v>
      </c>
      <c r="E5" s="15">
        <f t="shared" ref="E5:N5" si="2">D5</f>
        <v>3740.2299999999991</v>
      </c>
      <c r="F5" s="171">
        <f t="shared" si="2"/>
        <v>3740.2299999999991</v>
      </c>
      <c r="G5" s="15">
        <f t="shared" si="2"/>
        <v>3740.2299999999991</v>
      </c>
      <c r="H5" s="146">
        <f t="shared" si="2"/>
        <v>3740.2299999999991</v>
      </c>
      <c r="I5" s="171">
        <f t="shared" si="2"/>
        <v>3740.2299999999991</v>
      </c>
      <c r="J5" s="15">
        <f t="shared" si="2"/>
        <v>3740.2299999999991</v>
      </c>
      <c r="K5" s="15">
        <f t="shared" si="2"/>
        <v>3740.2299999999991</v>
      </c>
      <c r="L5" s="171">
        <f t="shared" si="2"/>
        <v>3740.2299999999991</v>
      </c>
      <c r="M5" s="15">
        <f t="shared" si="2"/>
        <v>3740.2299999999991</v>
      </c>
      <c r="N5" s="172">
        <f t="shared" si="2"/>
        <v>3740.2299999999991</v>
      </c>
      <c r="O5" s="15">
        <f>SUM(C5:E5)</f>
        <v>11220.689999999997</v>
      </c>
      <c r="P5" s="15">
        <f>SUM(F5:H5)</f>
        <v>11220.689999999997</v>
      </c>
      <c r="Q5" s="15">
        <f>SUM(I5:K5)</f>
        <v>11220.689999999997</v>
      </c>
      <c r="R5" s="15">
        <f>SUM(L5:N5)</f>
        <v>11220.689999999997</v>
      </c>
      <c r="S5" s="16">
        <f>SUM(C5:N5)</f>
        <v>44882.75999999998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1607.6666666666667</v>
      </c>
      <c r="D8" s="24">
        <f t="shared" ref="D8:N10" si="3">C8</f>
        <v>1607.6666666666667</v>
      </c>
      <c r="E8" s="24">
        <f t="shared" si="3"/>
        <v>1607.6666666666667</v>
      </c>
      <c r="F8" s="177">
        <f t="shared" si="3"/>
        <v>1607.6666666666667</v>
      </c>
      <c r="G8" s="24">
        <f t="shared" si="3"/>
        <v>1607.6666666666667</v>
      </c>
      <c r="H8" s="149">
        <f t="shared" si="3"/>
        <v>1607.6666666666667</v>
      </c>
      <c r="I8" s="177">
        <f t="shared" si="3"/>
        <v>1607.6666666666667</v>
      </c>
      <c r="J8" s="24">
        <f t="shared" si="3"/>
        <v>1607.6666666666667</v>
      </c>
      <c r="K8" s="24">
        <f t="shared" si="3"/>
        <v>1607.6666666666667</v>
      </c>
      <c r="L8" s="177">
        <f t="shared" si="3"/>
        <v>1607.6666666666667</v>
      </c>
      <c r="M8" s="24">
        <f t="shared" si="3"/>
        <v>1607.6666666666667</v>
      </c>
      <c r="N8" s="178">
        <f t="shared" si="3"/>
        <v>1607.6666666666667</v>
      </c>
      <c r="O8" s="24">
        <f t="shared" ref="O8:O10" si="4">SUM(C8:E8)</f>
        <v>4823</v>
      </c>
      <c r="P8" s="24">
        <f t="shared" ref="P8:P10" si="5">SUM(F8:H8)</f>
        <v>4823</v>
      </c>
      <c r="Q8" s="24">
        <f t="shared" ref="Q8:Q10" si="6">SUM(I8:K8)</f>
        <v>4823</v>
      </c>
      <c r="R8" s="24">
        <f t="shared" ref="R8:R10" si="7">SUM(L8:N8)</f>
        <v>4823</v>
      </c>
      <c r="S8" s="25">
        <f t="shared" ref="S8:S10" si="8">SUM(C8:N8)</f>
        <v>19292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2132.5633333333321</v>
      </c>
      <c r="D10" s="27">
        <f t="shared" si="3"/>
        <v>2132.5633333333321</v>
      </c>
      <c r="E10" s="27">
        <f t="shared" si="3"/>
        <v>2132.5633333333321</v>
      </c>
      <c r="F10" s="179">
        <f t="shared" si="3"/>
        <v>2132.5633333333321</v>
      </c>
      <c r="G10" s="27">
        <f t="shared" si="3"/>
        <v>2132.5633333333321</v>
      </c>
      <c r="H10" s="150">
        <f t="shared" si="3"/>
        <v>2132.5633333333321</v>
      </c>
      <c r="I10" s="179">
        <f t="shared" si="3"/>
        <v>2132.5633333333321</v>
      </c>
      <c r="J10" s="27">
        <f t="shared" si="3"/>
        <v>2132.5633333333321</v>
      </c>
      <c r="K10" s="27">
        <f t="shared" si="3"/>
        <v>2132.5633333333321</v>
      </c>
      <c r="L10" s="179">
        <f t="shared" si="3"/>
        <v>2132.5633333333321</v>
      </c>
      <c r="M10" s="27">
        <f t="shared" si="3"/>
        <v>2132.5633333333321</v>
      </c>
      <c r="N10" s="180">
        <f t="shared" si="3"/>
        <v>2132.5633333333321</v>
      </c>
      <c r="O10" s="27">
        <f t="shared" si="4"/>
        <v>6397.6899999999969</v>
      </c>
      <c r="P10" s="27">
        <f t="shared" si="5"/>
        <v>6397.6899999999969</v>
      </c>
      <c r="Q10" s="27">
        <f t="shared" si="6"/>
        <v>6397.6899999999969</v>
      </c>
      <c r="R10" s="27">
        <f t="shared" si="7"/>
        <v>6397.6899999999969</v>
      </c>
      <c r="S10" s="28">
        <f t="shared" si="8"/>
        <v>25590.759999999984</v>
      </c>
    </row>
    <row r="11" spans="1:19" ht="12.75" x14ac:dyDescent="0.25">
      <c r="B11" s="29" t="s">
        <v>9</v>
      </c>
      <c r="C11" s="133">
        <f>SUM(C8:C9)</f>
        <v>1607.6666666666667</v>
      </c>
      <c r="D11" s="30">
        <f t="shared" ref="D11:S11" si="9">SUM(D8:D9)</f>
        <v>1607.6666666666667</v>
      </c>
      <c r="E11" s="30">
        <f t="shared" si="9"/>
        <v>1607.6666666666667</v>
      </c>
      <c r="F11" s="181">
        <f t="shared" si="9"/>
        <v>1607.6666666666667</v>
      </c>
      <c r="G11" s="30">
        <f t="shared" si="9"/>
        <v>1607.6666666666667</v>
      </c>
      <c r="H11" s="151">
        <f t="shared" si="9"/>
        <v>1607.6666666666667</v>
      </c>
      <c r="I11" s="181">
        <f t="shared" si="9"/>
        <v>1607.6666666666667</v>
      </c>
      <c r="J11" s="30">
        <f t="shared" si="9"/>
        <v>1607.6666666666667</v>
      </c>
      <c r="K11" s="30">
        <f t="shared" si="9"/>
        <v>1607.6666666666667</v>
      </c>
      <c r="L11" s="181">
        <f t="shared" si="9"/>
        <v>1607.6666666666667</v>
      </c>
      <c r="M11" s="30">
        <f t="shared" si="9"/>
        <v>1607.6666666666667</v>
      </c>
      <c r="N11" s="182">
        <f t="shared" si="9"/>
        <v>1607.6666666666667</v>
      </c>
      <c r="O11" s="30">
        <f t="shared" si="9"/>
        <v>4823</v>
      </c>
      <c r="P11" s="30">
        <f t="shared" si="9"/>
        <v>4823</v>
      </c>
      <c r="Q11" s="30">
        <f t="shared" si="9"/>
        <v>4823</v>
      </c>
      <c r="R11" s="30">
        <f t="shared" si="9"/>
        <v>4823</v>
      </c>
      <c r="S11" s="31">
        <f t="shared" si="9"/>
        <v>19292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</v>
      </c>
      <c r="D14" s="314">
        <f t="shared" si="13"/>
        <v>0</v>
      </c>
      <c r="E14" s="314">
        <f t="shared" si="13"/>
        <v>0</v>
      </c>
      <c r="F14" s="315">
        <f t="shared" si="13"/>
        <v>0</v>
      </c>
      <c r="G14" s="314">
        <f t="shared" si="13"/>
        <v>0</v>
      </c>
      <c r="H14" s="316">
        <f t="shared" si="13"/>
        <v>0</v>
      </c>
      <c r="I14" s="315">
        <f t="shared" si="13"/>
        <v>0</v>
      </c>
      <c r="J14" s="314">
        <f t="shared" si="13"/>
        <v>0</v>
      </c>
      <c r="K14" s="314">
        <f t="shared" si="13"/>
        <v>0</v>
      </c>
      <c r="L14" s="315">
        <f t="shared" si="13"/>
        <v>0</v>
      </c>
      <c r="M14" s="314">
        <f t="shared" si="13"/>
        <v>0</v>
      </c>
      <c r="N14" s="317">
        <f t="shared" si="13"/>
        <v>0</v>
      </c>
      <c r="O14" s="314">
        <f t="shared" si="13"/>
        <v>0</v>
      </c>
      <c r="P14" s="314">
        <f t="shared" si="13"/>
        <v>0</v>
      </c>
      <c r="Q14" s="314">
        <f t="shared" si="13"/>
        <v>0</v>
      </c>
      <c r="R14" s="314">
        <f t="shared" si="13"/>
        <v>0</v>
      </c>
      <c r="S14" s="318">
        <f>IFERROR(S13/S5,"N/A")</f>
        <v>0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50.000000000000007</v>
      </c>
      <c r="D29" s="24">
        <f t="shared" ref="D29:N39" si="22">C29</f>
        <v>50.000000000000007</v>
      </c>
      <c r="E29" s="24">
        <f t="shared" si="22"/>
        <v>50.000000000000007</v>
      </c>
      <c r="F29" s="177">
        <f t="shared" si="22"/>
        <v>50.000000000000007</v>
      </c>
      <c r="G29" s="24">
        <f t="shared" si="22"/>
        <v>50.000000000000007</v>
      </c>
      <c r="H29" s="149">
        <f t="shared" si="22"/>
        <v>50.000000000000007</v>
      </c>
      <c r="I29" s="177">
        <f t="shared" si="22"/>
        <v>50.000000000000007</v>
      </c>
      <c r="J29" s="24">
        <f t="shared" si="22"/>
        <v>50.000000000000007</v>
      </c>
      <c r="K29" s="24">
        <f t="shared" si="22"/>
        <v>50.000000000000007</v>
      </c>
      <c r="L29" s="177">
        <f t="shared" si="22"/>
        <v>50.000000000000007</v>
      </c>
      <c r="M29" s="24">
        <f t="shared" si="22"/>
        <v>50.000000000000007</v>
      </c>
      <c r="N29" s="178">
        <f t="shared" si="22"/>
        <v>50.000000000000007</v>
      </c>
      <c r="O29" s="24">
        <f t="shared" ref="O29:O39" si="23">SUM(C29:E29)</f>
        <v>150.00000000000003</v>
      </c>
      <c r="P29" s="24">
        <f t="shared" ref="P29:P39" si="24">SUM(F29:H29)</f>
        <v>150.00000000000003</v>
      </c>
      <c r="Q29" s="24">
        <f t="shared" ref="Q29:Q39" si="25">SUM(I29:K29)</f>
        <v>150.00000000000003</v>
      </c>
      <c r="R29" s="24">
        <f t="shared" ref="R29:R39" si="26">SUM(L29:N29)</f>
        <v>150.00000000000003</v>
      </c>
      <c r="S29" s="25">
        <f t="shared" ref="S29:S39" si="27">SUM(C29:N29)</f>
        <v>600.00000000000011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33.333333333333336</v>
      </c>
      <c r="D31" s="24">
        <f t="shared" si="22"/>
        <v>33.333333333333336</v>
      </c>
      <c r="E31" s="24">
        <f t="shared" si="22"/>
        <v>33.333333333333336</v>
      </c>
      <c r="F31" s="177">
        <f t="shared" si="22"/>
        <v>33.333333333333336</v>
      </c>
      <c r="G31" s="24">
        <f t="shared" si="22"/>
        <v>33.333333333333336</v>
      </c>
      <c r="H31" s="149">
        <f t="shared" si="22"/>
        <v>33.333333333333336</v>
      </c>
      <c r="I31" s="177">
        <f t="shared" si="22"/>
        <v>33.333333333333336</v>
      </c>
      <c r="J31" s="24">
        <f t="shared" si="22"/>
        <v>33.333333333333336</v>
      </c>
      <c r="K31" s="24">
        <f t="shared" si="22"/>
        <v>33.333333333333336</v>
      </c>
      <c r="L31" s="177">
        <f t="shared" si="22"/>
        <v>33.333333333333336</v>
      </c>
      <c r="M31" s="24">
        <f t="shared" si="22"/>
        <v>33.333333333333336</v>
      </c>
      <c r="N31" s="178">
        <f t="shared" si="22"/>
        <v>33.333333333333336</v>
      </c>
      <c r="O31" s="24">
        <f t="shared" si="23"/>
        <v>100</v>
      </c>
      <c r="P31" s="24">
        <f t="shared" si="24"/>
        <v>100</v>
      </c>
      <c r="Q31" s="24">
        <f t="shared" si="25"/>
        <v>100</v>
      </c>
      <c r="R31" s="24">
        <f t="shared" si="26"/>
        <v>100</v>
      </c>
      <c r="S31" s="25">
        <f t="shared" si="27"/>
        <v>399.99999999999994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33.333333333333336</v>
      </c>
      <c r="D32" s="24">
        <f t="shared" si="22"/>
        <v>33.333333333333336</v>
      </c>
      <c r="E32" s="24">
        <f t="shared" si="22"/>
        <v>33.333333333333336</v>
      </c>
      <c r="F32" s="177">
        <f t="shared" si="22"/>
        <v>33.333333333333336</v>
      </c>
      <c r="G32" s="24">
        <f t="shared" si="22"/>
        <v>33.333333333333336</v>
      </c>
      <c r="H32" s="149">
        <f t="shared" si="22"/>
        <v>33.333333333333336</v>
      </c>
      <c r="I32" s="177">
        <f t="shared" si="22"/>
        <v>33.333333333333336</v>
      </c>
      <c r="J32" s="24">
        <f t="shared" si="22"/>
        <v>33.333333333333336</v>
      </c>
      <c r="K32" s="24">
        <f t="shared" si="22"/>
        <v>33.333333333333336</v>
      </c>
      <c r="L32" s="177">
        <f t="shared" si="22"/>
        <v>33.333333333333336</v>
      </c>
      <c r="M32" s="24">
        <f t="shared" si="22"/>
        <v>33.333333333333336</v>
      </c>
      <c r="N32" s="178">
        <f t="shared" si="22"/>
        <v>33.333333333333336</v>
      </c>
      <c r="O32" s="24">
        <f t="shared" si="23"/>
        <v>100</v>
      </c>
      <c r="P32" s="24">
        <f t="shared" si="24"/>
        <v>100</v>
      </c>
      <c r="Q32" s="24">
        <f t="shared" si="25"/>
        <v>100</v>
      </c>
      <c r="R32" s="24">
        <f t="shared" si="26"/>
        <v>100</v>
      </c>
      <c r="S32" s="25">
        <f t="shared" si="27"/>
        <v>399.99999999999994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112.20689999999996</v>
      </c>
      <c r="D33" s="24">
        <f t="shared" si="22"/>
        <v>112.20689999999996</v>
      </c>
      <c r="E33" s="24">
        <f t="shared" si="22"/>
        <v>112.20689999999996</v>
      </c>
      <c r="F33" s="177">
        <f t="shared" si="22"/>
        <v>112.20689999999996</v>
      </c>
      <c r="G33" s="24">
        <f t="shared" si="22"/>
        <v>112.20689999999996</v>
      </c>
      <c r="H33" s="149">
        <f t="shared" si="22"/>
        <v>112.20689999999996</v>
      </c>
      <c r="I33" s="177">
        <f t="shared" si="22"/>
        <v>112.20689999999996</v>
      </c>
      <c r="J33" s="24">
        <f t="shared" si="22"/>
        <v>112.20689999999996</v>
      </c>
      <c r="K33" s="24">
        <f t="shared" si="22"/>
        <v>112.20689999999996</v>
      </c>
      <c r="L33" s="177">
        <f t="shared" si="22"/>
        <v>112.20689999999996</v>
      </c>
      <c r="M33" s="24">
        <f t="shared" si="22"/>
        <v>112.20689999999996</v>
      </c>
      <c r="N33" s="178">
        <f t="shared" si="22"/>
        <v>112.20689999999996</v>
      </c>
      <c r="O33" s="24">
        <f t="shared" si="23"/>
        <v>336.62069999999989</v>
      </c>
      <c r="P33" s="24">
        <f t="shared" si="24"/>
        <v>336.62069999999989</v>
      </c>
      <c r="Q33" s="24">
        <f t="shared" si="25"/>
        <v>336.62069999999989</v>
      </c>
      <c r="R33" s="24">
        <f t="shared" si="26"/>
        <v>336.62069999999989</v>
      </c>
      <c r="S33" s="25">
        <f t="shared" si="27"/>
        <v>1346.4827999999991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56</v>
      </c>
      <c r="D35" s="24">
        <f t="shared" si="22"/>
        <v>56</v>
      </c>
      <c r="E35" s="24">
        <f t="shared" si="22"/>
        <v>56</v>
      </c>
      <c r="F35" s="177">
        <f t="shared" si="22"/>
        <v>56</v>
      </c>
      <c r="G35" s="24">
        <f t="shared" si="22"/>
        <v>56</v>
      </c>
      <c r="H35" s="149">
        <f t="shared" si="22"/>
        <v>56</v>
      </c>
      <c r="I35" s="177">
        <f t="shared" si="22"/>
        <v>56</v>
      </c>
      <c r="J35" s="24">
        <f t="shared" si="22"/>
        <v>56</v>
      </c>
      <c r="K35" s="24">
        <f t="shared" si="22"/>
        <v>56</v>
      </c>
      <c r="L35" s="177">
        <f t="shared" si="22"/>
        <v>56</v>
      </c>
      <c r="M35" s="24">
        <f t="shared" si="22"/>
        <v>56</v>
      </c>
      <c r="N35" s="178">
        <f t="shared" si="22"/>
        <v>56</v>
      </c>
      <c r="O35" s="24">
        <f t="shared" si="23"/>
        <v>168</v>
      </c>
      <c r="P35" s="24">
        <f t="shared" si="24"/>
        <v>168</v>
      </c>
      <c r="Q35" s="24">
        <f t="shared" si="25"/>
        <v>168</v>
      </c>
      <c r="R35" s="24">
        <f t="shared" si="26"/>
        <v>168</v>
      </c>
      <c r="S35" s="25">
        <f t="shared" si="27"/>
        <v>672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162</v>
      </c>
      <c r="D36" s="24">
        <f t="shared" si="22"/>
        <v>162</v>
      </c>
      <c r="E36" s="24">
        <f t="shared" si="22"/>
        <v>162</v>
      </c>
      <c r="F36" s="177">
        <f t="shared" si="22"/>
        <v>162</v>
      </c>
      <c r="G36" s="24">
        <f t="shared" si="22"/>
        <v>162</v>
      </c>
      <c r="H36" s="149">
        <f t="shared" si="22"/>
        <v>162</v>
      </c>
      <c r="I36" s="177">
        <f t="shared" si="22"/>
        <v>162</v>
      </c>
      <c r="J36" s="24">
        <f t="shared" si="22"/>
        <v>162</v>
      </c>
      <c r="K36" s="24">
        <f t="shared" si="22"/>
        <v>162</v>
      </c>
      <c r="L36" s="177">
        <f t="shared" si="22"/>
        <v>162</v>
      </c>
      <c r="M36" s="24">
        <f t="shared" si="22"/>
        <v>162</v>
      </c>
      <c r="N36" s="178">
        <f t="shared" si="22"/>
        <v>162</v>
      </c>
      <c r="O36" s="24">
        <f t="shared" si="23"/>
        <v>486</v>
      </c>
      <c r="P36" s="24">
        <f t="shared" si="24"/>
        <v>486</v>
      </c>
      <c r="Q36" s="24">
        <f t="shared" si="25"/>
        <v>486</v>
      </c>
      <c r="R36" s="24">
        <f t="shared" si="26"/>
        <v>486</v>
      </c>
      <c r="S36" s="25">
        <f t="shared" si="27"/>
        <v>1944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68</v>
      </c>
      <c r="D37" s="24">
        <f t="shared" si="22"/>
        <v>68</v>
      </c>
      <c r="E37" s="24">
        <f t="shared" si="22"/>
        <v>68</v>
      </c>
      <c r="F37" s="177">
        <f t="shared" si="22"/>
        <v>68</v>
      </c>
      <c r="G37" s="24">
        <f t="shared" si="22"/>
        <v>68</v>
      </c>
      <c r="H37" s="149">
        <f t="shared" si="22"/>
        <v>68</v>
      </c>
      <c r="I37" s="177">
        <f t="shared" si="22"/>
        <v>68</v>
      </c>
      <c r="J37" s="24">
        <f t="shared" si="22"/>
        <v>68</v>
      </c>
      <c r="K37" s="24">
        <f t="shared" si="22"/>
        <v>68</v>
      </c>
      <c r="L37" s="177">
        <f t="shared" si="22"/>
        <v>68</v>
      </c>
      <c r="M37" s="24">
        <f t="shared" si="22"/>
        <v>68</v>
      </c>
      <c r="N37" s="178">
        <f t="shared" si="22"/>
        <v>68</v>
      </c>
      <c r="O37" s="24">
        <f t="shared" si="23"/>
        <v>204</v>
      </c>
      <c r="P37" s="24">
        <f t="shared" si="24"/>
        <v>204</v>
      </c>
      <c r="Q37" s="24">
        <f t="shared" si="25"/>
        <v>204</v>
      </c>
      <c r="R37" s="24">
        <f t="shared" si="26"/>
        <v>204</v>
      </c>
      <c r="S37" s="25">
        <f t="shared" si="27"/>
        <v>816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39.5486</v>
      </c>
      <c r="D38" s="24">
        <f t="shared" si="22"/>
        <v>39.5486</v>
      </c>
      <c r="E38" s="24">
        <f t="shared" si="22"/>
        <v>39.5486</v>
      </c>
      <c r="F38" s="177">
        <f t="shared" si="22"/>
        <v>39.5486</v>
      </c>
      <c r="G38" s="24">
        <f t="shared" si="22"/>
        <v>39.5486</v>
      </c>
      <c r="H38" s="149">
        <f t="shared" si="22"/>
        <v>39.5486</v>
      </c>
      <c r="I38" s="177">
        <f t="shared" si="22"/>
        <v>39.5486</v>
      </c>
      <c r="J38" s="24">
        <f t="shared" si="22"/>
        <v>39.5486</v>
      </c>
      <c r="K38" s="24">
        <f t="shared" si="22"/>
        <v>39.5486</v>
      </c>
      <c r="L38" s="177">
        <f t="shared" si="22"/>
        <v>39.5486</v>
      </c>
      <c r="M38" s="24">
        <f t="shared" si="22"/>
        <v>39.5486</v>
      </c>
      <c r="N38" s="178">
        <f t="shared" si="22"/>
        <v>39.5486</v>
      </c>
      <c r="O38" s="24">
        <f t="shared" si="23"/>
        <v>118.64580000000001</v>
      </c>
      <c r="P38" s="24">
        <f t="shared" si="24"/>
        <v>118.64580000000001</v>
      </c>
      <c r="Q38" s="24">
        <f t="shared" si="25"/>
        <v>118.64580000000001</v>
      </c>
      <c r="R38" s="24">
        <f t="shared" si="26"/>
        <v>118.64580000000001</v>
      </c>
      <c r="S38" s="25">
        <f t="shared" si="27"/>
        <v>474.58320000000009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157.40833333333333</v>
      </c>
      <c r="D39" s="27">
        <f t="shared" si="22"/>
        <v>157.40833333333333</v>
      </c>
      <c r="E39" s="27">
        <f t="shared" si="22"/>
        <v>157.40833333333333</v>
      </c>
      <c r="F39" s="179">
        <f t="shared" si="22"/>
        <v>157.40833333333333</v>
      </c>
      <c r="G39" s="27">
        <f t="shared" si="22"/>
        <v>157.40833333333333</v>
      </c>
      <c r="H39" s="150">
        <f t="shared" si="22"/>
        <v>157.40833333333333</v>
      </c>
      <c r="I39" s="179">
        <f t="shared" si="22"/>
        <v>157.40833333333333</v>
      </c>
      <c r="J39" s="27">
        <f t="shared" si="22"/>
        <v>157.40833333333333</v>
      </c>
      <c r="K39" s="27">
        <f t="shared" si="22"/>
        <v>157.40833333333333</v>
      </c>
      <c r="L39" s="179">
        <f t="shared" si="22"/>
        <v>157.40833333333333</v>
      </c>
      <c r="M39" s="27">
        <f t="shared" si="22"/>
        <v>157.40833333333333</v>
      </c>
      <c r="N39" s="180">
        <f t="shared" si="22"/>
        <v>157.40833333333333</v>
      </c>
      <c r="O39" s="27">
        <f t="shared" si="23"/>
        <v>472.22500000000002</v>
      </c>
      <c r="P39" s="27">
        <f t="shared" si="24"/>
        <v>472.22500000000002</v>
      </c>
      <c r="Q39" s="27">
        <f t="shared" si="25"/>
        <v>472.22500000000002</v>
      </c>
      <c r="R39" s="27">
        <f t="shared" si="26"/>
        <v>472.22500000000002</v>
      </c>
      <c r="S39" s="28">
        <f t="shared" si="27"/>
        <v>1888.8999999999999</v>
      </c>
    </row>
    <row r="40" spans="2:19" s="41" customFormat="1" ht="12.75" x14ac:dyDescent="0.25">
      <c r="B40" s="45" t="s">
        <v>32</v>
      </c>
      <c r="C40" s="138">
        <f>SUM(C29:C39)</f>
        <v>711.83049999999992</v>
      </c>
      <c r="D40" s="46">
        <f t="shared" ref="D40:R40" si="28">SUM(D29:D39)</f>
        <v>711.83049999999992</v>
      </c>
      <c r="E40" s="46">
        <f t="shared" si="28"/>
        <v>711.83049999999992</v>
      </c>
      <c r="F40" s="191">
        <f t="shared" si="28"/>
        <v>711.83049999999992</v>
      </c>
      <c r="G40" s="46">
        <f t="shared" si="28"/>
        <v>711.83049999999992</v>
      </c>
      <c r="H40" s="156">
        <f t="shared" si="28"/>
        <v>711.83049999999992</v>
      </c>
      <c r="I40" s="191">
        <f t="shared" si="28"/>
        <v>711.83049999999992</v>
      </c>
      <c r="J40" s="46">
        <f t="shared" si="28"/>
        <v>711.83049999999992</v>
      </c>
      <c r="K40" s="46">
        <f t="shared" si="28"/>
        <v>711.83049999999992</v>
      </c>
      <c r="L40" s="191">
        <f t="shared" si="28"/>
        <v>711.83049999999992</v>
      </c>
      <c r="M40" s="46">
        <f t="shared" si="28"/>
        <v>711.83049999999992</v>
      </c>
      <c r="N40" s="192">
        <f t="shared" si="28"/>
        <v>711.83049999999992</v>
      </c>
      <c r="O40" s="46">
        <f t="shared" si="28"/>
        <v>2135.4915000000001</v>
      </c>
      <c r="P40" s="46">
        <f t="shared" si="28"/>
        <v>2135.4915000000001</v>
      </c>
      <c r="Q40" s="46">
        <f t="shared" si="28"/>
        <v>2135.4915000000001</v>
      </c>
      <c r="R40" s="46">
        <f t="shared" si="28"/>
        <v>2135.4915000000001</v>
      </c>
      <c r="S40" s="47">
        <f>SUM(S29:S39)</f>
        <v>8541.9659999999985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</v>
      </c>
      <c r="D42" s="52">
        <f>C42</f>
        <v>4</v>
      </c>
      <c r="E42" s="52">
        <f t="shared" ref="E42:N42" si="30">D42</f>
        <v>4</v>
      </c>
      <c r="F42" s="195">
        <f t="shared" si="30"/>
        <v>4</v>
      </c>
      <c r="G42" s="52">
        <f t="shared" si="30"/>
        <v>4</v>
      </c>
      <c r="H42" s="158">
        <f t="shared" si="30"/>
        <v>4</v>
      </c>
      <c r="I42" s="195">
        <f t="shared" si="30"/>
        <v>4</v>
      </c>
      <c r="J42" s="52">
        <f t="shared" si="30"/>
        <v>4</v>
      </c>
      <c r="K42" s="52">
        <f t="shared" si="30"/>
        <v>4</v>
      </c>
      <c r="L42" s="195">
        <f t="shared" si="30"/>
        <v>4</v>
      </c>
      <c r="M42" s="52">
        <f t="shared" si="30"/>
        <v>4</v>
      </c>
      <c r="N42" s="196">
        <f t="shared" si="30"/>
        <v>4</v>
      </c>
      <c r="O42" s="52">
        <f>AVERAGE(C42:E42)</f>
        <v>4</v>
      </c>
      <c r="P42" s="52">
        <f>AVERAGE(F42:H42)</f>
        <v>4</v>
      </c>
      <c r="Q42" s="52">
        <f>AVERAGE(I42:K42)</f>
        <v>4</v>
      </c>
      <c r="R42" s="52">
        <f>AVERAGE(L42:N42)</f>
        <v>4</v>
      </c>
      <c r="S42" s="53">
        <f>AVERAGE(O42:R42)</f>
        <v>4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-711.83049999999992</v>
      </c>
      <c r="D44" s="34">
        <f t="shared" ref="D44:R44" si="31">D13-D25-D40</f>
        <v>-711.83049999999992</v>
      </c>
      <c r="E44" s="34">
        <f t="shared" si="31"/>
        <v>-711.83049999999992</v>
      </c>
      <c r="F44" s="185">
        <f t="shared" si="31"/>
        <v>-711.83049999999992</v>
      </c>
      <c r="G44" s="34">
        <f t="shared" si="31"/>
        <v>-711.83049999999992</v>
      </c>
      <c r="H44" s="153">
        <f t="shared" si="31"/>
        <v>-711.83049999999992</v>
      </c>
      <c r="I44" s="185">
        <f t="shared" si="31"/>
        <v>-711.83049999999992</v>
      </c>
      <c r="J44" s="34">
        <f t="shared" si="31"/>
        <v>-711.83049999999992</v>
      </c>
      <c r="K44" s="34">
        <f t="shared" si="31"/>
        <v>-711.83049999999992</v>
      </c>
      <c r="L44" s="185">
        <f t="shared" si="31"/>
        <v>-711.83049999999992</v>
      </c>
      <c r="M44" s="34">
        <f t="shared" si="31"/>
        <v>-711.83049999999992</v>
      </c>
      <c r="N44" s="186">
        <f t="shared" si="31"/>
        <v>-711.83049999999992</v>
      </c>
      <c r="O44" s="34">
        <f t="shared" si="31"/>
        <v>-2135.4915000000001</v>
      </c>
      <c r="P44" s="34">
        <f t="shared" si="31"/>
        <v>-2135.4915000000001</v>
      </c>
      <c r="Q44" s="34">
        <f t="shared" si="31"/>
        <v>-2135.4915000000001</v>
      </c>
      <c r="R44" s="34">
        <f t="shared" si="31"/>
        <v>-2135.4915000000001</v>
      </c>
      <c r="S44" s="35">
        <f>S13-S25-S40</f>
        <v>-8541.9659999999985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-711.83049999999992</v>
      </c>
      <c r="D47" s="60">
        <f t="shared" ref="D47:R47" si="33">+D44+D25</f>
        <v>-711.83049999999992</v>
      </c>
      <c r="E47" s="60">
        <f t="shared" si="33"/>
        <v>-711.83049999999992</v>
      </c>
      <c r="F47" s="199">
        <f t="shared" si="33"/>
        <v>-711.83049999999992</v>
      </c>
      <c r="G47" s="60">
        <f t="shared" si="33"/>
        <v>-711.83049999999992</v>
      </c>
      <c r="H47" s="160">
        <f t="shared" si="33"/>
        <v>-711.83049999999992</v>
      </c>
      <c r="I47" s="199">
        <f t="shared" si="33"/>
        <v>-711.83049999999992</v>
      </c>
      <c r="J47" s="60">
        <f t="shared" si="33"/>
        <v>-711.83049999999992</v>
      </c>
      <c r="K47" s="60">
        <f t="shared" si="33"/>
        <v>-711.83049999999992</v>
      </c>
      <c r="L47" s="199">
        <f t="shared" si="33"/>
        <v>-711.83049999999992</v>
      </c>
      <c r="M47" s="60">
        <f t="shared" si="33"/>
        <v>-711.83049999999992</v>
      </c>
      <c r="N47" s="200">
        <f t="shared" si="33"/>
        <v>-711.83049999999992</v>
      </c>
      <c r="O47" s="60">
        <f t="shared" si="33"/>
        <v>-2135.4915000000001</v>
      </c>
      <c r="P47" s="60">
        <f t="shared" si="33"/>
        <v>-2135.4915000000001</v>
      </c>
      <c r="Q47" s="60">
        <f t="shared" si="33"/>
        <v>-2135.4915000000001</v>
      </c>
      <c r="R47" s="60">
        <f t="shared" si="33"/>
        <v>-2135.4915000000001</v>
      </c>
      <c r="S47" s="61">
        <f>+S44+S25</f>
        <v>-8541.9659999999985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CD4A-AF73-468D-9F14-84B25E4EE782}">
  <sheetPr codeName="Sheet30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14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14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17036.348333333332</v>
      </c>
      <c r="D5" s="15">
        <f>C5</f>
        <v>17036.348333333332</v>
      </c>
      <c r="E5" s="15">
        <f t="shared" ref="E5:N5" si="2">D5</f>
        <v>17036.348333333332</v>
      </c>
      <c r="F5" s="171">
        <f t="shared" si="2"/>
        <v>17036.348333333332</v>
      </c>
      <c r="G5" s="15">
        <f t="shared" si="2"/>
        <v>17036.348333333332</v>
      </c>
      <c r="H5" s="146">
        <f t="shared" si="2"/>
        <v>17036.348333333332</v>
      </c>
      <c r="I5" s="171">
        <f t="shared" si="2"/>
        <v>17036.348333333332</v>
      </c>
      <c r="J5" s="15">
        <f t="shared" si="2"/>
        <v>17036.348333333332</v>
      </c>
      <c r="K5" s="15">
        <f t="shared" si="2"/>
        <v>17036.348333333332</v>
      </c>
      <c r="L5" s="171">
        <f t="shared" si="2"/>
        <v>17036.348333333332</v>
      </c>
      <c r="M5" s="15">
        <f t="shared" si="2"/>
        <v>17036.348333333332</v>
      </c>
      <c r="N5" s="172">
        <f t="shared" si="2"/>
        <v>17036.348333333332</v>
      </c>
      <c r="O5" s="15">
        <f>SUM(C5:E5)</f>
        <v>51109.044999999998</v>
      </c>
      <c r="P5" s="15">
        <f>SUM(F5:H5)</f>
        <v>51109.044999999998</v>
      </c>
      <c r="Q5" s="15">
        <f>SUM(I5:K5)</f>
        <v>51109.044999999998</v>
      </c>
      <c r="R5" s="15">
        <f>SUM(L5:N5)</f>
        <v>51109.044999999998</v>
      </c>
      <c r="S5" s="16">
        <f>SUM(C5:N5)</f>
        <v>204436.17999999996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5296.958333333333</v>
      </c>
      <c r="D8" s="24">
        <f t="shared" ref="D8:N10" si="3">C8</f>
        <v>5296.958333333333</v>
      </c>
      <c r="E8" s="24">
        <f t="shared" si="3"/>
        <v>5296.958333333333</v>
      </c>
      <c r="F8" s="177">
        <f t="shared" si="3"/>
        <v>5296.958333333333</v>
      </c>
      <c r="G8" s="24">
        <f t="shared" si="3"/>
        <v>5296.958333333333</v>
      </c>
      <c r="H8" s="149">
        <f t="shared" si="3"/>
        <v>5296.958333333333</v>
      </c>
      <c r="I8" s="177">
        <f t="shared" si="3"/>
        <v>5296.958333333333</v>
      </c>
      <c r="J8" s="24">
        <f t="shared" si="3"/>
        <v>5296.958333333333</v>
      </c>
      <c r="K8" s="24">
        <f t="shared" si="3"/>
        <v>5296.958333333333</v>
      </c>
      <c r="L8" s="177">
        <f t="shared" si="3"/>
        <v>5296.958333333333</v>
      </c>
      <c r="M8" s="24">
        <f t="shared" si="3"/>
        <v>5296.958333333333</v>
      </c>
      <c r="N8" s="178">
        <f t="shared" si="3"/>
        <v>5296.958333333333</v>
      </c>
      <c r="O8" s="24">
        <f t="shared" ref="O8:O10" si="4">SUM(C8:E8)</f>
        <v>15890.875</v>
      </c>
      <c r="P8" s="24">
        <f t="shared" ref="P8:P10" si="5">SUM(F8:H8)</f>
        <v>15890.875</v>
      </c>
      <c r="Q8" s="24">
        <f t="shared" ref="Q8:Q10" si="6">SUM(I8:K8)</f>
        <v>15890.875</v>
      </c>
      <c r="R8" s="24">
        <f t="shared" ref="R8:R10" si="7">SUM(L8:N8)</f>
        <v>15890.875</v>
      </c>
      <c r="S8" s="25">
        <f t="shared" ref="S8:S10" si="8">SUM(C8:N8)</f>
        <v>63563.500000000007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5435.9413333333314</v>
      </c>
      <c r="D10" s="27">
        <f t="shared" si="3"/>
        <v>5435.9413333333314</v>
      </c>
      <c r="E10" s="27">
        <f t="shared" si="3"/>
        <v>5435.9413333333314</v>
      </c>
      <c r="F10" s="179">
        <f t="shared" si="3"/>
        <v>5435.9413333333314</v>
      </c>
      <c r="G10" s="27">
        <f t="shared" si="3"/>
        <v>5435.9413333333314</v>
      </c>
      <c r="H10" s="150">
        <f t="shared" si="3"/>
        <v>5435.9413333333314</v>
      </c>
      <c r="I10" s="179">
        <f t="shared" si="3"/>
        <v>5435.9413333333314</v>
      </c>
      <c r="J10" s="27">
        <f t="shared" si="3"/>
        <v>5435.9413333333314</v>
      </c>
      <c r="K10" s="27">
        <f t="shared" si="3"/>
        <v>5435.9413333333314</v>
      </c>
      <c r="L10" s="179">
        <f t="shared" si="3"/>
        <v>5435.9413333333314</v>
      </c>
      <c r="M10" s="27">
        <f t="shared" si="3"/>
        <v>5435.9413333333314</v>
      </c>
      <c r="N10" s="180">
        <f t="shared" si="3"/>
        <v>5435.9413333333314</v>
      </c>
      <c r="O10" s="27">
        <f t="shared" si="4"/>
        <v>16307.823999999993</v>
      </c>
      <c r="P10" s="27">
        <f t="shared" si="5"/>
        <v>16307.823999999993</v>
      </c>
      <c r="Q10" s="27">
        <f t="shared" si="6"/>
        <v>16307.823999999993</v>
      </c>
      <c r="R10" s="27">
        <f t="shared" si="7"/>
        <v>16307.823999999993</v>
      </c>
      <c r="S10" s="28">
        <f t="shared" si="8"/>
        <v>65231.295999999966</v>
      </c>
    </row>
    <row r="11" spans="1:19" ht="12.75" x14ac:dyDescent="0.25">
      <c r="B11" s="29" t="s">
        <v>9</v>
      </c>
      <c r="C11" s="133">
        <f>SUM(C8:C9)</f>
        <v>5296.958333333333</v>
      </c>
      <c r="D11" s="30">
        <f t="shared" ref="D11:S11" si="9">SUM(D8:D9)</f>
        <v>5296.958333333333</v>
      </c>
      <c r="E11" s="30">
        <f t="shared" si="9"/>
        <v>5296.958333333333</v>
      </c>
      <c r="F11" s="181">
        <f t="shared" si="9"/>
        <v>5296.958333333333</v>
      </c>
      <c r="G11" s="30">
        <f t="shared" si="9"/>
        <v>5296.958333333333</v>
      </c>
      <c r="H11" s="151">
        <f t="shared" si="9"/>
        <v>5296.958333333333</v>
      </c>
      <c r="I11" s="181">
        <f t="shared" si="9"/>
        <v>5296.958333333333</v>
      </c>
      <c r="J11" s="30">
        <f t="shared" si="9"/>
        <v>5296.958333333333</v>
      </c>
      <c r="K11" s="30">
        <f t="shared" si="9"/>
        <v>5296.958333333333</v>
      </c>
      <c r="L11" s="181">
        <f t="shared" si="9"/>
        <v>5296.958333333333</v>
      </c>
      <c r="M11" s="30">
        <f t="shared" si="9"/>
        <v>5296.958333333333</v>
      </c>
      <c r="N11" s="182">
        <f t="shared" si="9"/>
        <v>5296.958333333333</v>
      </c>
      <c r="O11" s="30">
        <f t="shared" si="9"/>
        <v>15890.875</v>
      </c>
      <c r="P11" s="30">
        <f t="shared" si="9"/>
        <v>15890.875</v>
      </c>
      <c r="Q11" s="30">
        <f t="shared" si="9"/>
        <v>15890.875</v>
      </c>
      <c r="R11" s="30">
        <f t="shared" si="9"/>
        <v>15890.875</v>
      </c>
      <c r="S11" s="31">
        <f t="shared" si="9"/>
        <v>63563.500000000007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6303.4486666666671</v>
      </c>
      <c r="D13" s="34">
        <f t="shared" ref="D13:N13" si="11">D5-SUM(D8:D10)</f>
        <v>6303.4486666666671</v>
      </c>
      <c r="E13" s="34">
        <f t="shared" si="11"/>
        <v>6303.4486666666671</v>
      </c>
      <c r="F13" s="185">
        <f t="shared" si="11"/>
        <v>6303.4486666666671</v>
      </c>
      <c r="G13" s="34">
        <f t="shared" si="11"/>
        <v>6303.4486666666671</v>
      </c>
      <c r="H13" s="153">
        <f t="shared" si="11"/>
        <v>6303.4486666666671</v>
      </c>
      <c r="I13" s="185">
        <f t="shared" si="11"/>
        <v>6303.4486666666671</v>
      </c>
      <c r="J13" s="34">
        <f t="shared" si="11"/>
        <v>6303.4486666666671</v>
      </c>
      <c r="K13" s="34">
        <f t="shared" si="11"/>
        <v>6303.4486666666671</v>
      </c>
      <c r="L13" s="185">
        <f t="shared" si="11"/>
        <v>6303.4486666666671</v>
      </c>
      <c r="M13" s="34">
        <f t="shared" si="11"/>
        <v>6303.4486666666671</v>
      </c>
      <c r="N13" s="186">
        <f t="shared" si="11"/>
        <v>6303.4486666666671</v>
      </c>
      <c r="O13" s="34">
        <f t="shared" ref="O13:R13" si="12">O5-SUM(O8:O10)</f>
        <v>18910.346000000005</v>
      </c>
      <c r="P13" s="34">
        <f t="shared" si="12"/>
        <v>18910.346000000005</v>
      </c>
      <c r="Q13" s="34">
        <f t="shared" si="12"/>
        <v>18910.346000000005</v>
      </c>
      <c r="R13" s="34">
        <f t="shared" si="12"/>
        <v>18910.346000000005</v>
      </c>
      <c r="S13" s="35">
        <f>S5-SUM(S8:S10)</f>
        <v>75641.383999999991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0.36999998728209466</v>
      </c>
      <c r="D14" s="314">
        <f t="shared" si="13"/>
        <v>0.36999998728209466</v>
      </c>
      <c r="E14" s="314">
        <f t="shared" si="13"/>
        <v>0.36999998728209466</v>
      </c>
      <c r="F14" s="315">
        <f t="shared" si="13"/>
        <v>0.36999998728209466</v>
      </c>
      <c r="G14" s="314">
        <f t="shared" si="13"/>
        <v>0.36999998728209466</v>
      </c>
      <c r="H14" s="316">
        <f t="shared" si="13"/>
        <v>0.36999998728209466</v>
      </c>
      <c r="I14" s="315">
        <f t="shared" si="13"/>
        <v>0.36999998728209466</v>
      </c>
      <c r="J14" s="314">
        <f t="shared" si="13"/>
        <v>0.36999998728209466</v>
      </c>
      <c r="K14" s="314">
        <f t="shared" si="13"/>
        <v>0.36999998728209466</v>
      </c>
      <c r="L14" s="315">
        <f t="shared" si="13"/>
        <v>0.36999998728209466</v>
      </c>
      <c r="M14" s="314">
        <f t="shared" si="13"/>
        <v>0.36999998728209466</v>
      </c>
      <c r="N14" s="317">
        <f t="shared" si="13"/>
        <v>0.36999998728209466</v>
      </c>
      <c r="O14" s="314">
        <f t="shared" si="13"/>
        <v>0.36999998728209471</v>
      </c>
      <c r="P14" s="314">
        <f t="shared" si="13"/>
        <v>0.36999998728209471</v>
      </c>
      <c r="Q14" s="314">
        <f t="shared" si="13"/>
        <v>0.36999998728209471</v>
      </c>
      <c r="R14" s="314">
        <f t="shared" si="13"/>
        <v>0.36999998728209471</v>
      </c>
      <c r="S14" s="318">
        <f>IFERROR(S13/S5,"N/A")</f>
        <v>0.3699999872820946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83.333333333333329</v>
      </c>
      <c r="D29" s="24">
        <f t="shared" ref="D29:N39" si="22">C29</f>
        <v>83.333333333333329</v>
      </c>
      <c r="E29" s="24">
        <f t="shared" si="22"/>
        <v>83.333333333333329</v>
      </c>
      <c r="F29" s="177">
        <f t="shared" si="22"/>
        <v>83.333333333333329</v>
      </c>
      <c r="G29" s="24">
        <f t="shared" si="22"/>
        <v>83.333333333333329</v>
      </c>
      <c r="H29" s="149">
        <f t="shared" si="22"/>
        <v>83.333333333333329</v>
      </c>
      <c r="I29" s="177">
        <f t="shared" si="22"/>
        <v>83.333333333333329</v>
      </c>
      <c r="J29" s="24">
        <f t="shared" si="22"/>
        <v>83.333333333333329</v>
      </c>
      <c r="K29" s="24">
        <f t="shared" si="22"/>
        <v>83.333333333333329</v>
      </c>
      <c r="L29" s="177">
        <f t="shared" si="22"/>
        <v>83.333333333333329</v>
      </c>
      <c r="M29" s="24">
        <f t="shared" si="22"/>
        <v>83.333333333333329</v>
      </c>
      <c r="N29" s="178">
        <f t="shared" si="22"/>
        <v>83.333333333333329</v>
      </c>
      <c r="O29" s="24">
        <f t="shared" ref="O29:O39" si="23">SUM(C29:E29)</f>
        <v>250</v>
      </c>
      <c r="P29" s="24">
        <f t="shared" ref="P29:P39" si="24">SUM(F29:H29)</f>
        <v>250</v>
      </c>
      <c r="Q29" s="24">
        <f t="shared" ref="Q29:Q39" si="25">SUM(I29:K29)</f>
        <v>250</v>
      </c>
      <c r="R29" s="24">
        <f t="shared" ref="R29:R39" si="26">SUM(L29:N29)</f>
        <v>250</v>
      </c>
      <c r="S29" s="25">
        <f t="shared" ref="S29:S39" si="27">SUM(C29:N29)</f>
        <v>1000.0000000000001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58.333333333333343</v>
      </c>
      <c r="D31" s="24">
        <f t="shared" si="22"/>
        <v>58.333333333333343</v>
      </c>
      <c r="E31" s="24">
        <f t="shared" si="22"/>
        <v>58.333333333333343</v>
      </c>
      <c r="F31" s="177">
        <f t="shared" si="22"/>
        <v>58.333333333333343</v>
      </c>
      <c r="G31" s="24">
        <f t="shared" si="22"/>
        <v>58.333333333333343</v>
      </c>
      <c r="H31" s="149">
        <f t="shared" si="22"/>
        <v>58.333333333333343</v>
      </c>
      <c r="I31" s="177">
        <f t="shared" si="22"/>
        <v>58.333333333333343</v>
      </c>
      <c r="J31" s="24">
        <f t="shared" si="22"/>
        <v>58.333333333333343</v>
      </c>
      <c r="K31" s="24">
        <f t="shared" si="22"/>
        <v>58.333333333333343</v>
      </c>
      <c r="L31" s="177">
        <f t="shared" si="22"/>
        <v>58.333333333333343</v>
      </c>
      <c r="M31" s="24">
        <f t="shared" si="22"/>
        <v>58.333333333333343</v>
      </c>
      <c r="N31" s="178">
        <f t="shared" si="22"/>
        <v>58.333333333333343</v>
      </c>
      <c r="O31" s="24">
        <f t="shared" si="23"/>
        <v>175.00000000000003</v>
      </c>
      <c r="P31" s="24">
        <f t="shared" si="24"/>
        <v>175.00000000000003</v>
      </c>
      <c r="Q31" s="24">
        <f t="shared" si="25"/>
        <v>175.00000000000003</v>
      </c>
      <c r="R31" s="24">
        <f t="shared" si="26"/>
        <v>175.00000000000003</v>
      </c>
      <c r="S31" s="25">
        <f t="shared" si="27"/>
        <v>700.00000000000034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58.333333333333343</v>
      </c>
      <c r="D32" s="24">
        <f t="shared" si="22"/>
        <v>58.333333333333343</v>
      </c>
      <c r="E32" s="24">
        <f t="shared" si="22"/>
        <v>58.333333333333343</v>
      </c>
      <c r="F32" s="177">
        <f t="shared" si="22"/>
        <v>58.333333333333343</v>
      </c>
      <c r="G32" s="24">
        <f t="shared" si="22"/>
        <v>58.333333333333343</v>
      </c>
      <c r="H32" s="149">
        <f t="shared" si="22"/>
        <v>58.333333333333343</v>
      </c>
      <c r="I32" s="177">
        <f t="shared" si="22"/>
        <v>58.333333333333343</v>
      </c>
      <c r="J32" s="24">
        <f t="shared" si="22"/>
        <v>58.333333333333343</v>
      </c>
      <c r="K32" s="24">
        <f t="shared" si="22"/>
        <v>58.333333333333343</v>
      </c>
      <c r="L32" s="177">
        <f t="shared" si="22"/>
        <v>58.333333333333343</v>
      </c>
      <c r="M32" s="24">
        <f t="shared" si="22"/>
        <v>58.333333333333343</v>
      </c>
      <c r="N32" s="178">
        <f t="shared" si="22"/>
        <v>58.333333333333343</v>
      </c>
      <c r="O32" s="24">
        <f t="shared" si="23"/>
        <v>175.00000000000003</v>
      </c>
      <c r="P32" s="24">
        <f t="shared" si="24"/>
        <v>175.00000000000003</v>
      </c>
      <c r="Q32" s="24">
        <f t="shared" si="25"/>
        <v>175.00000000000003</v>
      </c>
      <c r="R32" s="24">
        <f t="shared" si="26"/>
        <v>175.00000000000003</v>
      </c>
      <c r="S32" s="25">
        <f t="shared" si="27"/>
        <v>700.00000000000034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511.09044999999992</v>
      </c>
      <c r="D33" s="24">
        <f t="shared" si="22"/>
        <v>511.09044999999992</v>
      </c>
      <c r="E33" s="24">
        <f t="shared" si="22"/>
        <v>511.09044999999992</v>
      </c>
      <c r="F33" s="177">
        <f t="shared" si="22"/>
        <v>511.09044999999992</v>
      </c>
      <c r="G33" s="24">
        <f t="shared" si="22"/>
        <v>511.09044999999992</v>
      </c>
      <c r="H33" s="149">
        <f t="shared" si="22"/>
        <v>511.09044999999992</v>
      </c>
      <c r="I33" s="177">
        <f t="shared" si="22"/>
        <v>511.09044999999992</v>
      </c>
      <c r="J33" s="24">
        <f t="shared" si="22"/>
        <v>511.09044999999992</v>
      </c>
      <c r="K33" s="24">
        <f t="shared" si="22"/>
        <v>511.09044999999992</v>
      </c>
      <c r="L33" s="177">
        <f t="shared" si="22"/>
        <v>511.09044999999992</v>
      </c>
      <c r="M33" s="24">
        <f t="shared" si="22"/>
        <v>511.09044999999992</v>
      </c>
      <c r="N33" s="178">
        <f t="shared" si="22"/>
        <v>511.09044999999992</v>
      </c>
      <c r="O33" s="24">
        <f t="shared" si="23"/>
        <v>1533.2713499999998</v>
      </c>
      <c r="P33" s="24">
        <f t="shared" si="24"/>
        <v>1533.2713499999998</v>
      </c>
      <c r="Q33" s="24">
        <f t="shared" si="25"/>
        <v>1533.2713499999998</v>
      </c>
      <c r="R33" s="24">
        <f t="shared" si="26"/>
        <v>1533.2713499999998</v>
      </c>
      <c r="S33" s="25">
        <f t="shared" si="27"/>
        <v>6133.0853999999972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54.166666666666664</v>
      </c>
      <c r="D34" s="24">
        <f t="shared" si="22"/>
        <v>54.166666666666664</v>
      </c>
      <c r="E34" s="24">
        <f t="shared" si="22"/>
        <v>54.166666666666664</v>
      </c>
      <c r="F34" s="177">
        <f t="shared" si="22"/>
        <v>54.166666666666664</v>
      </c>
      <c r="G34" s="24">
        <f t="shared" si="22"/>
        <v>54.166666666666664</v>
      </c>
      <c r="H34" s="149">
        <f t="shared" si="22"/>
        <v>54.166666666666664</v>
      </c>
      <c r="I34" s="177">
        <f t="shared" si="22"/>
        <v>54.166666666666664</v>
      </c>
      <c r="J34" s="24">
        <f t="shared" si="22"/>
        <v>54.166666666666664</v>
      </c>
      <c r="K34" s="24">
        <f t="shared" si="22"/>
        <v>54.166666666666664</v>
      </c>
      <c r="L34" s="177">
        <f t="shared" si="22"/>
        <v>54.166666666666664</v>
      </c>
      <c r="M34" s="24">
        <f t="shared" si="22"/>
        <v>54.166666666666664</v>
      </c>
      <c r="N34" s="178">
        <f t="shared" si="22"/>
        <v>54.166666666666664</v>
      </c>
      <c r="O34" s="24">
        <f t="shared" si="23"/>
        <v>162.5</v>
      </c>
      <c r="P34" s="24">
        <f t="shared" si="24"/>
        <v>162.5</v>
      </c>
      <c r="Q34" s="24">
        <f t="shared" si="25"/>
        <v>162.5</v>
      </c>
      <c r="R34" s="24">
        <f t="shared" si="26"/>
        <v>162.5</v>
      </c>
      <c r="S34" s="25">
        <f t="shared" si="27"/>
        <v>650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98</v>
      </c>
      <c r="D35" s="24">
        <f t="shared" si="22"/>
        <v>98</v>
      </c>
      <c r="E35" s="24">
        <f t="shared" si="22"/>
        <v>98</v>
      </c>
      <c r="F35" s="177">
        <f t="shared" si="22"/>
        <v>98</v>
      </c>
      <c r="G35" s="24">
        <f t="shared" si="22"/>
        <v>98</v>
      </c>
      <c r="H35" s="149">
        <f t="shared" si="22"/>
        <v>98</v>
      </c>
      <c r="I35" s="177">
        <f t="shared" si="22"/>
        <v>98</v>
      </c>
      <c r="J35" s="24">
        <f t="shared" si="22"/>
        <v>98</v>
      </c>
      <c r="K35" s="24">
        <f t="shared" si="22"/>
        <v>98</v>
      </c>
      <c r="L35" s="177">
        <f t="shared" si="22"/>
        <v>98</v>
      </c>
      <c r="M35" s="24">
        <f t="shared" si="22"/>
        <v>98</v>
      </c>
      <c r="N35" s="178">
        <f t="shared" si="22"/>
        <v>98</v>
      </c>
      <c r="O35" s="24">
        <f t="shared" si="23"/>
        <v>294</v>
      </c>
      <c r="P35" s="24">
        <f t="shared" si="24"/>
        <v>294</v>
      </c>
      <c r="Q35" s="24">
        <f t="shared" si="25"/>
        <v>294</v>
      </c>
      <c r="R35" s="24">
        <f t="shared" si="26"/>
        <v>294</v>
      </c>
      <c r="S35" s="25">
        <f t="shared" si="27"/>
        <v>1176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283.50000000000006</v>
      </c>
      <c r="D36" s="24">
        <f t="shared" si="22"/>
        <v>283.50000000000006</v>
      </c>
      <c r="E36" s="24">
        <f t="shared" si="22"/>
        <v>283.50000000000006</v>
      </c>
      <c r="F36" s="177">
        <f t="shared" si="22"/>
        <v>283.50000000000006</v>
      </c>
      <c r="G36" s="24">
        <f t="shared" si="22"/>
        <v>283.50000000000006</v>
      </c>
      <c r="H36" s="149">
        <f t="shared" si="22"/>
        <v>283.50000000000006</v>
      </c>
      <c r="I36" s="177">
        <f t="shared" si="22"/>
        <v>283.50000000000006</v>
      </c>
      <c r="J36" s="24">
        <f t="shared" si="22"/>
        <v>283.50000000000006</v>
      </c>
      <c r="K36" s="24">
        <f t="shared" si="22"/>
        <v>283.50000000000006</v>
      </c>
      <c r="L36" s="177">
        <f t="shared" si="22"/>
        <v>283.50000000000006</v>
      </c>
      <c r="M36" s="24">
        <f t="shared" si="22"/>
        <v>283.50000000000006</v>
      </c>
      <c r="N36" s="178">
        <f t="shared" si="22"/>
        <v>283.50000000000006</v>
      </c>
      <c r="O36" s="24">
        <f t="shared" si="23"/>
        <v>850.50000000000023</v>
      </c>
      <c r="P36" s="24">
        <f t="shared" si="24"/>
        <v>850.50000000000023</v>
      </c>
      <c r="Q36" s="24">
        <f t="shared" si="25"/>
        <v>850.50000000000023</v>
      </c>
      <c r="R36" s="24">
        <f t="shared" si="26"/>
        <v>850.50000000000023</v>
      </c>
      <c r="S36" s="25">
        <f t="shared" si="27"/>
        <v>3402.0000000000005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119</v>
      </c>
      <c r="D37" s="24">
        <f t="shared" si="22"/>
        <v>119</v>
      </c>
      <c r="E37" s="24">
        <f t="shared" si="22"/>
        <v>119</v>
      </c>
      <c r="F37" s="177">
        <f t="shared" si="22"/>
        <v>119</v>
      </c>
      <c r="G37" s="24">
        <f t="shared" si="22"/>
        <v>119</v>
      </c>
      <c r="H37" s="149">
        <f t="shared" si="22"/>
        <v>119</v>
      </c>
      <c r="I37" s="177">
        <f t="shared" si="22"/>
        <v>119</v>
      </c>
      <c r="J37" s="24">
        <f t="shared" si="22"/>
        <v>119</v>
      </c>
      <c r="K37" s="24">
        <f t="shared" si="22"/>
        <v>119</v>
      </c>
      <c r="L37" s="177">
        <f t="shared" si="22"/>
        <v>119</v>
      </c>
      <c r="M37" s="24">
        <f t="shared" si="22"/>
        <v>119</v>
      </c>
      <c r="N37" s="178">
        <f t="shared" si="22"/>
        <v>119</v>
      </c>
      <c r="O37" s="24">
        <f t="shared" si="23"/>
        <v>357</v>
      </c>
      <c r="P37" s="24">
        <f t="shared" si="24"/>
        <v>357</v>
      </c>
      <c r="Q37" s="24">
        <f t="shared" si="25"/>
        <v>357</v>
      </c>
      <c r="R37" s="24">
        <f t="shared" si="26"/>
        <v>357</v>
      </c>
      <c r="S37" s="25">
        <f t="shared" si="27"/>
        <v>1428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133.48335</v>
      </c>
      <c r="D38" s="24">
        <f t="shared" si="22"/>
        <v>133.48335</v>
      </c>
      <c r="E38" s="24">
        <f t="shared" si="22"/>
        <v>133.48335</v>
      </c>
      <c r="F38" s="177">
        <f t="shared" si="22"/>
        <v>133.48335</v>
      </c>
      <c r="G38" s="24">
        <f t="shared" si="22"/>
        <v>133.48335</v>
      </c>
      <c r="H38" s="149">
        <f t="shared" si="22"/>
        <v>133.48335</v>
      </c>
      <c r="I38" s="177">
        <f t="shared" si="22"/>
        <v>133.48335</v>
      </c>
      <c r="J38" s="24">
        <f t="shared" si="22"/>
        <v>133.48335</v>
      </c>
      <c r="K38" s="24">
        <f t="shared" si="22"/>
        <v>133.48335</v>
      </c>
      <c r="L38" s="177">
        <f t="shared" si="22"/>
        <v>133.48335</v>
      </c>
      <c r="M38" s="24">
        <f t="shared" si="22"/>
        <v>133.48335</v>
      </c>
      <c r="N38" s="178">
        <f t="shared" si="22"/>
        <v>133.48335</v>
      </c>
      <c r="O38" s="24">
        <f t="shared" si="23"/>
        <v>400.45005000000003</v>
      </c>
      <c r="P38" s="24">
        <f t="shared" si="24"/>
        <v>400.45005000000003</v>
      </c>
      <c r="Q38" s="24">
        <f t="shared" si="25"/>
        <v>400.45005000000003</v>
      </c>
      <c r="R38" s="24">
        <f t="shared" si="26"/>
        <v>400.45005000000003</v>
      </c>
      <c r="S38" s="25">
        <f t="shared" si="27"/>
        <v>1601.8001999999999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486.98</v>
      </c>
      <c r="D39" s="27">
        <f t="shared" si="22"/>
        <v>486.98</v>
      </c>
      <c r="E39" s="27">
        <f t="shared" si="22"/>
        <v>486.98</v>
      </c>
      <c r="F39" s="179">
        <f t="shared" si="22"/>
        <v>486.98</v>
      </c>
      <c r="G39" s="27">
        <f t="shared" si="22"/>
        <v>486.98</v>
      </c>
      <c r="H39" s="150">
        <f t="shared" si="22"/>
        <v>486.98</v>
      </c>
      <c r="I39" s="179">
        <f t="shared" si="22"/>
        <v>486.98</v>
      </c>
      <c r="J39" s="27">
        <f t="shared" si="22"/>
        <v>486.98</v>
      </c>
      <c r="K39" s="27">
        <f t="shared" si="22"/>
        <v>486.98</v>
      </c>
      <c r="L39" s="179">
        <f t="shared" si="22"/>
        <v>486.98</v>
      </c>
      <c r="M39" s="27">
        <f t="shared" si="22"/>
        <v>486.98</v>
      </c>
      <c r="N39" s="180">
        <f t="shared" si="22"/>
        <v>486.98</v>
      </c>
      <c r="O39" s="27">
        <f t="shared" si="23"/>
        <v>1460.94</v>
      </c>
      <c r="P39" s="27">
        <f t="shared" si="24"/>
        <v>1460.94</v>
      </c>
      <c r="Q39" s="27">
        <f t="shared" si="25"/>
        <v>1460.94</v>
      </c>
      <c r="R39" s="27">
        <f t="shared" si="26"/>
        <v>1460.94</v>
      </c>
      <c r="S39" s="28">
        <f t="shared" si="27"/>
        <v>5843.7599999999984</v>
      </c>
    </row>
    <row r="40" spans="2:19" s="41" customFormat="1" ht="12.75" x14ac:dyDescent="0.25">
      <c r="B40" s="45" t="s">
        <v>32</v>
      </c>
      <c r="C40" s="138">
        <f>SUM(C29:C39)</f>
        <v>1886.2204666666667</v>
      </c>
      <c r="D40" s="46">
        <f t="shared" ref="D40:R40" si="28">SUM(D29:D39)</f>
        <v>1886.2204666666667</v>
      </c>
      <c r="E40" s="46">
        <f t="shared" si="28"/>
        <v>1886.2204666666667</v>
      </c>
      <c r="F40" s="191">
        <f t="shared" si="28"/>
        <v>1886.2204666666667</v>
      </c>
      <c r="G40" s="46">
        <f t="shared" si="28"/>
        <v>1886.2204666666667</v>
      </c>
      <c r="H40" s="156">
        <f t="shared" si="28"/>
        <v>1886.2204666666667</v>
      </c>
      <c r="I40" s="191">
        <f t="shared" si="28"/>
        <v>1886.2204666666667</v>
      </c>
      <c r="J40" s="46">
        <f t="shared" si="28"/>
        <v>1886.2204666666667</v>
      </c>
      <c r="K40" s="46">
        <f t="shared" si="28"/>
        <v>1886.2204666666667</v>
      </c>
      <c r="L40" s="191">
        <f t="shared" si="28"/>
        <v>1886.2204666666667</v>
      </c>
      <c r="M40" s="46">
        <f t="shared" si="28"/>
        <v>1886.2204666666667</v>
      </c>
      <c r="N40" s="192">
        <f t="shared" si="28"/>
        <v>1886.2204666666667</v>
      </c>
      <c r="O40" s="46">
        <f t="shared" si="28"/>
        <v>5658.6614000000009</v>
      </c>
      <c r="P40" s="46">
        <f t="shared" si="28"/>
        <v>5658.6614000000009</v>
      </c>
      <c r="Q40" s="46">
        <f t="shared" si="28"/>
        <v>5658.6614000000009</v>
      </c>
      <c r="R40" s="46">
        <f t="shared" si="28"/>
        <v>5658.6614000000009</v>
      </c>
      <c r="S40" s="47">
        <f>SUM(S29:S39)</f>
        <v>22634.645599999996</v>
      </c>
    </row>
    <row r="41" spans="2:19" s="39" customFormat="1" ht="12.75" x14ac:dyDescent="0.25">
      <c r="B41" s="48" t="s">
        <v>33</v>
      </c>
      <c r="C41" s="139">
        <f>IFERROR(C40/C13,"N/A")</f>
        <v>0.29923626992335306</v>
      </c>
      <c r="D41" s="49">
        <f t="shared" ref="D41:R41" si="29">IFERROR(D40/D13,"N/A")</f>
        <v>0.29923626992335306</v>
      </c>
      <c r="E41" s="49">
        <f t="shared" si="29"/>
        <v>0.29923626992335306</v>
      </c>
      <c r="F41" s="193">
        <f t="shared" si="29"/>
        <v>0.29923626992335306</v>
      </c>
      <c r="G41" s="49">
        <f t="shared" si="29"/>
        <v>0.29923626992335306</v>
      </c>
      <c r="H41" s="157">
        <f t="shared" si="29"/>
        <v>0.29923626992335306</v>
      </c>
      <c r="I41" s="193">
        <f t="shared" si="29"/>
        <v>0.29923626992335306</v>
      </c>
      <c r="J41" s="49">
        <f t="shared" si="29"/>
        <v>0.29923626992335306</v>
      </c>
      <c r="K41" s="49">
        <f t="shared" si="29"/>
        <v>0.29923626992335306</v>
      </c>
      <c r="L41" s="193">
        <f t="shared" si="29"/>
        <v>0.29923626992335306</v>
      </c>
      <c r="M41" s="49">
        <f t="shared" si="29"/>
        <v>0.29923626992335306</v>
      </c>
      <c r="N41" s="194">
        <f t="shared" si="29"/>
        <v>0.29923626992335306</v>
      </c>
      <c r="O41" s="49">
        <f t="shared" si="29"/>
        <v>0.29923626992335306</v>
      </c>
      <c r="P41" s="49">
        <f t="shared" si="29"/>
        <v>0.29923626992335306</v>
      </c>
      <c r="Q41" s="49">
        <f t="shared" si="29"/>
        <v>0.29923626992335306</v>
      </c>
      <c r="R41" s="49">
        <f t="shared" si="29"/>
        <v>0.29923626992335306</v>
      </c>
      <c r="S41" s="50">
        <f>IFERROR(S40/S13,"N/A")</f>
        <v>0.29923626992335306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7</v>
      </c>
      <c r="D42" s="52">
        <f>C42</f>
        <v>7</v>
      </c>
      <c r="E42" s="52">
        <f t="shared" ref="E42:N42" si="30">D42</f>
        <v>7</v>
      </c>
      <c r="F42" s="195">
        <f t="shared" si="30"/>
        <v>7</v>
      </c>
      <c r="G42" s="52">
        <f t="shared" si="30"/>
        <v>7</v>
      </c>
      <c r="H42" s="158">
        <f t="shared" si="30"/>
        <v>7</v>
      </c>
      <c r="I42" s="195">
        <f t="shared" si="30"/>
        <v>7</v>
      </c>
      <c r="J42" s="52">
        <f t="shared" si="30"/>
        <v>7</v>
      </c>
      <c r="K42" s="52">
        <f t="shared" si="30"/>
        <v>7</v>
      </c>
      <c r="L42" s="195">
        <f t="shared" si="30"/>
        <v>7</v>
      </c>
      <c r="M42" s="52">
        <f t="shared" si="30"/>
        <v>7</v>
      </c>
      <c r="N42" s="196">
        <f t="shared" si="30"/>
        <v>7</v>
      </c>
      <c r="O42" s="52">
        <f>AVERAGE(C42:E42)</f>
        <v>7</v>
      </c>
      <c r="P42" s="52">
        <f>AVERAGE(F42:H42)</f>
        <v>7</v>
      </c>
      <c r="Q42" s="52">
        <f>AVERAGE(I42:K42)</f>
        <v>7</v>
      </c>
      <c r="R42" s="52">
        <f>AVERAGE(L42:N42)</f>
        <v>7</v>
      </c>
      <c r="S42" s="53">
        <f>AVERAGE(O42:R42)</f>
        <v>7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4417.2282000000005</v>
      </c>
      <c r="D44" s="34">
        <f t="shared" ref="D44:R44" si="31">D13-D25-D40</f>
        <v>4417.2282000000005</v>
      </c>
      <c r="E44" s="34">
        <f t="shared" si="31"/>
        <v>4417.2282000000005</v>
      </c>
      <c r="F44" s="185">
        <f t="shared" si="31"/>
        <v>4417.2282000000005</v>
      </c>
      <c r="G44" s="34">
        <f t="shared" si="31"/>
        <v>4417.2282000000005</v>
      </c>
      <c r="H44" s="153">
        <f t="shared" si="31"/>
        <v>4417.2282000000005</v>
      </c>
      <c r="I44" s="185">
        <f t="shared" si="31"/>
        <v>4417.2282000000005</v>
      </c>
      <c r="J44" s="34">
        <f t="shared" si="31"/>
        <v>4417.2282000000005</v>
      </c>
      <c r="K44" s="34">
        <f t="shared" si="31"/>
        <v>4417.2282000000005</v>
      </c>
      <c r="L44" s="185">
        <f t="shared" si="31"/>
        <v>4417.2282000000005</v>
      </c>
      <c r="M44" s="34">
        <f t="shared" si="31"/>
        <v>4417.2282000000005</v>
      </c>
      <c r="N44" s="186">
        <f t="shared" si="31"/>
        <v>4417.2282000000005</v>
      </c>
      <c r="O44" s="34">
        <f t="shared" si="31"/>
        <v>13251.684600000004</v>
      </c>
      <c r="P44" s="34">
        <f t="shared" si="31"/>
        <v>13251.684600000004</v>
      </c>
      <c r="Q44" s="34">
        <f t="shared" si="31"/>
        <v>13251.684600000004</v>
      </c>
      <c r="R44" s="34">
        <f t="shared" si="31"/>
        <v>13251.684600000004</v>
      </c>
      <c r="S44" s="35">
        <f>S13-S25-S40</f>
        <v>53006.738399999995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0.70076373007664694</v>
      </c>
      <c r="D45" s="56">
        <f t="shared" si="32"/>
        <v>0.70076373007664694</v>
      </c>
      <c r="E45" s="56">
        <f t="shared" si="32"/>
        <v>0.70076373007664694</v>
      </c>
      <c r="F45" s="197">
        <f t="shared" si="32"/>
        <v>0.70076373007664694</v>
      </c>
      <c r="G45" s="56">
        <f t="shared" si="32"/>
        <v>0.70076373007664694</v>
      </c>
      <c r="H45" s="159">
        <f t="shared" si="32"/>
        <v>0.70076373007664694</v>
      </c>
      <c r="I45" s="197">
        <f t="shared" si="32"/>
        <v>0.70076373007664694</v>
      </c>
      <c r="J45" s="56">
        <f t="shared" si="32"/>
        <v>0.70076373007664694</v>
      </c>
      <c r="K45" s="56">
        <f t="shared" si="32"/>
        <v>0.70076373007664694</v>
      </c>
      <c r="L45" s="197">
        <f t="shared" si="32"/>
        <v>0.70076373007664694</v>
      </c>
      <c r="M45" s="56">
        <f t="shared" si="32"/>
        <v>0.70076373007664694</v>
      </c>
      <c r="N45" s="198">
        <f t="shared" si="32"/>
        <v>0.70076373007664694</v>
      </c>
      <c r="O45" s="56">
        <f t="shared" si="32"/>
        <v>0.70076373007664694</v>
      </c>
      <c r="P45" s="56">
        <f t="shared" si="32"/>
        <v>0.70076373007664694</v>
      </c>
      <c r="Q45" s="56">
        <f t="shared" si="32"/>
        <v>0.70076373007664694</v>
      </c>
      <c r="R45" s="56">
        <f t="shared" si="32"/>
        <v>0.70076373007664694</v>
      </c>
      <c r="S45" s="57">
        <f>IFERROR(S44/S13,"NO GMV")</f>
        <v>0.70076373007664694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4417.2282000000005</v>
      </c>
      <c r="D47" s="60">
        <f t="shared" ref="D47:R47" si="33">+D44+D25</f>
        <v>4417.2282000000005</v>
      </c>
      <c r="E47" s="60">
        <f t="shared" si="33"/>
        <v>4417.2282000000005</v>
      </c>
      <c r="F47" s="199">
        <f t="shared" si="33"/>
        <v>4417.2282000000005</v>
      </c>
      <c r="G47" s="60">
        <f t="shared" si="33"/>
        <v>4417.2282000000005</v>
      </c>
      <c r="H47" s="160">
        <f t="shared" si="33"/>
        <v>4417.2282000000005</v>
      </c>
      <c r="I47" s="199">
        <f t="shared" si="33"/>
        <v>4417.2282000000005</v>
      </c>
      <c r="J47" s="60">
        <f t="shared" si="33"/>
        <v>4417.2282000000005</v>
      </c>
      <c r="K47" s="60">
        <f t="shared" si="33"/>
        <v>4417.2282000000005</v>
      </c>
      <c r="L47" s="199">
        <f t="shared" si="33"/>
        <v>4417.2282000000005</v>
      </c>
      <c r="M47" s="60">
        <f t="shared" si="33"/>
        <v>4417.2282000000005</v>
      </c>
      <c r="N47" s="200">
        <f t="shared" si="33"/>
        <v>4417.2282000000005</v>
      </c>
      <c r="O47" s="60">
        <f t="shared" si="33"/>
        <v>13251.684600000004</v>
      </c>
      <c r="P47" s="60">
        <f t="shared" si="33"/>
        <v>13251.684600000004</v>
      </c>
      <c r="Q47" s="60">
        <f t="shared" si="33"/>
        <v>13251.684600000004</v>
      </c>
      <c r="R47" s="60">
        <f t="shared" si="33"/>
        <v>13251.684600000004</v>
      </c>
      <c r="S47" s="61">
        <f>+S44+S25</f>
        <v>53006.738399999995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0.70076373007664694</v>
      </c>
      <c r="D48" s="63">
        <f t="shared" si="34"/>
        <v>0.70076373007664694</v>
      </c>
      <c r="E48" s="63">
        <f t="shared" si="34"/>
        <v>0.70076373007664694</v>
      </c>
      <c r="F48" s="201">
        <f t="shared" si="34"/>
        <v>0.70076373007664694</v>
      </c>
      <c r="G48" s="63">
        <f t="shared" si="34"/>
        <v>0.70076373007664694</v>
      </c>
      <c r="H48" s="161">
        <f t="shared" si="34"/>
        <v>0.70076373007664694</v>
      </c>
      <c r="I48" s="201">
        <f t="shared" si="34"/>
        <v>0.70076373007664694</v>
      </c>
      <c r="J48" s="63">
        <f t="shared" si="34"/>
        <v>0.70076373007664694</v>
      </c>
      <c r="K48" s="63">
        <f t="shared" si="34"/>
        <v>0.70076373007664694</v>
      </c>
      <c r="L48" s="201">
        <f t="shared" si="34"/>
        <v>0.70076373007664694</v>
      </c>
      <c r="M48" s="63">
        <f t="shared" si="34"/>
        <v>0.70076373007664694</v>
      </c>
      <c r="N48" s="163">
        <f t="shared" si="34"/>
        <v>0.70076373007664694</v>
      </c>
      <c r="O48" s="63">
        <f t="shared" si="34"/>
        <v>0.70076373007664694</v>
      </c>
      <c r="P48" s="63">
        <f t="shared" si="34"/>
        <v>0.70076373007664694</v>
      </c>
      <c r="Q48" s="63">
        <f t="shared" si="34"/>
        <v>0.70076373007664694</v>
      </c>
      <c r="R48" s="63">
        <f t="shared" si="34"/>
        <v>0.70076373007664694</v>
      </c>
      <c r="S48" s="64">
        <f>IFERROR(S47/S13,"NO GMV")</f>
        <v>0.70076373007664694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E5B2-2B4B-432D-AF35-9F6EB3FA9DA7}">
  <sheetPr codeName="Sheet31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15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15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43831.276666666665</v>
      </c>
      <c r="D5" s="15">
        <f>C5</f>
        <v>43831.276666666665</v>
      </c>
      <c r="E5" s="15">
        <f t="shared" ref="E5:N5" si="2">D5</f>
        <v>43831.276666666665</v>
      </c>
      <c r="F5" s="171">
        <f t="shared" si="2"/>
        <v>43831.276666666665</v>
      </c>
      <c r="G5" s="15">
        <f t="shared" si="2"/>
        <v>43831.276666666665</v>
      </c>
      <c r="H5" s="146">
        <f t="shared" si="2"/>
        <v>43831.276666666665</v>
      </c>
      <c r="I5" s="171">
        <f t="shared" si="2"/>
        <v>43831.276666666665</v>
      </c>
      <c r="J5" s="15">
        <f t="shared" si="2"/>
        <v>43831.276666666665</v>
      </c>
      <c r="K5" s="15">
        <f t="shared" si="2"/>
        <v>43831.276666666665</v>
      </c>
      <c r="L5" s="171">
        <f t="shared" si="2"/>
        <v>43831.276666666665</v>
      </c>
      <c r="M5" s="15">
        <f t="shared" si="2"/>
        <v>43831.276666666665</v>
      </c>
      <c r="N5" s="172">
        <f t="shared" si="2"/>
        <v>43831.276666666665</v>
      </c>
      <c r="O5" s="15">
        <f>SUM(C5:E5)</f>
        <v>131493.82999999999</v>
      </c>
      <c r="P5" s="15">
        <f>SUM(F5:H5)</f>
        <v>131493.82999999999</v>
      </c>
      <c r="Q5" s="15">
        <f>SUM(I5:K5)</f>
        <v>131493.82999999999</v>
      </c>
      <c r="R5" s="15">
        <f>SUM(L5:N5)</f>
        <v>131493.82999999999</v>
      </c>
      <c r="S5" s="16">
        <f>SUM(C5:N5)</f>
        <v>525975.31999999995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26102.158333333329</v>
      </c>
      <c r="D8" s="24">
        <f t="shared" ref="D8:N10" si="3">C8</f>
        <v>26102.158333333329</v>
      </c>
      <c r="E8" s="24">
        <f t="shared" si="3"/>
        <v>26102.158333333329</v>
      </c>
      <c r="F8" s="177">
        <f t="shared" si="3"/>
        <v>26102.158333333329</v>
      </c>
      <c r="G8" s="24">
        <f t="shared" si="3"/>
        <v>26102.158333333329</v>
      </c>
      <c r="H8" s="149">
        <f t="shared" si="3"/>
        <v>26102.158333333329</v>
      </c>
      <c r="I8" s="177">
        <f t="shared" si="3"/>
        <v>26102.158333333329</v>
      </c>
      <c r="J8" s="24">
        <f t="shared" si="3"/>
        <v>26102.158333333329</v>
      </c>
      <c r="K8" s="24">
        <f t="shared" si="3"/>
        <v>26102.158333333329</v>
      </c>
      <c r="L8" s="177">
        <f t="shared" si="3"/>
        <v>26102.158333333329</v>
      </c>
      <c r="M8" s="24">
        <f t="shared" si="3"/>
        <v>26102.158333333329</v>
      </c>
      <c r="N8" s="178">
        <f t="shared" si="3"/>
        <v>26102.158333333329</v>
      </c>
      <c r="O8" s="24">
        <f t="shared" ref="O8:O10" si="4">SUM(C8:E8)</f>
        <v>78306.474999999991</v>
      </c>
      <c r="P8" s="24">
        <f t="shared" ref="P8:P10" si="5">SUM(F8:H8)</f>
        <v>78306.474999999991</v>
      </c>
      <c r="Q8" s="24">
        <f t="shared" ref="Q8:Q10" si="6">SUM(I8:K8)</f>
        <v>78306.474999999991</v>
      </c>
      <c r="R8" s="24">
        <f t="shared" ref="R8:R10" si="7">SUM(L8:N8)</f>
        <v>78306.474999999991</v>
      </c>
      <c r="S8" s="25">
        <f t="shared" ref="S8:S10" si="8">SUM(C8:N8)</f>
        <v>313225.89999999997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4579.735333333334</v>
      </c>
      <c r="D10" s="27">
        <f t="shared" si="3"/>
        <v>4579.735333333334</v>
      </c>
      <c r="E10" s="27">
        <f t="shared" si="3"/>
        <v>4579.735333333334</v>
      </c>
      <c r="F10" s="179">
        <f t="shared" si="3"/>
        <v>4579.735333333334</v>
      </c>
      <c r="G10" s="27">
        <f t="shared" si="3"/>
        <v>4579.735333333334</v>
      </c>
      <c r="H10" s="150">
        <f t="shared" si="3"/>
        <v>4579.735333333334</v>
      </c>
      <c r="I10" s="179">
        <f t="shared" si="3"/>
        <v>4579.735333333334</v>
      </c>
      <c r="J10" s="27">
        <f t="shared" si="3"/>
        <v>4579.735333333334</v>
      </c>
      <c r="K10" s="27">
        <f t="shared" si="3"/>
        <v>4579.735333333334</v>
      </c>
      <c r="L10" s="179">
        <f t="shared" si="3"/>
        <v>4579.735333333334</v>
      </c>
      <c r="M10" s="27">
        <f t="shared" si="3"/>
        <v>4579.735333333334</v>
      </c>
      <c r="N10" s="180">
        <f t="shared" si="3"/>
        <v>4579.735333333334</v>
      </c>
      <c r="O10" s="27">
        <f t="shared" si="4"/>
        <v>13739.206000000002</v>
      </c>
      <c r="P10" s="27">
        <f t="shared" si="5"/>
        <v>13739.206000000002</v>
      </c>
      <c r="Q10" s="27">
        <f t="shared" si="6"/>
        <v>13739.206000000002</v>
      </c>
      <c r="R10" s="27">
        <f t="shared" si="7"/>
        <v>13739.206000000002</v>
      </c>
      <c r="S10" s="28">
        <f t="shared" si="8"/>
        <v>54956.823999999993</v>
      </c>
    </row>
    <row r="11" spans="1:19" ht="12.75" x14ac:dyDescent="0.25">
      <c r="B11" s="29" t="s">
        <v>9</v>
      </c>
      <c r="C11" s="133">
        <f>SUM(C8:C9)</f>
        <v>26102.158333333329</v>
      </c>
      <c r="D11" s="30">
        <f t="shared" ref="D11:S11" si="9">SUM(D8:D9)</f>
        <v>26102.158333333329</v>
      </c>
      <c r="E11" s="30">
        <f t="shared" si="9"/>
        <v>26102.158333333329</v>
      </c>
      <c r="F11" s="181">
        <f t="shared" si="9"/>
        <v>26102.158333333329</v>
      </c>
      <c r="G11" s="30">
        <f t="shared" si="9"/>
        <v>26102.158333333329</v>
      </c>
      <c r="H11" s="151">
        <f t="shared" si="9"/>
        <v>26102.158333333329</v>
      </c>
      <c r="I11" s="181">
        <f t="shared" si="9"/>
        <v>26102.158333333329</v>
      </c>
      <c r="J11" s="30">
        <f t="shared" si="9"/>
        <v>26102.158333333329</v>
      </c>
      <c r="K11" s="30">
        <f t="shared" si="9"/>
        <v>26102.158333333329</v>
      </c>
      <c r="L11" s="181">
        <f t="shared" si="9"/>
        <v>26102.158333333329</v>
      </c>
      <c r="M11" s="30">
        <f t="shared" si="9"/>
        <v>26102.158333333329</v>
      </c>
      <c r="N11" s="182">
        <f t="shared" si="9"/>
        <v>26102.158333333329</v>
      </c>
      <c r="O11" s="30">
        <f t="shared" si="9"/>
        <v>78306.474999999991</v>
      </c>
      <c r="P11" s="30">
        <f t="shared" si="9"/>
        <v>78306.474999999991</v>
      </c>
      <c r="Q11" s="30">
        <f t="shared" si="9"/>
        <v>78306.474999999991</v>
      </c>
      <c r="R11" s="30">
        <f t="shared" si="9"/>
        <v>78306.474999999991</v>
      </c>
      <c r="S11" s="31">
        <f t="shared" si="9"/>
        <v>313225.89999999997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13149.383000000002</v>
      </c>
      <c r="D13" s="34">
        <f t="shared" ref="D13:N13" si="11">D5-SUM(D8:D10)</f>
        <v>13149.383000000002</v>
      </c>
      <c r="E13" s="34">
        <f t="shared" si="11"/>
        <v>13149.383000000002</v>
      </c>
      <c r="F13" s="185">
        <f t="shared" si="11"/>
        <v>13149.383000000002</v>
      </c>
      <c r="G13" s="34">
        <f t="shared" si="11"/>
        <v>13149.383000000002</v>
      </c>
      <c r="H13" s="153">
        <f t="shared" si="11"/>
        <v>13149.383000000002</v>
      </c>
      <c r="I13" s="185">
        <f t="shared" si="11"/>
        <v>13149.383000000002</v>
      </c>
      <c r="J13" s="34">
        <f t="shared" si="11"/>
        <v>13149.383000000002</v>
      </c>
      <c r="K13" s="34">
        <f t="shared" si="11"/>
        <v>13149.383000000002</v>
      </c>
      <c r="L13" s="185">
        <f t="shared" si="11"/>
        <v>13149.383000000002</v>
      </c>
      <c r="M13" s="34">
        <f t="shared" si="11"/>
        <v>13149.383000000002</v>
      </c>
      <c r="N13" s="186">
        <f t="shared" si="11"/>
        <v>13149.383000000002</v>
      </c>
      <c r="O13" s="34">
        <f t="shared" ref="O13:R13" si="12">O5-SUM(O8:O10)</f>
        <v>39448.14899999999</v>
      </c>
      <c r="P13" s="34">
        <f t="shared" si="12"/>
        <v>39448.14899999999</v>
      </c>
      <c r="Q13" s="34">
        <f t="shared" si="12"/>
        <v>39448.14899999999</v>
      </c>
      <c r="R13" s="34">
        <f t="shared" si="12"/>
        <v>39448.14899999999</v>
      </c>
      <c r="S13" s="35">
        <f>S5-SUM(S8:S10)</f>
        <v>157792.59600000002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0.30000000000000004</v>
      </c>
      <c r="D14" s="314">
        <f t="shared" si="13"/>
        <v>0.30000000000000004</v>
      </c>
      <c r="E14" s="314">
        <f t="shared" si="13"/>
        <v>0.30000000000000004</v>
      </c>
      <c r="F14" s="315">
        <f t="shared" si="13"/>
        <v>0.30000000000000004</v>
      </c>
      <c r="G14" s="314">
        <f t="shared" si="13"/>
        <v>0.30000000000000004</v>
      </c>
      <c r="H14" s="316">
        <f t="shared" si="13"/>
        <v>0.30000000000000004</v>
      </c>
      <c r="I14" s="315">
        <f t="shared" si="13"/>
        <v>0.30000000000000004</v>
      </c>
      <c r="J14" s="314">
        <f t="shared" si="13"/>
        <v>0.30000000000000004</v>
      </c>
      <c r="K14" s="314">
        <f t="shared" si="13"/>
        <v>0.30000000000000004</v>
      </c>
      <c r="L14" s="315">
        <f t="shared" si="13"/>
        <v>0.30000000000000004</v>
      </c>
      <c r="M14" s="314">
        <f t="shared" si="13"/>
        <v>0.30000000000000004</v>
      </c>
      <c r="N14" s="317">
        <f t="shared" si="13"/>
        <v>0.30000000000000004</v>
      </c>
      <c r="O14" s="314">
        <f t="shared" si="13"/>
        <v>0.29999999999999993</v>
      </c>
      <c r="P14" s="314">
        <f t="shared" si="13"/>
        <v>0.29999999999999993</v>
      </c>
      <c r="Q14" s="314">
        <f t="shared" si="13"/>
        <v>0.29999999999999993</v>
      </c>
      <c r="R14" s="314">
        <f t="shared" si="13"/>
        <v>0.29999999999999993</v>
      </c>
      <c r="S14" s="318">
        <f>IFERROR(S13/S5,"N/A")</f>
        <v>0.30000000000000004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2600</v>
      </c>
      <c r="D18" s="24">
        <f t="shared" ref="D18:N24" si="14">C18</f>
        <v>2600</v>
      </c>
      <c r="E18" s="24">
        <f t="shared" si="14"/>
        <v>2600</v>
      </c>
      <c r="F18" s="177">
        <f t="shared" si="14"/>
        <v>2600</v>
      </c>
      <c r="G18" s="24">
        <f t="shared" si="14"/>
        <v>2600</v>
      </c>
      <c r="H18" s="149">
        <f t="shared" si="14"/>
        <v>2600</v>
      </c>
      <c r="I18" s="177">
        <f t="shared" si="14"/>
        <v>2600</v>
      </c>
      <c r="J18" s="24">
        <f t="shared" si="14"/>
        <v>2600</v>
      </c>
      <c r="K18" s="24">
        <f t="shared" si="14"/>
        <v>2600</v>
      </c>
      <c r="L18" s="177">
        <f t="shared" si="14"/>
        <v>2600</v>
      </c>
      <c r="M18" s="24">
        <f t="shared" si="14"/>
        <v>2600</v>
      </c>
      <c r="N18" s="178">
        <f t="shared" si="14"/>
        <v>2600</v>
      </c>
      <c r="O18" s="24">
        <f t="shared" ref="O18:O24" si="15">SUM(C18:E18)</f>
        <v>7800</v>
      </c>
      <c r="P18" s="24">
        <f t="shared" ref="P18:P24" si="16">SUM(F18:H18)</f>
        <v>7800</v>
      </c>
      <c r="Q18" s="24">
        <f t="shared" ref="Q18:Q24" si="17">SUM(I18:K18)</f>
        <v>7800</v>
      </c>
      <c r="R18" s="24">
        <f t="shared" ref="R18:R24" si="18">SUM(L18:N18)</f>
        <v>7800</v>
      </c>
      <c r="S18" s="25">
        <f t="shared" ref="S18:S24" si="19">SUM(C18:N18)</f>
        <v>31200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778.02833333333331</v>
      </c>
      <c r="D24" s="27">
        <f t="shared" si="14"/>
        <v>778.02833333333331</v>
      </c>
      <c r="E24" s="27">
        <f t="shared" si="14"/>
        <v>778.02833333333331</v>
      </c>
      <c r="F24" s="179">
        <f t="shared" si="14"/>
        <v>778.02833333333331</v>
      </c>
      <c r="G24" s="27">
        <f t="shared" si="14"/>
        <v>778.02833333333331</v>
      </c>
      <c r="H24" s="150">
        <f t="shared" si="14"/>
        <v>778.02833333333331</v>
      </c>
      <c r="I24" s="179">
        <f t="shared" si="14"/>
        <v>778.02833333333331</v>
      </c>
      <c r="J24" s="27">
        <f t="shared" si="14"/>
        <v>778.02833333333331</v>
      </c>
      <c r="K24" s="27">
        <f t="shared" si="14"/>
        <v>778.02833333333331</v>
      </c>
      <c r="L24" s="179">
        <f t="shared" si="14"/>
        <v>778.02833333333331</v>
      </c>
      <c r="M24" s="27">
        <f t="shared" si="14"/>
        <v>778.02833333333331</v>
      </c>
      <c r="N24" s="180">
        <f t="shared" si="14"/>
        <v>778.02833333333331</v>
      </c>
      <c r="O24" s="27">
        <f t="shared" si="15"/>
        <v>2334.085</v>
      </c>
      <c r="P24" s="27">
        <f t="shared" si="16"/>
        <v>2334.085</v>
      </c>
      <c r="Q24" s="27">
        <f t="shared" si="17"/>
        <v>2334.085</v>
      </c>
      <c r="R24" s="27">
        <f t="shared" si="18"/>
        <v>2334.085</v>
      </c>
      <c r="S24" s="28">
        <f t="shared" si="19"/>
        <v>9336.340000000002</v>
      </c>
    </row>
    <row r="25" spans="2:19" s="41" customFormat="1" ht="12.75" x14ac:dyDescent="0.25">
      <c r="B25" s="29" t="s">
        <v>20</v>
      </c>
      <c r="C25" s="135">
        <f>SUM(C18:C24)</f>
        <v>3378.0283333333332</v>
      </c>
      <c r="D25" s="34">
        <f t="shared" ref="D25:R25" si="20">SUM(D18:D24)</f>
        <v>3378.0283333333332</v>
      </c>
      <c r="E25" s="34">
        <f t="shared" si="20"/>
        <v>3378.0283333333332</v>
      </c>
      <c r="F25" s="185">
        <f t="shared" si="20"/>
        <v>3378.0283333333332</v>
      </c>
      <c r="G25" s="34">
        <f t="shared" si="20"/>
        <v>3378.0283333333332</v>
      </c>
      <c r="H25" s="153">
        <f t="shared" si="20"/>
        <v>3378.0283333333332</v>
      </c>
      <c r="I25" s="185">
        <f t="shared" si="20"/>
        <v>3378.0283333333332</v>
      </c>
      <c r="J25" s="34">
        <f t="shared" si="20"/>
        <v>3378.0283333333332</v>
      </c>
      <c r="K25" s="34">
        <f t="shared" si="20"/>
        <v>3378.0283333333332</v>
      </c>
      <c r="L25" s="185">
        <f t="shared" si="20"/>
        <v>3378.0283333333332</v>
      </c>
      <c r="M25" s="34">
        <f t="shared" si="20"/>
        <v>3378.0283333333332</v>
      </c>
      <c r="N25" s="186">
        <f t="shared" si="20"/>
        <v>3378.0283333333332</v>
      </c>
      <c r="O25" s="34">
        <f t="shared" si="20"/>
        <v>10134.084999999999</v>
      </c>
      <c r="P25" s="34">
        <f t="shared" si="20"/>
        <v>10134.084999999999</v>
      </c>
      <c r="Q25" s="34">
        <f t="shared" si="20"/>
        <v>10134.084999999999</v>
      </c>
      <c r="R25" s="34">
        <f t="shared" si="20"/>
        <v>10134.084999999999</v>
      </c>
      <c r="S25" s="35">
        <f>SUM(S18:S24)</f>
        <v>40536.340000000004</v>
      </c>
    </row>
    <row r="26" spans="2:19" s="39" customFormat="1" ht="12.75" x14ac:dyDescent="0.25">
      <c r="B26" s="42" t="s">
        <v>21</v>
      </c>
      <c r="C26" s="137">
        <f>IFERROR(C25/C13,"N/A")</f>
        <v>0.25689633751890356</v>
      </c>
      <c r="D26" s="43">
        <f t="shared" ref="D26:R26" si="21">IFERROR(D25/D13,"N/A")</f>
        <v>0.25689633751890356</v>
      </c>
      <c r="E26" s="43">
        <f t="shared" si="21"/>
        <v>0.25689633751890356</v>
      </c>
      <c r="F26" s="189">
        <f t="shared" si="21"/>
        <v>0.25689633751890356</v>
      </c>
      <c r="G26" s="43">
        <f t="shared" si="21"/>
        <v>0.25689633751890356</v>
      </c>
      <c r="H26" s="155">
        <f t="shared" si="21"/>
        <v>0.25689633751890356</v>
      </c>
      <c r="I26" s="189">
        <f t="shared" si="21"/>
        <v>0.25689633751890356</v>
      </c>
      <c r="J26" s="43">
        <f t="shared" si="21"/>
        <v>0.25689633751890356</v>
      </c>
      <c r="K26" s="43">
        <f t="shared" si="21"/>
        <v>0.25689633751890356</v>
      </c>
      <c r="L26" s="189">
        <f t="shared" si="21"/>
        <v>0.25689633751890356</v>
      </c>
      <c r="M26" s="43">
        <f t="shared" si="21"/>
        <v>0.25689633751890356</v>
      </c>
      <c r="N26" s="190">
        <f t="shared" si="21"/>
        <v>0.25689633751890356</v>
      </c>
      <c r="O26" s="43">
        <f t="shared" si="21"/>
        <v>0.25689633751890367</v>
      </c>
      <c r="P26" s="43">
        <f t="shared" si="21"/>
        <v>0.25689633751890367</v>
      </c>
      <c r="Q26" s="43">
        <f t="shared" si="21"/>
        <v>0.25689633751890367</v>
      </c>
      <c r="R26" s="43">
        <f t="shared" si="21"/>
        <v>0.25689633751890367</v>
      </c>
      <c r="S26" s="44">
        <f>IFERROR(S25/S13,"N/A")</f>
        <v>0.25689633751890362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116.66666666666669</v>
      </c>
      <c r="D29" s="24">
        <f t="shared" ref="D29:N39" si="22">C29</f>
        <v>116.66666666666669</v>
      </c>
      <c r="E29" s="24">
        <f t="shared" si="22"/>
        <v>116.66666666666669</v>
      </c>
      <c r="F29" s="177">
        <f t="shared" si="22"/>
        <v>116.66666666666669</v>
      </c>
      <c r="G29" s="24">
        <f t="shared" si="22"/>
        <v>116.66666666666669</v>
      </c>
      <c r="H29" s="149">
        <f t="shared" si="22"/>
        <v>116.66666666666669</v>
      </c>
      <c r="I29" s="177">
        <f t="shared" si="22"/>
        <v>116.66666666666669</v>
      </c>
      <c r="J29" s="24">
        <f t="shared" si="22"/>
        <v>116.66666666666669</v>
      </c>
      <c r="K29" s="24">
        <f t="shared" si="22"/>
        <v>116.66666666666669</v>
      </c>
      <c r="L29" s="177">
        <f t="shared" si="22"/>
        <v>116.66666666666669</v>
      </c>
      <c r="M29" s="24">
        <f t="shared" si="22"/>
        <v>116.66666666666669</v>
      </c>
      <c r="N29" s="178">
        <f t="shared" si="22"/>
        <v>116.66666666666669</v>
      </c>
      <c r="O29" s="24">
        <f t="shared" ref="O29:O39" si="23">SUM(C29:E29)</f>
        <v>350.00000000000006</v>
      </c>
      <c r="P29" s="24">
        <f t="shared" ref="P29:P39" si="24">SUM(F29:H29)</f>
        <v>350.00000000000006</v>
      </c>
      <c r="Q29" s="24">
        <f t="shared" ref="Q29:Q39" si="25">SUM(I29:K29)</f>
        <v>350.00000000000006</v>
      </c>
      <c r="R29" s="24">
        <f t="shared" ref="R29:R39" si="26">SUM(L29:N29)</f>
        <v>350.00000000000006</v>
      </c>
      <c r="S29" s="25">
        <f t="shared" ref="S29:S39" si="27">SUM(C29:N29)</f>
        <v>1400.0000000000007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75.000000000000014</v>
      </c>
      <c r="D31" s="24">
        <f t="shared" si="22"/>
        <v>75.000000000000014</v>
      </c>
      <c r="E31" s="24">
        <f t="shared" si="22"/>
        <v>75.000000000000014</v>
      </c>
      <c r="F31" s="177">
        <f t="shared" si="22"/>
        <v>75.000000000000014</v>
      </c>
      <c r="G31" s="24">
        <f t="shared" si="22"/>
        <v>75.000000000000014</v>
      </c>
      <c r="H31" s="149">
        <f t="shared" si="22"/>
        <v>75.000000000000014</v>
      </c>
      <c r="I31" s="177">
        <f t="shared" si="22"/>
        <v>75.000000000000014</v>
      </c>
      <c r="J31" s="24">
        <f t="shared" si="22"/>
        <v>75.000000000000014</v>
      </c>
      <c r="K31" s="24">
        <f t="shared" si="22"/>
        <v>75.000000000000014</v>
      </c>
      <c r="L31" s="177">
        <f t="shared" si="22"/>
        <v>75.000000000000014</v>
      </c>
      <c r="M31" s="24">
        <f t="shared" si="22"/>
        <v>75.000000000000014</v>
      </c>
      <c r="N31" s="178">
        <f t="shared" si="22"/>
        <v>75.000000000000014</v>
      </c>
      <c r="O31" s="24">
        <f t="shared" si="23"/>
        <v>225.00000000000006</v>
      </c>
      <c r="P31" s="24">
        <f t="shared" si="24"/>
        <v>225.00000000000006</v>
      </c>
      <c r="Q31" s="24">
        <f t="shared" si="25"/>
        <v>225.00000000000006</v>
      </c>
      <c r="R31" s="24">
        <f t="shared" si="26"/>
        <v>225.00000000000006</v>
      </c>
      <c r="S31" s="25">
        <f t="shared" si="27"/>
        <v>900.00000000000011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75.000000000000014</v>
      </c>
      <c r="D32" s="24">
        <f t="shared" si="22"/>
        <v>75.000000000000014</v>
      </c>
      <c r="E32" s="24">
        <f t="shared" si="22"/>
        <v>75.000000000000014</v>
      </c>
      <c r="F32" s="177">
        <f t="shared" si="22"/>
        <v>75.000000000000014</v>
      </c>
      <c r="G32" s="24">
        <f t="shared" si="22"/>
        <v>75.000000000000014</v>
      </c>
      <c r="H32" s="149">
        <f t="shared" si="22"/>
        <v>75.000000000000014</v>
      </c>
      <c r="I32" s="177">
        <f t="shared" si="22"/>
        <v>75.000000000000014</v>
      </c>
      <c r="J32" s="24">
        <f t="shared" si="22"/>
        <v>75.000000000000014</v>
      </c>
      <c r="K32" s="24">
        <f t="shared" si="22"/>
        <v>75.000000000000014</v>
      </c>
      <c r="L32" s="177">
        <f t="shared" si="22"/>
        <v>75.000000000000014</v>
      </c>
      <c r="M32" s="24">
        <f t="shared" si="22"/>
        <v>75.000000000000014</v>
      </c>
      <c r="N32" s="178">
        <f t="shared" si="22"/>
        <v>75.000000000000014</v>
      </c>
      <c r="O32" s="24">
        <f t="shared" si="23"/>
        <v>225.00000000000006</v>
      </c>
      <c r="P32" s="24">
        <f t="shared" si="24"/>
        <v>225.00000000000006</v>
      </c>
      <c r="Q32" s="24">
        <f t="shared" si="25"/>
        <v>225.00000000000006</v>
      </c>
      <c r="R32" s="24">
        <f t="shared" si="26"/>
        <v>225.00000000000006</v>
      </c>
      <c r="S32" s="25">
        <f t="shared" si="27"/>
        <v>900.00000000000011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1314.9383</v>
      </c>
      <c r="D33" s="24">
        <f t="shared" si="22"/>
        <v>1314.9383</v>
      </c>
      <c r="E33" s="24">
        <f t="shared" si="22"/>
        <v>1314.9383</v>
      </c>
      <c r="F33" s="177">
        <f t="shared" si="22"/>
        <v>1314.9383</v>
      </c>
      <c r="G33" s="24">
        <f t="shared" si="22"/>
        <v>1314.9383</v>
      </c>
      <c r="H33" s="149">
        <f t="shared" si="22"/>
        <v>1314.9383</v>
      </c>
      <c r="I33" s="177">
        <f t="shared" si="22"/>
        <v>1314.9383</v>
      </c>
      <c r="J33" s="24">
        <f t="shared" si="22"/>
        <v>1314.9383</v>
      </c>
      <c r="K33" s="24">
        <f t="shared" si="22"/>
        <v>1314.9383</v>
      </c>
      <c r="L33" s="177">
        <f t="shared" si="22"/>
        <v>1314.9383</v>
      </c>
      <c r="M33" s="24">
        <f t="shared" si="22"/>
        <v>1314.9383</v>
      </c>
      <c r="N33" s="178">
        <f t="shared" si="22"/>
        <v>1314.9383</v>
      </c>
      <c r="O33" s="24">
        <f t="shared" si="23"/>
        <v>3944.8149000000003</v>
      </c>
      <c r="P33" s="24">
        <f t="shared" si="24"/>
        <v>3944.8149000000003</v>
      </c>
      <c r="Q33" s="24">
        <f t="shared" si="25"/>
        <v>3944.8149000000003</v>
      </c>
      <c r="R33" s="24">
        <f t="shared" si="26"/>
        <v>3944.8149000000003</v>
      </c>
      <c r="S33" s="25">
        <f t="shared" si="27"/>
        <v>15779.259599999999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126.00000000000001</v>
      </c>
      <c r="D35" s="24">
        <f t="shared" si="22"/>
        <v>126.00000000000001</v>
      </c>
      <c r="E35" s="24">
        <f t="shared" si="22"/>
        <v>126.00000000000001</v>
      </c>
      <c r="F35" s="177">
        <f t="shared" si="22"/>
        <v>126.00000000000001</v>
      </c>
      <c r="G35" s="24">
        <f t="shared" si="22"/>
        <v>126.00000000000001</v>
      </c>
      <c r="H35" s="149">
        <f t="shared" si="22"/>
        <v>126.00000000000001</v>
      </c>
      <c r="I35" s="177">
        <f t="shared" si="22"/>
        <v>126.00000000000001</v>
      </c>
      <c r="J35" s="24">
        <f t="shared" si="22"/>
        <v>126.00000000000001</v>
      </c>
      <c r="K35" s="24">
        <f t="shared" si="22"/>
        <v>126.00000000000001</v>
      </c>
      <c r="L35" s="177">
        <f t="shared" si="22"/>
        <v>126.00000000000001</v>
      </c>
      <c r="M35" s="24">
        <f t="shared" si="22"/>
        <v>126.00000000000001</v>
      </c>
      <c r="N35" s="178">
        <f t="shared" si="22"/>
        <v>126.00000000000001</v>
      </c>
      <c r="O35" s="24">
        <f t="shared" si="23"/>
        <v>378.00000000000006</v>
      </c>
      <c r="P35" s="24">
        <f t="shared" si="24"/>
        <v>378.00000000000006</v>
      </c>
      <c r="Q35" s="24">
        <f t="shared" si="25"/>
        <v>378.00000000000006</v>
      </c>
      <c r="R35" s="24">
        <f t="shared" si="26"/>
        <v>378.00000000000006</v>
      </c>
      <c r="S35" s="25">
        <f t="shared" si="27"/>
        <v>1512.0000000000002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364.50000000000006</v>
      </c>
      <c r="D36" s="24">
        <f t="shared" si="22"/>
        <v>364.50000000000006</v>
      </c>
      <c r="E36" s="24">
        <f t="shared" si="22"/>
        <v>364.50000000000006</v>
      </c>
      <c r="F36" s="177">
        <f t="shared" si="22"/>
        <v>364.50000000000006</v>
      </c>
      <c r="G36" s="24">
        <f t="shared" si="22"/>
        <v>364.50000000000006</v>
      </c>
      <c r="H36" s="149">
        <f t="shared" si="22"/>
        <v>364.50000000000006</v>
      </c>
      <c r="I36" s="177">
        <f t="shared" si="22"/>
        <v>364.50000000000006</v>
      </c>
      <c r="J36" s="24">
        <f t="shared" si="22"/>
        <v>364.50000000000006</v>
      </c>
      <c r="K36" s="24">
        <f t="shared" si="22"/>
        <v>364.50000000000006</v>
      </c>
      <c r="L36" s="177">
        <f t="shared" si="22"/>
        <v>364.50000000000006</v>
      </c>
      <c r="M36" s="24">
        <f t="shared" si="22"/>
        <v>364.50000000000006</v>
      </c>
      <c r="N36" s="178">
        <f t="shared" si="22"/>
        <v>364.50000000000006</v>
      </c>
      <c r="O36" s="24">
        <f t="shared" si="23"/>
        <v>1093.5000000000002</v>
      </c>
      <c r="P36" s="24">
        <f t="shared" si="24"/>
        <v>1093.5000000000002</v>
      </c>
      <c r="Q36" s="24">
        <f t="shared" si="25"/>
        <v>1093.5000000000002</v>
      </c>
      <c r="R36" s="24">
        <f t="shared" si="26"/>
        <v>1093.5000000000002</v>
      </c>
      <c r="S36" s="25">
        <f t="shared" si="27"/>
        <v>4374.0000000000009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153</v>
      </c>
      <c r="D37" s="24">
        <f t="shared" si="22"/>
        <v>153</v>
      </c>
      <c r="E37" s="24">
        <f t="shared" si="22"/>
        <v>153</v>
      </c>
      <c r="F37" s="177">
        <f t="shared" si="22"/>
        <v>153</v>
      </c>
      <c r="G37" s="24">
        <f t="shared" si="22"/>
        <v>153</v>
      </c>
      <c r="H37" s="149">
        <f t="shared" si="22"/>
        <v>153</v>
      </c>
      <c r="I37" s="177">
        <f t="shared" si="22"/>
        <v>153</v>
      </c>
      <c r="J37" s="24">
        <f t="shared" si="22"/>
        <v>153</v>
      </c>
      <c r="K37" s="24">
        <f t="shared" si="22"/>
        <v>153</v>
      </c>
      <c r="L37" s="177">
        <f t="shared" si="22"/>
        <v>153</v>
      </c>
      <c r="M37" s="24">
        <f t="shared" si="22"/>
        <v>153</v>
      </c>
      <c r="N37" s="178">
        <f t="shared" si="22"/>
        <v>153</v>
      </c>
      <c r="O37" s="24">
        <f t="shared" si="23"/>
        <v>459</v>
      </c>
      <c r="P37" s="24">
        <f t="shared" si="24"/>
        <v>459</v>
      </c>
      <c r="Q37" s="24">
        <f t="shared" si="25"/>
        <v>459</v>
      </c>
      <c r="R37" s="24">
        <f t="shared" si="26"/>
        <v>459</v>
      </c>
      <c r="S37" s="25">
        <f t="shared" si="27"/>
        <v>1836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370.65064833333327</v>
      </c>
      <c r="D38" s="24">
        <f t="shared" si="22"/>
        <v>370.65064833333327</v>
      </c>
      <c r="E38" s="24">
        <f t="shared" si="22"/>
        <v>370.65064833333327</v>
      </c>
      <c r="F38" s="177">
        <f t="shared" si="22"/>
        <v>370.65064833333327</v>
      </c>
      <c r="G38" s="24">
        <f t="shared" si="22"/>
        <v>370.65064833333327</v>
      </c>
      <c r="H38" s="149">
        <f t="shared" si="22"/>
        <v>370.65064833333327</v>
      </c>
      <c r="I38" s="177">
        <f t="shared" si="22"/>
        <v>370.65064833333327</v>
      </c>
      <c r="J38" s="24">
        <f t="shared" si="22"/>
        <v>370.65064833333327</v>
      </c>
      <c r="K38" s="24">
        <f t="shared" si="22"/>
        <v>370.65064833333327</v>
      </c>
      <c r="L38" s="177">
        <f t="shared" si="22"/>
        <v>370.65064833333327</v>
      </c>
      <c r="M38" s="24">
        <f t="shared" si="22"/>
        <v>370.65064833333327</v>
      </c>
      <c r="N38" s="178">
        <f t="shared" si="22"/>
        <v>370.65064833333327</v>
      </c>
      <c r="O38" s="24">
        <f t="shared" si="23"/>
        <v>1111.9519449999998</v>
      </c>
      <c r="P38" s="24">
        <f t="shared" si="24"/>
        <v>1111.9519449999998</v>
      </c>
      <c r="Q38" s="24">
        <f t="shared" si="25"/>
        <v>1111.9519449999998</v>
      </c>
      <c r="R38" s="24">
        <f t="shared" si="26"/>
        <v>1111.9519449999998</v>
      </c>
      <c r="S38" s="25">
        <f t="shared" si="27"/>
        <v>4447.8077799999992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2823.5349999999999</v>
      </c>
      <c r="D39" s="27">
        <f t="shared" si="22"/>
        <v>2823.5349999999999</v>
      </c>
      <c r="E39" s="27">
        <f t="shared" si="22"/>
        <v>2823.5349999999999</v>
      </c>
      <c r="F39" s="179">
        <f t="shared" si="22"/>
        <v>2823.5349999999999</v>
      </c>
      <c r="G39" s="27">
        <f t="shared" si="22"/>
        <v>2823.5349999999999</v>
      </c>
      <c r="H39" s="150">
        <f t="shared" si="22"/>
        <v>2823.5349999999999</v>
      </c>
      <c r="I39" s="179">
        <f t="shared" si="22"/>
        <v>2823.5349999999999</v>
      </c>
      <c r="J39" s="27">
        <f t="shared" si="22"/>
        <v>2823.5349999999999</v>
      </c>
      <c r="K39" s="27">
        <f t="shared" si="22"/>
        <v>2823.5349999999999</v>
      </c>
      <c r="L39" s="179">
        <f t="shared" si="22"/>
        <v>2823.5349999999999</v>
      </c>
      <c r="M39" s="27">
        <f t="shared" si="22"/>
        <v>2823.5349999999999</v>
      </c>
      <c r="N39" s="180">
        <f t="shared" si="22"/>
        <v>2823.5349999999999</v>
      </c>
      <c r="O39" s="27">
        <f t="shared" si="23"/>
        <v>8470.6049999999996</v>
      </c>
      <c r="P39" s="27">
        <f t="shared" si="24"/>
        <v>8470.6049999999996</v>
      </c>
      <c r="Q39" s="27">
        <f t="shared" si="25"/>
        <v>8470.6049999999996</v>
      </c>
      <c r="R39" s="27">
        <f t="shared" si="26"/>
        <v>8470.6049999999996</v>
      </c>
      <c r="S39" s="28">
        <f t="shared" si="27"/>
        <v>33882.42</v>
      </c>
    </row>
    <row r="40" spans="2:19" s="41" customFormat="1" ht="12.75" x14ac:dyDescent="0.25">
      <c r="B40" s="45" t="s">
        <v>32</v>
      </c>
      <c r="C40" s="138">
        <f>SUM(C29:C39)</f>
        <v>5419.2906149999999</v>
      </c>
      <c r="D40" s="46">
        <f t="shared" ref="D40:R40" si="28">SUM(D29:D39)</f>
        <v>5419.2906149999999</v>
      </c>
      <c r="E40" s="46">
        <f t="shared" si="28"/>
        <v>5419.2906149999999</v>
      </c>
      <c r="F40" s="191">
        <f t="shared" si="28"/>
        <v>5419.2906149999999</v>
      </c>
      <c r="G40" s="46">
        <f t="shared" si="28"/>
        <v>5419.2906149999999</v>
      </c>
      <c r="H40" s="156">
        <f t="shared" si="28"/>
        <v>5419.2906149999999</v>
      </c>
      <c r="I40" s="191">
        <f t="shared" si="28"/>
        <v>5419.2906149999999</v>
      </c>
      <c r="J40" s="46">
        <f t="shared" si="28"/>
        <v>5419.2906149999999</v>
      </c>
      <c r="K40" s="46">
        <f t="shared" si="28"/>
        <v>5419.2906149999999</v>
      </c>
      <c r="L40" s="191">
        <f t="shared" si="28"/>
        <v>5419.2906149999999</v>
      </c>
      <c r="M40" s="46">
        <f t="shared" si="28"/>
        <v>5419.2906149999999</v>
      </c>
      <c r="N40" s="192">
        <f t="shared" si="28"/>
        <v>5419.2906149999999</v>
      </c>
      <c r="O40" s="46">
        <f t="shared" si="28"/>
        <v>16257.871845</v>
      </c>
      <c r="P40" s="46">
        <f t="shared" si="28"/>
        <v>16257.871845</v>
      </c>
      <c r="Q40" s="46">
        <f t="shared" si="28"/>
        <v>16257.871845</v>
      </c>
      <c r="R40" s="46">
        <f t="shared" si="28"/>
        <v>16257.871845</v>
      </c>
      <c r="S40" s="47">
        <f>SUM(S29:S39)</f>
        <v>65031.487379999999</v>
      </c>
    </row>
    <row r="41" spans="2:19" s="39" customFormat="1" ht="12.75" x14ac:dyDescent="0.25">
      <c r="B41" s="48" t="s">
        <v>33</v>
      </c>
      <c r="C41" s="139">
        <f>IFERROR(C40/C13,"N/A")</f>
        <v>0.41213269208144587</v>
      </c>
      <c r="D41" s="49">
        <f t="shared" ref="D41:R41" si="29">IFERROR(D40/D13,"N/A")</f>
        <v>0.41213269208144587</v>
      </c>
      <c r="E41" s="49">
        <f t="shared" si="29"/>
        <v>0.41213269208144587</v>
      </c>
      <c r="F41" s="193">
        <f t="shared" si="29"/>
        <v>0.41213269208144587</v>
      </c>
      <c r="G41" s="49">
        <f t="shared" si="29"/>
        <v>0.41213269208144587</v>
      </c>
      <c r="H41" s="157">
        <f t="shared" si="29"/>
        <v>0.41213269208144587</v>
      </c>
      <c r="I41" s="193">
        <f t="shared" si="29"/>
        <v>0.41213269208144587</v>
      </c>
      <c r="J41" s="49">
        <f t="shared" si="29"/>
        <v>0.41213269208144587</v>
      </c>
      <c r="K41" s="49">
        <f t="shared" si="29"/>
        <v>0.41213269208144587</v>
      </c>
      <c r="L41" s="193">
        <f t="shared" si="29"/>
        <v>0.41213269208144587</v>
      </c>
      <c r="M41" s="49">
        <f t="shared" si="29"/>
        <v>0.41213269208144587</v>
      </c>
      <c r="N41" s="194">
        <f t="shared" si="29"/>
        <v>0.41213269208144587</v>
      </c>
      <c r="O41" s="49">
        <f t="shared" si="29"/>
        <v>0.41213269208144604</v>
      </c>
      <c r="P41" s="49">
        <f t="shared" si="29"/>
        <v>0.41213269208144604</v>
      </c>
      <c r="Q41" s="49">
        <f t="shared" si="29"/>
        <v>0.41213269208144604</v>
      </c>
      <c r="R41" s="49">
        <f t="shared" si="29"/>
        <v>0.41213269208144604</v>
      </c>
      <c r="S41" s="50">
        <f>IFERROR(S40/S13,"N/A")</f>
        <v>0.41213269208144587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9</v>
      </c>
      <c r="D42" s="52">
        <f>C42</f>
        <v>9</v>
      </c>
      <c r="E42" s="52">
        <f t="shared" ref="E42:N42" si="30">D42</f>
        <v>9</v>
      </c>
      <c r="F42" s="195">
        <f t="shared" si="30"/>
        <v>9</v>
      </c>
      <c r="G42" s="52">
        <f t="shared" si="30"/>
        <v>9</v>
      </c>
      <c r="H42" s="158">
        <f t="shared" si="30"/>
        <v>9</v>
      </c>
      <c r="I42" s="195">
        <f t="shared" si="30"/>
        <v>9</v>
      </c>
      <c r="J42" s="52">
        <f t="shared" si="30"/>
        <v>9</v>
      </c>
      <c r="K42" s="52">
        <f t="shared" si="30"/>
        <v>9</v>
      </c>
      <c r="L42" s="195">
        <f t="shared" si="30"/>
        <v>9</v>
      </c>
      <c r="M42" s="52">
        <f t="shared" si="30"/>
        <v>9</v>
      </c>
      <c r="N42" s="196">
        <f t="shared" si="30"/>
        <v>9</v>
      </c>
      <c r="O42" s="52">
        <f>AVERAGE(C42:E42)</f>
        <v>9</v>
      </c>
      <c r="P42" s="52">
        <f>AVERAGE(F42:H42)</f>
        <v>9</v>
      </c>
      <c r="Q42" s="52">
        <f>AVERAGE(I42:K42)</f>
        <v>9</v>
      </c>
      <c r="R42" s="52">
        <f>AVERAGE(L42:N42)</f>
        <v>9</v>
      </c>
      <c r="S42" s="53">
        <f>AVERAGE(O42:R42)</f>
        <v>9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4352.0640516666681</v>
      </c>
      <c r="D44" s="34">
        <f t="shared" ref="D44:R44" si="31">D13-D25-D40</f>
        <v>4352.0640516666681</v>
      </c>
      <c r="E44" s="34">
        <f t="shared" si="31"/>
        <v>4352.0640516666681</v>
      </c>
      <c r="F44" s="185">
        <f t="shared" si="31"/>
        <v>4352.0640516666681</v>
      </c>
      <c r="G44" s="34">
        <f t="shared" si="31"/>
        <v>4352.0640516666681</v>
      </c>
      <c r="H44" s="153">
        <f t="shared" si="31"/>
        <v>4352.0640516666681</v>
      </c>
      <c r="I44" s="185">
        <f t="shared" si="31"/>
        <v>4352.0640516666681</v>
      </c>
      <c r="J44" s="34">
        <f t="shared" si="31"/>
        <v>4352.0640516666681</v>
      </c>
      <c r="K44" s="34">
        <f t="shared" si="31"/>
        <v>4352.0640516666681</v>
      </c>
      <c r="L44" s="185">
        <f t="shared" si="31"/>
        <v>4352.0640516666681</v>
      </c>
      <c r="M44" s="34">
        <f t="shared" si="31"/>
        <v>4352.0640516666681</v>
      </c>
      <c r="N44" s="186">
        <f t="shared" si="31"/>
        <v>4352.0640516666681</v>
      </c>
      <c r="O44" s="34">
        <f t="shared" si="31"/>
        <v>13056.192154999992</v>
      </c>
      <c r="P44" s="34">
        <f t="shared" si="31"/>
        <v>13056.192154999992</v>
      </c>
      <c r="Q44" s="34">
        <f t="shared" si="31"/>
        <v>13056.192154999992</v>
      </c>
      <c r="R44" s="34">
        <f t="shared" si="31"/>
        <v>13056.192154999992</v>
      </c>
      <c r="S44" s="35">
        <f>S13-S25-S40</f>
        <v>52224.768620000024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0.33097097039965051</v>
      </c>
      <c r="D45" s="56">
        <f t="shared" si="32"/>
        <v>0.33097097039965051</v>
      </c>
      <c r="E45" s="56">
        <f t="shared" si="32"/>
        <v>0.33097097039965051</v>
      </c>
      <c r="F45" s="197">
        <f t="shared" si="32"/>
        <v>0.33097097039965051</v>
      </c>
      <c r="G45" s="56">
        <f t="shared" si="32"/>
        <v>0.33097097039965051</v>
      </c>
      <c r="H45" s="159">
        <f t="shared" si="32"/>
        <v>0.33097097039965051</v>
      </c>
      <c r="I45" s="197">
        <f t="shared" si="32"/>
        <v>0.33097097039965051</v>
      </c>
      <c r="J45" s="56">
        <f t="shared" si="32"/>
        <v>0.33097097039965051</v>
      </c>
      <c r="K45" s="56">
        <f t="shared" si="32"/>
        <v>0.33097097039965051</v>
      </c>
      <c r="L45" s="197">
        <f t="shared" si="32"/>
        <v>0.33097097039965051</v>
      </c>
      <c r="M45" s="56">
        <f t="shared" si="32"/>
        <v>0.33097097039965051</v>
      </c>
      <c r="N45" s="198">
        <f t="shared" si="32"/>
        <v>0.33097097039965051</v>
      </c>
      <c r="O45" s="56">
        <f t="shared" si="32"/>
        <v>0.33097097039965029</v>
      </c>
      <c r="P45" s="56">
        <f t="shared" si="32"/>
        <v>0.33097097039965029</v>
      </c>
      <c r="Q45" s="56">
        <f t="shared" si="32"/>
        <v>0.33097097039965029</v>
      </c>
      <c r="R45" s="56">
        <f t="shared" si="32"/>
        <v>0.33097097039965029</v>
      </c>
      <c r="S45" s="57">
        <f>IFERROR(S44/S13,"NO GMV")</f>
        <v>0.33097097039965057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7730.0923850000017</v>
      </c>
      <c r="D47" s="60">
        <f t="shared" ref="D47:R47" si="33">+D44+D25</f>
        <v>7730.0923850000017</v>
      </c>
      <c r="E47" s="60">
        <f t="shared" si="33"/>
        <v>7730.0923850000017</v>
      </c>
      <c r="F47" s="199">
        <f t="shared" si="33"/>
        <v>7730.0923850000017</v>
      </c>
      <c r="G47" s="60">
        <f t="shared" si="33"/>
        <v>7730.0923850000017</v>
      </c>
      <c r="H47" s="160">
        <f t="shared" si="33"/>
        <v>7730.0923850000017</v>
      </c>
      <c r="I47" s="199">
        <f t="shared" si="33"/>
        <v>7730.0923850000017</v>
      </c>
      <c r="J47" s="60">
        <f t="shared" si="33"/>
        <v>7730.0923850000017</v>
      </c>
      <c r="K47" s="60">
        <f t="shared" si="33"/>
        <v>7730.0923850000017</v>
      </c>
      <c r="L47" s="199">
        <f t="shared" si="33"/>
        <v>7730.0923850000017</v>
      </c>
      <c r="M47" s="60">
        <f t="shared" si="33"/>
        <v>7730.0923850000017</v>
      </c>
      <c r="N47" s="200">
        <f t="shared" si="33"/>
        <v>7730.0923850000017</v>
      </c>
      <c r="O47" s="60">
        <f t="shared" si="33"/>
        <v>23190.277154999989</v>
      </c>
      <c r="P47" s="60">
        <f t="shared" si="33"/>
        <v>23190.277154999989</v>
      </c>
      <c r="Q47" s="60">
        <f t="shared" si="33"/>
        <v>23190.277154999989</v>
      </c>
      <c r="R47" s="60">
        <f t="shared" si="33"/>
        <v>23190.277154999989</v>
      </c>
      <c r="S47" s="61">
        <f>+S44+S25</f>
        <v>92761.108620000028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0.58786730791855413</v>
      </c>
      <c r="D48" s="63">
        <f t="shared" si="34"/>
        <v>0.58786730791855413</v>
      </c>
      <c r="E48" s="63">
        <f t="shared" si="34"/>
        <v>0.58786730791855413</v>
      </c>
      <c r="F48" s="201">
        <f t="shared" si="34"/>
        <v>0.58786730791855413</v>
      </c>
      <c r="G48" s="63">
        <f t="shared" si="34"/>
        <v>0.58786730791855413</v>
      </c>
      <c r="H48" s="161">
        <f t="shared" si="34"/>
        <v>0.58786730791855413</v>
      </c>
      <c r="I48" s="201">
        <f t="shared" si="34"/>
        <v>0.58786730791855413</v>
      </c>
      <c r="J48" s="63">
        <f t="shared" si="34"/>
        <v>0.58786730791855413</v>
      </c>
      <c r="K48" s="63">
        <f t="shared" si="34"/>
        <v>0.58786730791855413</v>
      </c>
      <c r="L48" s="201">
        <f t="shared" si="34"/>
        <v>0.58786730791855413</v>
      </c>
      <c r="M48" s="63">
        <f t="shared" si="34"/>
        <v>0.58786730791855413</v>
      </c>
      <c r="N48" s="163">
        <f t="shared" si="34"/>
        <v>0.58786730791855413</v>
      </c>
      <c r="O48" s="63">
        <f t="shared" si="34"/>
        <v>0.58786730791855391</v>
      </c>
      <c r="P48" s="63">
        <f t="shared" si="34"/>
        <v>0.58786730791855391</v>
      </c>
      <c r="Q48" s="63">
        <f t="shared" si="34"/>
        <v>0.58786730791855391</v>
      </c>
      <c r="R48" s="63">
        <f t="shared" si="34"/>
        <v>0.58786730791855391</v>
      </c>
      <c r="S48" s="64">
        <f>IFERROR(S47/S13,"NO GMV")</f>
        <v>0.58786730791855413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AB012-32FE-4CA6-9EA8-904A639D18A8}">
  <sheetPr codeName="Sheet32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16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16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40275.364999999998</v>
      </c>
      <c r="D5" s="15">
        <f>C5</f>
        <v>40275.364999999998</v>
      </c>
      <c r="E5" s="15">
        <f t="shared" ref="E5:N5" si="2">D5</f>
        <v>40275.364999999998</v>
      </c>
      <c r="F5" s="171">
        <f t="shared" si="2"/>
        <v>40275.364999999998</v>
      </c>
      <c r="G5" s="15">
        <f t="shared" si="2"/>
        <v>40275.364999999998</v>
      </c>
      <c r="H5" s="146">
        <f t="shared" si="2"/>
        <v>40275.364999999998</v>
      </c>
      <c r="I5" s="171">
        <f t="shared" si="2"/>
        <v>40275.364999999998</v>
      </c>
      <c r="J5" s="15">
        <f t="shared" si="2"/>
        <v>40275.364999999998</v>
      </c>
      <c r="K5" s="15">
        <f t="shared" si="2"/>
        <v>40275.364999999998</v>
      </c>
      <c r="L5" s="171">
        <f t="shared" si="2"/>
        <v>40275.364999999998</v>
      </c>
      <c r="M5" s="15">
        <f t="shared" si="2"/>
        <v>40275.364999999998</v>
      </c>
      <c r="N5" s="172">
        <f t="shared" si="2"/>
        <v>40275.364999999998</v>
      </c>
      <c r="O5" s="15">
        <f>SUM(C5:E5)</f>
        <v>120826.095</v>
      </c>
      <c r="P5" s="15">
        <f>SUM(F5:H5)</f>
        <v>120826.095</v>
      </c>
      <c r="Q5" s="15">
        <f>SUM(I5:K5)</f>
        <v>120826.095</v>
      </c>
      <c r="R5" s="15">
        <f>SUM(L5:N5)</f>
        <v>120826.095</v>
      </c>
      <c r="S5" s="16">
        <f>SUM(C5:N5)</f>
        <v>483304.37999999995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16384.365833333333</v>
      </c>
      <c r="D8" s="24">
        <f t="shared" ref="D8:N10" si="3">C8</f>
        <v>16384.365833333333</v>
      </c>
      <c r="E8" s="24">
        <f t="shared" si="3"/>
        <v>16384.365833333333</v>
      </c>
      <c r="F8" s="177">
        <f t="shared" si="3"/>
        <v>16384.365833333333</v>
      </c>
      <c r="G8" s="24">
        <f t="shared" si="3"/>
        <v>16384.365833333333</v>
      </c>
      <c r="H8" s="149">
        <f t="shared" si="3"/>
        <v>16384.365833333333</v>
      </c>
      <c r="I8" s="177">
        <f t="shared" si="3"/>
        <v>16384.365833333333</v>
      </c>
      <c r="J8" s="24">
        <f t="shared" si="3"/>
        <v>16384.365833333333</v>
      </c>
      <c r="K8" s="24">
        <f t="shared" si="3"/>
        <v>16384.365833333333</v>
      </c>
      <c r="L8" s="177">
        <f t="shared" si="3"/>
        <v>16384.365833333333</v>
      </c>
      <c r="M8" s="24">
        <f t="shared" si="3"/>
        <v>16384.365833333333</v>
      </c>
      <c r="N8" s="178">
        <f t="shared" si="3"/>
        <v>16384.365833333333</v>
      </c>
      <c r="O8" s="24">
        <f t="shared" ref="O8:O10" si="4">SUM(C8:E8)</f>
        <v>49153.097500000003</v>
      </c>
      <c r="P8" s="24">
        <f t="shared" ref="P8:P10" si="5">SUM(F8:H8)</f>
        <v>49153.097500000003</v>
      </c>
      <c r="Q8" s="24">
        <f t="shared" ref="Q8:Q10" si="6">SUM(I8:K8)</f>
        <v>49153.097500000003</v>
      </c>
      <c r="R8" s="24">
        <f t="shared" ref="R8:R10" si="7">SUM(L8:N8)</f>
        <v>49153.097500000003</v>
      </c>
      <c r="S8" s="25">
        <f t="shared" ref="S8:S10" si="8">SUM(C8:N8)</f>
        <v>196612.39000000004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11808.389666666661</v>
      </c>
      <c r="D10" s="27">
        <f t="shared" si="3"/>
        <v>11808.389666666661</v>
      </c>
      <c r="E10" s="27">
        <f t="shared" si="3"/>
        <v>11808.389666666661</v>
      </c>
      <c r="F10" s="179">
        <f t="shared" si="3"/>
        <v>11808.389666666661</v>
      </c>
      <c r="G10" s="27">
        <f t="shared" si="3"/>
        <v>11808.389666666661</v>
      </c>
      <c r="H10" s="150">
        <f t="shared" si="3"/>
        <v>11808.389666666661</v>
      </c>
      <c r="I10" s="179">
        <f t="shared" si="3"/>
        <v>11808.389666666661</v>
      </c>
      <c r="J10" s="27">
        <f t="shared" si="3"/>
        <v>11808.389666666661</v>
      </c>
      <c r="K10" s="27">
        <f t="shared" si="3"/>
        <v>11808.389666666661</v>
      </c>
      <c r="L10" s="179">
        <f t="shared" si="3"/>
        <v>11808.389666666661</v>
      </c>
      <c r="M10" s="27">
        <f t="shared" si="3"/>
        <v>11808.389666666661</v>
      </c>
      <c r="N10" s="180">
        <f t="shared" si="3"/>
        <v>11808.389666666661</v>
      </c>
      <c r="O10" s="27">
        <f t="shared" si="4"/>
        <v>35425.16899999998</v>
      </c>
      <c r="P10" s="27">
        <f t="shared" si="5"/>
        <v>35425.16899999998</v>
      </c>
      <c r="Q10" s="27">
        <f t="shared" si="6"/>
        <v>35425.16899999998</v>
      </c>
      <c r="R10" s="27">
        <f t="shared" si="7"/>
        <v>35425.16899999998</v>
      </c>
      <c r="S10" s="28">
        <f t="shared" si="8"/>
        <v>141700.67599999989</v>
      </c>
    </row>
    <row r="11" spans="1:19" ht="12.75" x14ac:dyDescent="0.25">
      <c r="B11" s="29" t="s">
        <v>9</v>
      </c>
      <c r="C11" s="133">
        <f>SUM(C8:C9)</f>
        <v>16384.365833333333</v>
      </c>
      <c r="D11" s="30">
        <f t="shared" ref="D11:S11" si="9">SUM(D8:D9)</f>
        <v>16384.365833333333</v>
      </c>
      <c r="E11" s="30">
        <f t="shared" si="9"/>
        <v>16384.365833333333</v>
      </c>
      <c r="F11" s="181">
        <f t="shared" si="9"/>
        <v>16384.365833333333</v>
      </c>
      <c r="G11" s="30">
        <f t="shared" si="9"/>
        <v>16384.365833333333</v>
      </c>
      <c r="H11" s="151">
        <f t="shared" si="9"/>
        <v>16384.365833333333</v>
      </c>
      <c r="I11" s="181">
        <f t="shared" si="9"/>
        <v>16384.365833333333</v>
      </c>
      <c r="J11" s="30">
        <f t="shared" si="9"/>
        <v>16384.365833333333</v>
      </c>
      <c r="K11" s="30">
        <f t="shared" si="9"/>
        <v>16384.365833333333</v>
      </c>
      <c r="L11" s="181">
        <f t="shared" si="9"/>
        <v>16384.365833333333</v>
      </c>
      <c r="M11" s="30">
        <f t="shared" si="9"/>
        <v>16384.365833333333</v>
      </c>
      <c r="N11" s="182">
        <f t="shared" si="9"/>
        <v>16384.365833333333</v>
      </c>
      <c r="O11" s="30">
        <f t="shared" si="9"/>
        <v>49153.097500000003</v>
      </c>
      <c r="P11" s="30">
        <f t="shared" si="9"/>
        <v>49153.097500000003</v>
      </c>
      <c r="Q11" s="30">
        <f t="shared" si="9"/>
        <v>49153.097500000003</v>
      </c>
      <c r="R11" s="30">
        <f t="shared" si="9"/>
        <v>49153.097500000003</v>
      </c>
      <c r="S11" s="31">
        <f t="shared" si="9"/>
        <v>196612.39000000004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12082.609500000006</v>
      </c>
      <c r="D13" s="34">
        <f t="shared" ref="D13:N13" si="11">D5-SUM(D8:D10)</f>
        <v>12082.609500000006</v>
      </c>
      <c r="E13" s="34">
        <f t="shared" si="11"/>
        <v>12082.609500000006</v>
      </c>
      <c r="F13" s="185">
        <f t="shared" si="11"/>
        <v>12082.609500000006</v>
      </c>
      <c r="G13" s="34">
        <f t="shared" si="11"/>
        <v>12082.609500000006</v>
      </c>
      <c r="H13" s="153">
        <f t="shared" si="11"/>
        <v>12082.609500000006</v>
      </c>
      <c r="I13" s="185">
        <f t="shared" si="11"/>
        <v>12082.609500000006</v>
      </c>
      <c r="J13" s="34">
        <f t="shared" si="11"/>
        <v>12082.609500000006</v>
      </c>
      <c r="K13" s="34">
        <f t="shared" si="11"/>
        <v>12082.609500000006</v>
      </c>
      <c r="L13" s="185">
        <f t="shared" si="11"/>
        <v>12082.609500000006</v>
      </c>
      <c r="M13" s="34">
        <f t="shared" si="11"/>
        <v>12082.609500000006</v>
      </c>
      <c r="N13" s="186">
        <f t="shared" si="11"/>
        <v>12082.609500000006</v>
      </c>
      <c r="O13" s="34">
        <f t="shared" ref="O13:R13" si="12">O5-SUM(O8:O10)</f>
        <v>36247.828500000018</v>
      </c>
      <c r="P13" s="34">
        <f t="shared" si="12"/>
        <v>36247.828500000018</v>
      </c>
      <c r="Q13" s="34">
        <f t="shared" si="12"/>
        <v>36247.828500000018</v>
      </c>
      <c r="R13" s="34">
        <f t="shared" si="12"/>
        <v>36247.828500000018</v>
      </c>
      <c r="S13" s="35">
        <f>S5-SUM(S8:S10)</f>
        <v>144991.31400000001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0.30000000000000016</v>
      </c>
      <c r="D14" s="314">
        <f t="shared" si="13"/>
        <v>0.30000000000000016</v>
      </c>
      <c r="E14" s="314">
        <f t="shared" si="13"/>
        <v>0.30000000000000016</v>
      </c>
      <c r="F14" s="315">
        <f t="shared" si="13"/>
        <v>0.30000000000000016</v>
      </c>
      <c r="G14" s="314">
        <f t="shared" si="13"/>
        <v>0.30000000000000016</v>
      </c>
      <c r="H14" s="316">
        <f t="shared" si="13"/>
        <v>0.30000000000000016</v>
      </c>
      <c r="I14" s="315">
        <f t="shared" si="13"/>
        <v>0.30000000000000016</v>
      </c>
      <c r="J14" s="314">
        <f t="shared" si="13"/>
        <v>0.30000000000000016</v>
      </c>
      <c r="K14" s="314">
        <f t="shared" si="13"/>
        <v>0.30000000000000016</v>
      </c>
      <c r="L14" s="315">
        <f t="shared" si="13"/>
        <v>0.30000000000000016</v>
      </c>
      <c r="M14" s="314">
        <f t="shared" si="13"/>
        <v>0.30000000000000016</v>
      </c>
      <c r="N14" s="317">
        <f t="shared" si="13"/>
        <v>0.30000000000000016</v>
      </c>
      <c r="O14" s="314">
        <f t="shared" si="13"/>
        <v>0.30000000000000016</v>
      </c>
      <c r="P14" s="314">
        <f t="shared" si="13"/>
        <v>0.30000000000000016</v>
      </c>
      <c r="Q14" s="314">
        <f t="shared" si="13"/>
        <v>0.30000000000000016</v>
      </c>
      <c r="R14" s="314">
        <f t="shared" si="13"/>
        <v>0.30000000000000016</v>
      </c>
      <c r="S14" s="318">
        <f>IFERROR(S13/S5,"N/A")</f>
        <v>0.30000000000000004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1516.6666666666667</v>
      </c>
      <c r="D18" s="24">
        <f t="shared" ref="D18:N24" si="14">C18</f>
        <v>1516.6666666666667</v>
      </c>
      <c r="E18" s="24">
        <f t="shared" si="14"/>
        <v>1516.6666666666667</v>
      </c>
      <c r="F18" s="177">
        <f t="shared" si="14"/>
        <v>1516.6666666666667</v>
      </c>
      <c r="G18" s="24">
        <f t="shared" si="14"/>
        <v>1516.6666666666667</v>
      </c>
      <c r="H18" s="149">
        <f t="shared" si="14"/>
        <v>1516.6666666666667</v>
      </c>
      <c r="I18" s="177">
        <f t="shared" si="14"/>
        <v>1516.6666666666667</v>
      </c>
      <c r="J18" s="24">
        <f t="shared" si="14"/>
        <v>1516.6666666666667</v>
      </c>
      <c r="K18" s="24">
        <f t="shared" si="14"/>
        <v>1516.6666666666667</v>
      </c>
      <c r="L18" s="177">
        <f t="shared" si="14"/>
        <v>1516.6666666666667</v>
      </c>
      <c r="M18" s="24">
        <f t="shared" si="14"/>
        <v>1516.6666666666667</v>
      </c>
      <c r="N18" s="178">
        <f t="shared" si="14"/>
        <v>1516.6666666666667</v>
      </c>
      <c r="O18" s="24">
        <f t="shared" ref="O18:O24" si="15">SUM(C18:E18)</f>
        <v>4550</v>
      </c>
      <c r="P18" s="24">
        <f t="shared" ref="P18:P24" si="16">SUM(F18:H18)</f>
        <v>4550</v>
      </c>
      <c r="Q18" s="24">
        <f t="shared" ref="Q18:Q24" si="17">SUM(I18:K18)</f>
        <v>4550</v>
      </c>
      <c r="R18" s="24">
        <f t="shared" ref="R18:R24" si="18">SUM(L18:N18)</f>
        <v>4550</v>
      </c>
      <c r="S18" s="25">
        <f t="shared" ref="S18:S24" si="19">SUM(C18:N18)</f>
        <v>18200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1516.6666666666667</v>
      </c>
      <c r="D25" s="34">
        <f t="shared" ref="D25:R25" si="20">SUM(D18:D24)</f>
        <v>1516.6666666666667</v>
      </c>
      <c r="E25" s="34">
        <f t="shared" si="20"/>
        <v>1516.6666666666667</v>
      </c>
      <c r="F25" s="185">
        <f t="shared" si="20"/>
        <v>1516.6666666666667</v>
      </c>
      <c r="G25" s="34">
        <f t="shared" si="20"/>
        <v>1516.6666666666667</v>
      </c>
      <c r="H25" s="153">
        <f t="shared" si="20"/>
        <v>1516.6666666666667</v>
      </c>
      <c r="I25" s="185">
        <f t="shared" si="20"/>
        <v>1516.6666666666667</v>
      </c>
      <c r="J25" s="34">
        <f t="shared" si="20"/>
        <v>1516.6666666666667</v>
      </c>
      <c r="K25" s="34">
        <f t="shared" si="20"/>
        <v>1516.6666666666667</v>
      </c>
      <c r="L25" s="185">
        <f t="shared" si="20"/>
        <v>1516.6666666666667</v>
      </c>
      <c r="M25" s="34">
        <f t="shared" si="20"/>
        <v>1516.6666666666667</v>
      </c>
      <c r="N25" s="186">
        <f t="shared" si="20"/>
        <v>1516.6666666666667</v>
      </c>
      <c r="O25" s="34">
        <f t="shared" si="20"/>
        <v>4550</v>
      </c>
      <c r="P25" s="34">
        <f t="shared" si="20"/>
        <v>4550</v>
      </c>
      <c r="Q25" s="34">
        <f t="shared" si="20"/>
        <v>4550</v>
      </c>
      <c r="R25" s="34">
        <f t="shared" si="20"/>
        <v>4550</v>
      </c>
      <c r="S25" s="35">
        <f>SUM(S18:S24)</f>
        <v>18200</v>
      </c>
    </row>
    <row r="26" spans="2:19" s="39" customFormat="1" ht="12.75" x14ac:dyDescent="0.25">
      <c r="B26" s="42" t="s">
        <v>21</v>
      </c>
      <c r="C26" s="137">
        <f>IFERROR(C25/C13,"N/A")</f>
        <v>0.12552476074532293</v>
      </c>
      <c r="D26" s="43">
        <f t="shared" ref="D26:R26" si="21">IFERROR(D25/D13,"N/A")</f>
        <v>0.12552476074532293</v>
      </c>
      <c r="E26" s="43">
        <f t="shared" si="21"/>
        <v>0.12552476074532293</v>
      </c>
      <c r="F26" s="189">
        <f t="shared" si="21"/>
        <v>0.12552476074532293</v>
      </c>
      <c r="G26" s="43">
        <f t="shared" si="21"/>
        <v>0.12552476074532293</v>
      </c>
      <c r="H26" s="155">
        <f t="shared" si="21"/>
        <v>0.12552476074532293</v>
      </c>
      <c r="I26" s="189">
        <f t="shared" si="21"/>
        <v>0.12552476074532293</v>
      </c>
      <c r="J26" s="43">
        <f t="shared" si="21"/>
        <v>0.12552476074532293</v>
      </c>
      <c r="K26" s="43">
        <f t="shared" si="21"/>
        <v>0.12552476074532293</v>
      </c>
      <c r="L26" s="189">
        <f t="shared" si="21"/>
        <v>0.12552476074532293</v>
      </c>
      <c r="M26" s="43">
        <f t="shared" si="21"/>
        <v>0.12552476074532293</v>
      </c>
      <c r="N26" s="190">
        <f t="shared" si="21"/>
        <v>0.12552476074532293</v>
      </c>
      <c r="O26" s="43">
        <f t="shared" si="21"/>
        <v>0.12552476074532293</v>
      </c>
      <c r="P26" s="43">
        <f t="shared" si="21"/>
        <v>0.12552476074532293</v>
      </c>
      <c r="Q26" s="43">
        <f t="shared" si="21"/>
        <v>0.12552476074532293</v>
      </c>
      <c r="R26" s="43">
        <f t="shared" si="21"/>
        <v>0.12552476074532293</v>
      </c>
      <c r="S26" s="44">
        <f>IFERROR(S25/S13,"N/A")</f>
        <v>0.12552476074532298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133.33333333333334</v>
      </c>
      <c r="D29" s="24">
        <f t="shared" ref="D29:N39" si="22">C29</f>
        <v>133.33333333333334</v>
      </c>
      <c r="E29" s="24">
        <f t="shared" si="22"/>
        <v>133.33333333333334</v>
      </c>
      <c r="F29" s="177">
        <f t="shared" si="22"/>
        <v>133.33333333333334</v>
      </c>
      <c r="G29" s="24">
        <f t="shared" si="22"/>
        <v>133.33333333333334</v>
      </c>
      <c r="H29" s="149">
        <f t="shared" si="22"/>
        <v>133.33333333333334</v>
      </c>
      <c r="I29" s="177">
        <f t="shared" si="22"/>
        <v>133.33333333333334</v>
      </c>
      <c r="J29" s="24">
        <f t="shared" si="22"/>
        <v>133.33333333333334</v>
      </c>
      <c r="K29" s="24">
        <f t="shared" si="22"/>
        <v>133.33333333333334</v>
      </c>
      <c r="L29" s="177">
        <f t="shared" si="22"/>
        <v>133.33333333333334</v>
      </c>
      <c r="M29" s="24">
        <f t="shared" si="22"/>
        <v>133.33333333333334</v>
      </c>
      <c r="N29" s="178">
        <f t="shared" si="22"/>
        <v>133.33333333333334</v>
      </c>
      <c r="O29" s="24">
        <f t="shared" ref="O29:O39" si="23">SUM(C29:E29)</f>
        <v>400</v>
      </c>
      <c r="P29" s="24">
        <f t="shared" ref="P29:P39" si="24">SUM(F29:H29)</f>
        <v>400</v>
      </c>
      <c r="Q29" s="24">
        <f t="shared" ref="Q29:Q39" si="25">SUM(I29:K29)</f>
        <v>400</v>
      </c>
      <c r="R29" s="24">
        <f t="shared" ref="R29:R39" si="26">SUM(L29:N29)</f>
        <v>400</v>
      </c>
      <c r="S29" s="25">
        <f t="shared" ref="S29:S39" si="27">SUM(C29:N29)</f>
        <v>1599.9999999999998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91.666666666666686</v>
      </c>
      <c r="D31" s="24">
        <f t="shared" si="22"/>
        <v>91.666666666666686</v>
      </c>
      <c r="E31" s="24">
        <f t="shared" si="22"/>
        <v>91.666666666666686</v>
      </c>
      <c r="F31" s="177">
        <f t="shared" si="22"/>
        <v>91.666666666666686</v>
      </c>
      <c r="G31" s="24">
        <f t="shared" si="22"/>
        <v>91.666666666666686</v>
      </c>
      <c r="H31" s="149">
        <f t="shared" si="22"/>
        <v>91.666666666666686</v>
      </c>
      <c r="I31" s="177">
        <f t="shared" si="22"/>
        <v>91.666666666666686</v>
      </c>
      <c r="J31" s="24">
        <f t="shared" si="22"/>
        <v>91.666666666666686</v>
      </c>
      <c r="K31" s="24">
        <f t="shared" si="22"/>
        <v>91.666666666666686</v>
      </c>
      <c r="L31" s="177">
        <f t="shared" si="22"/>
        <v>91.666666666666686</v>
      </c>
      <c r="M31" s="24">
        <f t="shared" si="22"/>
        <v>91.666666666666686</v>
      </c>
      <c r="N31" s="178">
        <f t="shared" si="22"/>
        <v>91.666666666666686</v>
      </c>
      <c r="O31" s="24">
        <f t="shared" si="23"/>
        <v>275.00000000000006</v>
      </c>
      <c r="P31" s="24">
        <f t="shared" si="24"/>
        <v>275.00000000000006</v>
      </c>
      <c r="Q31" s="24">
        <f t="shared" si="25"/>
        <v>275.00000000000006</v>
      </c>
      <c r="R31" s="24">
        <f t="shared" si="26"/>
        <v>275.00000000000006</v>
      </c>
      <c r="S31" s="25">
        <f t="shared" si="27"/>
        <v>1100.0000000000005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91.666666666666686</v>
      </c>
      <c r="D32" s="24">
        <f t="shared" si="22"/>
        <v>91.666666666666686</v>
      </c>
      <c r="E32" s="24">
        <f t="shared" si="22"/>
        <v>91.666666666666686</v>
      </c>
      <c r="F32" s="177">
        <f t="shared" si="22"/>
        <v>91.666666666666686</v>
      </c>
      <c r="G32" s="24">
        <f t="shared" si="22"/>
        <v>91.666666666666686</v>
      </c>
      <c r="H32" s="149">
        <f t="shared" si="22"/>
        <v>91.666666666666686</v>
      </c>
      <c r="I32" s="177">
        <f t="shared" si="22"/>
        <v>91.666666666666686</v>
      </c>
      <c r="J32" s="24">
        <f t="shared" si="22"/>
        <v>91.666666666666686</v>
      </c>
      <c r="K32" s="24">
        <f t="shared" si="22"/>
        <v>91.666666666666686</v>
      </c>
      <c r="L32" s="177">
        <f t="shared" si="22"/>
        <v>91.666666666666686</v>
      </c>
      <c r="M32" s="24">
        <f t="shared" si="22"/>
        <v>91.666666666666686</v>
      </c>
      <c r="N32" s="178">
        <f t="shared" si="22"/>
        <v>91.666666666666686</v>
      </c>
      <c r="O32" s="24">
        <f t="shared" si="23"/>
        <v>275.00000000000006</v>
      </c>
      <c r="P32" s="24">
        <f t="shared" si="24"/>
        <v>275.00000000000006</v>
      </c>
      <c r="Q32" s="24">
        <f t="shared" si="25"/>
        <v>275.00000000000006</v>
      </c>
      <c r="R32" s="24">
        <f t="shared" si="26"/>
        <v>275.00000000000006</v>
      </c>
      <c r="S32" s="25">
        <f t="shared" si="27"/>
        <v>1100.0000000000005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1208.2609499999999</v>
      </c>
      <c r="D33" s="24">
        <f t="shared" si="22"/>
        <v>1208.2609499999999</v>
      </c>
      <c r="E33" s="24">
        <f t="shared" si="22"/>
        <v>1208.2609499999999</v>
      </c>
      <c r="F33" s="177">
        <f t="shared" si="22"/>
        <v>1208.2609499999999</v>
      </c>
      <c r="G33" s="24">
        <f t="shared" si="22"/>
        <v>1208.2609499999999</v>
      </c>
      <c r="H33" s="149">
        <f t="shared" si="22"/>
        <v>1208.2609499999999</v>
      </c>
      <c r="I33" s="177">
        <f t="shared" si="22"/>
        <v>1208.2609499999999</v>
      </c>
      <c r="J33" s="24">
        <f t="shared" si="22"/>
        <v>1208.2609499999999</v>
      </c>
      <c r="K33" s="24">
        <f t="shared" si="22"/>
        <v>1208.2609499999999</v>
      </c>
      <c r="L33" s="177">
        <f t="shared" si="22"/>
        <v>1208.2609499999999</v>
      </c>
      <c r="M33" s="24">
        <f t="shared" si="22"/>
        <v>1208.2609499999999</v>
      </c>
      <c r="N33" s="178">
        <f t="shared" si="22"/>
        <v>1208.2609499999999</v>
      </c>
      <c r="O33" s="24">
        <f t="shared" si="23"/>
        <v>3624.7828499999996</v>
      </c>
      <c r="P33" s="24">
        <f t="shared" si="24"/>
        <v>3624.7828499999996</v>
      </c>
      <c r="Q33" s="24">
        <f t="shared" si="25"/>
        <v>3624.7828499999996</v>
      </c>
      <c r="R33" s="24">
        <f t="shared" si="26"/>
        <v>3624.7828499999996</v>
      </c>
      <c r="S33" s="25">
        <f t="shared" si="27"/>
        <v>14499.131399999998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154</v>
      </c>
      <c r="D35" s="24">
        <f t="shared" si="22"/>
        <v>154</v>
      </c>
      <c r="E35" s="24">
        <f t="shared" si="22"/>
        <v>154</v>
      </c>
      <c r="F35" s="177">
        <f t="shared" si="22"/>
        <v>154</v>
      </c>
      <c r="G35" s="24">
        <f t="shared" si="22"/>
        <v>154</v>
      </c>
      <c r="H35" s="149">
        <f t="shared" si="22"/>
        <v>154</v>
      </c>
      <c r="I35" s="177">
        <f t="shared" si="22"/>
        <v>154</v>
      </c>
      <c r="J35" s="24">
        <f t="shared" si="22"/>
        <v>154</v>
      </c>
      <c r="K35" s="24">
        <f t="shared" si="22"/>
        <v>154</v>
      </c>
      <c r="L35" s="177">
        <f t="shared" si="22"/>
        <v>154</v>
      </c>
      <c r="M35" s="24">
        <f t="shared" si="22"/>
        <v>154</v>
      </c>
      <c r="N35" s="178">
        <f t="shared" si="22"/>
        <v>154</v>
      </c>
      <c r="O35" s="24">
        <f t="shared" si="23"/>
        <v>462</v>
      </c>
      <c r="P35" s="24">
        <f t="shared" si="24"/>
        <v>462</v>
      </c>
      <c r="Q35" s="24">
        <f t="shared" si="25"/>
        <v>462</v>
      </c>
      <c r="R35" s="24">
        <f t="shared" si="26"/>
        <v>462</v>
      </c>
      <c r="S35" s="25">
        <f t="shared" si="27"/>
        <v>1848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445.50000000000006</v>
      </c>
      <c r="D36" s="24">
        <f t="shared" si="22"/>
        <v>445.50000000000006</v>
      </c>
      <c r="E36" s="24">
        <f t="shared" si="22"/>
        <v>445.50000000000006</v>
      </c>
      <c r="F36" s="177">
        <f t="shared" si="22"/>
        <v>445.50000000000006</v>
      </c>
      <c r="G36" s="24">
        <f t="shared" si="22"/>
        <v>445.50000000000006</v>
      </c>
      <c r="H36" s="149">
        <f t="shared" si="22"/>
        <v>445.50000000000006</v>
      </c>
      <c r="I36" s="177">
        <f t="shared" si="22"/>
        <v>445.50000000000006</v>
      </c>
      <c r="J36" s="24">
        <f t="shared" si="22"/>
        <v>445.50000000000006</v>
      </c>
      <c r="K36" s="24">
        <f t="shared" si="22"/>
        <v>445.50000000000006</v>
      </c>
      <c r="L36" s="177">
        <f t="shared" si="22"/>
        <v>445.50000000000006</v>
      </c>
      <c r="M36" s="24">
        <f t="shared" si="22"/>
        <v>445.50000000000006</v>
      </c>
      <c r="N36" s="178">
        <f t="shared" si="22"/>
        <v>445.50000000000006</v>
      </c>
      <c r="O36" s="24">
        <f t="shared" si="23"/>
        <v>1336.5000000000002</v>
      </c>
      <c r="P36" s="24">
        <f t="shared" si="24"/>
        <v>1336.5000000000002</v>
      </c>
      <c r="Q36" s="24">
        <f t="shared" si="25"/>
        <v>1336.5000000000002</v>
      </c>
      <c r="R36" s="24">
        <f t="shared" si="26"/>
        <v>1336.5000000000002</v>
      </c>
      <c r="S36" s="25">
        <f t="shared" si="27"/>
        <v>5346.0000000000009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187</v>
      </c>
      <c r="D37" s="24">
        <f t="shared" si="22"/>
        <v>187</v>
      </c>
      <c r="E37" s="24">
        <f t="shared" si="22"/>
        <v>187</v>
      </c>
      <c r="F37" s="177">
        <f t="shared" si="22"/>
        <v>187</v>
      </c>
      <c r="G37" s="24">
        <f t="shared" si="22"/>
        <v>187</v>
      </c>
      <c r="H37" s="149">
        <f t="shared" si="22"/>
        <v>187</v>
      </c>
      <c r="I37" s="177">
        <f t="shared" si="22"/>
        <v>187</v>
      </c>
      <c r="J37" s="24">
        <f t="shared" si="22"/>
        <v>187</v>
      </c>
      <c r="K37" s="24">
        <f t="shared" si="22"/>
        <v>187</v>
      </c>
      <c r="L37" s="177">
        <f t="shared" si="22"/>
        <v>187</v>
      </c>
      <c r="M37" s="24">
        <f t="shared" si="22"/>
        <v>187</v>
      </c>
      <c r="N37" s="178">
        <f t="shared" si="22"/>
        <v>187</v>
      </c>
      <c r="O37" s="24">
        <f t="shared" si="23"/>
        <v>561</v>
      </c>
      <c r="P37" s="24">
        <f t="shared" si="24"/>
        <v>561</v>
      </c>
      <c r="Q37" s="24">
        <f t="shared" si="25"/>
        <v>561</v>
      </c>
      <c r="R37" s="24">
        <f t="shared" si="26"/>
        <v>561</v>
      </c>
      <c r="S37" s="25">
        <f t="shared" si="27"/>
        <v>2244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194.97395341666672</v>
      </c>
      <c r="D38" s="24">
        <f t="shared" si="22"/>
        <v>194.97395341666672</v>
      </c>
      <c r="E38" s="24">
        <f t="shared" si="22"/>
        <v>194.97395341666672</v>
      </c>
      <c r="F38" s="177">
        <f t="shared" si="22"/>
        <v>194.97395341666672</v>
      </c>
      <c r="G38" s="24">
        <f t="shared" si="22"/>
        <v>194.97395341666672</v>
      </c>
      <c r="H38" s="149">
        <f t="shared" si="22"/>
        <v>194.97395341666672</v>
      </c>
      <c r="I38" s="177">
        <f t="shared" si="22"/>
        <v>194.97395341666672</v>
      </c>
      <c r="J38" s="24">
        <f t="shared" si="22"/>
        <v>194.97395341666672</v>
      </c>
      <c r="K38" s="24">
        <f t="shared" si="22"/>
        <v>194.97395341666672</v>
      </c>
      <c r="L38" s="177">
        <f t="shared" si="22"/>
        <v>194.97395341666672</v>
      </c>
      <c r="M38" s="24">
        <f t="shared" si="22"/>
        <v>194.97395341666672</v>
      </c>
      <c r="N38" s="178">
        <f t="shared" si="22"/>
        <v>194.97395341666672</v>
      </c>
      <c r="O38" s="24">
        <f t="shared" si="23"/>
        <v>584.92186025000012</v>
      </c>
      <c r="P38" s="24">
        <f t="shared" si="24"/>
        <v>584.92186025000012</v>
      </c>
      <c r="Q38" s="24">
        <f t="shared" si="25"/>
        <v>584.92186025000012</v>
      </c>
      <c r="R38" s="24">
        <f t="shared" si="26"/>
        <v>584.92186025000012</v>
      </c>
      <c r="S38" s="25">
        <f t="shared" si="27"/>
        <v>2339.6874410000005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1672.8833333333334</v>
      </c>
      <c r="D39" s="27">
        <f t="shared" si="22"/>
        <v>1672.8833333333334</v>
      </c>
      <c r="E39" s="27">
        <f t="shared" si="22"/>
        <v>1672.8833333333334</v>
      </c>
      <c r="F39" s="179">
        <f t="shared" si="22"/>
        <v>1672.8833333333334</v>
      </c>
      <c r="G39" s="27">
        <f t="shared" si="22"/>
        <v>1672.8833333333334</v>
      </c>
      <c r="H39" s="150">
        <f t="shared" si="22"/>
        <v>1672.8833333333334</v>
      </c>
      <c r="I39" s="179">
        <f t="shared" si="22"/>
        <v>1672.8833333333334</v>
      </c>
      <c r="J39" s="27">
        <f t="shared" si="22"/>
        <v>1672.8833333333334</v>
      </c>
      <c r="K39" s="27">
        <f t="shared" si="22"/>
        <v>1672.8833333333334</v>
      </c>
      <c r="L39" s="179">
        <f t="shared" si="22"/>
        <v>1672.8833333333334</v>
      </c>
      <c r="M39" s="27">
        <f t="shared" si="22"/>
        <v>1672.8833333333334</v>
      </c>
      <c r="N39" s="180">
        <f t="shared" si="22"/>
        <v>1672.8833333333334</v>
      </c>
      <c r="O39" s="27">
        <f t="shared" si="23"/>
        <v>5018.6500000000005</v>
      </c>
      <c r="P39" s="27">
        <f t="shared" si="24"/>
        <v>5018.6500000000005</v>
      </c>
      <c r="Q39" s="27">
        <f t="shared" si="25"/>
        <v>5018.6500000000005</v>
      </c>
      <c r="R39" s="27">
        <f t="shared" si="26"/>
        <v>5018.6500000000005</v>
      </c>
      <c r="S39" s="28">
        <f t="shared" si="27"/>
        <v>20074.600000000006</v>
      </c>
    </row>
    <row r="40" spans="2:19" s="41" customFormat="1" ht="12.75" x14ac:dyDescent="0.25">
      <c r="B40" s="45" t="s">
        <v>32</v>
      </c>
      <c r="C40" s="138">
        <f>SUM(C29:C39)</f>
        <v>4179.2849034166666</v>
      </c>
      <c r="D40" s="46">
        <f t="shared" ref="D40:R40" si="28">SUM(D29:D39)</f>
        <v>4179.2849034166666</v>
      </c>
      <c r="E40" s="46">
        <f t="shared" si="28"/>
        <v>4179.2849034166666</v>
      </c>
      <c r="F40" s="191">
        <f t="shared" si="28"/>
        <v>4179.2849034166666</v>
      </c>
      <c r="G40" s="46">
        <f t="shared" si="28"/>
        <v>4179.2849034166666</v>
      </c>
      <c r="H40" s="156">
        <f t="shared" si="28"/>
        <v>4179.2849034166666</v>
      </c>
      <c r="I40" s="191">
        <f t="shared" si="28"/>
        <v>4179.2849034166666</v>
      </c>
      <c r="J40" s="46">
        <f t="shared" si="28"/>
        <v>4179.2849034166666</v>
      </c>
      <c r="K40" s="46">
        <f t="shared" si="28"/>
        <v>4179.2849034166666</v>
      </c>
      <c r="L40" s="191">
        <f t="shared" si="28"/>
        <v>4179.2849034166666</v>
      </c>
      <c r="M40" s="46">
        <f t="shared" si="28"/>
        <v>4179.2849034166666</v>
      </c>
      <c r="N40" s="192">
        <f t="shared" si="28"/>
        <v>4179.2849034166666</v>
      </c>
      <c r="O40" s="46">
        <f t="shared" si="28"/>
        <v>12537.854710250002</v>
      </c>
      <c r="P40" s="46">
        <f t="shared" si="28"/>
        <v>12537.854710250002</v>
      </c>
      <c r="Q40" s="46">
        <f t="shared" si="28"/>
        <v>12537.854710250002</v>
      </c>
      <c r="R40" s="46">
        <f t="shared" si="28"/>
        <v>12537.854710250002</v>
      </c>
      <c r="S40" s="47">
        <f>SUM(S29:S39)</f>
        <v>50151.418841000006</v>
      </c>
    </row>
    <row r="41" spans="2:19" s="39" customFormat="1" ht="12.75" x14ac:dyDescent="0.25">
      <c r="B41" s="48" t="s">
        <v>33</v>
      </c>
      <c r="C41" s="139">
        <f>IFERROR(C40/C13,"N/A")</f>
        <v>0.34589257423379149</v>
      </c>
      <c r="D41" s="49">
        <f t="shared" ref="D41:R41" si="29">IFERROR(D40/D13,"N/A")</f>
        <v>0.34589257423379149</v>
      </c>
      <c r="E41" s="49">
        <f t="shared" si="29"/>
        <v>0.34589257423379149</v>
      </c>
      <c r="F41" s="193">
        <f t="shared" si="29"/>
        <v>0.34589257423379149</v>
      </c>
      <c r="G41" s="49">
        <f t="shared" si="29"/>
        <v>0.34589257423379149</v>
      </c>
      <c r="H41" s="157">
        <f t="shared" si="29"/>
        <v>0.34589257423379149</v>
      </c>
      <c r="I41" s="193">
        <f t="shared" si="29"/>
        <v>0.34589257423379149</v>
      </c>
      <c r="J41" s="49">
        <f t="shared" si="29"/>
        <v>0.34589257423379149</v>
      </c>
      <c r="K41" s="49">
        <f t="shared" si="29"/>
        <v>0.34589257423379149</v>
      </c>
      <c r="L41" s="193">
        <f t="shared" si="29"/>
        <v>0.34589257423379149</v>
      </c>
      <c r="M41" s="49">
        <f t="shared" si="29"/>
        <v>0.34589257423379149</v>
      </c>
      <c r="N41" s="194">
        <f t="shared" si="29"/>
        <v>0.34589257423379149</v>
      </c>
      <c r="O41" s="49">
        <f t="shared" si="29"/>
        <v>0.34589257423379155</v>
      </c>
      <c r="P41" s="49">
        <f t="shared" si="29"/>
        <v>0.34589257423379155</v>
      </c>
      <c r="Q41" s="49">
        <f t="shared" si="29"/>
        <v>0.34589257423379155</v>
      </c>
      <c r="R41" s="49">
        <f t="shared" si="29"/>
        <v>0.34589257423379155</v>
      </c>
      <c r="S41" s="50">
        <f>IFERROR(S40/S13,"N/A")</f>
        <v>0.34589257423379172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11</v>
      </c>
      <c r="D42" s="52">
        <f>C42</f>
        <v>11</v>
      </c>
      <c r="E42" s="52">
        <f t="shared" ref="E42:N42" si="30">D42</f>
        <v>11</v>
      </c>
      <c r="F42" s="195">
        <f t="shared" si="30"/>
        <v>11</v>
      </c>
      <c r="G42" s="52">
        <f t="shared" si="30"/>
        <v>11</v>
      </c>
      <c r="H42" s="158">
        <f t="shared" si="30"/>
        <v>11</v>
      </c>
      <c r="I42" s="195">
        <f t="shared" si="30"/>
        <v>11</v>
      </c>
      <c r="J42" s="52">
        <f t="shared" si="30"/>
        <v>11</v>
      </c>
      <c r="K42" s="52">
        <f t="shared" si="30"/>
        <v>11</v>
      </c>
      <c r="L42" s="195">
        <f t="shared" si="30"/>
        <v>11</v>
      </c>
      <c r="M42" s="52">
        <f t="shared" si="30"/>
        <v>11</v>
      </c>
      <c r="N42" s="196">
        <f t="shared" si="30"/>
        <v>11</v>
      </c>
      <c r="O42" s="52">
        <f>AVERAGE(C42:E42)</f>
        <v>11</v>
      </c>
      <c r="P42" s="52">
        <f>AVERAGE(F42:H42)</f>
        <v>11</v>
      </c>
      <c r="Q42" s="52">
        <f>AVERAGE(I42:K42)</f>
        <v>11</v>
      </c>
      <c r="R42" s="52">
        <f>AVERAGE(L42:N42)</f>
        <v>11</v>
      </c>
      <c r="S42" s="53">
        <f>AVERAGE(O42:R42)</f>
        <v>11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6386.6579299166733</v>
      </c>
      <c r="D44" s="34">
        <f t="shared" ref="D44:R44" si="31">D13-D25-D40</f>
        <v>6386.6579299166733</v>
      </c>
      <c r="E44" s="34">
        <f t="shared" si="31"/>
        <v>6386.6579299166733</v>
      </c>
      <c r="F44" s="185">
        <f t="shared" si="31"/>
        <v>6386.6579299166733</v>
      </c>
      <c r="G44" s="34">
        <f t="shared" si="31"/>
        <v>6386.6579299166733</v>
      </c>
      <c r="H44" s="153">
        <f t="shared" si="31"/>
        <v>6386.6579299166733</v>
      </c>
      <c r="I44" s="185">
        <f t="shared" si="31"/>
        <v>6386.6579299166733</v>
      </c>
      <c r="J44" s="34">
        <f t="shared" si="31"/>
        <v>6386.6579299166733</v>
      </c>
      <c r="K44" s="34">
        <f t="shared" si="31"/>
        <v>6386.6579299166733</v>
      </c>
      <c r="L44" s="185">
        <f t="shared" si="31"/>
        <v>6386.6579299166733</v>
      </c>
      <c r="M44" s="34">
        <f t="shared" si="31"/>
        <v>6386.6579299166733</v>
      </c>
      <c r="N44" s="186">
        <f t="shared" si="31"/>
        <v>6386.6579299166733</v>
      </c>
      <c r="O44" s="34">
        <f t="shared" si="31"/>
        <v>19159.973789750016</v>
      </c>
      <c r="P44" s="34">
        <f t="shared" si="31"/>
        <v>19159.973789750016</v>
      </c>
      <c r="Q44" s="34">
        <f t="shared" si="31"/>
        <v>19159.973789750016</v>
      </c>
      <c r="R44" s="34">
        <f t="shared" si="31"/>
        <v>19159.973789750016</v>
      </c>
      <c r="S44" s="35">
        <f>S13-S25-S40</f>
        <v>76639.895159000007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0.52858266502088558</v>
      </c>
      <c r="D45" s="56">
        <f t="shared" si="32"/>
        <v>0.52858266502088558</v>
      </c>
      <c r="E45" s="56">
        <f t="shared" si="32"/>
        <v>0.52858266502088558</v>
      </c>
      <c r="F45" s="197">
        <f t="shared" si="32"/>
        <v>0.52858266502088558</v>
      </c>
      <c r="G45" s="56">
        <f t="shared" si="32"/>
        <v>0.52858266502088558</v>
      </c>
      <c r="H45" s="159">
        <f t="shared" si="32"/>
        <v>0.52858266502088558</v>
      </c>
      <c r="I45" s="197">
        <f t="shared" si="32"/>
        <v>0.52858266502088558</v>
      </c>
      <c r="J45" s="56">
        <f t="shared" si="32"/>
        <v>0.52858266502088558</v>
      </c>
      <c r="K45" s="56">
        <f t="shared" si="32"/>
        <v>0.52858266502088558</v>
      </c>
      <c r="L45" s="197">
        <f t="shared" si="32"/>
        <v>0.52858266502088558</v>
      </c>
      <c r="M45" s="56">
        <f t="shared" si="32"/>
        <v>0.52858266502088558</v>
      </c>
      <c r="N45" s="198">
        <f t="shared" si="32"/>
        <v>0.52858266502088558</v>
      </c>
      <c r="O45" s="56">
        <f t="shared" si="32"/>
        <v>0.52858266502088547</v>
      </c>
      <c r="P45" s="56">
        <f t="shared" si="32"/>
        <v>0.52858266502088547</v>
      </c>
      <c r="Q45" s="56">
        <f t="shared" si="32"/>
        <v>0.52858266502088547</v>
      </c>
      <c r="R45" s="56">
        <f t="shared" si="32"/>
        <v>0.52858266502088547</v>
      </c>
      <c r="S45" s="57">
        <f>IFERROR(S44/S13,"NO GMV")</f>
        <v>0.52858266502088536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7903.3245965833403</v>
      </c>
      <c r="D47" s="60">
        <f t="shared" ref="D47:R47" si="33">+D44+D25</f>
        <v>7903.3245965833403</v>
      </c>
      <c r="E47" s="60">
        <f t="shared" si="33"/>
        <v>7903.3245965833403</v>
      </c>
      <c r="F47" s="199">
        <f t="shared" si="33"/>
        <v>7903.3245965833403</v>
      </c>
      <c r="G47" s="60">
        <f t="shared" si="33"/>
        <v>7903.3245965833403</v>
      </c>
      <c r="H47" s="160">
        <f t="shared" si="33"/>
        <v>7903.3245965833403</v>
      </c>
      <c r="I47" s="199">
        <f t="shared" si="33"/>
        <v>7903.3245965833403</v>
      </c>
      <c r="J47" s="60">
        <f t="shared" si="33"/>
        <v>7903.3245965833403</v>
      </c>
      <c r="K47" s="60">
        <f t="shared" si="33"/>
        <v>7903.3245965833403</v>
      </c>
      <c r="L47" s="199">
        <f t="shared" si="33"/>
        <v>7903.3245965833403</v>
      </c>
      <c r="M47" s="60">
        <f t="shared" si="33"/>
        <v>7903.3245965833403</v>
      </c>
      <c r="N47" s="200">
        <f t="shared" si="33"/>
        <v>7903.3245965833403</v>
      </c>
      <c r="O47" s="60">
        <f t="shared" si="33"/>
        <v>23709.973789750016</v>
      </c>
      <c r="P47" s="60">
        <f t="shared" si="33"/>
        <v>23709.973789750016</v>
      </c>
      <c r="Q47" s="60">
        <f t="shared" si="33"/>
        <v>23709.973789750016</v>
      </c>
      <c r="R47" s="60">
        <f t="shared" si="33"/>
        <v>23709.973789750016</v>
      </c>
      <c r="S47" s="61">
        <f>+S44+S25</f>
        <v>94839.895159000007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0.65410742576620862</v>
      </c>
      <c r="D48" s="63">
        <f t="shared" si="34"/>
        <v>0.65410742576620862</v>
      </c>
      <c r="E48" s="63">
        <f t="shared" si="34"/>
        <v>0.65410742576620862</v>
      </c>
      <c r="F48" s="201">
        <f t="shared" si="34"/>
        <v>0.65410742576620862</v>
      </c>
      <c r="G48" s="63">
        <f t="shared" si="34"/>
        <v>0.65410742576620862</v>
      </c>
      <c r="H48" s="161">
        <f t="shared" si="34"/>
        <v>0.65410742576620862</v>
      </c>
      <c r="I48" s="201">
        <f t="shared" si="34"/>
        <v>0.65410742576620862</v>
      </c>
      <c r="J48" s="63">
        <f t="shared" si="34"/>
        <v>0.65410742576620862</v>
      </c>
      <c r="K48" s="63">
        <f t="shared" si="34"/>
        <v>0.65410742576620862</v>
      </c>
      <c r="L48" s="201">
        <f t="shared" si="34"/>
        <v>0.65410742576620862</v>
      </c>
      <c r="M48" s="63">
        <f t="shared" si="34"/>
        <v>0.65410742576620862</v>
      </c>
      <c r="N48" s="163">
        <f t="shared" si="34"/>
        <v>0.65410742576620862</v>
      </c>
      <c r="O48" s="63">
        <f t="shared" si="34"/>
        <v>0.65410742576620839</v>
      </c>
      <c r="P48" s="63">
        <f t="shared" si="34"/>
        <v>0.65410742576620839</v>
      </c>
      <c r="Q48" s="63">
        <f t="shared" si="34"/>
        <v>0.65410742576620839</v>
      </c>
      <c r="R48" s="63">
        <f t="shared" si="34"/>
        <v>0.65410742576620839</v>
      </c>
      <c r="S48" s="64">
        <f>IFERROR(S47/S13,"NO GMV")</f>
        <v>0.65410742576620828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121F2-8B87-43D1-B9A1-963602434399}">
  <sheetPr codeName="Sheet33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17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17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21167.769999999993</v>
      </c>
      <c r="D5" s="15">
        <f>C5</f>
        <v>21167.769999999993</v>
      </c>
      <c r="E5" s="15">
        <f t="shared" ref="E5:N5" si="2">D5</f>
        <v>21167.769999999993</v>
      </c>
      <c r="F5" s="171">
        <f t="shared" si="2"/>
        <v>21167.769999999993</v>
      </c>
      <c r="G5" s="15">
        <f t="shared" si="2"/>
        <v>21167.769999999993</v>
      </c>
      <c r="H5" s="146">
        <f t="shared" si="2"/>
        <v>21167.769999999993</v>
      </c>
      <c r="I5" s="171">
        <f t="shared" si="2"/>
        <v>21167.769999999993</v>
      </c>
      <c r="J5" s="15">
        <f t="shared" si="2"/>
        <v>21167.769999999993</v>
      </c>
      <c r="K5" s="15">
        <f t="shared" si="2"/>
        <v>21167.769999999993</v>
      </c>
      <c r="L5" s="171">
        <f t="shared" si="2"/>
        <v>21167.769999999993</v>
      </c>
      <c r="M5" s="15">
        <f t="shared" si="2"/>
        <v>21167.769999999993</v>
      </c>
      <c r="N5" s="172">
        <f t="shared" si="2"/>
        <v>21167.769999999993</v>
      </c>
      <c r="O5" s="15">
        <f>SUM(C5:E5)</f>
        <v>63503.309999999983</v>
      </c>
      <c r="P5" s="15">
        <f>SUM(F5:H5)</f>
        <v>63503.309999999983</v>
      </c>
      <c r="Q5" s="15">
        <f>SUM(I5:K5)</f>
        <v>63503.309999999983</v>
      </c>
      <c r="R5" s="15">
        <f>SUM(L5:N5)</f>
        <v>63503.309999999983</v>
      </c>
      <c r="S5" s="16">
        <f>SUM(C5:N5)</f>
        <v>254013.2399999999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5297.4674999999997</v>
      </c>
      <c r="D8" s="24">
        <f t="shared" ref="D8:N10" si="3">C8</f>
        <v>5297.4674999999997</v>
      </c>
      <c r="E8" s="24">
        <f t="shared" si="3"/>
        <v>5297.4674999999997</v>
      </c>
      <c r="F8" s="177">
        <f t="shared" si="3"/>
        <v>5297.4674999999997</v>
      </c>
      <c r="G8" s="24">
        <f t="shared" si="3"/>
        <v>5297.4674999999997</v>
      </c>
      <c r="H8" s="149">
        <f t="shared" si="3"/>
        <v>5297.4674999999997</v>
      </c>
      <c r="I8" s="177">
        <f t="shared" si="3"/>
        <v>5297.4674999999997</v>
      </c>
      <c r="J8" s="24">
        <f t="shared" si="3"/>
        <v>5297.4674999999997</v>
      </c>
      <c r="K8" s="24">
        <f t="shared" si="3"/>
        <v>5297.4674999999997</v>
      </c>
      <c r="L8" s="177">
        <f t="shared" si="3"/>
        <v>5297.4674999999997</v>
      </c>
      <c r="M8" s="24">
        <f t="shared" si="3"/>
        <v>5297.4674999999997</v>
      </c>
      <c r="N8" s="178">
        <f t="shared" si="3"/>
        <v>5297.4674999999997</v>
      </c>
      <c r="O8" s="24">
        <f t="shared" ref="O8:O10" si="4">SUM(C8:E8)</f>
        <v>15892.4025</v>
      </c>
      <c r="P8" s="24">
        <f t="shared" ref="P8:P10" si="5">SUM(F8:H8)</f>
        <v>15892.4025</v>
      </c>
      <c r="Q8" s="24">
        <f t="shared" ref="Q8:Q10" si="6">SUM(I8:K8)</f>
        <v>15892.4025</v>
      </c>
      <c r="R8" s="24">
        <f t="shared" ref="R8:R10" si="7">SUM(L8:N8)</f>
        <v>15892.4025</v>
      </c>
      <c r="S8" s="25">
        <f t="shared" ref="S8:S10" si="8">SUM(C8:N8)</f>
        <v>63569.609999999993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9519.9714999999942</v>
      </c>
      <c r="D10" s="27">
        <f t="shared" si="3"/>
        <v>9519.9714999999942</v>
      </c>
      <c r="E10" s="27">
        <f t="shared" si="3"/>
        <v>9519.9714999999942</v>
      </c>
      <c r="F10" s="179">
        <f t="shared" si="3"/>
        <v>9519.9714999999942</v>
      </c>
      <c r="G10" s="27">
        <f t="shared" si="3"/>
        <v>9519.9714999999942</v>
      </c>
      <c r="H10" s="150">
        <f t="shared" si="3"/>
        <v>9519.9714999999942</v>
      </c>
      <c r="I10" s="179">
        <f t="shared" si="3"/>
        <v>9519.9714999999942</v>
      </c>
      <c r="J10" s="27">
        <f t="shared" si="3"/>
        <v>9519.9714999999942</v>
      </c>
      <c r="K10" s="27">
        <f t="shared" si="3"/>
        <v>9519.9714999999942</v>
      </c>
      <c r="L10" s="179">
        <f t="shared" si="3"/>
        <v>9519.9714999999942</v>
      </c>
      <c r="M10" s="27">
        <f t="shared" si="3"/>
        <v>9519.9714999999942</v>
      </c>
      <c r="N10" s="180">
        <f t="shared" si="3"/>
        <v>9519.9714999999942</v>
      </c>
      <c r="O10" s="27">
        <f t="shared" si="4"/>
        <v>28559.914499999984</v>
      </c>
      <c r="P10" s="27">
        <f t="shared" si="5"/>
        <v>28559.914499999984</v>
      </c>
      <c r="Q10" s="27">
        <f t="shared" si="6"/>
        <v>28559.914499999984</v>
      </c>
      <c r="R10" s="27">
        <f t="shared" si="7"/>
        <v>28559.914499999984</v>
      </c>
      <c r="S10" s="28">
        <f t="shared" si="8"/>
        <v>114239.65799999995</v>
      </c>
    </row>
    <row r="11" spans="1:19" ht="12.75" x14ac:dyDescent="0.25">
      <c r="B11" s="29" t="s">
        <v>9</v>
      </c>
      <c r="C11" s="133">
        <f>SUM(C8:C9)</f>
        <v>5297.4674999999997</v>
      </c>
      <c r="D11" s="30">
        <f t="shared" ref="D11:S11" si="9">SUM(D8:D9)</f>
        <v>5297.4674999999997</v>
      </c>
      <c r="E11" s="30">
        <f t="shared" si="9"/>
        <v>5297.4674999999997</v>
      </c>
      <c r="F11" s="181">
        <f t="shared" si="9"/>
        <v>5297.4674999999997</v>
      </c>
      <c r="G11" s="30">
        <f t="shared" si="9"/>
        <v>5297.4674999999997</v>
      </c>
      <c r="H11" s="151">
        <f t="shared" si="9"/>
        <v>5297.4674999999997</v>
      </c>
      <c r="I11" s="181">
        <f t="shared" si="9"/>
        <v>5297.4674999999997</v>
      </c>
      <c r="J11" s="30">
        <f t="shared" si="9"/>
        <v>5297.4674999999997</v>
      </c>
      <c r="K11" s="30">
        <f t="shared" si="9"/>
        <v>5297.4674999999997</v>
      </c>
      <c r="L11" s="181">
        <f t="shared" si="9"/>
        <v>5297.4674999999997</v>
      </c>
      <c r="M11" s="30">
        <f t="shared" si="9"/>
        <v>5297.4674999999997</v>
      </c>
      <c r="N11" s="182">
        <f t="shared" si="9"/>
        <v>5297.4674999999997</v>
      </c>
      <c r="O11" s="30">
        <f t="shared" si="9"/>
        <v>15892.4025</v>
      </c>
      <c r="P11" s="30">
        <f t="shared" si="9"/>
        <v>15892.4025</v>
      </c>
      <c r="Q11" s="30">
        <f t="shared" si="9"/>
        <v>15892.4025</v>
      </c>
      <c r="R11" s="30">
        <f t="shared" si="9"/>
        <v>15892.4025</v>
      </c>
      <c r="S11" s="31">
        <f t="shared" si="9"/>
        <v>63569.609999999993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6350.3309999999983</v>
      </c>
      <c r="D13" s="34">
        <f t="shared" ref="D13:N13" si="11">D5-SUM(D8:D10)</f>
        <v>6350.3309999999983</v>
      </c>
      <c r="E13" s="34">
        <f t="shared" si="11"/>
        <v>6350.3309999999983</v>
      </c>
      <c r="F13" s="185">
        <f t="shared" si="11"/>
        <v>6350.3309999999983</v>
      </c>
      <c r="G13" s="34">
        <f t="shared" si="11"/>
        <v>6350.3309999999983</v>
      </c>
      <c r="H13" s="153">
        <f t="shared" si="11"/>
        <v>6350.3309999999983</v>
      </c>
      <c r="I13" s="185">
        <f t="shared" si="11"/>
        <v>6350.3309999999983</v>
      </c>
      <c r="J13" s="34">
        <f t="shared" si="11"/>
        <v>6350.3309999999983</v>
      </c>
      <c r="K13" s="34">
        <f t="shared" si="11"/>
        <v>6350.3309999999983</v>
      </c>
      <c r="L13" s="185">
        <f t="shared" si="11"/>
        <v>6350.3309999999983</v>
      </c>
      <c r="M13" s="34">
        <f t="shared" si="11"/>
        <v>6350.3309999999983</v>
      </c>
      <c r="N13" s="186">
        <f t="shared" si="11"/>
        <v>6350.3309999999983</v>
      </c>
      <c r="O13" s="34">
        <f t="shared" ref="O13:R13" si="12">O5-SUM(O8:O10)</f>
        <v>19050.993000000002</v>
      </c>
      <c r="P13" s="34">
        <f t="shared" si="12"/>
        <v>19050.993000000002</v>
      </c>
      <c r="Q13" s="34">
        <f t="shared" si="12"/>
        <v>19050.993000000002</v>
      </c>
      <c r="R13" s="34">
        <f t="shared" si="12"/>
        <v>19050.993000000002</v>
      </c>
      <c r="S13" s="35">
        <f>S5-SUM(S8:S10)</f>
        <v>76203.971999999951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0.30000000000000004</v>
      </c>
      <c r="D14" s="314">
        <f t="shared" si="13"/>
        <v>0.30000000000000004</v>
      </c>
      <c r="E14" s="314">
        <f t="shared" si="13"/>
        <v>0.30000000000000004</v>
      </c>
      <c r="F14" s="315">
        <f t="shared" si="13"/>
        <v>0.30000000000000004</v>
      </c>
      <c r="G14" s="314">
        <f t="shared" si="13"/>
        <v>0.30000000000000004</v>
      </c>
      <c r="H14" s="316">
        <f t="shared" si="13"/>
        <v>0.30000000000000004</v>
      </c>
      <c r="I14" s="315">
        <f t="shared" si="13"/>
        <v>0.30000000000000004</v>
      </c>
      <c r="J14" s="314">
        <f t="shared" si="13"/>
        <v>0.30000000000000004</v>
      </c>
      <c r="K14" s="314">
        <f t="shared" si="13"/>
        <v>0.30000000000000004</v>
      </c>
      <c r="L14" s="315">
        <f t="shared" si="13"/>
        <v>0.30000000000000004</v>
      </c>
      <c r="M14" s="314">
        <f t="shared" si="13"/>
        <v>0.30000000000000004</v>
      </c>
      <c r="N14" s="317">
        <f t="shared" si="13"/>
        <v>0.30000000000000004</v>
      </c>
      <c r="O14" s="314">
        <f t="shared" si="13"/>
        <v>0.3000000000000001</v>
      </c>
      <c r="P14" s="314">
        <f t="shared" si="13"/>
        <v>0.3000000000000001</v>
      </c>
      <c r="Q14" s="314">
        <f t="shared" si="13"/>
        <v>0.3000000000000001</v>
      </c>
      <c r="R14" s="314">
        <f t="shared" si="13"/>
        <v>0.3000000000000001</v>
      </c>
      <c r="S14" s="318">
        <f>IFERROR(S13/S5,"N/A")</f>
        <v>0.29999999999999993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50.000000000000007</v>
      </c>
      <c r="D29" s="24">
        <f t="shared" ref="D29:N39" si="22">C29</f>
        <v>50.000000000000007</v>
      </c>
      <c r="E29" s="24">
        <f t="shared" si="22"/>
        <v>50.000000000000007</v>
      </c>
      <c r="F29" s="177">
        <f t="shared" si="22"/>
        <v>50.000000000000007</v>
      </c>
      <c r="G29" s="24">
        <f t="shared" si="22"/>
        <v>50.000000000000007</v>
      </c>
      <c r="H29" s="149">
        <f t="shared" si="22"/>
        <v>50.000000000000007</v>
      </c>
      <c r="I29" s="177">
        <f t="shared" si="22"/>
        <v>50.000000000000007</v>
      </c>
      <c r="J29" s="24">
        <f t="shared" si="22"/>
        <v>50.000000000000007</v>
      </c>
      <c r="K29" s="24">
        <f t="shared" si="22"/>
        <v>50.000000000000007</v>
      </c>
      <c r="L29" s="177">
        <f t="shared" si="22"/>
        <v>50.000000000000007</v>
      </c>
      <c r="M29" s="24">
        <f t="shared" si="22"/>
        <v>50.000000000000007</v>
      </c>
      <c r="N29" s="178">
        <f t="shared" si="22"/>
        <v>50.000000000000007</v>
      </c>
      <c r="O29" s="24">
        <f t="shared" ref="O29:O39" si="23">SUM(C29:E29)</f>
        <v>150.00000000000003</v>
      </c>
      <c r="P29" s="24">
        <f t="shared" ref="P29:P39" si="24">SUM(F29:H29)</f>
        <v>150.00000000000003</v>
      </c>
      <c r="Q29" s="24">
        <f t="shared" ref="Q29:Q39" si="25">SUM(I29:K29)</f>
        <v>150.00000000000003</v>
      </c>
      <c r="R29" s="24">
        <f t="shared" ref="R29:R39" si="26">SUM(L29:N29)</f>
        <v>150.00000000000003</v>
      </c>
      <c r="S29" s="25">
        <f t="shared" ref="S29:S39" si="27">SUM(C29:N29)</f>
        <v>600.00000000000011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33.333333333333336</v>
      </c>
      <c r="D31" s="24">
        <f t="shared" si="22"/>
        <v>33.333333333333336</v>
      </c>
      <c r="E31" s="24">
        <f t="shared" si="22"/>
        <v>33.333333333333336</v>
      </c>
      <c r="F31" s="177">
        <f t="shared" si="22"/>
        <v>33.333333333333336</v>
      </c>
      <c r="G31" s="24">
        <f t="shared" si="22"/>
        <v>33.333333333333336</v>
      </c>
      <c r="H31" s="149">
        <f t="shared" si="22"/>
        <v>33.333333333333336</v>
      </c>
      <c r="I31" s="177">
        <f t="shared" si="22"/>
        <v>33.333333333333336</v>
      </c>
      <c r="J31" s="24">
        <f t="shared" si="22"/>
        <v>33.333333333333336</v>
      </c>
      <c r="K31" s="24">
        <f t="shared" si="22"/>
        <v>33.333333333333336</v>
      </c>
      <c r="L31" s="177">
        <f t="shared" si="22"/>
        <v>33.333333333333336</v>
      </c>
      <c r="M31" s="24">
        <f t="shared" si="22"/>
        <v>33.333333333333336</v>
      </c>
      <c r="N31" s="178">
        <f t="shared" si="22"/>
        <v>33.333333333333336</v>
      </c>
      <c r="O31" s="24">
        <f t="shared" si="23"/>
        <v>100</v>
      </c>
      <c r="P31" s="24">
        <f t="shared" si="24"/>
        <v>100</v>
      </c>
      <c r="Q31" s="24">
        <f t="shared" si="25"/>
        <v>100</v>
      </c>
      <c r="R31" s="24">
        <f t="shared" si="26"/>
        <v>100</v>
      </c>
      <c r="S31" s="25">
        <f t="shared" si="27"/>
        <v>399.99999999999994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33.333333333333336</v>
      </c>
      <c r="D32" s="24">
        <f t="shared" si="22"/>
        <v>33.333333333333336</v>
      </c>
      <c r="E32" s="24">
        <f t="shared" si="22"/>
        <v>33.333333333333336</v>
      </c>
      <c r="F32" s="177">
        <f t="shared" si="22"/>
        <v>33.333333333333336</v>
      </c>
      <c r="G32" s="24">
        <f t="shared" si="22"/>
        <v>33.333333333333336</v>
      </c>
      <c r="H32" s="149">
        <f t="shared" si="22"/>
        <v>33.333333333333336</v>
      </c>
      <c r="I32" s="177">
        <f t="shared" si="22"/>
        <v>33.333333333333336</v>
      </c>
      <c r="J32" s="24">
        <f t="shared" si="22"/>
        <v>33.333333333333336</v>
      </c>
      <c r="K32" s="24">
        <f t="shared" si="22"/>
        <v>33.333333333333336</v>
      </c>
      <c r="L32" s="177">
        <f t="shared" si="22"/>
        <v>33.333333333333336</v>
      </c>
      <c r="M32" s="24">
        <f t="shared" si="22"/>
        <v>33.333333333333336</v>
      </c>
      <c r="N32" s="178">
        <f t="shared" si="22"/>
        <v>33.333333333333336</v>
      </c>
      <c r="O32" s="24">
        <f t="shared" si="23"/>
        <v>100</v>
      </c>
      <c r="P32" s="24">
        <f t="shared" si="24"/>
        <v>100</v>
      </c>
      <c r="Q32" s="24">
        <f t="shared" si="25"/>
        <v>100</v>
      </c>
      <c r="R32" s="24">
        <f t="shared" si="26"/>
        <v>100</v>
      </c>
      <c r="S32" s="25">
        <f t="shared" si="27"/>
        <v>399.99999999999994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635.03309999999988</v>
      </c>
      <c r="D33" s="24">
        <f t="shared" si="22"/>
        <v>635.03309999999988</v>
      </c>
      <c r="E33" s="24">
        <f t="shared" si="22"/>
        <v>635.03309999999988</v>
      </c>
      <c r="F33" s="177">
        <f t="shared" si="22"/>
        <v>635.03309999999988</v>
      </c>
      <c r="G33" s="24">
        <f t="shared" si="22"/>
        <v>635.03309999999988</v>
      </c>
      <c r="H33" s="149">
        <f t="shared" si="22"/>
        <v>635.03309999999988</v>
      </c>
      <c r="I33" s="177">
        <f t="shared" si="22"/>
        <v>635.03309999999988</v>
      </c>
      <c r="J33" s="24">
        <f t="shared" si="22"/>
        <v>635.03309999999988</v>
      </c>
      <c r="K33" s="24">
        <f t="shared" si="22"/>
        <v>635.03309999999988</v>
      </c>
      <c r="L33" s="177">
        <f t="shared" si="22"/>
        <v>635.03309999999988</v>
      </c>
      <c r="M33" s="24">
        <f t="shared" si="22"/>
        <v>635.03309999999988</v>
      </c>
      <c r="N33" s="178">
        <f t="shared" si="22"/>
        <v>635.03309999999988</v>
      </c>
      <c r="O33" s="24">
        <f t="shared" si="23"/>
        <v>1905.0992999999996</v>
      </c>
      <c r="P33" s="24">
        <f t="shared" si="24"/>
        <v>1905.0992999999996</v>
      </c>
      <c r="Q33" s="24">
        <f t="shared" si="25"/>
        <v>1905.0992999999996</v>
      </c>
      <c r="R33" s="24">
        <f t="shared" si="26"/>
        <v>1905.0992999999996</v>
      </c>
      <c r="S33" s="25">
        <f t="shared" si="27"/>
        <v>7620.3971999999967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216.66666666666666</v>
      </c>
      <c r="D34" s="24">
        <f t="shared" si="22"/>
        <v>216.66666666666666</v>
      </c>
      <c r="E34" s="24">
        <f t="shared" si="22"/>
        <v>216.66666666666666</v>
      </c>
      <c r="F34" s="177">
        <f t="shared" si="22"/>
        <v>216.66666666666666</v>
      </c>
      <c r="G34" s="24">
        <f t="shared" si="22"/>
        <v>216.66666666666666</v>
      </c>
      <c r="H34" s="149">
        <f t="shared" si="22"/>
        <v>216.66666666666666</v>
      </c>
      <c r="I34" s="177">
        <f t="shared" si="22"/>
        <v>216.66666666666666</v>
      </c>
      <c r="J34" s="24">
        <f t="shared" si="22"/>
        <v>216.66666666666666</v>
      </c>
      <c r="K34" s="24">
        <f t="shared" si="22"/>
        <v>216.66666666666666</v>
      </c>
      <c r="L34" s="177">
        <f t="shared" si="22"/>
        <v>216.66666666666666</v>
      </c>
      <c r="M34" s="24">
        <f t="shared" si="22"/>
        <v>216.66666666666666</v>
      </c>
      <c r="N34" s="178">
        <f t="shared" si="22"/>
        <v>216.66666666666666</v>
      </c>
      <c r="O34" s="24">
        <f t="shared" si="23"/>
        <v>650</v>
      </c>
      <c r="P34" s="24">
        <f t="shared" si="24"/>
        <v>650</v>
      </c>
      <c r="Q34" s="24">
        <f t="shared" si="25"/>
        <v>650</v>
      </c>
      <c r="R34" s="24">
        <f t="shared" si="26"/>
        <v>650</v>
      </c>
      <c r="S34" s="25">
        <f t="shared" si="27"/>
        <v>2600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56</v>
      </c>
      <c r="D35" s="24">
        <f t="shared" si="22"/>
        <v>56</v>
      </c>
      <c r="E35" s="24">
        <f t="shared" si="22"/>
        <v>56</v>
      </c>
      <c r="F35" s="177">
        <f t="shared" si="22"/>
        <v>56</v>
      </c>
      <c r="G35" s="24">
        <f t="shared" si="22"/>
        <v>56</v>
      </c>
      <c r="H35" s="149">
        <f t="shared" si="22"/>
        <v>56</v>
      </c>
      <c r="I35" s="177">
        <f t="shared" si="22"/>
        <v>56</v>
      </c>
      <c r="J35" s="24">
        <f t="shared" si="22"/>
        <v>56</v>
      </c>
      <c r="K35" s="24">
        <f t="shared" si="22"/>
        <v>56</v>
      </c>
      <c r="L35" s="177">
        <f t="shared" si="22"/>
        <v>56</v>
      </c>
      <c r="M35" s="24">
        <f t="shared" si="22"/>
        <v>56</v>
      </c>
      <c r="N35" s="178">
        <f t="shared" si="22"/>
        <v>56</v>
      </c>
      <c r="O35" s="24">
        <f t="shared" si="23"/>
        <v>168</v>
      </c>
      <c r="P35" s="24">
        <f t="shared" si="24"/>
        <v>168</v>
      </c>
      <c r="Q35" s="24">
        <f t="shared" si="25"/>
        <v>168</v>
      </c>
      <c r="R35" s="24">
        <f t="shared" si="26"/>
        <v>168</v>
      </c>
      <c r="S35" s="25">
        <f t="shared" si="27"/>
        <v>672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162</v>
      </c>
      <c r="D36" s="24">
        <f t="shared" si="22"/>
        <v>162</v>
      </c>
      <c r="E36" s="24">
        <f t="shared" si="22"/>
        <v>162</v>
      </c>
      <c r="F36" s="177">
        <f t="shared" si="22"/>
        <v>162</v>
      </c>
      <c r="G36" s="24">
        <f t="shared" si="22"/>
        <v>162</v>
      </c>
      <c r="H36" s="149">
        <f t="shared" si="22"/>
        <v>162</v>
      </c>
      <c r="I36" s="177">
        <f t="shared" si="22"/>
        <v>162</v>
      </c>
      <c r="J36" s="24">
        <f t="shared" si="22"/>
        <v>162</v>
      </c>
      <c r="K36" s="24">
        <f t="shared" si="22"/>
        <v>162</v>
      </c>
      <c r="L36" s="177">
        <f t="shared" si="22"/>
        <v>162</v>
      </c>
      <c r="M36" s="24">
        <f t="shared" si="22"/>
        <v>162</v>
      </c>
      <c r="N36" s="178">
        <f t="shared" si="22"/>
        <v>162</v>
      </c>
      <c r="O36" s="24">
        <f t="shared" si="23"/>
        <v>486</v>
      </c>
      <c r="P36" s="24">
        <f t="shared" si="24"/>
        <v>486</v>
      </c>
      <c r="Q36" s="24">
        <f t="shared" si="25"/>
        <v>486</v>
      </c>
      <c r="R36" s="24">
        <f t="shared" si="26"/>
        <v>486</v>
      </c>
      <c r="S36" s="25">
        <f t="shared" si="27"/>
        <v>1944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68</v>
      </c>
      <c r="D37" s="24">
        <f t="shared" si="22"/>
        <v>68</v>
      </c>
      <c r="E37" s="24">
        <f t="shared" si="22"/>
        <v>68</v>
      </c>
      <c r="F37" s="177">
        <f t="shared" si="22"/>
        <v>68</v>
      </c>
      <c r="G37" s="24">
        <f t="shared" si="22"/>
        <v>68</v>
      </c>
      <c r="H37" s="149">
        <f t="shared" si="22"/>
        <v>68</v>
      </c>
      <c r="I37" s="177">
        <f t="shared" si="22"/>
        <v>68</v>
      </c>
      <c r="J37" s="24">
        <f t="shared" si="22"/>
        <v>68</v>
      </c>
      <c r="K37" s="24">
        <f t="shared" si="22"/>
        <v>68</v>
      </c>
      <c r="L37" s="177">
        <f t="shared" si="22"/>
        <v>68</v>
      </c>
      <c r="M37" s="24">
        <f t="shared" si="22"/>
        <v>68</v>
      </c>
      <c r="N37" s="178">
        <f t="shared" si="22"/>
        <v>68</v>
      </c>
      <c r="O37" s="24">
        <f t="shared" si="23"/>
        <v>204</v>
      </c>
      <c r="P37" s="24">
        <f t="shared" si="24"/>
        <v>204</v>
      </c>
      <c r="Q37" s="24">
        <f t="shared" si="25"/>
        <v>204</v>
      </c>
      <c r="R37" s="24">
        <f t="shared" si="26"/>
        <v>204</v>
      </c>
      <c r="S37" s="25">
        <f t="shared" si="27"/>
        <v>816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71.515811250000013</v>
      </c>
      <c r="D38" s="24">
        <f t="shared" si="22"/>
        <v>71.515811250000013</v>
      </c>
      <c r="E38" s="24">
        <f t="shared" si="22"/>
        <v>71.515811250000013</v>
      </c>
      <c r="F38" s="177">
        <f t="shared" si="22"/>
        <v>71.515811250000013</v>
      </c>
      <c r="G38" s="24">
        <f t="shared" si="22"/>
        <v>71.515811250000013</v>
      </c>
      <c r="H38" s="149">
        <f t="shared" si="22"/>
        <v>71.515811250000013</v>
      </c>
      <c r="I38" s="177">
        <f t="shared" si="22"/>
        <v>71.515811250000013</v>
      </c>
      <c r="J38" s="24">
        <f t="shared" si="22"/>
        <v>71.515811250000013</v>
      </c>
      <c r="K38" s="24">
        <f t="shared" si="22"/>
        <v>71.515811250000013</v>
      </c>
      <c r="L38" s="177">
        <f t="shared" si="22"/>
        <v>71.515811250000013</v>
      </c>
      <c r="M38" s="24">
        <f t="shared" si="22"/>
        <v>71.515811250000013</v>
      </c>
      <c r="N38" s="178">
        <f t="shared" si="22"/>
        <v>71.515811250000013</v>
      </c>
      <c r="O38" s="24">
        <f t="shared" si="23"/>
        <v>214.54743375000004</v>
      </c>
      <c r="P38" s="24">
        <f t="shared" si="24"/>
        <v>214.54743375000004</v>
      </c>
      <c r="Q38" s="24">
        <f t="shared" si="25"/>
        <v>214.54743375000004</v>
      </c>
      <c r="R38" s="24">
        <f t="shared" si="26"/>
        <v>214.54743375000004</v>
      </c>
      <c r="S38" s="25">
        <f t="shared" si="27"/>
        <v>858.18973500000038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490.03500000000003</v>
      </c>
      <c r="D39" s="27">
        <f t="shared" si="22"/>
        <v>490.03500000000003</v>
      </c>
      <c r="E39" s="27">
        <f t="shared" si="22"/>
        <v>490.03500000000003</v>
      </c>
      <c r="F39" s="179">
        <f t="shared" si="22"/>
        <v>490.03500000000003</v>
      </c>
      <c r="G39" s="27">
        <f t="shared" si="22"/>
        <v>490.03500000000003</v>
      </c>
      <c r="H39" s="150">
        <f t="shared" si="22"/>
        <v>490.03500000000003</v>
      </c>
      <c r="I39" s="179">
        <f t="shared" si="22"/>
        <v>490.03500000000003</v>
      </c>
      <c r="J39" s="27">
        <f t="shared" si="22"/>
        <v>490.03500000000003</v>
      </c>
      <c r="K39" s="27">
        <f t="shared" si="22"/>
        <v>490.03500000000003</v>
      </c>
      <c r="L39" s="179">
        <f t="shared" si="22"/>
        <v>490.03500000000003</v>
      </c>
      <c r="M39" s="27">
        <f t="shared" si="22"/>
        <v>490.03500000000003</v>
      </c>
      <c r="N39" s="180">
        <f t="shared" si="22"/>
        <v>490.03500000000003</v>
      </c>
      <c r="O39" s="27">
        <f t="shared" si="23"/>
        <v>1470.105</v>
      </c>
      <c r="P39" s="27">
        <f t="shared" si="24"/>
        <v>1470.105</v>
      </c>
      <c r="Q39" s="27">
        <f t="shared" si="25"/>
        <v>1470.105</v>
      </c>
      <c r="R39" s="27">
        <f t="shared" si="26"/>
        <v>1470.105</v>
      </c>
      <c r="S39" s="28">
        <f t="shared" si="27"/>
        <v>5880.4199999999992</v>
      </c>
    </row>
    <row r="40" spans="2:19" s="41" customFormat="1" ht="12.75" x14ac:dyDescent="0.25">
      <c r="B40" s="45" t="s">
        <v>32</v>
      </c>
      <c r="C40" s="138">
        <f>SUM(C29:C39)</f>
        <v>1815.9172445833333</v>
      </c>
      <c r="D40" s="46">
        <f t="shared" ref="D40:R40" si="28">SUM(D29:D39)</f>
        <v>1815.9172445833333</v>
      </c>
      <c r="E40" s="46">
        <f t="shared" si="28"/>
        <v>1815.9172445833333</v>
      </c>
      <c r="F40" s="191">
        <f t="shared" si="28"/>
        <v>1815.9172445833333</v>
      </c>
      <c r="G40" s="46">
        <f t="shared" si="28"/>
        <v>1815.9172445833333</v>
      </c>
      <c r="H40" s="156">
        <f t="shared" si="28"/>
        <v>1815.9172445833333</v>
      </c>
      <c r="I40" s="191">
        <f t="shared" si="28"/>
        <v>1815.9172445833333</v>
      </c>
      <c r="J40" s="46">
        <f t="shared" si="28"/>
        <v>1815.9172445833333</v>
      </c>
      <c r="K40" s="46">
        <f t="shared" si="28"/>
        <v>1815.9172445833333</v>
      </c>
      <c r="L40" s="191">
        <f t="shared" si="28"/>
        <v>1815.9172445833333</v>
      </c>
      <c r="M40" s="46">
        <f t="shared" si="28"/>
        <v>1815.9172445833333</v>
      </c>
      <c r="N40" s="192">
        <f t="shared" si="28"/>
        <v>1815.9172445833333</v>
      </c>
      <c r="O40" s="46">
        <f t="shared" si="28"/>
        <v>5447.7517337499994</v>
      </c>
      <c r="P40" s="46">
        <f t="shared" si="28"/>
        <v>5447.7517337499994</v>
      </c>
      <c r="Q40" s="46">
        <f t="shared" si="28"/>
        <v>5447.7517337499994</v>
      </c>
      <c r="R40" s="46">
        <f t="shared" si="28"/>
        <v>5447.7517337499994</v>
      </c>
      <c r="S40" s="47">
        <f>SUM(S29:S39)</f>
        <v>21791.006934999994</v>
      </c>
    </row>
    <row r="41" spans="2:19" s="39" customFormat="1" ht="12.75" x14ac:dyDescent="0.25">
      <c r="B41" s="48" t="s">
        <v>33</v>
      </c>
      <c r="C41" s="139">
        <f>IFERROR(C40/C13,"N/A")</f>
        <v>0.28595631386510934</v>
      </c>
      <c r="D41" s="49">
        <f t="shared" ref="D41:R41" si="29">IFERROR(D40/D13,"N/A")</f>
        <v>0.28595631386510934</v>
      </c>
      <c r="E41" s="49">
        <f t="shared" si="29"/>
        <v>0.28595631386510934</v>
      </c>
      <c r="F41" s="193">
        <f t="shared" si="29"/>
        <v>0.28595631386510934</v>
      </c>
      <c r="G41" s="49">
        <f t="shared" si="29"/>
        <v>0.28595631386510934</v>
      </c>
      <c r="H41" s="157">
        <f t="shared" si="29"/>
        <v>0.28595631386510934</v>
      </c>
      <c r="I41" s="193">
        <f t="shared" si="29"/>
        <v>0.28595631386510934</v>
      </c>
      <c r="J41" s="49">
        <f t="shared" si="29"/>
        <v>0.28595631386510934</v>
      </c>
      <c r="K41" s="49">
        <f t="shared" si="29"/>
        <v>0.28595631386510934</v>
      </c>
      <c r="L41" s="193">
        <f t="shared" si="29"/>
        <v>0.28595631386510934</v>
      </c>
      <c r="M41" s="49">
        <f t="shared" si="29"/>
        <v>0.28595631386510934</v>
      </c>
      <c r="N41" s="194">
        <f t="shared" si="29"/>
        <v>0.28595631386510934</v>
      </c>
      <c r="O41" s="49">
        <f t="shared" si="29"/>
        <v>0.28595631386510922</v>
      </c>
      <c r="P41" s="49">
        <f t="shared" si="29"/>
        <v>0.28595631386510922</v>
      </c>
      <c r="Q41" s="49">
        <f t="shared" si="29"/>
        <v>0.28595631386510922</v>
      </c>
      <c r="R41" s="49">
        <f t="shared" si="29"/>
        <v>0.28595631386510922</v>
      </c>
      <c r="S41" s="50">
        <f>IFERROR(S40/S13,"N/A")</f>
        <v>0.28595631386510939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</v>
      </c>
      <c r="D42" s="52">
        <f>C42</f>
        <v>4</v>
      </c>
      <c r="E42" s="52">
        <f t="shared" ref="E42:N42" si="30">D42</f>
        <v>4</v>
      </c>
      <c r="F42" s="195">
        <f t="shared" si="30"/>
        <v>4</v>
      </c>
      <c r="G42" s="52">
        <f t="shared" si="30"/>
        <v>4</v>
      </c>
      <c r="H42" s="158">
        <f t="shared" si="30"/>
        <v>4</v>
      </c>
      <c r="I42" s="195">
        <f t="shared" si="30"/>
        <v>4</v>
      </c>
      <c r="J42" s="52">
        <f t="shared" si="30"/>
        <v>4</v>
      </c>
      <c r="K42" s="52">
        <f t="shared" si="30"/>
        <v>4</v>
      </c>
      <c r="L42" s="195">
        <f t="shared" si="30"/>
        <v>4</v>
      </c>
      <c r="M42" s="52">
        <f t="shared" si="30"/>
        <v>4</v>
      </c>
      <c r="N42" s="196">
        <f t="shared" si="30"/>
        <v>4</v>
      </c>
      <c r="O42" s="52">
        <f>AVERAGE(C42:E42)</f>
        <v>4</v>
      </c>
      <c r="P42" s="52">
        <f>AVERAGE(F42:H42)</f>
        <v>4</v>
      </c>
      <c r="Q42" s="52">
        <f>AVERAGE(I42:K42)</f>
        <v>4</v>
      </c>
      <c r="R42" s="52">
        <f>AVERAGE(L42:N42)</f>
        <v>4</v>
      </c>
      <c r="S42" s="53">
        <f>AVERAGE(O42:R42)</f>
        <v>4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4534.4137554166646</v>
      </c>
      <c r="D44" s="34">
        <f t="shared" ref="D44:R44" si="31">D13-D25-D40</f>
        <v>4534.4137554166646</v>
      </c>
      <c r="E44" s="34">
        <f t="shared" si="31"/>
        <v>4534.4137554166646</v>
      </c>
      <c r="F44" s="185">
        <f t="shared" si="31"/>
        <v>4534.4137554166646</v>
      </c>
      <c r="G44" s="34">
        <f t="shared" si="31"/>
        <v>4534.4137554166646</v>
      </c>
      <c r="H44" s="153">
        <f t="shared" si="31"/>
        <v>4534.4137554166646</v>
      </c>
      <c r="I44" s="185">
        <f t="shared" si="31"/>
        <v>4534.4137554166646</v>
      </c>
      <c r="J44" s="34">
        <f t="shared" si="31"/>
        <v>4534.4137554166646</v>
      </c>
      <c r="K44" s="34">
        <f t="shared" si="31"/>
        <v>4534.4137554166646</v>
      </c>
      <c r="L44" s="185">
        <f t="shared" si="31"/>
        <v>4534.4137554166646</v>
      </c>
      <c r="M44" s="34">
        <f t="shared" si="31"/>
        <v>4534.4137554166646</v>
      </c>
      <c r="N44" s="186">
        <f t="shared" si="31"/>
        <v>4534.4137554166646</v>
      </c>
      <c r="O44" s="34">
        <f t="shared" si="31"/>
        <v>13603.241266250003</v>
      </c>
      <c r="P44" s="34">
        <f t="shared" si="31"/>
        <v>13603.241266250003</v>
      </c>
      <c r="Q44" s="34">
        <f t="shared" si="31"/>
        <v>13603.241266250003</v>
      </c>
      <c r="R44" s="34">
        <f t="shared" si="31"/>
        <v>13603.241266250003</v>
      </c>
      <c r="S44" s="35">
        <f>S13-S25-S40</f>
        <v>54412.965064999953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0.71404368613489055</v>
      </c>
      <c r="D45" s="56">
        <f t="shared" si="32"/>
        <v>0.71404368613489055</v>
      </c>
      <c r="E45" s="56">
        <f t="shared" si="32"/>
        <v>0.71404368613489055</v>
      </c>
      <c r="F45" s="197">
        <f t="shared" si="32"/>
        <v>0.71404368613489055</v>
      </c>
      <c r="G45" s="56">
        <f t="shared" si="32"/>
        <v>0.71404368613489055</v>
      </c>
      <c r="H45" s="159">
        <f t="shared" si="32"/>
        <v>0.71404368613489055</v>
      </c>
      <c r="I45" s="197">
        <f t="shared" si="32"/>
        <v>0.71404368613489055</v>
      </c>
      <c r="J45" s="56">
        <f t="shared" si="32"/>
        <v>0.71404368613489055</v>
      </c>
      <c r="K45" s="56">
        <f t="shared" si="32"/>
        <v>0.71404368613489055</v>
      </c>
      <c r="L45" s="197">
        <f t="shared" si="32"/>
        <v>0.71404368613489055</v>
      </c>
      <c r="M45" s="56">
        <f t="shared" si="32"/>
        <v>0.71404368613489055</v>
      </c>
      <c r="N45" s="198">
        <f t="shared" si="32"/>
        <v>0.71404368613489055</v>
      </c>
      <c r="O45" s="56">
        <f t="shared" si="32"/>
        <v>0.71404368613489078</v>
      </c>
      <c r="P45" s="56">
        <f t="shared" si="32"/>
        <v>0.71404368613489078</v>
      </c>
      <c r="Q45" s="56">
        <f t="shared" si="32"/>
        <v>0.71404368613489078</v>
      </c>
      <c r="R45" s="56">
        <f t="shared" si="32"/>
        <v>0.71404368613489078</v>
      </c>
      <c r="S45" s="57">
        <f>IFERROR(S44/S13,"NO GMV")</f>
        <v>0.71404368613489055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4534.4137554166646</v>
      </c>
      <c r="D47" s="60">
        <f t="shared" ref="D47:R47" si="33">+D44+D25</f>
        <v>4534.4137554166646</v>
      </c>
      <c r="E47" s="60">
        <f t="shared" si="33"/>
        <v>4534.4137554166646</v>
      </c>
      <c r="F47" s="199">
        <f t="shared" si="33"/>
        <v>4534.4137554166646</v>
      </c>
      <c r="G47" s="60">
        <f t="shared" si="33"/>
        <v>4534.4137554166646</v>
      </c>
      <c r="H47" s="160">
        <f t="shared" si="33"/>
        <v>4534.4137554166646</v>
      </c>
      <c r="I47" s="199">
        <f t="shared" si="33"/>
        <v>4534.4137554166646</v>
      </c>
      <c r="J47" s="60">
        <f t="shared" si="33"/>
        <v>4534.4137554166646</v>
      </c>
      <c r="K47" s="60">
        <f t="shared" si="33"/>
        <v>4534.4137554166646</v>
      </c>
      <c r="L47" s="199">
        <f t="shared" si="33"/>
        <v>4534.4137554166646</v>
      </c>
      <c r="M47" s="60">
        <f t="shared" si="33"/>
        <v>4534.4137554166646</v>
      </c>
      <c r="N47" s="200">
        <f t="shared" si="33"/>
        <v>4534.4137554166646</v>
      </c>
      <c r="O47" s="60">
        <f t="shared" si="33"/>
        <v>13603.241266250003</v>
      </c>
      <c r="P47" s="60">
        <f t="shared" si="33"/>
        <v>13603.241266250003</v>
      </c>
      <c r="Q47" s="60">
        <f t="shared" si="33"/>
        <v>13603.241266250003</v>
      </c>
      <c r="R47" s="60">
        <f t="shared" si="33"/>
        <v>13603.241266250003</v>
      </c>
      <c r="S47" s="61">
        <f>+S44+S25</f>
        <v>54412.965064999953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0.71404368613489055</v>
      </c>
      <c r="D48" s="63">
        <f t="shared" si="34"/>
        <v>0.71404368613489055</v>
      </c>
      <c r="E48" s="63">
        <f t="shared" si="34"/>
        <v>0.71404368613489055</v>
      </c>
      <c r="F48" s="201">
        <f t="shared" si="34"/>
        <v>0.71404368613489055</v>
      </c>
      <c r="G48" s="63">
        <f t="shared" si="34"/>
        <v>0.71404368613489055</v>
      </c>
      <c r="H48" s="161">
        <f t="shared" si="34"/>
        <v>0.71404368613489055</v>
      </c>
      <c r="I48" s="201">
        <f t="shared" si="34"/>
        <v>0.71404368613489055</v>
      </c>
      <c r="J48" s="63">
        <f t="shared" si="34"/>
        <v>0.71404368613489055</v>
      </c>
      <c r="K48" s="63">
        <f t="shared" si="34"/>
        <v>0.71404368613489055</v>
      </c>
      <c r="L48" s="201">
        <f t="shared" si="34"/>
        <v>0.71404368613489055</v>
      </c>
      <c r="M48" s="63">
        <f t="shared" si="34"/>
        <v>0.71404368613489055</v>
      </c>
      <c r="N48" s="163">
        <f t="shared" si="34"/>
        <v>0.71404368613489055</v>
      </c>
      <c r="O48" s="63">
        <f t="shared" si="34"/>
        <v>0.71404368613489078</v>
      </c>
      <c r="P48" s="63">
        <f t="shared" si="34"/>
        <v>0.71404368613489078</v>
      </c>
      <c r="Q48" s="63">
        <f t="shared" si="34"/>
        <v>0.71404368613489078</v>
      </c>
      <c r="R48" s="63">
        <f t="shared" si="34"/>
        <v>0.71404368613489078</v>
      </c>
      <c r="S48" s="64">
        <f>IFERROR(S47/S13,"NO GMV")</f>
        <v>0.71404368613489055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87A7E-5A54-4890-A54D-1478B56A4E7A}">
  <sheetPr codeName="Sheet34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18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18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10718.066666666669</v>
      </c>
      <c r="D5" s="15">
        <f>C5</f>
        <v>10718.066666666669</v>
      </c>
      <c r="E5" s="15">
        <f t="shared" ref="E5:N5" si="2">D5</f>
        <v>10718.066666666669</v>
      </c>
      <c r="F5" s="171">
        <f t="shared" si="2"/>
        <v>10718.066666666669</v>
      </c>
      <c r="G5" s="15">
        <f t="shared" si="2"/>
        <v>10718.066666666669</v>
      </c>
      <c r="H5" s="146">
        <f t="shared" si="2"/>
        <v>10718.066666666669</v>
      </c>
      <c r="I5" s="171">
        <f t="shared" si="2"/>
        <v>10718.066666666669</v>
      </c>
      <c r="J5" s="15">
        <f t="shared" si="2"/>
        <v>10718.066666666669</v>
      </c>
      <c r="K5" s="15">
        <f t="shared" si="2"/>
        <v>10718.066666666669</v>
      </c>
      <c r="L5" s="171">
        <f t="shared" si="2"/>
        <v>10718.066666666669</v>
      </c>
      <c r="M5" s="15">
        <f t="shared" si="2"/>
        <v>10718.066666666669</v>
      </c>
      <c r="N5" s="172">
        <f t="shared" si="2"/>
        <v>10718.066666666669</v>
      </c>
      <c r="O5" s="15">
        <f>SUM(C5:E5)</f>
        <v>32154.200000000008</v>
      </c>
      <c r="P5" s="15">
        <f>SUM(F5:H5)</f>
        <v>32154.200000000008</v>
      </c>
      <c r="Q5" s="15">
        <f>SUM(I5:K5)</f>
        <v>32154.200000000008</v>
      </c>
      <c r="R5" s="15">
        <f>SUM(L5:N5)</f>
        <v>32154.200000000008</v>
      </c>
      <c r="S5" s="16">
        <f>SUM(C5:N5)</f>
        <v>128616.8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3646.4458333333332</v>
      </c>
      <c r="D8" s="24">
        <f t="shared" ref="D8:N10" si="3">C8</f>
        <v>3646.4458333333332</v>
      </c>
      <c r="E8" s="24">
        <f t="shared" si="3"/>
        <v>3646.4458333333332</v>
      </c>
      <c r="F8" s="177">
        <f t="shared" si="3"/>
        <v>3646.4458333333332</v>
      </c>
      <c r="G8" s="24">
        <f t="shared" si="3"/>
        <v>3646.4458333333332</v>
      </c>
      <c r="H8" s="149">
        <f t="shared" si="3"/>
        <v>3646.4458333333332</v>
      </c>
      <c r="I8" s="177">
        <f t="shared" si="3"/>
        <v>3646.4458333333332</v>
      </c>
      <c r="J8" s="24">
        <f t="shared" si="3"/>
        <v>3646.4458333333332</v>
      </c>
      <c r="K8" s="24">
        <f t="shared" si="3"/>
        <v>3646.4458333333332</v>
      </c>
      <c r="L8" s="177">
        <f t="shared" si="3"/>
        <v>3646.4458333333332</v>
      </c>
      <c r="M8" s="24">
        <f t="shared" si="3"/>
        <v>3646.4458333333332</v>
      </c>
      <c r="N8" s="178">
        <f t="shared" si="3"/>
        <v>3646.4458333333332</v>
      </c>
      <c r="O8" s="24">
        <f t="shared" ref="O8:O10" si="4">SUM(C8:E8)</f>
        <v>10939.3375</v>
      </c>
      <c r="P8" s="24">
        <f t="shared" ref="P8:P10" si="5">SUM(F8:H8)</f>
        <v>10939.3375</v>
      </c>
      <c r="Q8" s="24">
        <f t="shared" ref="Q8:Q10" si="6">SUM(I8:K8)</f>
        <v>10939.3375</v>
      </c>
      <c r="R8" s="24">
        <f t="shared" ref="R8:R10" si="7">SUM(L8:N8)</f>
        <v>10939.3375</v>
      </c>
      <c r="S8" s="25">
        <f t="shared" ref="S8:S10" si="8">SUM(C8:N8)</f>
        <v>43757.349999999984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3105.9361666666696</v>
      </c>
      <c r="D10" s="27">
        <f t="shared" si="3"/>
        <v>3105.9361666666696</v>
      </c>
      <c r="E10" s="27">
        <f t="shared" si="3"/>
        <v>3105.9361666666696</v>
      </c>
      <c r="F10" s="179">
        <f t="shared" si="3"/>
        <v>3105.9361666666696</v>
      </c>
      <c r="G10" s="27">
        <f t="shared" si="3"/>
        <v>3105.9361666666696</v>
      </c>
      <c r="H10" s="150">
        <f t="shared" si="3"/>
        <v>3105.9361666666696</v>
      </c>
      <c r="I10" s="179">
        <f t="shared" si="3"/>
        <v>3105.9361666666696</v>
      </c>
      <c r="J10" s="27">
        <f t="shared" si="3"/>
        <v>3105.9361666666696</v>
      </c>
      <c r="K10" s="27">
        <f t="shared" si="3"/>
        <v>3105.9361666666696</v>
      </c>
      <c r="L10" s="179">
        <f t="shared" si="3"/>
        <v>3105.9361666666696</v>
      </c>
      <c r="M10" s="27">
        <f t="shared" si="3"/>
        <v>3105.9361666666696</v>
      </c>
      <c r="N10" s="180">
        <f t="shared" si="3"/>
        <v>3105.9361666666696</v>
      </c>
      <c r="O10" s="27">
        <f t="shared" si="4"/>
        <v>9317.8085000000083</v>
      </c>
      <c r="P10" s="27">
        <f t="shared" si="5"/>
        <v>9317.8085000000083</v>
      </c>
      <c r="Q10" s="27">
        <f t="shared" si="6"/>
        <v>9317.8085000000083</v>
      </c>
      <c r="R10" s="27">
        <f t="shared" si="7"/>
        <v>9317.8085000000083</v>
      </c>
      <c r="S10" s="28">
        <f t="shared" si="8"/>
        <v>37271.234000000033</v>
      </c>
    </row>
    <row r="11" spans="1:19" ht="12.75" x14ac:dyDescent="0.25">
      <c r="B11" s="29" t="s">
        <v>9</v>
      </c>
      <c r="C11" s="133">
        <f>SUM(C8:C9)</f>
        <v>3646.4458333333332</v>
      </c>
      <c r="D11" s="30">
        <f t="shared" ref="D11:S11" si="9">SUM(D8:D9)</f>
        <v>3646.4458333333332</v>
      </c>
      <c r="E11" s="30">
        <f t="shared" si="9"/>
        <v>3646.4458333333332</v>
      </c>
      <c r="F11" s="181">
        <f t="shared" si="9"/>
        <v>3646.4458333333332</v>
      </c>
      <c r="G11" s="30">
        <f t="shared" si="9"/>
        <v>3646.4458333333332</v>
      </c>
      <c r="H11" s="151">
        <f t="shared" si="9"/>
        <v>3646.4458333333332</v>
      </c>
      <c r="I11" s="181">
        <f t="shared" si="9"/>
        <v>3646.4458333333332</v>
      </c>
      <c r="J11" s="30">
        <f t="shared" si="9"/>
        <v>3646.4458333333332</v>
      </c>
      <c r="K11" s="30">
        <f t="shared" si="9"/>
        <v>3646.4458333333332</v>
      </c>
      <c r="L11" s="181">
        <f t="shared" si="9"/>
        <v>3646.4458333333332</v>
      </c>
      <c r="M11" s="30">
        <f t="shared" si="9"/>
        <v>3646.4458333333332</v>
      </c>
      <c r="N11" s="182">
        <f t="shared" si="9"/>
        <v>3646.4458333333332</v>
      </c>
      <c r="O11" s="30">
        <f t="shared" si="9"/>
        <v>10939.3375</v>
      </c>
      <c r="P11" s="30">
        <f t="shared" si="9"/>
        <v>10939.3375</v>
      </c>
      <c r="Q11" s="30">
        <f t="shared" si="9"/>
        <v>10939.3375</v>
      </c>
      <c r="R11" s="30">
        <f t="shared" si="9"/>
        <v>10939.3375</v>
      </c>
      <c r="S11" s="31">
        <f t="shared" si="9"/>
        <v>43757.349999999984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3965.6846666666661</v>
      </c>
      <c r="D13" s="34">
        <f t="shared" ref="D13:N13" si="11">D5-SUM(D8:D10)</f>
        <v>3965.6846666666661</v>
      </c>
      <c r="E13" s="34">
        <f t="shared" si="11"/>
        <v>3965.6846666666661</v>
      </c>
      <c r="F13" s="185">
        <f t="shared" si="11"/>
        <v>3965.6846666666661</v>
      </c>
      <c r="G13" s="34">
        <f t="shared" si="11"/>
        <v>3965.6846666666661</v>
      </c>
      <c r="H13" s="153">
        <f t="shared" si="11"/>
        <v>3965.6846666666661</v>
      </c>
      <c r="I13" s="185">
        <f t="shared" si="11"/>
        <v>3965.6846666666661</v>
      </c>
      <c r="J13" s="34">
        <f t="shared" si="11"/>
        <v>3965.6846666666661</v>
      </c>
      <c r="K13" s="34">
        <f t="shared" si="11"/>
        <v>3965.6846666666661</v>
      </c>
      <c r="L13" s="185">
        <f t="shared" si="11"/>
        <v>3965.6846666666661</v>
      </c>
      <c r="M13" s="34">
        <f t="shared" si="11"/>
        <v>3965.6846666666661</v>
      </c>
      <c r="N13" s="186">
        <f t="shared" si="11"/>
        <v>3965.6846666666661</v>
      </c>
      <c r="O13" s="34">
        <f t="shared" ref="O13:R13" si="12">O5-SUM(O8:O10)</f>
        <v>11897.054</v>
      </c>
      <c r="P13" s="34">
        <f t="shared" si="12"/>
        <v>11897.054</v>
      </c>
      <c r="Q13" s="34">
        <f t="shared" si="12"/>
        <v>11897.054</v>
      </c>
      <c r="R13" s="34">
        <f t="shared" si="12"/>
        <v>11897.054</v>
      </c>
      <c r="S13" s="35">
        <f>S5-SUM(S8:S10)</f>
        <v>47588.215999999986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0.36999999999999983</v>
      </c>
      <c r="D14" s="314">
        <f t="shared" si="13"/>
        <v>0.36999999999999983</v>
      </c>
      <c r="E14" s="314">
        <f t="shared" si="13"/>
        <v>0.36999999999999983</v>
      </c>
      <c r="F14" s="315">
        <f t="shared" si="13"/>
        <v>0.36999999999999983</v>
      </c>
      <c r="G14" s="314">
        <f t="shared" si="13"/>
        <v>0.36999999999999983</v>
      </c>
      <c r="H14" s="316">
        <f t="shared" si="13"/>
        <v>0.36999999999999983</v>
      </c>
      <c r="I14" s="315">
        <f t="shared" si="13"/>
        <v>0.36999999999999983</v>
      </c>
      <c r="J14" s="314">
        <f t="shared" si="13"/>
        <v>0.36999999999999983</v>
      </c>
      <c r="K14" s="314">
        <f t="shared" si="13"/>
        <v>0.36999999999999983</v>
      </c>
      <c r="L14" s="315">
        <f t="shared" si="13"/>
        <v>0.36999999999999983</v>
      </c>
      <c r="M14" s="314">
        <f t="shared" si="13"/>
        <v>0.36999999999999983</v>
      </c>
      <c r="N14" s="317">
        <f t="shared" si="13"/>
        <v>0.36999999999999983</v>
      </c>
      <c r="O14" s="314">
        <f t="shared" si="13"/>
        <v>0.36999999999999988</v>
      </c>
      <c r="P14" s="314">
        <f t="shared" si="13"/>
        <v>0.36999999999999988</v>
      </c>
      <c r="Q14" s="314">
        <f t="shared" si="13"/>
        <v>0.36999999999999988</v>
      </c>
      <c r="R14" s="314">
        <f t="shared" si="13"/>
        <v>0.36999999999999988</v>
      </c>
      <c r="S14" s="318">
        <f>IFERROR(S13/S5,"N/A")</f>
        <v>0.36999999999999988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16.666666666666668</v>
      </c>
      <c r="D29" s="24">
        <f t="shared" ref="D29:N39" si="22">C29</f>
        <v>16.666666666666668</v>
      </c>
      <c r="E29" s="24">
        <f t="shared" si="22"/>
        <v>16.666666666666668</v>
      </c>
      <c r="F29" s="177">
        <f t="shared" si="22"/>
        <v>16.666666666666668</v>
      </c>
      <c r="G29" s="24">
        <f t="shared" si="22"/>
        <v>16.666666666666668</v>
      </c>
      <c r="H29" s="149">
        <f t="shared" si="22"/>
        <v>16.666666666666668</v>
      </c>
      <c r="I29" s="177">
        <f t="shared" si="22"/>
        <v>16.666666666666668</v>
      </c>
      <c r="J29" s="24">
        <f t="shared" si="22"/>
        <v>16.666666666666668</v>
      </c>
      <c r="K29" s="24">
        <f t="shared" si="22"/>
        <v>16.666666666666668</v>
      </c>
      <c r="L29" s="177">
        <f t="shared" si="22"/>
        <v>16.666666666666668</v>
      </c>
      <c r="M29" s="24">
        <f t="shared" si="22"/>
        <v>16.666666666666668</v>
      </c>
      <c r="N29" s="178">
        <f t="shared" si="22"/>
        <v>16.666666666666668</v>
      </c>
      <c r="O29" s="24">
        <f t="shared" ref="O29:O39" si="23">SUM(C29:E29)</f>
        <v>50</v>
      </c>
      <c r="P29" s="24">
        <f t="shared" ref="P29:P39" si="24">SUM(F29:H29)</f>
        <v>50</v>
      </c>
      <c r="Q29" s="24">
        <f t="shared" ref="Q29:Q39" si="25">SUM(I29:K29)</f>
        <v>50</v>
      </c>
      <c r="R29" s="24">
        <f t="shared" ref="R29:R39" si="26">SUM(L29:N29)</f>
        <v>50</v>
      </c>
      <c r="S29" s="25">
        <f t="shared" ref="S29:S39" si="27">SUM(C29:N29)</f>
        <v>199.99999999999997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16.666666666666668</v>
      </c>
      <c r="D31" s="24">
        <f t="shared" si="22"/>
        <v>16.666666666666668</v>
      </c>
      <c r="E31" s="24">
        <f t="shared" si="22"/>
        <v>16.666666666666668</v>
      </c>
      <c r="F31" s="177">
        <f t="shared" si="22"/>
        <v>16.666666666666668</v>
      </c>
      <c r="G31" s="24">
        <f t="shared" si="22"/>
        <v>16.666666666666668</v>
      </c>
      <c r="H31" s="149">
        <f t="shared" si="22"/>
        <v>16.666666666666668</v>
      </c>
      <c r="I31" s="177">
        <f t="shared" si="22"/>
        <v>16.666666666666668</v>
      </c>
      <c r="J31" s="24">
        <f t="shared" si="22"/>
        <v>16.666666666666668</v>
      </c>
      <c r="K31" s="24">
        <f t="shared" si="22"/>
        <v>16.666666666666668</v>
      </c>
      <c r="L31" s="177">
        <f t="shared" si="22"/>
        <v>16.666666666666668</v>
      </c>
      <c r="M31" s="24">
        <f t="shared" si="22"/>
        <v>16.666666666666668</v>
      </c>
      <c r="N31" s="178">
        <f t="shared" si="22"/>
        <v>16.666666666666668</v>
      </c>
      <c r="O31" s="24">
        <f t="shared" si="23"/>
        <v>50</v>
      </c>
      <c r="P31" s="24">
        <f t="shared" si="24"/>
        <v>50</v>
      </c>
      <c r="Q31" s="24">
        <f t="shared" si="25"/>
        <v>50</v>
      </c>
      <c r="R31" s="24">
        <f t="shared" si="26"/>
        <v>50</v>
      </c>
      <c r="S31" s="25">
        <f t="shared" si="27"/>
        <v>199.99999999999997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16.666666666666668</v>
      </c>
      <c r="D32" s="24">
        <f t="shared" si="22"/>
        <v>16.666666666666668</v>
      </c>
      <c r="E32" s="24">
        <f t="shared" si="22"/>
        <v>16.666666666666668</v>
      </c>
      <c r="F32" s="177">
        <f t="shared" si="22"/>
        <v>16.666666666666668</v>
      </c>
      <c r="G32" s="24">
        <f t="shared" si="22"/>
        <v>16.666666666666668</v>
      </c>
      <c r="H32" s="149">
        <f t="shared" si="22"/>
        <v>16.666666666666668</v>
      </c>
      <c r="I32" s="177">
        <f t="shared" si="22"/>
        <v>16.666666666666668</v>
      </c>
      <c r="J32" s="24">
        <f t="shared" si="22"/>
        <v>16.666666666666668</v>
      </c>
      <c r="K32" s="24">
        <f t="shared" si="22"/>
        <v>16.666666666666668</v>
      </c>
      <c r="L32" s="177">
        <f t="shared" si="22"/>
        <v>16.666666666666668</v>
      </c>
      <c r="M32" s="24">
        <f t="shared" si="22"/>
        <v>16.666666666666668</v>
      </c>
      <c r="N32" s="178">
        <f t="shared" si="22"/>
        <v>16.666666666666668</v>
      </c>
      <c r="O32" s="24">
        <f t="shared" si="23"/>
        <v>50</v>
      </c>
      <c r="P32" s="24">
        <f t="shared" si="24"/>
        <v>50</v>
      </c>
      <c r="Q32" s="24">
        <f t="shared" si="25"/>
        <v>50</v>
      </c>
      <c r="R32" s="24">
        <f t="shared" si="26"/>
        <v>50</v>
      </c>
      <c r="S32" s="25">
        <f t="shared" si="27"/>
        <v>199.99999999999997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321.54200000000009</v>
      </c>
      <c r="D33" s="24">
        <f t="shared" si="22"/>
        <v>321.54200000000009</v>
      </c>
      <c r="E33" s="24">
        <f t="shared" si="22"/>
        <v>321.54200000000009</v>
      </c>
      <c r="F33" s="177">
        <f t="shared" si="22"/>
        <v>321.54200000000009</v>
      </c>
      <c r="G33" s="24">
        <f t="shared" si="22"/>
        <v>321.54200000000009</v>
      </c>
      <c r="H33" s="149">
        <f t="shared" si="22"/>
        <v>321.54200000000009</v>
      </c>
      <c r="I33" s="177">
        <f t="shared" si="22"/>
        <v>321.54200000000009</v>
      </c>
      <c r="J33" s="24">
        <f t="shared" si="22"/>
        <v>321.54200000000009</v>
      </c>
      <c r="K33" s="24">
        <f t="shared" si="22"/>
        <v>321.54200000000009</v>
      </c>
      <c r="L33" s="177">
        <f t="shared" si="22"/>
        <v>321.54200000000009</v>
      </c>
      <c r="M33" s="24">
        <f t="shared" si="22"/>
        <v>321.54200000000009</v>
      </c>
      <c r="N33" s="178">
        <f t="shared" si="22"/>
        <v>321.54200000000009</v>
      </c>
      <c r="O33" s="24">
        <f t="shared" si="23"/>
        <v>964.6260000000002</v>
      </c>
      <c r="P33" s="24">
        <f t="shared" si="24"/>
        <v>964.6260000000002</v>
      </c>
      <c r="Q33" s="24">
        <f t="shared" si="25"/>
        <v>964.6260000000002</v>
      </c>
      <c r="R33" s="24">
        <f t="shared" si="26"/>
        <v>964.6260000000002</v>
      </c>
      <c r="S33" s="25">
        <f t="shared" si="27"/>
        <v>3858.5040000000004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28</v>
      </c>
      <c r="D35" s="24">
        <f t="shared" si="22"/>
        <v>28</v>
      </c>
      <c r="E35" s="24">
        <f t="shared" si="22"/>
        <v>28</v>
      </c>
      <c r="F35" s="177">
        <f t="shared" si="22"/>
        <v>28</v>
      </c>
      <c r="G35" s="24">
        <f t="shared" si="22"/>
        <v>28</v>
      </c>
      <c r="H35" s="149">
        <f t="shared" si="22"/>
        <v>28</v>
      </c>
      <c r="I35" s="177">
        <f t="shared" si="22"/>
        <v>28</v>
      </c>
      <c r="J35" s="24">
        <f t="shared" si="22"/>
        <v>28</v>
      </c>
      <c r="K35" s="24">
        <f t="shared" si="22"/>
        <v>28</v>
      </c>
      <c r="L35" s="177">
        <f t="shared" si="22"/>
        <v>28</v>
      </c>
      <c r="M35" s="24">
        <f t="shared" si="22"/>
        <v>28</v>
      </c>
      <c r="N35" s="178">
        <f t="shared" si="22"/>
        <v>28</v>
      </c>
      <c r="O35" s="24">
        <f t="shared" si="23"/>
        <v>84</v>
      </c>
      <c r="P35" s="24">
        <f t="shared" si="24"/>
        <v>84</v>
      </c>
      <c r="Q35" s="24">
        <f t="shared" si="25"/>
        <v>84</v>
      </c>
      <c r="R35" s="24">
        <f t="shared" si="26"/>
        <v>84</v>
      </c>
      <c r="S35" s="25">
        <f t="shared" si="27"/>
        <v>336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81</v>
      </c>
      <c r="D36" s="24">
        <f t="shared" si="22"/>
        <v>81</v>
      </c>
      <c r="E36" s="24">
        <f t="shared" si="22"/>
        <v>81</v>
      </c>
      <c r="F36" s="177">
        <f t="shared" si="22"/>
        <v>81</v>
      </c>
      <c r="G36" s="24">
        <f t="shared" si="22"/>
        <v>81</v>
      </c>
      <c r="H36" s="149">
        <f t="shared" si="22"/>
        <v>81</v>
      </c>
      <c r="I36" s="177">
        <f t="shared" si="22"/>
        <v>81</v>
      </c>
      <c r="J36" s="24">
        <f t="shared" si="22"/>
        <v>81</v>
      </c>
      <c r="K36" s="24">
        <f t="shared" si="22"/>
        <v>81</v>
      </c>
      <c r="L36" s="177">
        <f t="shared" si="22"/>
        <v>81</v>
      </c>
      <c r="M36" s="24">
        <f t="shared" si="22"/>
        <v>81</v>
      </c>
      <c r="N36" s="178">
        <f t="shared" si="22"/>
        <v>81</v>
      </c>
      <c r="O36" s="24">
        <f t="shared" si="23"/>
        <v>243</v>
      </c>
      <c r="P36" s="24">
        <f t="shared" si="24"/>
        <v>243</v>
      </c>
      <c r="Q36" s="24">
        <f t="shared" si="25"/>
        <v>243</v>
      </c>
      <c r="R36" s="24">
        <f t="shared" si="26"/>
        <v>243</v>
      </c>
      <c r="S36" s="25">
        <f t="shared" si="27"/>
        <v>972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34</v>
      </c>
      <c r="D37" s="24">
        <f t="shared" si="22"/>
        <v>34</v>
      </c>
      <c r="E37" s="24">
        <f t="shared" si="22"/>
        <v>34</v>
      </c>
      <c r="F37" s="177">
        <f t="shared" si="22"/>
        <v>34</v>
      </c>
      <c r="G37" s="24">
        <f t="shared" si="22"/>
        <v>34</v>
      </c>
      <c r="H37" s="149">
        <f t="shared" si="22"/>
        <v>34</v>
      </c>
      <c r="I37" s="177">
        <f t="shared" si="22"/>
        <v>34</v>
      </c>
      <c r="J37" s="24">
        <f t="shared" si="22"/>
        <v>34</v>
      </c>
      <c r="K37" s="24">
        <f t="shared" si="22"/>
        <v>34</v>
      </c>
      <c r="L37" s="177">
        <f t="shared" si="22"/>
        <v>34</v>
      </c>
      <c r="M37" s="24">
        <f t="shared" si="22"/>
        <v>34</v>
      </c>
      <c r="N37" s="178">
        <f t="shared" si="22"/>
        <v>34</v>
      </c>
      <c r="O37" s="24">
        <f t="shared" si="23"/>
        <v>102</v>
      </c>
      <c r="P37" s="24">
        <f t="shared" si="24"/>
        <v>102</v>
      </c>
      <c r="Q37" s="24">
        <f t="shared" si="25"/>
        <v>102</v>
      </c>
      <c r="R37" s="24">
        <f t="shared" si="26"/>
        <v>102</v>
      </c>
      <c r="S37" s="25">
        <f t="shared" si="27"/>
        <v>408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84.232898750000004</v>
      </c>
      <c r="D38" s="24">
        <f t="shared" si="22"/>
        <v>84.232898750000004</v>
      </c>
      <c r="E38" s="24">
        <f t="shared" si="22"/>
        <v>84.232898750000004</v>
      </c>
      <c r="F38" s="177">
        <f t="shared" si="22"/>
        <v>84.232898750000004</v>
      </c>
      <c r="G38" s="24">
        <f t="shared" si="22"/>
        <v>84.232898750000004</v>
      </c>
      <c r="H38" s="149">
        <f t="shared" si="22"/>
        <v>84.232898750000004</v>
      </c>
      <c r="I38" s="177">
        <f t="shared" si="22"/>
        <v>84.232898750000004</v>
      </c>
      <c r="J38" s="24">
        <f t="shared" si="22"/>
        <v>84.232898750000004</v>
      </c>
      <c r="K38" s="24">
        <f t="shared" si="22"/>
        <v>84.232898750000004</v>
      </c>
      <c r="L38" s="177">
        <f t="shared" si="22"/>
        <v>84.232898750000004</v>
      </c>
      <c r="M38" s="24">
        <f t="shared" si="22"/>
        <v>84.232898750000004</v>
      </c>
      <c r="N38" s="178">
        <f t="shared" si="22"/>
        <v>84.232898750000004</v>
      </c>
      <c r="O38" s="24">
        <f t="shared" si="23"/>
        <v>252.69869625000001</v>
      </c>
      <c r="P38" s="24">
        <f t="shared" si="24"/>
        <v>252.69869625000001</v>
      </c>
      <c r="Q38" s="24">
        <f t="shared" si="25"/>
        <v>252.69869625000001</v>
      </c>
      <c r="R38" s="24">
        <f t="shared" si="26"/>
        <v>252.69869625000001</v>
      </c>
      <c r="S38" s="25">
        <f t="shared" si="27"/>
        <v>1010.794785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355.39833333333331</v>
      </c>
      <c r="D39" s="27">
        <f t="shared" si="22"/>
        <v>355.39833333333331</v>
      </c>
      <c r="E39" s="27">
        <f t="shared" si="22"/>
        <v>355.39833333333331</v>
      </c>
      <c r="F39" s="179">
        <f t="shared" si="22"/>
        <v>355.39833333333331</v>
      </c>
      <c r="G39" s="27">
        <f t="shared" si="22"/>
        <v>355.39833333333331</v>
      </c>
      <c r="H39" s="150">
        <f t="shared" si="22"/>
        <v>355.39833333333331</v>
      </c>
      <c r="I39" s="179">
        <f t="shared" si="22"/>
        <v>355.39833333333331</v>
      </c>
      <c r="J39" s="27">
        <f t="shared" si="22"/>
        <v>355.39833333333331</v>
      </c>
      <c r="K39" s="27">
        <f t="shared" si="22"/>
        <v>355.39833333333331</v>
      </c>
      <c r="L39" s="179">
        <f t="shared" si="22"/>
        <v>355.39833333333331</v>
      </c>
      <c r="M39" s="27">
        <f t="shared" si="22"/>
        <v>355.39833333333331</v>
      </c>
      <c r="N39" s="180">
        <f t="shared" si="22"/>
        <v>355.39833333333331</v>
      </c>
      <c r="O39" s="27">
        <f t="shared" si="23"/>
        <v>1066.1949999999999</v>
      </c>
      <c r="P39" s="27">
        <f t="shared" si="24"/>
        <v>1066.1949999999999</v>
      </c>
      <c r="Q39" s="27">
        <f t="shared" si="25"/>
        <v>1066.1949999999999</v>
      </c>
      <c r="R39" s="27">
        <f t="shared" si="26"/>
        <v>1066.1949999999999</v>
      </c>
      <c r="S39" s="28">
        <f t="shared" si="27"/>
        <v>4264.7800000000007</v>
      </c>
    </row>
    <row r="40" spans="2:19" s="41" customFormat="1" ht="12.75" x14ac:dyDescent="0.25">
      <c r="B40" s="45" t="s">
        <v>32</v>
      </c>
      <c r="C40" s="138">
        <f>SUM(C29:C39)</f>
        <v>954.17323208333346</v>
      </c>
      <c r="D40" s="46">
        <f t="shared" ref="D40:R40" si="28">SUM(D29:D39)</f>
        <v>954.17323208333346</v>
      </c>
      <c r="E40" s="46">
        <f t="shared" si="28"/>
        <v>954.17323208333346</v>
      </c>
      <c r="F40" s="191">
        <f t="shared" si="28"/>
        <v>954.17323208333346</v>
      </c>
      <c r="G40" s="46">
        <f t="shared" si="28"/>
        <v>954.17323208333346</v>
      </c>
      <c r="H40" s="156">
        <f t="shared" si="28"/>
        <v>954.17323208333346</v>
      </c>
      <c r="I40" s="191">
        <f t="shared" si="28"/>
        <v>954.17323208333346</v>
      </c>
      <c r="J40" s="46">
        <f t="shared" si="28"/>
        <v>954.17323208333346</v>
      </c>
      <c r="K40" s="46">
        <f t="shared" si="28"/>
        <v>954.17323208333346</v>
      </c>
      <c r="L40" s="191">
        <f t="shared" si="28"/>
        <v>954.17323208333346</v>
      </c>
      <c r="M40" s="46">
        <f t="shared" si="28"/>
        <v>954.17323208333346</v>
      </c>
      <c r="N40" s="192">
        <f t="shared" si="28"/>
        <v>954.17323208333346</v>
      </c>
      <c r="O40" s="46">
        <f t="shared" si="28"/>
        <v>2862.5196962500004</v>
      </c>
      <c r="P40" s="46">
        <f t="shared" si="28"/>
        <v>2862.5196962500004</v>
      </c>
      <c r="Q40" s="46">
        <f t="shared" si="28"/>
        <v>2862.5196962500004</v>
      </c>
      <c r="R40" s="46">
        <f t="shared" si="28"/>
        <v>2862.5196962500004</v>
      </c>
      <c r="S40" s="47">
        <f>SUM(S29:S39)</f>
        <v>11450.078785000002</v>
      </c>
    </row>
    <row r="41" spans="2:19" s="39" customFormat="1" ht="12.75" x14ac:dyDescent="0.25">
      <c r="B41" s="48" t="s">
        <v>33</v>
      </c>
      <c r="C41" s="139">
        <f>IFERROR(C40/C13,"N/A")</f>
        <v>0.2406074391399754</v>
      </c>
      <c r="D41" s="49">
        <f t="shared" ref="D41:R41" si="29">IFERROR(D40/D13,"N/A")</f>
        <v>0.2406074391399754</v>
      </c>
      <c r="E41" s="49">
        <f t="shared" si="29"/>
        <v>0.2406074391399754</v>
      </c>
      <c r="F41" s="193">
        <f t="shared" si="29"/>
        <v>0.2406074391399754</v>
      </c>
      <c r="G41" s="49">
        <f t="shared" si="29"/>
        <v>0.2406074391399754</v>
      </c>
      <c r="H41" s="157">
        <f t="shared" si="29"/>
        <v>0.2406074391399754</v>
      </c>
      <c r="I41" s="193">
        <f t="shared" si="29"/>
        <v>0.2406074391399754</v>
      </c>
      <c r="J41" s="49">
        <f t="shared" si="29"/>
        <v>0.2406074391399754</v>
      </c>
      <c r="K41" s="49">
        <f t="shared" si="29"/>
        <v>0.2406074391399754</v>
      </c>
      <c r="L41" s="193">
        <f t="shared" si="29"/>
        <v>0.2406074391399754</v>
      </c>
      <c r="M41" s="49">
        <f t="shared" si="29"/>
        <v>0.2406074391399754</v>
      </c>
      <c r="N41" s="194">
        <f t="shared" si="29"/>
        <v>0.2406074391399754</v>
      </c>
      <c r="O41" s="49">
        <f t="shared" si="29"/>
        <v>0.24060743913997534</v>
      </c>
      <c r="P41" s="49">
        <f t="shared" si="29"/>
        <v>0.24060743913997534</v>
      </c>
      <c r="Q41" s="49">
        <f t="shared" si="29"/>
        <v>0.24060743913997534</v>
      </c>
      <c r="R41" s="49">
        <f t="shared" si="29"/>
        <v>0.24060743913997534</v>
      </c>
      <c r="S41" s="50">
        <f>IFERROR(S40/S13,"N/A")</f>
        <v>0.24060743913997543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</v>
      </c>
      <c r="D42" s="52">
        <f>C42</f>
        <v>2</v>
      </c>
      <c r="E42" s="52">
        <f t="shared" ref="E42:N42" si="30">D42</f>
        <v>2</v>
      </c>
      <c r="F42" s="195">
        <f t="shared" si="30"/>
        <v>2</v>
      </c>
      <c r="G42" s="52">
        <f t="shared" si="30"/>
        <v>2</v>
      </c>
      <c r="H42" s="158">
        <f t="shared" si="30"/>
        <v>2</v>
      </c>
      <c r="I42" s="195">
        <f t="shared" si="30"/>
        <v>2</v>
      </c>
      <c r="J42" s="52">
        <f t="shared" si="30"/>
        <v>2</v>
      </c>
      <c r="K42" s="52">
        <f t="shared" si="30"/>
        <v>2</v>
      </c>
      <c r="L42" s="195">
        <f t="shared" si="30"/>
        <v>2</v>
      </c>
      <c r="M42" s="52">
        <f t="shared" si="30"/>
        <v>2</v>
      </c>
      <c r="N42" s="196">
        <f t="shared" si="30"/>
        <v>2</v>
      </c>
      <c r="O42" s="52">
        <f>AVERAGE(C42:E42)</f>
        <v>2</v>
      </c>
      <c r="P42" s="52">
        <f>AVERAGE(F42:H42)</f>
        <v>2</v>
      </c>
      <c r="Q42" s="52">
        <f>AVERAGE(I42:K42)</f>
        <v>2</v>
      </c>
      <c r="R42" s="52">
        <f>AVERAGE(L42:N42)</f>
        <v>2</v>
      </c>
      <c r="S42" s="53">
        <f>AVERAGE(O42:R42)</f>
        <v>2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3011.5114345833326</v>
      </c>
      <c r="D44" s="34">
        <f t="shared" ref="D44:R44" si="31">D13-D25-D40</f>
        <v>3011.5114345833326</v>
      </c>
      <c r="E44" s="34">
        <f t="shared" si="31"/>
        <v>3011.5114345833326</v>
      </c>
      <c r="F44" s="185">
        <f t="shared" si="31"/>
        <v>3011.5114345833326</v>
      </c>
      <c r="G44" s="34">
        <f t="shared" si="31"/>
        <v>3011.5114345833326</v>
      </c>
      <c r="H44" s="153">
        <f t="shared" si="31"/>
        <v>3011.5114345833326</v>
      </c>
      <c r="I44" s="185">
        <f t="shared" si="31"/>
        <v>3011.5114345833326</v>
      </c>
      <c r="J44" s="34">
        <f t="shared" si="31"/>
        <v>3011.5114345833326</v>
      </c>
      <c r="K44" s="34">
        <f t="shared" si="31"/>
        <v>3011.5114345833326</v>
      </c>
      <c r="L44" s="185">
        <f t="shared" si="31"/>
        <v>3011.5114345833326</v>
      </c>
      <c r="M44" s="34">
        <f t="shared" si="31"/>
        <v>3011.5114345833326</v>
      </c>
      <c r="N44" s="186">
        <f t="shared" si="31"/>
        <v>3011.5114345833326</v>
      </c>
      <c r="O44" s="34">
        <f t="shared" si="31"/>
        <v>9034.5343037499988</v>
      </c>
      <c r="P44" s="34">
        <f t="shared" si="31"/>
        <v>9034.5343037499988</v>
      </c>
      <c r="Q44" s="34">
        <f t="shared" si="31"/>
        <v>9034.5343037499988</v>
      </c>
      <c r="R44" s="34">
        <f t="shared" si="31"/>
        <v>9034.5343037499988</v>
      </c>
      <c r="S44" s="35">
        <f>S13-S25-S40</f>
        <v>36138.137214999981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0.7593925608600246</v>
      </c>
      <c r="D45" s="56">
        <f t="shared" si="32"/>
        <v>0.7593925608600246</v>
      </c>
      <c r="E45" s="56">
        <f t="shared" si="32"/>
        <v>0.7593925608600246</v>
      </c>
      <c r="F45" s="197">
        <f t="shared" si="32"/>
        <v>0.7593925608600246</v>
      </c>
      <c r="G45" s="56">
        <f t="shared" si="32"/>
        <v>0.7593925608600246</v>
      </c>
      <c r="H45" s="159">
        <f t="shared" si="32"/>
        <v>0.7593925608600246</v>
      </c>
      <c r="I45" s="197">
        <f t="shared" si="32"/>
        <v>0.7593925608600246</v>
      </c>
      <c r="J45" s="56">
        <f t="shared" si="32"/>
        <v>0.7593925608600246</v>
      </c>
      <c r="K45" s="56">
        <f t="shared" si="32"/>
        <v>0.7593925608600246</v>
      </c>
      <c r="L45" s="197">
        <f t="shared" si="32"/>
        <v>0.7593925608600246</v>
      </c>
      <c r="M45" s="56">
        <f t="shared" si="32"/>
        <v>0.7593925608600246</v>
      </c>
      <c r="N45" s="198">
        <f t="shared" si="32"/>
        <v>0.7593925608600246</v>
      </c>
      <c r="O45" s="56">
        <f t="shared" si="32"/>
        <v>0.7593925608600246</v>
      </c>
      <c r="P45" s="56">
        <f t="shared" si="32"/>
        <v>0.7593925608600246</v>
      </c>
      <c r="Q45" s="56">
        <f t="shared" si="32"/>
        <v>0.7593925608600246</v>
      </c>
      <c r="R45" s="56">
        <f t="shared" si="32"/>
        <v>0.7593925608600246</v>
      </c>
      <c r="S45" s="57">
        <f>IFERROR(S44/S13,"NO GMV")</f>
        <v>0.75939256086002449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3011.5114345833326</v>
      </c>
      <c r="D47" s="60">
        <f t="shared" ref="D47:R47" si="33">+D44+D25</f>
        <v>3011.5114345833326</v>
      </c>
      <c r="E47" s="60">
        <f t="shared" si="33"/>
        <v>3011.5114345833326</v>
      </c>
      <c r="F47" s="199">
        <f t="shared" si="33"/>
        <v>3011.5114345833326</v>
      </c>
      <c r="G47" s="60">
        <f t="shared" si="33"/>
        <v>3011.5114345833326</v>
      </c>
      <c r="H47" s="160">
        <f t="shared" si="33"/>
        <v>3011.5114345833326</v>
      </c>
      <c r="I47" s="199">
        <f t="shared" si="33"/>
        <v>3011.5114345833326</v>
      </c>
      <c r="J47" s="60">
        <f t="shared" si="33"/>
        <v>3011.5114345833326</v>
      </c>
      <c r="K47" s="60">
        <f t="shared" si="33"/>
        <v>3011.5114345833326</v>
      </c>
      <c r="L47" s="199">
        <f t="shared" si="33"/>
        <v>3011.5114345833326</v>
      </c>
      <c r="M47" s="60">
        <f t="shared" si="33"/>
        <v>3011.5114345833326</v>
      </c>
      <c r="N47" s="200">
        <f t="shared" si="33"/>
        <v>3011.5114345833326</v>
      </c>
      <c r="O47" s="60">
        <f t="shared" si="33"/>
        <v>9034.5343037499988</v>
      </c>
      <c r="P47" s="60">
        <f t="shared" si="33"/>
        <v>9034.5343037499988</v>
      </c>
      <c r="Q47" s="60">
        <f t="shared" si="33"/>
        <v>9034.5343037499988</v>
      </c>
      <c r="R47" s="60">
        <f t="shared" si="33"/>
        <v>9034.5343037499988</v>
      </c>
      <c r="S47" s="61">
        <f>+S44+S25</f>
        <v>36138.137214999981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0.7593925608600246</v>
      </c>
      <c r="D48" s="63">
        <f t="shared" si="34"/>
        <v>0.7593925608600246</v>
      </c>
      <c r="E48" s="63">
        <f t="shared" si="34"/>
        <v>0.7593925608600246</v>
      </c>
      <c r="F48" s="201">
        <f t="shared" si="34"/>
        <v>0.7593925608600246</v>
      </c>
      <c r="G48" s="63">
        <f t="shared" si="34"/>
        <v>0.7593925608600246</v>
      </c>
      <c r="H48" s="161">
        <f t="shared" si="34"/>
        <v>0.7593925608600246</v>
      </c>
      <c r="I48" s="201">
        <f t="shared" si="34"/>
        <v>0.7593925608600246</v>
      </c>
      <c r="J48" s="63">
        <f t="shared" si="34"/>
        <v>0.7593925608600246</v>
      </c>
      <c r="K48" s="63">
        <f t="shared" si="34"/>
        <v>0.7593925608600246</v>
      </c>
      <c r="L48" s="201">
        <f t="shared" si="34"/>
        <v>0.7593925608600246</v>
      </c>
      <c r="M48" s="63">
        <f t="shared" si="34"/>
        <v>0.7593925608600246</v>
      </c>
      <c r="N48" s="163">
        <f t="shared" si="34"/>
        <v>0.7593925608600246</v>
      </c>
      <c r="O48" s="63">
        <f t="shared" si="34"/>
        <v>0.7593925608600246</v>
      </c>
      <c r="P48" s="63">
        <f t="shared" si="34"/>
        <v>0.7593925608600246</v>
      </c>
      <c r="Q48" s="63">
        <f t="shared" si="34"/>
        <v>0.7593925608600246</v>
      </c>
      <c r="R48" s="63">
        <f t="shared" si="34"/>
        <v>0.7593925608600246</v>
      </c>
      <c r="S48" s="64">
        <f>IFERROR(S47/S13,"NO GMV")</f>
        <v>0.75939256086002449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4D1D5-12F6-472B-B960-019CBCE3B544}">
  <sheetPr codeName="Sheet35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19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19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12923.343333333331</v>
      </c>
      <c r="D5" s="15">
        <f>C5</f>
        <v>12923.343333333331</v>
      </c>
      <c r="E5" s="15">
        <f t="shared" ref="E5:N5" si="2">D5</f>
        <v>12923.343333333331</v>
      </c>
      <c r="F5" s="171">
        <f t="shared" si="2"/>
        <v>12923.343333333331</v>
      </c>
      <c r="G5" s="15">
        <f t="shared" si="2"/>
        <v>12923.343333333331</v>
      </c>
      <c r="H5" s="146">
        <f t="shared" si="2"/>
        <v>12923.343333333331</v>
      </c>
      <c r="I5" s="171">
        <f t="shared" si="2"/>
        <v>12923.343333333331</v>
      </c>
      <c r="J5" s="15">
        <f t="shared" si="2"/>
        <v>12923.343333333331</v>
      </c>
      <c r="K5" s="15">
        <f t="shared" si="2"/>
        <v>12923.343333333331</v>
      </c>
      <c r="L5" s="171">
        <f t="shared" si="2"/>
        <v>12923.343333333331</v>
      </c>
      <c r="M5" s="15">
        <f t="shared" si="2"/>
        <v>12923.343333333331</v>
      </c>
      <c r="N5" s="172">
        <f t="shared" si="2"/>
        <v>12923.343333333331</v>
      </c>
      <c r="O5" s="15">
        <f>SUM(C5:E5)</f>
        <v>38770.029999999992</v>
      </c>
      <c r="P5" s="15">
        <f>SUM(F5:H5)</f>
        <v>38770.029999999992</v>
      </c>
      <c r="Q5" s="15">
        <f>SUM(I5:K5)</f>
        <v>38770.029999999992</v>
      </c>
      <c r="R5" s="15">
        <f>SUM(L5:N5)</f>
        <v>38770.029999999992</v>
      </c>
      <c r="S5" s="16">
        <f>SUM(C5:N5)</f>
        <v>155080.11999999994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13853.120666666664</v>
      </c>
      <c r="D8" s="24">
        <f t="shared" ref="D8:N10" si="3">C8</f>
        <v>13853.120666666664</v>
      </c>
      <c r="E8" s="24">
        <f t="shared" si="3"/>
        <v>13853.120666666664</v>
      </c>
      <c r="F8" s="177">
        <f t="shared" si="3"/>
        <v>13853.120666666664</v>
      </c>
      <c r="G8" s="24">
        <f t="shared" si="3"/>
        <v>13853.120666666664</v>
      </c>
      <c r="H8" s="149">
        <f t="shared" si="3"/>
        <v>13853.120666666664</v>
      </c>
      <c r="I8" s="177">
        <f t="shared" si="3"/>
        <v>13853.120666666664</v>
      </c>
      <c r="J8" s="24">
        <f t="shared" si="3"/>
        <v>13853.120666666664</v>
      </c>
      <c r="K8" s="24">
        <f t="shared" si="3"/>
        <v>13853.120666666664</v>
      </c>
      <c r="L8" s="177">
        <f t="shared" si="3"/>
        <v>13853.120666666664</v>
      </c>
      <c r="M8" s="24">
        <f t="shared" si="3"/>
        <v>13853.120666666664</v>
      </c>
      <c r="N8" s="178">
        <f t="shared" si="3"/>
        <v>13853.120666666664</v>
      </c>
      <c r="O8" s="24">
        <f t="shared" ref="O8:O10" si="4">SUM(C8:E8)</f>
        <v>41559.361999999994</v>
      </c>
      <c r="P8" s="24">
        <f t="shared" ref="P8:P10" si="5">SUM(F8:H8)</f>
        <v>41559.361999999994</v>
      </c>
      <c r="Q8" s="24">
        <f t="shared" ref="Q8:Q10" si="6">SUM(I8:K8)</f>
        <v>41559.361999999994</v>
      </c>
      <c r="R8" s="24">
        <f t="shared" ref="R8:R10" si="7">SUM(L8:N8)</f>
        <v>41559.361999999994</v>
      </c>
      <c r="S8" s="25">
        <f t="shared" ref="S8:S10" si="8">SUM(C8:N8)</f>
        <v>166237.44799999997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1050.8333333333333</v>
      </c>
      <c r="D9" s="24">
        <f t="shared" si="3"/>
        <v>1050.8333333333333</v>
      </c>
      <c r="E9" s="24">
        <f t="shared" si="3"/>
        <v>1050.8333333333333</v>
      </c>
      <c r="F9" s="177">
        <f t="shared" si="3"/>
        <v>1050.8333333333333</v>
      </c>
      <c r="G9" s="24">
        <f t="shared" si="3"/>
        <v>1050.8333333333333</v>
      </c>
      <c r="H9" s="149">
        <f t="shared" si="3"/>
        <v>1050.8333333333333</v>
      </c>
      <c r="I9" s="177">
        <f t="shared" si="3"/>
        <v>1050.8333333333333</v>
      </c>
      <c r="J9" s="24">
        <f t="shared" si="3"/>
        <v>1050.8333333333333</v>
      </c>
      <c r="K9" s="24">
        <f t="shared" si="3"/>
        <v>1050.8333333333333</v>
      </c>
      <c r="L9" s="177">
        <f t="shared" si="3"/>
        <v>1050.8333333333333</v>
      </c>
      <c r="M9" s="24">
        <f t="shared" si="3"/>
        <v>1050.8333333333333</v>
      </c>
      <c r="N9" s="178">
        <f t="shared" si="3"/>
        <v>1050.8333333333333</v>
      </c>
      <c r="O9" s="24">
        <f t="shared" si="4"/>
        <v>3152.5</v>
      </c>
      <c r="P9" s="24">
        <f t="shared" si="5"/>
        <v>3152.5</v>
      </c>
      <c r="Q9" s="24">
        <f t="shared" si="6"/>
        <v>3152.5</v>
      </c>
      <c r="R9" s="24">
        <f t="shared" si="7"/>
        <v>3152.5</v>
      </c>
      <c r="S9" s="25">
        <f t="shared" si="8"/>
        <v>12610.000000000002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-6762.2468333333336</v>
      </c>
      <c r="D10" s="27">
        <f t="shared" si="3"/>
        <v>-6762.2468333333336</v>
      </c>
      <c r="E10" s="27">
        <f t="shared" si="3"/>
        <v>-6762.2468333333336</v>
      </c>
      <c r="F10" s="179">
        <f t="shared" si="3"/>
        <v>-6762.2468333333336</v>
      </c>
      <c r="G10" s="27">
        <f t="shared" si="3"/>
        <v>-6762.2468333333336</v>
      </c>
      <c r="H10" s="150">
        <f t="shared" si="3"/>
        <v>-6762.2468333333336</v>
      </c>
      <c r="I10" s="179">
        <f t="shared" si="3"/>
        <v>-6762.2468333333336</v>
      </c>
      <c r="J10" s="27">
        <f t="shared" si="3"/>
        <v>-6762.2468333333336</v>
      </c>
      <c r="K10" s="27">
        <f t="shared" si="3"/>
        <v>-6762.2468333333336</v>
      </c>
      <c r="L10" s="179">
        <f t="shared" si="3"/>
        <v>-6762.2468333333336</v>
      </c>
      <c r="M10" s="27">
        <f t="shared" si="3"/>
        <v>-6762.2468333333336</v>
      </c>
      <c r="N10" s="180">
        <f t="shared" si="3"/>
        <v>-6762.2468333333336</v>
      </c>
      <c r="O10" s="27">
        <f t="shared" si="4"/>
        <v>-20286.7405</v>
      </c>
      <c r="P10" s="27">
        <f t="shared" si="5"/>
        <v>-20286.7405</v>
      </c>
      <c r="Q10" s="27">
        <f t="shared" si="6"/>
        <v>-20286.7405</v>
      </c>
      <c r="R10" s="27">
        <f t="shared" si="7"/>
        <v>-20286.7405</v>
      </c>
      <c r="S10" s="28">
        <f t="shared" si="8"/>
        <v>-81146.962</v>
      </c>
    </row>
    <row r="11" spans="1:19" ht="12.75" x14ac:dyDescent="0.25">
      <c r="B11" s="29" t="s">
        <v>9</v>
      </c>
      <c r="C11" s="133">
        <f>SUM(C8:C9)</f>
        <v>14903.953999999998</v>
      </c>
      <c r="D11" s="30">
        <f t="shared" ref="D11:S11" si="9">SUM(D8:D9)</f>
        <v>14903.953999999998</v>
      </c>
      <c r="E11" s="30">
        <f t="shared" si="9"/>
        <v>14903.953999999998</v>
      </c>
      <c r="F11" s="181">
        <f t="shared" si="9"/>
        <v>14903.953999999998</v>
      </c>
      <c r="G11" s="30">
        <f t="shared" si="9"/>
        <v>14903.953999999998</v>
      </c>
      <c r="H11" s="151">
        <f t="shared" si="9"/>
        <v>14903.953999999998</v>
      </c>
      <c r="I11" s="181">
        <f t="shared" si="9"/>
        <v>14903.953999999998</v>
      </c>
      <c r="J11" s="30">
        <f t="shared" si="9"/>
        <v>14903.953999999998</v>
      </c>
      <c r="K11" s="30">
        <f t="shared" si="9"/>
        <v>14903.953999999998</v>
      </c>
      <c r="L11" s="181">
        <f t="shared" si="9"/>
        <v>14903.953999999998</v>
      </c>
      <c r="M11" s="30">
        <f t="shared" si="9"/>
        <v>14903.953999999998</v>
      </c>
      <c r="N11" s="182">
        <f t="shared" si="9"/>
        <v>14903.953999999998</v>
      </c>
      <c r="O11" s="30">
        <f t="shared" si="9"/>
        <v>44711.861999999994</v>
      </c>
      <c r="P11" s="30">
        <f t="shared" si="9"/>
        <v>44711.861999999994</v>
      </c>
      <c r="Q11" s="30">
        <f t="shared" si="9"/>
        <v>44711.861999999994</v>
      </c>
      <c r="R11" s="30">
        <f t="shared" si="9"/>
        <v>44711.861999999994</v>
      </c>
      <c r="S11" s="31">
        <f t="shared" si="9"/>
        <v>178847.44799999997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4781.6361666666662</v>
      </c>
      <c r="D13" s="34">
        <f t="shared" ref="D13:N13" si="11">D5-SUM(D8:D10)</f>
        <v>4781.6361666666662</v>
      </c>
      <c r="E13" s="34">
        <f t="shared" si="11"/>
        <v>4781.6361666666662</v>
      </c>
      <c r="F13" s="185">
        <f t="shared" si="11"/>
        <v>4781.6361666666662</v>
      </c>
      <c r="G13" s="34">
        <f t="shared" si="11"/>
        <v>4781.6361666666662</v>
      </c>
      <c r="H13" s="153">
        <f t="shared" si="11"/>
        <v>4781.6361666666662</v>
      </c>
      <c r="I13" s="185">
        <f t="shared" si="11"/>
        <v>4781.6361666666662</v>
      </c>
      <c r="J13" s="34">
        <f t="shared" si="11"/>
        <v>4781.6361666666662</v>
      </c>
      <c r="K13" s="34">
        <f t="shared" si="11"/>
        <v>4781.6361666666662</v>
      </c>
      <c r="L13" s="185">
        <f t="shared" si="11"/>
        <v>4781.6361666666662</v>
      </c>
      <c r="M13" s="34">
        <f t="shared" si="11"/>
        <v>4781.6361666666662</v>
      </c>
      <c r="N13" s="186">
        <f t="shared" si="11"/>
        <v>4781.6361666666662</v>
      </c>
      <c r="O13" s="34">
        <f t="shared" ref="O13:R13" si="12">O5-SUM(O8:O10)</f>
        <v>14344.908499999998</v>
      </c>
      <c r="P13" s="34">
        <f t="shared" si="12"/>
        <v>14344.908499999998</v>
      </c>
      <c r="Q13" s="34">
        <f t="shared" si="12"/>
        <v>14344.908499999998</v>
      </c>
      <c r="R13" s="34">
        <f t="shared" si="12"/>
        <v>14344.908499999998</v>
      </c>
      <c r="S13" s="35">
        <f>S5-SUM(S8:S10)</f>
        <v>57379.633999999962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0.36999993293789046</v>
      </c>
      <c r="D14" s="314">
        <f t="shared" si="13"/>
        <v>0.36999993293789046</v>
      </c>
      <c r="E14" s="314">
        <f t="shared" si="13"/>
        <v>0.36999993293789046</v>
      </c>
      <c r="F14" s="315">
        <f t="shared" si="13"/>
        <v>0.36999993293789046</v>
      </c>
      <c r="G14" s="314">
        <f t="shared" si="13"/>
        <v>0.36999993293789046</v>
      </c>
      <c r="H14" s="316">
        <f t="shared" si="13"/>
        <v>0.36999993293789046</v>
      </c>
      <c r="I14" s="315">
        <f t="shared" si="13"/>
        <v>0.36999993293789046</v>
      </c>
      <c r="J14" s="314">
        <f t="shared" si="13"/>
        <v>0.36999993293789046</v>
      </c>
      <c r="K14" s="314">
        <f t="shared" si="13"/>
        <v>0.36999993293789046</v>
      </c>
      <c r="L14" s="315">
        <f t="shared" si="13"/>
        <v>0.36999993293789046</v>
      </c>
      <c r="M14" s="314">
        <f t="shared" si="13"/>
        <v>0.36999993293789046</v>
      </c>
      <c r="N14" s="317">
        <f t="shared" si="13"/>
        <v>0.36999993293789046</v>
      </c>
      <c r="O14" s="314">
        <f t="shared" si="13"/>
        <v>0.36999993293789046</v>
      </c>
      <c r="P14" s="314">
        <f t="shared" si="13"/>
        <v>0.36999993293789046</v>
      </c>
      <c r="Q14" s="314">
        <f t="shared" si="13"/>
        <v>0.36999993293789046</v>
      </c>
      <c r="R14" s="314">
        <f t="shared" si="13"/>
        <v>0.36999993293789046</v>
      </c>
      <c r="S14" s="318">
        <f>IFERROR(S13/S5,"N/A")</f>
        <v>0.36999993293789035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6762.2533333333331</v>
      </c>
      <c r="D22" s="24">
        <f t="shared" si="14"/>
        <v>6762.2533333333331</v>
      </c>
      <c r="E22" s="24">
        <f t="shared" si="14"/>
        <v>6762.2533333333331</v>
      </c>
      <c r="F22" s="177">
        <f t="shared" si="14"/>
        <v>6762.2533333333331</v>
      </c>
      <c r="G22" s="24">
        <f t="shared" si="14"/>
        <v>6762.2533333333331</v>
      </c>
      <c r="H22" s="149">
        <f t="shared" si="14"/>
        <v>6762.2533333333331</v>
      </c>
      <c r="I22" s="177">
        <f t="shared" si="14"/>
        <v>6762.2533333333331</v>
      </c>
      <c r="J22" s="24">
        <f t="shared" si="14"/>
        <v>6762.2533333333331</v>
      </c>
      <c r="K22" s="24">
        <f t="shared" si="14"/>
        <v>6762.2533333333331</v>
      </c>
      <c r="L22" s="177">
        <f t="shared" si="14"/>
        <v>6762.2533333333331</v>
      </c>
      <c r="M22" s="24">
        <f t="shared" si="14"/>
        <v>6762.2533333333331</v>
      </c>
      <c r="N22" s="178">
        <f t="shared" si="14"/>
        <v>6762.2533333333331</v>
      </c>
      <c r="O22" s="24">
        <f t="shared" si="15"/>
        <v>20286.759999999998</v>
      </c>
      <c r="P22" s="24">
        <f t="shared" si="16"/>
        <v>20286.759999999998</v>
      </c>
      <c r="Q22" s="24">
        <f t="shared" si="17"/>
        <v>20286.759999999998</v>
      </c>
      <c r="R22" s="24">
        <f t="shared" si="18"/>
        <v>20286.759999999998</v>
      </c>
      <c r="S22" s="25">
        <f t="shared" si="19"/>
        <v>81147.039999999979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6762.2533333333331</v>
      </c>
      <c r="D25" s="34">
        <f t="shared" ref="D25:R25" si="20">SUM(D18:D24)</f>
        <v>6762.2533333333331</v>
      </c>
      <c r="E25" s="34">
        <f t="shared" si="20"/>
        <v>6762.2533333333331</v>
      </c>
      <c r="F25" s="185">
        <f t="shared" si="20"/>
        <v>6762.2533333333331</v>
      </c>
      <c r="G25" s="34">
        <f t="shared" si="20"/>
        <v>6762.2533333333331</v>
      </c>
      <c r="H25" s="153">
        <f t="shared" si="20"/>
        <v>6762.2533333333331</v>
      </c>
      <c r="I25" s="185">
        <f t="shared" si="20"/>
        <v>6762.2533333333331</v>
      </c>
      <c r="J25" s="34">
        <f t="shared" si="20"/>
        <v>6762.2533333333331</v>
      </c>
      <c r="K25" s="34">
        <f t="shared" si="20"/>
        <v>6762.2533333333331</v>
      </c>
      <c r="L25" s="185">
        <f t="shared" si="20"/>
        <v>6762.2533333333331</v>
      </c>
      <c r="M25" s="34">
        <f t="shared" si="20"/>
        <v>6762.2533333333331</v>
      </c>
      <c r="N25" s="186">
        <f t="shared" si="20"/>
        <v>6762.2533333333331</v>
      </c>
      <c r="O25" s="34">
        <f t="shared" si="20"/>
        <v>20286.759999999998</v>
      </c>
      <c r="P25" s="34">
        <f t="shared" si="20"/>
        <v>20286.759999999998</v>
      </c>
      <c r="Q25" s="34">
        <f t="shared" si="20"/>
        <v>20286.759999999998</v>
      </c>
      <c r="R25" s="34">
        <f t="shared" si="20"/>
        <v>20286.759999999998</v>
      </c>
      <c r="S25" s="35">
        <f>SUM(S18:S24)</f>
        <v>81147.039999999979</v>
      </c>
    </row>
    <row r="26" spans="2:19" s="39" customFormat="1" ht="12.75" x14ac:dyDescent="0.25">
      <c r="B26" s="42" t="s">
        <v>21</v>
      </c>
      <c r="C26" s="137">
        <f>IFERROR(C25/C13,"N/A")</f>
        <v>1.4142132729532573</v>
      </c>
      <c r="D26" s="43">
        <f t="shared" ref="D26:R26" si="21">IFERROR(D25/D13,"N/A")</f>
        <v>1.4142132729532573</v>
      </c>
      <c r="E26" s="43">
        <f t="shared" si="21"/>
        <v>1.4142132729532573</v>
      </c>
      <c r="F26" s="189">
        <f t="shared" si="21"/>
        <v>1.4142132729532573</v>
      </c>
      <c r="G26" s="43">
        <f t="shared" si="21"/>
        <v>1.4142132729532573</v>
      </c>
      <c r="H26" s="155">
        <f t="shared" si="21"/>
        <v>1.4142132729532573</v>
      </c>
      <c r="I26" s="189">
        <f t="shared" si="21"/>
        <v>1.4142132729532573</v>
      </c>
      <c r="J26" s="43">
        <f t="shared" si="21"/>
        <v>1.4142132729532573</v>
      </c>
      <c r="K26" s="43">
        <f t="shared" si="21"/>
        <v>1.4142132729532573</v>
      </c>
      <c r="L26" s="189">
        <f t="shared" si="21"/>
        <v>1.4142132729532573</v>
      </c>
      <c r="M26" s="43">
        <f t="shared" si="21"/>
        <v>1.4142132729532573</v>
      </c>
      <c r="N26" s="190">
        <f t="shared" si="21"/>
        <v>1.4142132729532573</v>
      </c>
      <c r="O26" s="43">
        <f t="shared" si="21"/>
        <v>1.4142132729532573</v>
      </c>
      <c r="P26" s="43">
        <f t="shared" si="21"/>
        <v>1.4142132729532573</v>
      </c>
      <c r="Q26" s="43">
        <f t="shared" si="21"/>
        <v>1.4142132729532573</v>
      </c>
      <c r="R26" s="43">
        <f t="shared" si="21"/>
        <v>1.4142132729532573</v>
      </c>
      <c r="S26" s="44">
        <f>IFERROR(S25/S13,"N/A")</f>
        <v>1.4142132729532577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100.00000000000001</v>
      </c>
      <c r="D29" s="24">
        <f t="shared" ref="D29:N39" si="22">C29</f>
        <v>100.00000000000001</v>
      </c>
      <c r="E29" s="24">
        <f t="shared" si="22"/>
        <v>100.00000000000001</v>
      </c>
      <c r="F29" s="177">
        <f t="shared" si="22"/>
        <v>100.00000000000001</v>
      </c>
      <c r="G29" s="24">
        <f t="shared" si="22"/>
        <v>100.00000000000001</v>
      </c>
      <c r="H29" s="149">
        <f t="shared" si="22"/>
        <v>100.00000000000001</v>
      </c>
      <c r="I29" s="177">
        <f t="shared" si="22"/>
        <v>100.00000000000001</v>
      </c>
      <c r="J29" s="24">
        <f t="shared" si="22"/>
        <v>100.00000000000001</v>
      </c>
      <c r="K29" s="24">
        <f t="shared" si="22"/>
        <v>100.00000000000001</v>
      </c>
      <c r="L29" s="177">
        <f t="shared" si="22"/>
        <v>100.00000000000001</v>
      </c>
      <c r="M29" s="24">
        <f t="shared" si="22"/>
        <v>100.00000000000001</v>
      </c>
      <c r="N29" s="178">
        <f t="shared" si="22"/>
        <v>100.00000000000001</v>
      </c>
      <c r="O29" s="24">
        <f t="shared" ref="O29:O39" si="23">SUM(C29:E29)</f>
        <v>300.00000000000006</v>
      </c>
      <c r="P29" s="24">
        <f t="shared" ref="P29:P39" si="24">SUM(F29:H29)</f>
        <v>300.00000000000006</v>
      </c>
      <c r="Q29" s="24">
        <f t="shared" ref="Q29:Q39" si="25">SUM(I29:K29)</f>
        <v>300.00000000000006</v>
      </c>
      <c r="R29" s="24">
        <f t="shared" ref="R29:R39" si="26">SUM(L29:N29)</f>
        <v>300.00000000000006</v>
      </c>
      <c r="S29" s="25">
        <f t="shared" ref="S29:S39" si="27">SUM(C29:N29)</f>
        <v>1200.0000000000002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58.333333333333343</v>
      </c>
      <c r="D31" s="24">
        <f t="shared" si="22"/>
        <v>58.333333333333343</v>
      </c>
      <c r="E31" s="24">
        <f t="shared" si="22"/>
        <v>58.333333333333343</v>
      </c>
      <c r="F31" s="177">
        <f t="shared" si="22"/>
        <v>58.333333333333343</v>
      </c>
      <c r="G31" s="24">
        <f t="shared" si="22"/>
        <v>58.333333333333343</v>
      </c>
      <c r="H31" s="149">
        <f t="shared" si="22"/>
        <v>58.333333333333343</v>
      </c>
      <c r="I31" s="177">
        <f t="shared" si="22"/>
        <v>58.333333333333343</v>
      </c>
      <c r="J31" s="24">
        <f t="shared" si="22"/>
        <v>58.333333333333343</v>
      </c>
      <c r="K31" s="24">
        <f t="shared" si="22"/>
        <v>58.333333333333343</v>
      </c>
      <c r="L31" s="177">
        <f t="shared" si="22"/>
        <v>58.333333333333343</v>
      </c>
      <c r="M31" s="24">
        <f t="shared" si="22"/>
        <v>58.333333333333343</v>
      </c>
      <c r="N31" s="178">
        <f t="shared" si="22"/>
        <v>58.333333333333343</v>
      </c>
      <c r="O31" s="24">
        <f t="shared" si="23"/>
        <v>175.00000000000003</v>
      </c>
      <c r="P31" s="24">
        <f t="shared" si="24"/>
        <v>175.00000000000003</v>
      </c>
      <c r="Q31" s="24">
        <f t="shared" si="25"/>
        <v>175.00000000000003</v>
      </c>
      <c r="R31" s="24">
        <f t="shared" si="26"/>
        <v>175.00000000000003</v>
      </c>
      <c r="S31" s="25">
        <f t="shared" si="27"/>
        <v>700.00000000000034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58.333333333333343</v>
      </c>
      <c r="D32" s="24">
        <f t="shared" si="22"/>
        <v>58.333333333333343</v>
      </c>
      <c r="E32" s="24">
        <f t="shared" si="22"/>
        <v>58.333333333333343</v>
      </c>
      <c r="F32" s="177">
        <f t="shared" si="22"/>
        <v>58.333333333333343</v>
      </c>
      <c r="G32" s="24">
        <f t="shared" si="22"/>
        <v>58.333333333333343</v>
      </c>
      <c r="H32" s="149">
        <f t="shared" si="22"/>
        <v>58.333333333333343</v>
      </c>
      <c r="I32" s="177">
        <f t="shared" si="22"/>
        <v>58.333333333333343</v>
      </c>
      <c r="J32" s="24">
        <f t="shared" si="22"/>
        <v>58.333333333333343</v>
      </c>
      <c r="K32" s="24">
        <f t="shared" si="22"/>
        <v>58.333333333333343</v>
      </c>
      <c r="L32" s="177">
        <f t="shared" si="22"/>
        <v>58.333333333333343</v>
      </c>
      <c r="M32" s="24">
        <f t="shared" si="22"/>
        <v>58.333333333333343</v>
      </c>
      <c r="N32" s="178">
        <f t="shared" si="22"/>
        <v>58.333333333333343</v>
      </c>
      <c r="O32" s="24">
        <f t="shared" si="23"/>
        <v>175.00000000000003</v>
      </c>
      <c r="P32" s="24">
        <f t="shared" si="24"/>
        <v>175.00000000000003</v>
      </c>
      <c r="Q32" s="24">
        <f t="shared" si="25"/>
        <v>175.00000000000003</v>
      </c>
      <c r="R32" s="24">
        <f t="shared" si="26"/>
        <v>175.00000000000003</v>
      </c>
      <c r="S32" s="25">
        <f t="shared" si="27"/>
        <v>700.00000000000034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387.70029999999991</v>
      </c>
      <c r="D33" s="24">
        <f t="shared" si="22"/>
        <v>387.70029999999991</v>
      </c>
      <c r="E33" s="24">
        <f t="shared" si="22"/>
        <v>387.70029999999991</v>
      </c>
      <c r="F33" s="177">
        <f t="shared" si="22"/>
        <v>387.70029999999991</v>
      </c>
      <c r="G33" s="24">
        <f t="shared" si="22"/>
        <v>387.70029999999991</v>
      </c>
      <c r="H33" s="149">
        <f t="shared" si="22"/>
        <v>387.70029999999991</v>
      </c>
      <c r="I33" s="177">
        <f t="shared" si="22"/>
        <v>387.70029999999991</v>
      </c>
      <c r="J33" s="24">
        <f t="shared" si="22"/>
        <v>387.70029999999991</v>
      </c>
      <c r="K33" s="24">
        <f t="shared" si="22"/>
        <v>387.70029999999991</v>
      </c>
      <c r="L33" s="177">
        <f t="shared" si="22"/>
        <v>387.70029999999991</v>
      </c>
      <c r="M33" s="24">
        <f t="shared" si="22"/>
        <v>387.70029999999991</v>
      </c>
      <c r="N33" s="178">
        <f t="shared" si="22"/>
        <v>387.70029999999991</v>
      </c>
      <c r="O33" s="24">
        <f t="shared" si="23"/>
        <v>1163.1008999999997</v>
      </c>
      <c r="P33" s="24">
        <f t="shared" si="24"/>
        <v>1163.1008999999997</v>
      </c>
      <c r="Q33" s="24">
        <f t="shared" si="25"/>
        <v>1163.1008999999997</v>
      </c>
      <c r="R33" s="24">
        <f t="shared" si="26"/>
        <v>1163.1008999999997</v>
      </c>
      <c r="S33" s="25">
        <f t="shared" si="27"/>
        <v>4652.4035999999987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98</v>
      </c>
      <c r="D35" s="24">
        <f t="shared" si="22"/>
        <v>98</v>
      </c>
      <c r="E35" s="24">
        <f t="shared" si="22"/>
        <v>98</v>
      </c>
      <c r="F35" s="177">
        <f t="shared" si="22"/>
        <v>98</v>
      </c>
      <c r="G35" s="24">
        <f t="shared" si="22"/>
        <v>98</v>
      </c>
      <c r="H35" s="149">
        <f t="shared" si="22"/>
        <v>98</v>
      </c>
      <c r="I35" s="177">
        <f t="shared" si="22"/>
        <v>98</v>
      </c>
      <c r="J35" s="24">
        <f t="shared" si="22"/>
        <v>98</v>
      </c>
      <c r="K35" s="24">
        <f t="shared" si="22"/>
        <v>98</v>
      </c>
      <c r="L35" s="177">
        <f t="shared" si="22"/>
        <v>98</v>
      </c>
      <c r="M35" s="24">
        <f t="shared" si="22"/>
        <v>98</v>
      </c>
      <c r="N35" s="178">
        <f t="shared" si="22"/>
        <v>98</v>
      </c>
      <c r="O35" s="24">
        <f t="shared" si="23"/>
        <v>294</v>
      </c>
      <c r="P35" s="24">
        <f t="shared" si="24"/>
        <v>294</v>
      </c>
      <c r="Q35" s="24">
        <f t="shared" si="25"/>
        <v>294</v>
      </c>
      <c r="R35" s="24">
        <f t="shared" si="26"/>
        <v>294</v>
      </c>
      <c r="S35" s="25">
        <f t="shared" si="27"/>
        <v>1176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283.50000000000006</v>
      </c>
      <c r="D36" s="24">
        <f t="shared" si="22"/>
        <v>283.50000000000006</v>
      </c>
      <c r="E36" s="24">
        <f t="shared" si="22"/>
        <v>283.50000000000006</v>
      </c>
      <c r="F36" s="177">
        <f t="shared" si="22"/>
        <v>283.50000000000006</v>
      </c>
      <c r="G36" s="24">
        <f t="shared" si="22"/>
        <v>283.50000000000006</v>
      </c>
      <c r="H36" s="149">
        <f t="shared" si="22"/>
        <v>283.50000000000006</v>
      </c>
      <c r="I36" s="177">
        <f t="shared" si="22"/>
        <v>283.50000000000006</v>
      </c>
      <c r="J36" s="24">
        <f t="shared" si="22"/>
        <v>283.50000000000006</v>
      </c>
      <c r="K36" s="24">
        <f t="shared" si="22"/>
        <v>283.50000000000006</v>
      </c>
      <c r="L36" s="177">
        <f t="shared" si="22"/>
        <v>283.50000000000006</v>
      </c>
      <c r="M36" s="24">
        <f t="shared" si="22"/>
        <v>283.50000000000006</v>
      </c>
      <c r="N36" s="178">
        <f t="shared" si="22"/>
        <v>283.50000000000006</v>
      </c>
      <c r="O36" s="24">
        <f t="shared" si="23"/>
        <v>850.50000000000023</v>
      </c>
      <c r="P36" s="24">
        <f t="shared" si="24"/>
        <v>850.50000000000023</v>
      </c>
      <c r="Q36" s="24">
        <f t="shared" si="25"/>
        <v>850.50000000000023</v>
      </c>
      <c r="R36" s="24">
        <f t="shared" si="26"/>
        <v>850.50000000000023</v>
      </c>
      <c r="S36" s="25">
        <f t="shared" si="27"/>
        <v>3402.0000000000005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119</v>
      </c>
      <c r="D37" s="24">
        <f t="shared" si="22"/>
        <v>119</v>
      </c>
      <c r="E37" s="24">
        <f t="shared" si="22"/>
        <v>119</v>
      </c>
      <c r="F37" s="177">
        <f t="shared" si="22"/>
        <v>119</v>
      </c>
      <c r="G37" s="24">
        <f t="shared" si="22"/>
        <v>119</v>
      </c>
      <c r="H37" s="149">
        <f t="shared" si="22"/>
        <v>119</v>
      </c>
      <c r="I37" s="177">
        <f t="shared" si="22"/>
        <v>119</v>
      </c>
      <c r="J37" s="24">
        <f t="shared" si="22"/>
        <v>119</v>
      </c>
      <c r="K37" s="24">
        <f t="shared" si="22"/>
        <v>119</v>
      </c>
      <c r="L37" s="177">
        <f t="shared" si="22"/>
        <v>119</v>
      </c>
      <c r="M37" s="24">
        <f t="shared" si="22"/>
        <v>119</v>
      </c>
      <c r="N37" s="178">
        <f t="shared" si="22"/>
        <v>119</v>
      </c>
      <c r="O37" s="24">
        <f t="shared" si="23"/>
        <v>357</v>
      </c>
      <c r="P37" s="24">
        <f t="shared" si="24"/>
        <v>357</v>
      </c>
      <c r="Q37" s="24">
        <f t="shared" si="25"/>
        <v>357</v>
      </c>
      <c r="R37" s="24">
        <f t="shared" si="26"/>
        <v>357</v>
      </c>
      <c r="S37" s="25">
        <f t="shared" si="27"/>
        <v>1428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308.92459086666662</v>
      </c>
      <c r="D38" s="24">
        <f t="shared" si="22"/>
        <v>308.92459086666662</v>
      </c>
      <c r="E38" s="24">
        <f t="shared" si="22"/>
        <v>308.92459086666662</v>
      </c>
      <c r="F38" s="177">
        <f t="shared" si="22"/>
        <v>308.92459086666662</v>
      </c>
      <c r="G38" s="24">
        <f t="shared" si="22"/>
        <v>308.92459086666662</v>
      </c>
      <c r="H38" s="149">
        <f t="shared" si="22"/>
        <v>308.92459086666662</v>
      </c>
      <c r="I38" s="177">
        <f t="shared" si="22"/>
        <v>308.92459086666662</v>
      </c>
      <c r="J38" s="24">
        <f t="shared" si="22"/>
        <v>308.92459086666662</v>
      </c>
      <c r="K38" s="24">
        <f t="shared" si="22"/>
        <v>308.92459086666662</v>
      </c>
      <c r="L38" s="177">
        <f t="shared" si="22"/>
        <v>308.92459086666662</v>
      </c>
      <c r="M38" s="24">
        <f t="shared" si="22"/>
        <v>308.92459086666662</v>
      </c>
      <c r="N38" s="178">
        <f t="shared" si="22"/>
        <v>308.92459086666662</v>
      </c>
      <c r="O38" s="24">
        <f t="shared" si="23"/>
        <v>926.7737725999998</v>
      </c>
      <c r="P38" s="24">
        <f t="shared" si="24"/>
        <v>926.7737725999998</v>
      </c>
      <c r="Q38" s="24">
        <f t="shared" si="25"/>
        <v>926.7737725999998</v>
      </c>
      <c r="R38" s="24">
        <f t="shared" si="26"/>
        <v>926.7737725999998</v>
      </c>
      <c r="S38" s="25">
        <f t="shared" si="27"/>
        <v>3707.0950903999997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1110.4166666666667</v>
      </c>
      <c r="D39" s="27">
        <f t="shared" si="22"/>
        <v>1110.4166666666667</v>
      </c>
      <c r="E39" s="27">
        <f t="shared" si="22"/>
        <v>1110.4166666666667</v>
      </c>
      <c r="F39" s="179">
        <f t="shared" si="22"/>
        <v>1110.4166666666667</v>
      </c>
      <c r="G39" s="27">
        <f t="shared" si="22"/>
        <v>1110.4166666666667</v>
      </c>
      <c r="H39" s="150">
        <f t="shared" si="22"/>
        <v>1110.4166666666667</v>
      </c>
      <c r="I39" s="179">
        <f t="shared" si="22"/>
        <v>1110.4166666666667</v>
      </c>
      <c r="J39" s="27">
        <f t="shared" si="22"/>
        <v>1110.4166666666667</v>
      </c>
      <c r="K39" s="27">
        <f t="shared" si="22"/>
        <v>1110.4166666666667</v>
      </c>
      <c r="L39" s="179">
        <f t="shared" si="22"/>
        <v>1110.4166666666667</v>
      </c>
      <c r="M39" s="27">
        <f t="shared" si="22"/>
        <v>1110.4166666666667</v>
      </c>
      <c r="N39" s="180">
        <f t="shared" si="22"/>
        <v>1110.4166666666667</v>
      </c>
      <c r="O39" s="27">
        <f t="shared" si="23"/>
        <v>3331.25</v>
      </c>
      <c r="P39" s="27">
        <f t="shared" si="24"/>
        <v>3331.25</v>
      </c>
      <c r="Q39" s="27">
        <f t="shared" si="25"/>
        <v>3331.25</v>
      </c>
      <c r="R39" s="27">
        <f t="shared" si="26"/>
        <v>3331.25</v>
      </c>
      <c r="S39" s="28">
        <f t="shared" si="27"/>
        <v>13324.999999999998</v>
      </c>
    </row>
    <row r="40" spans="2:19" s="41" customFormat="1" ht="12.75" x14ac:dyDescent="0.25">
      <c r="B40" s="45" t="s">
        <v>32</v>
      </c>
      <c r="C40" s="138">
        <f>SUM(C29:C39)</f>
        <v>2524.2082242000001</v>
      </c>
      <c r="D40" s="46">
        <f t="shared" ref="D40:R40" si="28">SUM(D29:D39)</f>
        <v>2524.2082242000001</v>
      </c>
      <c r="E40" s="46">
        <f t="shared" si="28"/>
        <v>2524.2082242000001</v>
      </c>
      <c r="F40" s="191">
        <f t="shared" si="28"/>
        <v>2524.2082242000001</v>
      </c>
      <c r="G40" s="46">
        <f t="shared" si="28"/>
        <v>2524.2082242000001</v>
      </c>
      <c r="H40" s="156">
        <f t="shared" si="28"/>
        <v>2524.2082242000001</v>
      </c>
      <c r="I40" s="191">
        <f t="shared" si="28"/>
        <v>2524.2082242000001</v>
      </c>
      <c r="J40" s="46">
        <f t="shared" si="28"/>
        <v>2524.2082242000001</v>
      </c>
      <c r="K40" s="46">
        <f t="shared" si="28"/>
        <v>2524.2082242000001</v>
      </c>
      <c r="L40" s="191">
        <f t="shared" si="28"/>
        <v>2524.2082242000001</v>
      </c>
      <c r="M40" s="46">
        <f t="shared" si="28"/>
        <v>2524.2082242000001</v>
      </c>
      <c r="N40" s="192">
        <f t="shared" si="28"/>
        <v>2524.2082242000001</v>
      </c>
      <c r="O40" s="46">
        <f t="shared" si="28"/>
        <v>7572.6246725999999</v>
      </c>
      <c r="P40" s="46">
        <f t="shared" si="28"/>
        <v>7572.6246725999999</v>
      </c>
      <c r="Q40" s="46">
        <f t="shared" si="28"/>
        <v>7572.6246725999999</v>
      </c>
      <c r="R40" s="46">
        <f t="shared" si="28"/>
        <v>7572.6246725999999</v>
      </c>
      <c r="S40" s="47">
        <f>SUM(S29:S39)</f>
        <v>30290.498690399996</v>
      </c>
    </row>
    <row r="41" spans="2:19" s="39" customFormat="1" ht="12.75" x14ac:dyDescent="0.25">
      <c r="B41" s="48" t="s">
        <v>33</v>
      </c>
      <c r="C41" s="139">
        <f>IFERROR(C40/C13,"N/A")</f>
        <v>0.52789633845346595</v>
      </c>
      <c r="D41" s="49">
        <f t="shared" ref="D41:R41" si="29">IFERROR(D40/D13,"N/A")</f>
        <v>0.52789633845346595</v>
      </c>
      <c r="E41" s="49">
        <f t="shared" si="29"/>
        <v>0.52789633845346595</v>
      </c>
      <c r="F41" s="193">
        <f t="shared" si="29"/>
        <v>0.52789633845346595</v>
      </c>
      <c r="G41" s="49">
        <f t="shared" si="29"/>
        <v>0.52789633845346595</v>
      </c>
      <c r="H41" s="157">
        <f t="shared" si="29"/>
        <v>0.52789633845346595</v>
      </c>
      <c r="I41" s="193">
        <f t="shared" si="29"/>
        <v>0.52789633845346595</v>
      </c>
      <c r="J41" s="49">
        <f t="shared" si="29"/>
        <v>0.52789633845346595</v>
      </c>
      <c r="K41" s="49">
        <f t="shared" si="29"/>
        <v>0.52789633845346595</v>
      </c>
      <c r="L41" s="193">
        <f t="shared" si="29"/>
        <v>0.52789633845346595</v>
      </c>
      <c r="M41" s="49">
        <f t="shared" si="29"/>
        <v>0.52789633845346595</v>
      </c>
      <c r="N41" s="194">
        <f t="shared" si="29"/>
        <v>0.52789633845346595</v>
      </c>
      <c r="O41" s="49">
        <f t="shared" si="29"/>
        <v>0.52789633845346595</v>
      </c>
      <c r="P41" s="49">
        <f t="shared" si="29"/>
        <v>0.52789633845346595</v>
      </c>
      <c r="Q41" s="49">
        <f t="shared" si="29"/>
        <v>0.52789633845346595</v>
      </c>
      <c r="R41" s="49">
        <f t="shared" si="29"/>
        <v>0.52789633845346595</v>
      </c>
      <c r="S41" s="50">
        <f>IFERROR(S40/S13,"N/A")</f>
        <v>0.52789633845346617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7</v>
      </c>
      <c r="D42" s="52">
        <f>C42</f>
        <v>7</v>
      </c>
      <c r="E42" s="52">
        <f t="shared" ref="E42:N42" si="30">D42</f>
        <v>7</v>
      </c>
      <c r="F42" s="195">
        <f t="shared" si="30"/>
        <v>7</v>
      </c>
      <c r="G42" s="52">
        <f t="shared" si="30"/>
        <v>7</v>
      </c>
      <c r="H42" s="158">
        <f t="shared" si="30"/>
        <v>7</v>
      </c>
      <c r="I42" s="195">
        <f t="shared" si="30"/>
        <v>7</v>
      </c>
      <c r="J42" s="52">
        <f t="shared" si="30"/>
        <v>7</v>
      </c>
      <c r="K42" s="52">
        <f t="shared" si="30"/>
        <v>7</v>
      </c>
      <c r="L42" s="195">
        <f t="shared" si="30"/>
        <v>7</v>
      </c>
      <c r="M42" s="52">
        <f t="shared" si="30"/>
        <v>7</v>
      </c>
      <c r="N42" s="196">
        <f t="shared" si="30"/>
        <v>7</v>
      </c>
      <c r="O42" s="52">
        <f>AVERAGE(C42:E42)</f>
        <v>7</v>
      </c>
      <c r="P42" s="52">
        <f>AVERAGE(F42:H42)</f>
        <v>7</v>
      </c>
      <c r="Q42" s="52">
        <f>AVERAGE(I42:K42)</f>
        <v>7</v>
      </c>
      <c r="R42" s="52">
        <f>AVERAGE(L42:N42)</f>
        <v>7</v>
      </c>
      <c r="S42" s="53">
        <f>AVERAGE(O42:R42)</f>
        <v>7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-4504.8253908666666</v>
      </c>
      <c r="D44" s="34">
        <f t="shared" ref="D44:R44" si="31">D13-D25-D40</f>
        <v>-4504.8253908666666</v>
      </c>
      <c r="E44" s="34">
        <f t="shared" si="31"/>
        <v>-4504.8253908666666</v>
      </c>
      <c r="F44" s="185">
        <f t="shared" si="31"/>
        <v>-4504.8253908666666</v>
      </c>
      <c r="G44" s="34">
        <f t="shared" si="31"/>
        <v>-4504.8253908666666</v>
      </c>
      <c r="H44" s="153">
        <f t="shared" si="31"/>
        <v>-4504.8253908666666</v>
      </c>
      <c r="I44" s="185">
        <f t="shared" si="31"/>
        <v>-4504.8253908666666</v>
      </c>
      <c r="J44" s="34">
        <f t="shared" si="31"/>
        <v>-4504.8253908666666</v>
      </c>
      <c r="K44" s="34">
        <f t="shared" si="31"/>
        <v>-4504.8253908666666</v>
      </c>
      <c r="L44" s="185">
        <f t="shared" si="31"/>
        <v>-4504.8253908666666</v>
      </c>
      <c r="M44" s="34">
        <f t="shared" si="31"/>
        <v>-4504.8253908666666</v>
      </c>
      <c r="N44" s="186">
        <f t="shared" si="31"/>
        <v>-4504.8253908666666</v>
      </c>
      <c r="O44" s="34">
        <f t="shared" si="31"/>
        <v>-13514.4761726</v>
      </c>
      <c r="P44" s="34">
        <f t="shared" si="31"/>
        <v>-13514.4761726</v>
      </c>
      <c r="Q44" s="34">
        <f t="shared" si="31"/>
        <v>-13514.4761726</v>
      </c>
      <c r="R44" s="34">
        <f t="shared" si="31"/>
        <v>-13514.4761726</v>
      </c>
      <c r="S44" s="35">
        <f>S13-S25-S40</f>
        <v>-54057.904690400013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-0.94210961140672322</v>
      </c>
      <c r="D45" s="56">
        <f t="shared" si="32"/>
        <v>-0.94210961140672322</v>
      </c>
      <c r="E45" s="56">
        <f t="shared" si="32"/>
        <v>-0.94210961140672322</v>
      </c>
      <c r="F45" s="197">
        <f t="shared" si="32"/>
        <v>-0.94210961140672322</v>
      </c>
      <c r="G45" s="56">
        <f t="shared" si="32"/>
        <v>-0.94210961140672322</v>
      </c>
      <c r="H45" s="159">
        <f t="shared" si="32"/>
        <v>-0.94210961140672322</v>
      </c>
      <c r="I45" s="197">
        <f t="shared" si="32"/>
        <v>-0.94210961140672322</v>
      </c>
      <c r="J45" s="56">
        <f t="shared" si="32"/>
        <v>-0.94210961140672322</v>
      </c>
      <c r="K45" s="56">
        <f t="shared" si="32"/>
        <v>-0.94210961140672322</v>
      </c>
      <c r="L45" s="197">
        <f t="shared" si="32"/>
        <v>-0.94210961140672322</v>
      </c>
      <c r="M45" s="56">
        <f t="shared" si="32"/>
        <v>-0.94210961140672322</v>
      </c>
      <c r="N45" s="198">
        <f t="shared" si="32"/>
        <v>-0.94210961140672322</v>
      </c>
      <c r="O45" s="56">
        <f t="shared" si="32"/>
        <v>-0.94210961140672334</v>
      </c>
      <c r="P45" s="56">
        <f t="shared" si="32"/>
        <v>-0.94210961140672334</v>
      </c>
      <c r="Q45" s="56">
        <f t="shared" si="32"/>
        <v>-0.94210961140672334</v>
      </c>
      <c r="R45" s="56">
        <f t="shared" si="32"/>
        <v>-0.94210961140672334</v>
      </c>
      <c r="S45" s="57">
        <f>IFERROR(S44/S13,"NO GMV")</f>
        <v>-0.942109611406724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2257.4279424666665</v>
      </c>
      <c r="D47" s="60">
        <f t="shared" ref="D47:R47" si="33">+D44+D25</f>
        <v>2257.4279424666665</v>
      </c>
      <c r="E47" s="60">
        <f t="shared" si="33"/>
        <v>2257.4279424666665</v>
      </c>
      <c r="F47" s="199">
        <f t="shared" si="33"/>
        <v>2257.4279424666665</v>
      </c>
      <c r="G47" s="60">
        <f t="shared" si="33"/>
        <v>2257.4279424666665</v>
      </c>
      <c r="H47" s="160">
        <f t="shared" si="33"/>
        <v>2257.4279424666665</v>
      </c>
      <c r="I47" s="199">
        <f t="shared" si="33"/>
        <v>2257.4279424666665</v>
      </c>
      <c r="J47" s="60">
        <f t="shared" si="33"/>
        <v>2257.4279424666665</v>
      </c>
      <c r="K47" s="60">
        <f t="shared" si="33"/>
        <v>2257.4279424666665</v>
      </c>
      <c r="L47" s="199">
        <f t="shared" si="33"/>
        <v>2257.4279424666665</v>
      </c>
      <c r="M47" s="60">
        <f t="shared" si="33"/>
        <v>2257.4279424666665</v>
      </c>
      <c r="N47" s="200">
        <f t="shared" si="33"/>
        <v>2257.4279424666665</v>
      </c>
      <c r="O47" s="60">
        <f t="shared" si="33"/>
        <v>6772.2838273999987</v>
      </c>
      <c r="P47" s="60">
        <f t="shared" si="33"/>
        <v>6772.2838273999987</v>
      </c>
      <c r="Q47" s="60">
        <f t="shared" si="33"/>
        <v>6772.2838273999987</v>
      </c>
      <c r="R47" s="60">
        <f t="shared" si="33"/>
        <v>6772.2838273999987</v>
      </c>
      <c r="S47" s="61">
        <f>+S44+S25</f>
        <v>27089.135309599966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0.4721036615465341</v>
      </c>
      <c r="D48" s="63">
        <f t="shared" si="34"/>
        <v>0.4721036615465341</v>
      </c>
      <c r="E48" s="63">
        <f t="shared" si="34"/>
        <v>0.4721036615465341</v>
      </c>
      <c r="F48" s="201">
        <f t="shared" si="34"/>
        <v>0.4721036615465341</v>
      </c>
      <c r="G48" s="63">
        <f t="shared" si="34"/>
        <v>0.4721036615465341</v>
      </c>
      <c r="H48" s="161">
        <f t="shared" si="34"/>
        <v>0.4721036615465341</v>
      </c>
      <c r="I48" s="201">
        <f t="shared" si="34"/>
        <v>0.4721036615465341</v>
      </c>
      <c r="J48" s="63">
        <f t="shared" si="34"/>
        <v>0.4721036615465341</v>
      </c>
      <c r="K48" s="63">
        <f t="shared" si="34"/>
        <v>0.4721036615465341</v>
      </c>
      <c r="L48" s="201">
        <f t="shared" si="34"/>
        <v>0.4721036615465341</v>
      </c>
      <c r="M48" s="63">
        <f t="shared" si="34"/>
        <v>0.4721036615465341</v>
      </c>
      <c r="N48" s="163">
        <f t="shared" si="34"/>
        <v>0.4721036615465341</v>
      </c>
      <c r="O48" s="63">
        <f t="shared" si="34"/>
        <v>0.47210366154653405</v>
      </c>
      <c r="P48" s="63">
        <f t="shared" si="34"/>
        <v>0.47210366154653405</v>
      </c>
      <c r="Q48" s="63">
        <f t="shared" si="34"/>
        <v>0.47210366154653405</v>
      </c>
      <c r="R48" s="63">
        <f t="shared" si="34"/>
        <v>0.47210366154653405</v>
      </c>
      <c r="S48" s="64">
        <f>IFERROR(S47/S13,"NO GMV")</f>
        <v>0.47210366154653383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B93AD-A211-417A-8083-D9FEF9131BCC}">
  <sheetPr codeName="Sheet36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20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20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48822.994999999988</v>
      </c>
      <c r="D5" s="15">
        <f>C5</f>
        <v>48822.994999999988</v>
      </c>
      <c r="E5" s="15">
        <f t="shared" ref="E5:N5" si="2">D5</f>
        <v>48822.994999999988</v>
      </c>
      <c r="F5" s="171">
        <f t="shared" si="2"/>
        <v>48822.994999999988</v>
      </c>
      <c r="G5" s="15">
        <f t="shared" si="2"/>
        <v>48822.994999999988</v>
      </c>
      <c r="H5" s="146">
        <f t="shared" si="2"/>
        <v>48822.994999999988</v>
      </c>
      <c r="I5" s="171">
        <f t="shared" si="2"/>
        <v>48822.994999999988</v>
      </c>
      <c r="J5" s="15">
        <f t="shared" si="2"/>
        <v>48822.994999999988</v>
      </c>
      <c r="K5" s="15">
        <f t="shared" si="2"/>
        <v>48822.994999999988</v>
      </c>
      <c r="L5" s="171">
        <f t="shared" si="2"/>
        <v>48822.994999999988</v>
      </c>
      <c r="M5" s="15">
        <f t="shared" si="2"/>
        <v>48822.994999999988</v>
      </c>
      <c r="N5" s="172">
        <f t="shared" si="2"/>
        <v>48822.994999999988</v>
      </c>
      <c r="O5" s="15">
        <f>SUM(C5:E5)</f>
        <v>146468.98499999996</v>
      </c>
      <c r="P5" s="15">
        <f>SUM(F5:H5)</f>
        <v>146468.98499999996</v>
      </c>
      <c r="Q5" s="15">
        <f>SUM(I5:K5)</f>
        <v>146468.98499999996</v>
      </c>
      <c r="R5" s="15">
        <f>SUM(L5:N5)</f>
        <v>146468.98499999996</v>
      </c>
      <c r="S5" s="16">
        <f>SUM(C5:N5)</f>
        <v>585875.93999999983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12909.093166666666</v>
      </c>
      <c r="D8" s="24">
        <f t="shared" ref="D8:N10" si="3">C8</f>
        <v>12909.093166666666</v>
      </c>
      <c r="E8" s="24">
        <f t="shared" si="3"/>
        <v>12909.093166666666</v>
      </c>
      <c r="F8" s="177">
        <f t="shared" si="3"/>
        <v>12909.093166666666</v>
      </c>
      <c r="G8" s="24">
        <f t="shared" si="3"/>
        <v>12909.093166666666</v>
      </c>
      <c r="H8" s="149">
        <f t="shared" si="3"/>
        <v>12909.093166666666</v>
      </c>
      <c r="I8" s="177">
        <f t="shared" si="3"/>
        <v>12909.093166666666</v>
      </c>
      <c r="J8" s="24">
        <f t="shared" si="3"/>
        <v>12909.093166666666</v>
      </c>
      <c r="K8" s="24">
        <f t="shared" si="3"/>
        <v>12909.093166666666</v>
      </c>
      <c r="L8" s="177">
        <f t="shared" si="3"/>
        <v>12909.093166666666</v>
      </c>
      <c r="M8" s="24">
        <f t="shared" si="3"/>
        <v>12909.093166666666</v>
      </c>
      <c r="N8" s="178">
        <f t="shared" si="3"/>
        <v>12909.093166666666</v>
      </c>
      <c r="O8" s="24">
        <f t="shared" ref="O8:O10" si="4">SUM(C8:E8)</f>
        <v>38727.279499999997</v>
      </c>
      <c r="P8" s="24">
        <f t="shared" ref="P8:P10" si="5">SUM(F8:H8)</f>
        <v>38727.279499999997</v>
      </c>
      <c r="Q8" s="24">
        <f t="shared" ref="Q8:Q10" si="6">SUM(I8:K8)</f>
        <v>38727.279499999997</v>
      </c>
      <c r="R8" s="24">
        <f t="shared" ref="R8:R10" si="7">SUM(L8:N8)</f>
        <v>38727.279499999997</v>
      </c>
      <c r="S8" s="25">
        <f t="shared" ref="S8:S10" si="8">SUM(C8:N8)</f>
        <v>154909.11799999996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17849.394333333315</v>
      </c>
      <c r="D10" s="27">
        <f t="shared" si="3"/>
        <v>17849.394333333315</v>
      </c>
      <c r="E10" s="27">
        <f t="shared" si="3"/>
        <v>17849.394333333315</v>
      </c>
      <c r="F10" s="179">
        <f t="shared" si="3"/>
        <v>17849.394333333315</v>
      </c>
      <c r="G10" s="27">
        <f t="shared" si="3"/>
        <v>17849.394333333315</v>
      </c>
      <c r="H10" s="150">
        <f t="shared" si="3"/>
        <v>17849.394333333315</v>
      </c>
      <c r="I10" s="179">
        <f t="shared" si="3"/>
        <v>17849.394333333315</v>
      </c>
      <c r="J10" s="27">
        <f t="shared" si="3"/>
        <v>17849.394333333315</v>
      </c>
      <c r="K10" s="27">
        <f t="shared" si="3"/>
        <v>17849.394333333315</v>
      </c>
      <c r="L10" s="179">
        <f t="shared" si="3"/>
        <v>17849.394333333315</v>
      </c>
      <c r="M10" s="27">
        <f t="shared" si="3"/>
        <v>17849.394333333315</v>
      </c>
      <c r="N10" s="180">
        <f t="shared" si="3"/>
        <v>17849.394333333315</v>
      </c>
      <c r="O10" s="27">
        <f t="shared" si="4"/>
        <v>53548.182999999946</v>
      </c>
      <c r="P10" s="27">
        <f t="shared" si="5"/>
        <v>53548.182999999946</v>
      </c>
      <c r="Q10" s="27">
        <f t="shared" si="6"/>
        <v>53548.182999999946</v>
      </c>
      <c r="R10" s="27">
        <f t="shared" si="7"/>
        <v>53548.182999999946</v>
      </c>
      <c r="S10" s="28">
        <f t="shared" si="8"/>
        <v>214192.73199999973</v>
      </c>
    </row>
    <row r="11" spans="1:19" ht="12.75" x14ac:dyDescent="0.25">
      <c r="B11" s="29" t="s">
        <v>9</v>
      </c>
      <c r="C11" s="133">
        <f>SUM(C8:C9)</f>
        <v>12909.093166666666</v>
      </c>
      <c r="D11" s="30">
        <f t="shared" ref="D11:S11" si="9">SUM(D8:D9)</f>
        <v>12909.093166666666</v>
      </c>
      <c r="E11" s="30">
        <f t="shared" si="9"/>
        <v>12909.093166666666</v>
      </c>
      <c r="F11" s="181">
        <f t="shared" si="9"/>
        <v>12909.093166666666</v>
      </c>
      <c r="G11" s="30">
        <f t="shared" si="9"/>
        <v>12909.093166666666</v>
      </c>
      <c r="H11" s="151">
        <f t="shared" si="9"/>
        <v>12909.093166666666</v>
      </c>
      <c r="I11" s="181">
        <f t="shared" si="9"/>
        <v>12909.093166666666</v>
      </c>
      <c r="J11" s="30">
        <f t="shared" si="9"/>
        <v>12909.093166666666</v>
      </c>
      <c r="K11" s="30">
        <f t="shared" si="9"/>
        <v>12909.093166666666</v>
      </c>
      <c r="L11" s="181">
        <f t="shared" si="9"/>
        <v>12909.093166666666</v>
      </c>
      <c r="M11" s="30">
        <f t="shared" si="9"/>
        <v>12909.093166666666</v>
      </c>
      <c r="N11" s="182">
        <f t="shared" si="9"/>
        <v>12909.093166666666</v>
      </c>
      <c r="O11" s="30">
        <f t="shared" si="9"/>
        <v>38727.279499999997</v>
      </c>
      <c r="P11" s="30">
        <f t="shared" si="9"/>
        <v>38727.279499999997</v>
      </c>
      <c r="Q11" s="30">
        <f t="shared" si="9"/>
        <v>38727.279499999997</v>
      </c>
      <c r="R11" s="30">
        <f t="shared" si="9"/>
        <v>38727.279499999997</v>
      </c>
      <c r="S11" s="31">
        <f t="shared" si="9"/>
        <v>154909.11799999996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18064.507500000007</v>
      </c>
      <c r="D13" s="34">
        <f t="shared" ref="D13:N13" si="11">D5-SUM(D8:D10)</f>
        <v>18064.507500000007</v>
      </c>
      <c r="E13" s="34">
        <f t="shared" si="11"/>
        <v>18064.507500000007</v>
      </c>
      <c r="F13" s="185">
        <f t="shared" si="11"/>
        <v>18064.507500000007</v>
      </c>
      <c r="G13" s="34">
        <f t="shared" si="11"/>
        <v>18064.507500000007</v>
      </c>
      <c r="H13" s="153">
        <f t="shared" si="11"/>
        <v>18064.507500000007</v>
      </c>
      <c r="I13" s="185">
        <f t="shared" si="11"/>
        <v>18064.507500000007</v>
      </c>
      <c r="J13" s="34">
        <f t="shared" si="11"/>
        <v>18064.507500000007</v>
      </c>
      <c r="K13" s="34">
        <f t="shared" si="11"/>
        <v>18064.507500000007</v>
      </c>
      <c r="L13" s="185">
        <f t="shared" si="11"/>
        <v>18064.507500000007</v>
      </c>
      <c r="M13" s="34">
        <f t="shared" si="11"/>
        <v>18064.507500000007</v>
      </c>
      <c r="N13" s="186">
        <f t="shared" si="11"/>
        <v>18064.507500000007</v>
      </c>
      <c r="O13" s="34">
        <f t="shared" ref="O13:R13" si="12">O5-SUM(O8:O10)</f>
        <v>54193.522500000021</v>
      </c>
      <c r="P13" s="34">
        <f t="shared" si="12"/>
        <v>54193.522500000021</v>
      </c>
      <c r="Q13" s="34">
        <f t="shared" si="12"/>
        <v>54193.522500000021</v>
      </c>
      <c r="R13" s="34">
        <f t="shared" si="12"/>
        <v>54193.522500000021</v>
      </c>
      <c r="S13" s="35">
        <f>S5-SUM(S8:S10)</f>
        <v>216774.09000000014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0.3699999866866015</v>
      </c>
      <c r="D14" s="314">
        <f t="shared" si="13"/>
        <v>0.3699999866866015</v>
      </c>
      <c r="E14" s="314">
        <f t="shared" si="13"/>
        <v>0.3699999866866015</v>
      </c>
      <c r="F14" s="315">
        <f t="shared" si="13"/>
        <v>0.3699999866866015</v>
      </c>
      <c r="G14" s="314">
        <f t="shared" si="13"/>
        <v>0.3699999866866015</v>
      </c>
      <c r="H14" s="316">
        <f t="shared" si="13"/>
        <v>0.3699999866866015</v>
      </c>
      <c r="I14" s="315">
        <f t="shared" si="13"/>
        <v>0.3699999866866015</v>
      </c>
      <c r="J14" s="314">
        <f t="shared" si="13"/>
        <v>0.3699999866866015</v>
      </c>
      <c r="K14" s="314">
        <f t="shared" si="13"/>
        <v>0.3699999866866015</v>
      </c>
      <c r="L14" s="315">
        <f t="shared" si="13"/>
        <v>0.3699999866866015</v>
      </c>
      <c r="M14" s="314">
        <f t="shared" si="13"/>
        <v>0.3699999866866015</v>
      </c>
      <c r="N14" s="317">
        <f t="shared" si="13"/>
        <v>0.3699999866866015</v>
      </c>
      <c r="O14" s="314">
        <f t="shared" si="13"/>
        <v>0.3699999866866015</v>
      </c>
      <c r="P14" s="314">
        <f t="shared" si="13"/>
        <v>0.3699999866866015</v>
      </c>
      <c r="Q14" s="314">
        <f t="shared" si="13"/>
        <v>0.3699999866866015</v>
      </c>
      <c r="R14" s="314">
        <f t="shared" si="13"/>
        <v>0.3699999866866015</v>
      </c>
      <c r="S14" s="318">
        <f>IFERROR(S13/S5,"N/A")</f>
        <v>0.36999998668660161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749.22249999999997</v>
      </c>
      <c r="D24" s="27">
        <f t="shared" si="14"/>
        <v>749.22249999999997</v>
      </c>
      <c r="E24" s="27">
        <f t="shared" si="14"/>
        <v>749.22249999999997</v>
      </c>
      <c r="F24" s="179">
        <f t="shared" si="14"/>
        <v>749.22249999999997</v>
      </c>
      <c r="G24" s="27">
        <f t="shared" si="14"/>
        <v>749.22249999999997</v>
      </c>
      <c r="H24" s="150">
        <f t="shared" si="14"/>
        <v>749.22249999999997</v>
      </c>
      <c r="I24" s="179">
        <f t="shared" si="14"/>
        <v>749.22249999999997</v>
      </c>
      <c r="J24" s="27">
        <f t="shared" si="14"/>
        <v>749.22249999999997</v>
      </c>
      <c r="K24" s="27">
        <f t="shared" si="14"/>
        <v>749.22249999999997</v>
      </c>
      <c r="L24" s="179">
        <f t="shared" si="14"/>
        <v>749.22249999999997</v>
      </c>
      <c r="M24" s="27">
        <f t="shared" si="14"/>
        <v>749.22249999999997</v>
      </c>
      <c r="N24" s="180">
        <f t="shared" si="14"/>
        <v>749.22249999999997</v>
      </c>
      <c r="O24" s="27">
        <f t="shared" si="15"/>
        <v>2247.6675</v>
      </c>
      <c r="P24" s="27">
        <f t="shared" si="16"/>
        <v>2247.6675</v>
      </c>
      <c r="Q24" s="27">
        <f t="shared" si="17"/>
        <v>2247.6675</v>
      </c>
      <c r="R24" s="27">
        <f t="shared" si="18"/>
        <v>2247.6675</v>
      </c>
      <c r="S24" s="28">
        <f t="shared" si="19"/>
        <v>8990.67</v>
      </c>
    </row>
    <row r="25" spans="2:19" s="41" customFormat="1" ht="12.75" x14ac:dyDescent="0.25">
      <c r="B25" s="29" t="s">
        <v>20</v>
      </c>
      <c r="C25" s="135">
        <f>SUM(C18:C24)</f>
        <v>749.22249999999997</v>
      </c>
      <c r="D25" s="34">
        <f t="shared" ref="D25:R25" si="20">SUM(D18:D24)</f>
        <v>749.22249999999997</v>
      </c>
      <c r="E25" s="34">
        <f t="shared" si="20"/>
        <v>749.22249999999997</v>
      </c>
      <c r="F25" s="185">
        <f t="shared" si="20"/>
        <v>749.22249999999997</v>
      </c>
      <c r="G25" s="34">
        <f t="shared" si="20"/>
        <v>749.22249999999997</v>
      </c>
      <c r="H25" s="153">
        <f t="shared" si="20"/>
        <v>749.22249999999997</v>
      </c>
      <c r="I25" s="185">
        <f t="shared" si="20"/>
        <v>749.22249999999997</v>
      </c>
      <c r="J25" s="34">
        <f t="shared" si="20"/>
        <v>749.22249999999997</v>
      </c>
      <c r="K25" s="34">
        <f t="shared" si="20"/>
        <v>749.22249999999997</v>
      </c>
      <c r="L25" s="185">
        <f t="shared" si="20"/>
        <v>749.22249999999997</v>
      </c>
      <c r="M25" s="34">
        <f t="shared" si="20"/>
        <v>749.22249999999997</v>
      </c>
      <c r="N25" s="186">
        <f t="shared" si="20"/>
        <v>749.22249999999997</v>
      </c>
      <c r="O25" s="34">
        <f t="shared" si="20"/>
        <v>2247.6675</v>
      </c>
      <c r="P25" s="34">
        <f t="shared" si="20"/>
        <v>2247.6675</v>
      </c>
      <c r="Q25" s="34">
        <f t="shared" si="20"/>
        <v>2247.6675</v>
      </c>
      <c r="R25" s="34">
        <f t="shared" si="20"/>
        <v>2247.6675</v>
      </c>
      <c r="S25" s="35">
        <f>SUM(S18:S24)</f>
        <v>8990.67</v>
      </c>
    </row>
    <row r="26" spans="2:19" s="39" customFormat="1" ht="12.75" x14ac:dyDescent="0.25">
      <c r="B26" s="42" t="s">
        <v>21</v>
      </c>
      <c r="C26" s="137">
        <f>IFERROR(C25/C13,"N/A")</f>
        <v>4.1474836775926477E-2</v>
      </c>
      <c r="D26" s="43">
        <f t="shared" ref="D26:R26" si="21">IFERROR(D25/D13,"N/A")</f>
        <v>4.1474836775926477E-2</v>
      </c>
      <c r="E26" s="43">
        <f t="shared" si="21"/>
        <v>4.1474836775926477E-2</v>
      </c>
      <c r="F26" s="189">
        <f t="shared" si="21"/>
        <v>4.1474836775926477E-2</v>
      </c>
      <c r="G26" s="43">
        <f t="shared" si="21"/>
        <v>4.1474836775926477E-2</v>
      </c>
      <c r="H26" s="155">
        <f t="shared" si="21"/>
        <v>4.1474836775926477E-2</v>
      </c>
      <c r="I26" s="189">
        <f t="shared" si="21"/>
        <v>4.1474836775926477E-2</v>
      </c>
      <c r="J26" s="43">
        <f t="shared" si="21"/>
        <v>4.1474836775926477E-2</v>
      </c>
      <c r="K26" s="43">
        <f t="shared" si="21"/>
        <v>4.1474836775926477E-2</v>
      </c>
      <c r="L26" s="189">
        <f t="shared" si="21"/>
        <v>4.1474836775926477E-2</v>
      </c>
      <c r="M26" s="43">
        <f t="shared" si="21"/>
        <v>4.1474836775926477E-2</v>
      </c>
      <c r="N26" s="190">
        <f t="shared" si="21"/>
        <v>4.1474836775926477E-2</v>
      </c>
      <c r="O26" s="43">
        <f t="shared" si="21"/>
        <v>4.1474836775926477E-2</v>
      </c>
      <c r="P26" s="43">
        <f t="shared" si="21"/>
        <v>4.1474836775926477E-2</v>
      </c>
      <c r="Q26" s="43">
        <f t="shared" si="21"/>
        <v>4.1474836775926477E-2</v>
      </c>
      <c r="R26" s="43">
        <f t="shared" si="21"/>
        <v>4.1474836775926477E-2</v>
      </c>
      <c r="S26" s="44">
        <f>IFERROR(S25/S13,"N/A")</f>
        <v>4.147483677592647E-2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166.66666666666666</v>
      </c>
      <c r="D29" s="24">
        <f t="shared" ref="D29:N39" si="22">C29</f>
        <v>166.66666666666666</v>
      </c>
      <c r="E29" s="24">
        <f t="shared" si="22"/>
        <v>166.66666666666666</v>
      </c>
      <c r="F29" s="177">
        <f t="shared" si="22"/>
        <v>166.66666666666666</v>
      </c>
      <c r="G29" s="24">
        <f t="shared" si="22"/>
        <v>166.66666666666666</v>
      </c>
      <c r="H29" s="149">
        <f t="shared" si="22"/>
        <v>166.66666666666666</v>
      </c>
      <c r="I29" s="177">
        <f t="shared" si="22"/>
        <v>166.66666666666666</v>
      </c>
      <c r="J29" s="24">
        <f t="shared" si="22"/>
        <v>166.66666666666666</v>
      </c>
      <c r="K29" s="24">
        <f t="shared" si="22"/>
        <v>166.66666666666666</v>
      </c>
      <c r="L29" s="177">
        <f t="shared" si="22"/>
        <v>166.66666666666666</v>
      </c>
      <c r="M29" s="24">
        <f t="shared" si="22"/>
        <v>166.66666666666666</v>
      </c>
      <c r="N29" s="178">
        <f t="shared" si="22"/>
        <v>166.66666666666666</v>
      </c>
      <c r="O29" s="24">
        <f t="shared" ref="O29:O39" si="23">SUM(C29:E29)</f>
        <v>500</v>
      </c>
      <c r="P29" s="24">
        <f t="shared" ref="P29:P39" si="24">SUM(F29:H29)</f>
        <v>500</v>
      </c>
      <c r="Q29" s="24">
        <f t="shared" ref="Q29:Q39" si="25">SUM(I29:K29)</f>
        <v>500</v>
      </c>
      <c r="R29" s="24">
        <f t="shared" ref="R29:R39" si="26">SUM(L29:N29)</f>
        <v>500</v>
      </c>
      <c r="S29" s="25">
        <f t="shared" ref="S29:S39" si="27">SUM(C29:N29)</f>
        <v>2000.0000000000002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100.00000000000001</v>
      </c>
      <c r="D31" s="24">
        <f t="shared" si="22"/>
        <v>100.00000000000001</v>
      </c>
      <c r="E31" s="24">
        <f t="shared" si="22"/>
        <v>100.00000000000001</v>
      </c>
      <c r="F31" s="177">
        <f t="shared" si="22"/>
        <v>100.00000000000001</v>
      </c>
      <c r="G31" s="24">
        <f t="shared" si="22"/>
        <v>100.00000000000001</v>
      </c>
      <c r="H31" s="149">
        <f t="shared" si="22"/>
        <v>100.00000000000001</v>
      </c>
      <c r="I31" s="177">
        <f t="shared" si="22"/>
        <v>100.00000000000001</v>
      </c>
      <c r="J31" s="24">
        <f t="shared" si="22"/>
        <v>100.00000000000001</v>
      </c>
      <c r="K31" s="24">
        <f t="shared" si="22"/>
        <v>100.00000000000001</v>
      </c>
      <c r="L31" s="177">
        <f t="shared" si="22"/>
        <v>100.00000000000001</v>
      </c>
      <c r="M31" s="24">
        <f t="shared" si="22"/>
        <v>100.00000000000001</v>
      </c>
      <c r="N31" s="178">
        <f t="shared" si="22"/>
        <v>100.00000000000001</v>
      </c>
      <c r="O31" s="24">
        <f t="shared" si="23"/>
        <v>300.00000000000006</v>
      </c>
      <c r="P31" s="24">
        <f t="shared" si="24"/>
        <v>300.00000000000006</v>
      </c>
      <c r="Q31" s="24">
        <f t="shared" si="25"/>
        <v>300.00000000000006</v>
      </c>
      <c r="R31" s="24">
        <f t="shared" si="26"/>
        <v>300.00000000000006</v>
      </c>
      <c r="S31" s="25">
        <f t="shared" si="27"/>
        <v>1200.0000000000002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100.00000000000001</v>
      </c>
      <c r="D32" s="24">
        <f t="shared" si="22"/>
        <v>100.00000000000001</v>
      </c>
      <c r="E32" s="24">
        <f t="shared" si="22"/>
        <v>100.00000000000001</v>
      </c>
      <c r="F32" s="177">
        <f t="shared" si="22"/>
        <v>100.00000000000001</v>
      </c>
      <c r="G32" s="24">
        <f t="shared" si="22"/>
        <v>100.00000000000001</v>
      </c>
      <c r="H32" s="149">
        <f t="shared" si="22"/>
        <v>100.00000000000001</v>
      </c>
      <c r="I32" s="177">
        <f t="shared" si="22"/>
        <v>100.00000000000001</v>
      </c>
      <c r="J32" s="24">
        <f t="shared" si="22"/>
        <v>100.00000000000001</v>
      </c>
      <c r="K32" s="24">
        <f t="shared" si="22"/>
        <v>100.00000000000001</v>
      </c>
      <c r="L32" s="177">
        <f t="shared" si="22"/>
        <v>100.00000000000001</v>
      </c>
      <c r="M32" s="24">
        <f t="shared" si="22"/>
        <v>100.00000000000001</v>
      </c>
      <c r="N32" s="178">
        <f t="shared" si="22"/>
        <v>100.00000000000001</v>
      </c>
      <c r="O32" s="24">
        <f t="shared" si="23"/>
        <v>300.00000000000006</v>
      </c>
      <c r="P32" s="24">
        <f t="shared" si="24"/>
        <v>300.00000000000006</v>
      </c>
      <c r="Q32" s="24">
        <f t="shared" si="25"/>
        <v>300.00000000000006</v>
      </c>
      <c r="R32" s="24">
        <f t="shared" si="26"/>
        <v>300.00000000000006</v>
      </c>
      <c r="S32" s="25">
        <f t="shared" si="27"/>
        <v>1200.0000000000002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1464.6898499999995</v>
      </c>
      <c r="D33" s="24">
        <f t="shared" si="22"/>
        <v>1464.6898499999995</v>
      </c>
      <c r="E33" s="24">
        <f t="shared" si="22"/>
        <v>1464.6898499999995</v>
      </c>
      <c r="F33" s="177">
        <f t="shared" si="22"/>
        <v>1464.6898499999995</v>
      </c>
      <c r="G33" s="24">
        <f t="shared" si="22"/>
        <v>1464.6898499999995</v>
      </c>
      <c r="H33" s="149">
        <f t="shared" si="22"/>
        <v>1464.6898499999995</v>
      </c>
      <c r="I33" s="177">
        <f t="shared" si="22"/>
        <v>1464.6898499999995</v>
      </c>
      <c r="J33" s="24">
        <f t="shared" si="22"/>
        <v>1464.6898499999995</v>
      </c>
      <c r="K33" s="24">
        <f t="shared" si="22"/>
        <v>1464.6898499999995</v>
      </c>
      <c r="L33" s="177">
        <f t="shared" si="22"/>
        <v>1464.6898499999995</v>
      </c>
      <c r="M33" s="24">
        <f t="shared" si="22"/>
        <v>1464.6898499999995</v>
      </c>
      <c r="N33" s="178">
        <f t="shared" si="22"/>
        <v>1464.6898499999995</v>
      </c>
      <c r="O33" s="24">
        <f t="shared" si="23"/>
        <v>4394.0695499999983</v>
      </c>
      <c r="P33" s="24">
        <f t="shared" si="24"/>
        <v>4394.0695499999983</v>
      </c>
      <c r="Q33" s="24">
        <f t="shared" si="25"/>
        <v>4394.0695499999983</v>
      </c>
      <c r="R33" s="24">
        <f t="shared" si="26"/>
        <v>4394.0695499999983</v>
      </c>
      <c r="S33" s="25">
        <f t="shared" si="27"/>
        <v>17576.27819999999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168.00000000000003</v>
      </c>
      <c r="D35" s="24">
        <f t="shared" si="22"/>
        <v>168.00000000000003</v>
      </c>
      <c r="E35" s="24">
        <f t="shared" si="22"/>
        <v>168.00000000000003</v>
      </c>
      <c r="F35" s="177">
        <f t="shared" si="22"/>
        <v>168.00000000000003</v>
      </c>
      <c r="G35" s="24">
        <f t="shared" si="22"/>
        <v>168.00000000000003</v>
      </c>
      <c r="H35" s="149">
        <f t="shared" si="22"/>
        <v>168.00000000000003</v>
      </c>
      <c r="I35" s="177">
        <f t="shared" si="22"/>
        <v>168.00000000000003</v>
      </c>
      <c r="J35" s="24">
        <f t="shared" si="22"/>
        <v>168.00000000000003</v>
      </c>
      <c r="K35" s="24">
        <f t="shared" si="22"/>
        <v>168.00000000000003</v>
      </c>
      <c r="L35" s="177">
        <f t="shared" si="22"/>
        <v>168.00000000000003</v>
      </c>
      <c r="M35" s="24">
        <f t="shared" si="22"/>
        <v>168.00000000000003</v>
      </c>
      <c r="N35" s="178">
        <f t="shared" si="22"/>
        <v>168.00000000000003</v>
      </c>
      <c r="O35" s="24">
        <f t="shared" si="23"/>
        <v>504.00000000000011</v>
      </c>
      <c r="P35" s="24">
        <f t="shared" si="24"/>
        <v>504.00000000000011</v>
      </c>
      <c r="Q35" s="24">
        <f t="shared" si="25"/>
        <v>504.00000000000011</v>
      </c>
      <c r="R35" s="24">
        <f t="shared" si="26"/>
        <v>504.00000000000011</v>
      </c>
      <c r="S35" s="25">
        <f t="shared" si="27"/>
        <v>2016.0000000000002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486</v>
      </c>
      <c r="D36" s="24">
        <f t="shared" si="22"/>
        <v>486</v>
      </c>
      <c r="E36" s="24">
        <f t="shared" si="22"/>
        <v>486</v>
      </c>
      <c r="F36" s="177">
        <f t="shared" si="22"/>
        <v>486</v>
      </c>
      <c r="G36" s="24">
        <f t="shared" si="22"/>
        <v>486</v>
      </c>
      <c r="H36" s="149">
        <f t="shared" si="22"/>
        <v>486</v>
      </c>
      <c r="I36" s="177">
        <f t="shared" si="22"/>
        <v>486</v>
      </c>
      <c r="J36" s="24">
        <f t="shared" si="22"/>
        <v>486</v>
      </c>
      <c r="K36" s="24">
        <f t="shared" si="22"/>
        <v>486</v>
      </c>
      <c r="L36" s="177">
        <f t="shared" si="22"/>
        <v>486</v>
      </c>
      <c r="M36" s="24">
        <f t="shared" si="22"/>
        <v>486</v>
      </c>
      <c r="N36" s="178">
        <f t="shared" si="22"/>
        <v>486</v>
      </c>
      <c r="O36" s="24">
        <f t="shared" si="23"/>
        <v>1458</v>
      </c>
      <c r="P36" s="24">
        <f t="shared" si="24"/>
        <v>1458</v>
      </c>
      <c r="Q36" s="24">
        <f t="shared" si="25"/>
        <v>1458</v>
      </c>
      <c r="R36" s="24">
        <f t="shared" si="26"/>
        <v>1458</v>
      </c>
      <c r="S36" s="25">
        <f t="shared" si="27"/>
        <v>5832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204</v>
      </c>
      <c r="D37" s="24">
        <f t="shared" si="22"/>
        <v>204</v>
      </c>
      <c r="E37" s="24">
        <f t="shared" si="22"/>
        <v>204</v>
      </c>
      <c r="F37" s="177">
        <f t="shared" si="22"/>
        <v>204</v>
      </c>
      <c r="G37" s="24">
        <f t="shared" si="22"/>
        <v>204</v>
      </c>
      <c r="H37" s="149">
        <f t="shared" si="22"/>
        <v>204</v>
      </c>
      <c r="I37" s="177">
        <f t="shared" si="22"/>
        <v>204</v>
      </c>
      <c r="J37" s="24">
        <f t="shared" si="22"/>
        <v>204</v>
      </c>
      <c r="K37" s="24">
        <f t="shared" si="22"/>
        <v>204</v>
      </c>
      <c r="L37" s="177">
        <f t="shared" si="22"/>
        <v>204</v>
      </c>
      <c r="M37" s="24">
        <f t="shared" si="22"/>
        <v>204</v>
      </c>
      <c r="N37" s="178">
        <f t="shared" si="22"/>
        <v>204</v>
      </c>
      <c r="O37" s="24">
        <f t="shared" si="23"/>
        <v>612</v>
      </c>
      <c r="P37" s="24">
        <f t="shared" si="24"/>
        <v>612</v>
      </c>
      <c r="Q37" s="24">
        <f t="shared" si="25"/>
        <v>612</v>
      </c>
      <c r="R37" s="24">
        <f t="shared" si="26"/>
        <v>612</v>
      </c>
      <c r="S37" s="25">
        <f t="shared" si="27"/>
        <v>2448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267.21822854999999</v>
      </c>
      <c r="D38" s="24">
        <f t="shared" si="22"/>
        <v>267.21822854999999</v>
      </c>
      <c r="E38" s="24">
        <f t="shared" si="22"/>
        <v>267.21822854999999</v>
      </c>
      <c r="F38" s="177">
        <f t="shared" si="22"/>
        <v>267.21822854999999</v>
      </c>
      <c r="G38" s="24">
        <f t="shared" si="22"/>
        <v>267.21822854999999</v>
      </c>
      <c r="H38" s="149">
        <f t="shared" si="22"/>
        <v>267.21822854999999</v>
      </c>
      <c r="I38" s="177">
        <f t="shared" si="22"/>
        <v>267.21822854999999</v>
      </c>
      <c r="J38" s="24">
        <f t="shared" si="22"/>
        <v>267.21822854999999</v>
      </c>
      <c r="K38" s="24">
        <f t="shared" si="22"/>
        <v>267.21822854999999</v>
      </c>
      <c r="L38" s="177">
        <f t="shared" si="22"/>
        <v>267.21822854999999</v>
      </c>
      <c r="M38" s="24">
        <f t="shared" si="22"/>
        <v>267.21822854999999</v>
      </c>
      <c r="N38" s="178">
        <f t="shared" si="22"/>
        <v>267.21822854999999</v>
      </c>
      <c r="O38" s="24">
        <f t="shared" si="23"/>
        <v>801.65468564999992</v>
      </c>
      <c r="P38" s="24">
        <f t="shared" si="24"/>
        <v>801.65468564999992</v>
      </c>
      <c r="Q38" s="24">
        <f t="shared" si="25"/>
        <v>801.65468564999992</v>
      </c>
      <c r="R38" s="24">
        <f t="shared" si="26"/>
        <v>801.65468564999992</v>
      </c>
      <c r="S38" s="25">
        <f t="shared" si="27"/>
        <v>3206.6187425999992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1279.9800000000002</v>
      </c>
      <c r="D39" s="27">
        <f t="shared" si="22"/>
        <v>1279.9800000000002</v>
      </c>
      <c r="E39" s="27">
        <f t="shared" si="22"/>
        <v>1279.9800000000002</v>
      </c>
      <c r="F39" s="179">
        <f t="shared" si="22"/>
        <v>1279.9800000000002</v>
      </c>
      <c r="G39" s="27">
        <f t="shared" si="22"/>
        <v>1279.9800000000002</v>
      </c>
      <c r="H39" s="150">
        <f t="shared" si="22"/>
        <v>1279.9800000000002</v>
      </c>
      <c r="I39" s="179">
        <f t="shared" si="22"/>
        <v>1279.9800000000002</v>
      </c>
      <c r="J39" s="27">
        <f t="shared" si="22"/>
        <v>1279.9800000000002</v>
      </c>
      <c r="K39" s="27">
        <f t="shared" si="22"/>
        <v>1279.9800000000002</v>
      </c>
      <c r="L39" s="179">
        <f t="shared" si="22"/>
        <v>1279.9800000000002</v>
      </c>
      <c r="M39" s="27">
        <f t="shared" si="22"/>
        <v>1279.9800000000002</v>
      </c>
      <c r="N39" s="180">
        <f t="shared" si="22"/>
        <v>1279.9800000000002</v>
      </c>
      <c r="O39" s="27">
        <f t="shared" si="23"/>
        <v>3839.9400000000005</v>
      </c>
      <c r="P39" s="27">
        <f t="shared" si="24"/>
        <v>3839.9400000000005</v>
      </c>
      <c r="Q39" s="27">
        <f t="shared" si="25"/>
        <v>3839.9400000000005</v>
      </c>
      <c r="R39" s="27">
        <f t="shared" si="26"/>
        <v>3839.9400000000005</v>
      </c>
      <c r="S39" s="28">
        <f t="shared" si="27"/>
        <v>15359.76</v>
      </c>
    </row>
    <row r="40" spans="2:19" s="41" customFormat="1" ht="12.75" x14ac:dyDescent="0.25">
      <c r="B40" s="45" t="s">
        <v>32</v>
      </c>
      <c r="C40" s="138">
        <f>SUM(C29:C39)</f>
        <v>4236.5547452166666</v>
      </c>
      <c r="D40" s="46">
        <f t="shared" ref="D40:R40" si="28">SUM(D29:D39)</f>
        <v>4236.5547452166666</v>
      </c>
      <c r="E40" s="46">
        <f t="shared" si="28"/>
        <v>4236.5547452166666</v>
      </c>
      <c r="F40" s="191">
        <f t="shared" si="28"/>
        <v>4236.5547452166666</v>
      </c>
      <c r="G40" s="46">
        <f t="shared" si="28"/>
        <v>4236.5547452166666</v>
      </c>
      <c r="H40" s="156">
        <f t="shared" si="28"/>
        <v>4236.5547452166666</v>
      </c>
      <c r="I40" s="191">
        <f t="shared" si="28"/>
        <v>4236.5547452166666</v>
      </c>
      <c r="J40" s="46">
        <f t="shared" si="28"/>
        <v>4236.5547452166666</v>
      </c>
      <c r="K40" s="46">
        <f t="shared" si="28"/>
        <v>4236.5547452166666</v>
      </c>
      <c r="L40" s="191">
        <f t="shared" si="28"/>
        <v>4236.5547452166666</v>
      </c>
      <c r="M40" s="46">
        <f t="shared" si="28"/>
        <v>4236.5547452166666</v>
      </c>
      <c r="N40" s="192">
        <f t="shared" si="28"/>
        <v>4236.5547452166666</v>
      </c>
      <c r="O40" s="46">
        <f t="shared" si="28"/>
        <v>12709.66423565</v>
      </c>
      <c r="P40" s="46">
        <f t="shared" si="28"/>
        <v>12709.66423565</v>
      </c>
      <c r="Q40" s="46">
        <f t="shared" si="28"/>
        <v>12709.66423565</v>
      </c>
      <c r="R40" s="46">
        <f t="shared" si="28"/>
        <v>12709.66423565</v>
      </c>
      <c r="S40" s="47">
        <f>SUM(S29:S39)</f>
        <v>50838.656942599991</v>
      </c>
    </row>
    <row r="41" spans="2:19" s="39" customFormat="1" ht="12.75" x14ac:dyDescent="0.25">
      <c r="B41" s="48" t="s">
        <v>33</v>
      </c>
      <c r="C41" s="139">
        <f>IFERROR(C40/C13,"N/A")</f>
        <v>0.23452367828000098</v>
      </c>
      <c r="D41" s="49">
        <f t="shared" ref="D41:R41" si="29">IFERROR(D40/D13,"N/A")</f>
        <v>0.23452367828000098</v>
      </c>
      <c r="E41" s="49">
        <f t="shared" si="29"/>
        <v>0.23452367828000098</v>
      </c>
      <c r="F41" s="193">
        <f t="shared" si="29"/>
        <v>0.23452367828000098</v>
      </c>
      <c r="G41" s="49">
        <f t="shared" si="29"/>
        <v>0.23452367828000098</v>
      </c>
      <c r="H41" s="157">
        <f t="shared" si="29"/>
        <v>0.23452367828000098</v>
      </c>
      <c r="I41" s="193">
        <f t="shared" si="29"/>
        <v>0.23452367828000098</v>
      </c>
      <c r="J41" s="49">
        <f t="shared" si="29"/>
        <v>0.23452367828000098</v>
      </c>
      <c r="K41" s="49">
        <f t="shared" si="29"/>
        <v>0.23452367828000098</v>
      </c>
      <c r="L41" s="193">
        <f t="shared" si="29"/>
        <v>0.23452367828000098</v>
      </c>
      <c r="M41" s="49">
        <f t="shared" si="29"/>
        <v>0.23452367828000098</v>
      </c>
      <c r="N41" s="194">
        <f t="shared" si="29"/>
        <v>0.23452367828000098</v>
      </c>
      <c r="O41" s="49">
        <f t="shared" si="29"/>
        <v>0.23452367828000098</v>
      </c>
      <c r="P41" s="49">
        <f t="shared" si="29"/>
        <v>0.23452367828000098</v>
      </c>
      <c r="Q41" s="49">
        <f t="shared" si="29"/>
        <v>0.23452367828000098</v>
      </c>
      <c r="R41" s="49">
        <f t="shared" si="29"/>
        <v>0.23452367828000098</v>
      </c>
      <c r="S41" s="50">
        <f>IFERROR(S40/S13,"N/A")</f>
        <v>0.2345236782800009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12</v>
      </c>
      <c r="D42" s="52">
        <f>C42</f>
        <v>12</v>
      </c>
      <c r="E42" s="52">
        <f t="shared" ref="E42:N42" si="30">D42</f>
        <v>12</v>
      </c>
      <c r="F42" s="195">
        <f t="shared" si="30"/>
        <v>12</v>
      </c>
      <c r="G42" s="52">
        <f t="shared" si="30"/>
        <v>12</v>
      </c>
      <c r="H42" s="158">
        <f t="shared" si="30"/>
        <v>12</v>
      </c>
      <c r="I42" s="195">
        <f t="shared" si="30"/>
        <v>12</v>
      </c>
      <c r="J42" s="52">
        <f t="shared" si="30"/>
        <v>12</v>
      </c>
      <c r="K42" s="52">
        <f t="shared" si="30"/>
        <v>12</v>
      </c>
      <c r="L42" s="195">
        <f t="shared" si="30"/>
        <v>12</v>
      </c>
      <c r="M42" s="52">
        <f t="shared" si="30"/>
        <v>12</v>
      </c>
      <c r="N42" s="196">
        <f t="shared" si="30"/>
        <v>12</v>
      </c>
      <c r="O42" s="52">
        <f>AVERAGE(C42:E42)</f>
        <v>12</v>
      </c>
      <c r="P42" s="52">
        <f>AVERAGE(F42:H42)</f>
        <v>12</v>
      </c>
      <c r="Q42" s="52">
        <f>AVERAGE(I42:K42)</f>
        <v>12</v>
      </c>
      <c r="R42" s="52">
        <f>AVERAGE(L42:N42)</f>
        <v>12</v>
      </c>
      <c r="S42" s="53">
        <f>AVERAGE(O42:R42)</f>
        <v>12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13078.730254783341</v>
      </c>
      <c r="D44" s="34">
        <f t="shared" ref="D44:R44" si="31">D13-D25-D40</f>
        <v>13078.730254783341</v>
      </c>
      <c r="E44" s="34">
        <f t="shared" si="31"/>
        <v>13078.730254783341</v>
      </c>
      <c r="F44" s="185">
        <f t="shared" si="31"/>
        <v>13078.730254783341</v>
      </c>
      <c r="G44" s="34">
        <f t="shared" si="31"/>
        <v>13078.730254783341</v>
      </c>
      <c r="H44" s="153">
        <f t="shared" si="31"/>
        <v>13078.730254783341</v>
      </c>
      <c r="I44" s="185">
        <f t="shared" si="31"/>
        <v>13078.730254783341</v>
      </c>
      <c r="J44" s="34">
        <f t="shared" si="31"/>
        <v>13078.730254783341</v>
      </c>
      <c r="K44" s="34">
        <f t="shared" si="31"/>
        <v>13078.730254783341</v>
      </c>
      <c r="L44" s="185">
        <f t="shared" si="31"/>
        <v>13078.730254783341</v>
      </c>
      <c r="M44" s="34">
        <f t="shared" si="31"/>
        <v>13078.730254783341</v>
      </c>
      <c r="N44" s="186">
        <f t="shared" si="31"/>
        <v>13078.730254783341</v>
      </c>
      <c r="O44" s="34">
        <f t="shared" si="31"/>
        <v>39236.190764350016</v>
      </c>
      <c r="P44" s="34">
        <f t="shared" si="31"/>
        <v>39236.190764350016</v>
      </c>
      <c r="Q44" s="34">
        <f t="shared" si="31"/>
        <v>39236.190764350016</v>
      </c>
      <c r="R44" s="34">
        <f t="shared" si="31"/>
        <v>39236.190764350016</v>
      </c>
      <c r="S44" s="35">
        <f>S13-S25-S40</f>
        <v>156944.76305740012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0.72400148494407257</v>
      </c>
      <c r="D45" s="56">
        <f t="shared" si="32"/>
        <v>0.72400148494407257</v>
      </c>
      <c r="E45" s="56">
        <f t="shared" si="32"/>
        <v>0.72400148494407257</v>
      </c>
      <c r="F45" s="197">
        <f t="shared" si="32"/>
        <v>0.72400148494407257</v>
      </c>
      <c r="G45" s="56">
        <f t="shared" si="32"/>
        <v>0.72400148494407257</v>
      </c>
      <c r="H45" s="159">
        <f t="shared" si="32"/>
        <v>0.72400148494407257</v>
      </c>
      <c r="I45" s="197">
        <f t="shared" si="32"/>
        <v>0.72400148494407257</v>
      </c>
      <c r="J45" s="56">
        <f t="shared" si="32"/>
        <v>0.72400148494407257</v>
      </c>
      <c r="K45" s="56">
        <f t="shared" si="32"/>
        <v>0.72400148494407257</v>
      </c>
      <c r="L45" s="197">
        <f t="shared" si="32"/>
        <v>0.72400148494407257</v>
      </c>
      <c r="M45" s="56">
        <f t="shared" si="32"/>
        <v>0.72400148494407257</v>
      </c>
      <c r="N45" s="198">
        <f t="shared" si="32"/>
        <v>0.72400148494407257</v>
      </c>
      <c r="O45" s="56">
        <f t="shared" si="32"/>
        <v>0.72400148494407246</v>
      </c>
      <c r="P45" s="56">
        <f t="shared" si="32"/>
        <v>0.72400148494407246</v>
      </c>
      <c r="Q45" s="56">
        <f t="shared" si="32"/>
        <v>0.72400148494407246</v>
      </c>
      <c r="R45" s="56">
        <f t="shared" si="32"/>
        <v>0.72400148494407246</v>
      </c>
      <c r="S45" s="57">
        <f>IFERROR(S44/S13,"NO GMV")</f>
        <v>0.72400148494407246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13827.95275478334</v>
      </c>
      <c r="D47" s="60">
        <f t="shared" ref="D47:R47" si="33">+D44+D25</f>
        <v>13827.95275478334</v>
      </c>
      <c r="E47" s="60">
        <f t="shared" si="33"/>
        <v>13827.95275478334</v>
      </c>
      <c r="F47" s="199">
        <f t="shared" si="33"/>
        <v>13827.95275478334</v>
      </c>
      <c r="G47" s="60">
        <f t="shared" si="33"/>
        <v>13827.95275478334</v>
      </c>
      <c r="H47" s="160">
        <f t="shared" si="33"/>
        <v>13827.95275478334</v>
      </c>
      <c r="I47" s="199">
        <f t="shared" si="33"/>
        <v>13827.95275478334</v>
      </c>
      <c r="J47" s="60">
        <f t="shared" si="33"/>
        <v>13827.95275478334</v>
      </c>
      <c r="K47" s="60">
        <f t="shared" si="33"/>
        <v>13827.95275478334</v>
      </c>
      <c r="L47" s="199">
        <f t="shared" si="33"/>
        <v>13827.95275478334</v>
      </c>
      <c r="M47" s="60">
        <f t="shared" si="33"/>
        <v>13827.95275478334</v>
      </c>
      <c r="N47" s="200">
        <f t="shared" si="33"/>
        <v>13827.95275478334</v>
      </c>
      <c r="O47" s="60">
        <f t="shared" si="33"/>
        <v>41483.858264350019</v>
      </c>
      <c r="P47" s="60">
        <f t="shared" si="33"/>
        <v>41483.858264350019</v>
      </c>
      <c r="Q47" s="60">
        <f t="shared" si="33"/>
        <v>41483.858264350019</v>
      </c>
      <c r="R47" s="60">
        <f t="shared" si="33"/>
        <v>41483.858264350019</v>
      </c>
      <c r="S47" s="61">
        <f>+S44+S25</f>
        <v>165935.43305740014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0.76547632171999902</v>
      </c>
      <c r="D48" s="63">
        <f t="shared" si="34"/>
        <v>0.76547632171999902</v>
      </c>
      <c r="E48" s="63">
        <f t="shared" si="34"/>
        <v>0.76547632171999902</v>
      </c>
      <c r="F48" s="201">
        <f t="shared" si="34"/>
        <v>0.76547632171999902</v>
      </c>
      <c r="G48" s="63">
        <f t="shared" si="34"/>
        <v>0.76547632171999902</v>
      </c>
      <c r="H48" s="161">
        <f t="shared" si="34"/>
        <v>0.76547632171999902</v>
      </c>
      <c r="I48" s="201">
        <f t="shared" si="34"/>
        <v>0.76547632171999902</v>
      </c>
      <c r="J48" s="63">
        <f t="shared" si="34"/>
        <v>0.76547632171999902</v>
      </c>
      <c r="K48" s="63">
        <f t="shared" si="34"/>
        <v>0.76547632171999902</v>
      </c>
      <c r="L48" s="201">
        <f t="shared" si="34"/>
        <v>0.76547632171999902</v>
      </c>
      <c r="M48" s="63">
        <f t="shared" si="34"/>
        <v>0.76547632171999902</v>
      </c>
      <c r="N48" s="163">
        <f t="shared" si="34"/>
        <v>0.76547632171999902</v>
      </c>
      <c r="O48" s="63">
        <f t="shared" si="34"/>
        <v>0.76547632171999902</v>
      </c>
      <c r="P48" s="63">
        <f t="shared" si="34"/>
        <v>0.76547632171999902</v>
      </c>
      <c r="Q48" s="63">
        <f t="shared" si="34"/>
        <v>0.76547632171999902</v>
      </c>
      <c r="R48" s="63">
        <f t="shared" si="34"/>
        <v>0.76547632171999902</v>
      </c>
      <c r="S48" s="64">
        <f>IFERROR(S47/S13,"NO GMV")</f>
        <v>0.76547632171999902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43A8F-1ED8-4CBB-8126-7EFB960DDFA0}">
  <sheetPr codeName="Sheet37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21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21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1400.7066666666667</v>
      </c>
      <c r="D5" s="15">
        <f>C5</f>
        <v>1400.7066666666667</v>
      </c>
      <c r="E5" s="15">
        <f t="shared" ref="E5:N5" si="2">D5</f>
        <v>1400.7066666666667</v>
      </c>
      <c r="F5" s="171">
        <f t="shared" si="2"/>
        <v>1400.7066666666667</v>
      </c>
      <c r="G5" s="15">
        <f t="shared" si="2"/>
        <v>1400.7066666666667</v>
      </c>
      <c r="H5" s="146">
        <f t="shared" si="2"/>
        <v>1400.7066666666667</v>
      </c>
      <c r="I5" s="171">
        <f t="shared" si="2"/>
        <v>1400.7066666666667</v>
      </c>
      <c r="J5" s="15">
        <f t="shared" si="2"/>
        <v>1400.7066666666667</v>
      </c>
      <c r="K5" s="15">
        <f t="shared" si="2"/>
        <v>1400.7066666666667</v>
      </c>
      <c r="L5" s="171">
        <f t="shared" si="2"/>
        <v>1400.7066666666667</v>
      </c>
      <c r="M5" s="15">
        <f t="shared" si="2"/>
        <v>1400.7066666666667</v>
      </c>
      <c r="N5" s="172">
        <f t="shared" si="2"/>
        <v>1400.7066666666667</v>
      </c>
      <c r="O5" s="15">
        <f>SUM(C5:E5)</f>
        <v>4202.12</v>
      </c>
      <c r="P5" s="15">
        <f>SUM(F5:H5)</f>
        <v>4202.12</v>
      </c>
      <c r="Q5" s="15">
        <f>SUM(I5:K5)</f>
        <v>4202.12</v>
      </c>
      <c r="R5" s="15">
        <f>SUM(L5:N5)</f>
        <v>4202.12</v>
      </c>
      <c r="S5" s="16">
        <f>SUM(C5:N5)</f>
        <v>16808.48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882.44520000000011</v>
      </c>
      <c r="D10" s="27">
        <f t="shared" si="3"/>
        <v>882.44520000000011</v>
      </c>
      <c r="E10" s="27">
        <f t="shared" si="3"/>
        <v>882.44520000000011</v>
      </c>
      <c r="F10" s="179">
        <f t="shared" si="3"/>
        <v>882.44520000000011</v>
      </c>
      <c r="G10" s="27">
        <f t="shared" si="3"/>
        <v>882.44520000000011</v>
      </c>
      <c r="H10" s="150">
        <f t="shared" si="3"/>
        <v>882.44520000000011</v>
      </c>
      <c r="I10" s="179">
        <f t="shared" si="3"/>
        <v>882.44520000000011</v>
      </c>
      <c r="J10" s="27">
        <f t="shared" si="3"/>
        <v>882.44520000000011</v>
      </c>
      <c r="K10" s="27">
        <f t="shared" si="3"/>
        <v>882.44520000000011</v>
      </c>
      <c r="L10" s="179">
        <f t="shared" si="3"/>
        <v>882.44520000000011</v>
      </c>
      <c r="M10" s="27">
        <f t="shared" si="3"/>
        <v>882.44520000000011</v>
      </c>
      <c r="N10" s="180">
        <f t="shared" si="3"/>
        <v>882.44520000000011</v>
      </c>
      <c r="O10" s="27">
        <f t="shared" si="4"/>
        <v>2647.3356000000003</v>
      </c>
      <c r="P10" s="27">
        <f t="shared" si="5"/>
        <v>2647.3356000000003</v>
      </c>
      <c r="Q10" s="27">
        <f t="shared" si="6"/>
        <v>2647.3356000000003</v>
      </c>
      <c r="R10" s="27">
        <f t="shared" si="7"/>
        <v>2647.3356000000003</v>
      </c>
      <c r="S10" s="28">
        <f t="shared" si="8"/>
        <v>10589.342400000001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518.26146666666659</v>
      </c>
      <c r="D13" s="34">
        <f t="shared" ref="D13:N13" si="11">D5-SUM(D8:D10)</f>
        <v>518.26146666666659</v>
      </c>
      <c r="E13" s="34">
        <f t="shared" si="11"/>
        <v>518.26146666666659</v>
      </c>
      <c r="F13" s="185">
        <f t="shared" si="11"/>
        <v>518.26146666666659</v>
      </c>
      <c r="G13" s="34">
        <f t="shared" si="11"/>
        <v>518.26146666666659</v>
      </c>
      <c r="H13" s="153">
        <f t="shared" si="11"/>
        <v>518.26146666666659</v>
      </c>
      <c r="I13" s="185">
        <f t="shared" si="11"/>
        <v>518.26146666666659</v>
      </c>
      <c r="J13" s="34">
        <f t="shared" si="11"/>
        <v>518.26146666666659</v>
      </c>
      <c r="K13" s="34">
        <f t="shared" si="11"/>
        <v>518.26146666666659</v>
      </c>
      <c r="L13" s="185">
        <f t="shared" si="11"/>
        <v>518.26146666666659</v>
      </c>
      <c r="M13" s="34">
        <f t="shared" si="11"/>
        <v>518.26146666666659</v>
      </c>
      <c r="N13" s="186">
        <f t="shared" si="11"/>
        <v>518.26146666666659</v>
      </c>
      <c r="O13" s="34">
        <f t="shared" ref="O13:R13" si="12">O5-SUM(O8:O10)</f>
        <v>1554.7843999999996</v>
      </c>
      <c r="P13" s="34">
        <f t="shared" si="12"/>
        <v>1554.7843999999996</v>
      </c>
      <c r="Q13" s="34">
        <f t="shared" si="12"/>
        <v>1554.7843999999996</v>
      </c>
      <c r="R13" s="34">
        <f t="shared" si="12"/>
        <v>1554.7843999999996</v>
      </c>
      <c r="S13" s="35">
        <f>S5-SUM(S8:S10)</f>
        <v>6219.1375999999982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0.36999999999999994</v>
      </c>
      <c r="D14" s="314">
        <f t="shared" si="13"/>
        <v>0.36999999999999994</v>
      </c>
      <c r="E14" s="314">
        <f t="shared" si="13"/>
        <v>0.36999999999999994</v>
      </c>
      <c r="F14" s="315">
        <f t="shared" si="13"/>
        <v>0.36999999999999994</v>
      </c>
      <c r="G14" s="314">
        <f t="shared" si="13"/>
        <v>0.36999999999999994</v>
      </c>
      <c r="H14" s="316">
        <f t="shared" si="13"/>
        <v>0.36999999999999994</v>
      </c>
      <c r="I14" s="315">
        <f t="shared" si="13"/>
        <v>0.36999999999999994</v>
      </c>
      <c r="J14" s="314">
        <f t="shared" si="13"/>
        <v>0.36999999999999994</v>
      </c>
      <c r="K14" s="314">
        <f t="shared" si="13"/>
        <v>0.36999999999999994</v>
      </c>
      <c r="L14" s="315">
        <f t="shared" si="13"/>
        <v>0.36999999999999994</v>
      </c>
      <c r="M14" s="314">
        <f t="shared" si="13"/>
        <v>0.36999999999999994</v>
      </c>
      <c r="N14" s="317">
        <f t="shared" si="13"/>
        <v>0.36999999999999994</v>
      </c>
      <c r="O14" s="314">
        <f t="shared" si="13"/>
        <v>0.36999999999999988</v>
      </c>
      <c r="P14" s="314">
        <f t="shared" si="13"/>
        <v>0.36999999999999988</v>
      </c>
      <c r="Q14" s="314">
        <f t="shared" si="13"/>
        <v>0.36999999999999988</v>
      </c>
      <c r="R14" s="314">
        <f t="shared" si="13"/>
        <v>0.36999999999999988</v>
      </c>
      <c r="S14" s="318">
        <f>IFERROR(S13/S5,"N/A")</f>
        <v>0.36999999999999988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42.0212</v>
      </c>
      <c r="D33" s="24">
        <f t="shared" si="22"/>
        <v>42.0212</v>
      </c>
      <c r="E33" s="24">
        <f t="shared" si="22"/>
        <v>42.0212</v>
      </c>
      <c r="F33" s="177">
        <f t="shared" si="22"/>
        <v>42.0212</v>
      </c>
      <c r="G33" s="24">
        <f t="shared" si="22"/>
        <v>42.0212</v>
      </c>
      <c r="H33" s="149">
        <f t="shared" si="22"/>
        <v>42.0212</v>
      </c>
      <c r="I33" s="177">
        <f t="shared" si="22"/>
        <v>42.0212</v>
      </c>
      <c r="J33" s="24">
        <f t="shared" si="22"/>
        <v>42.0212</v>
      </c>
      <c r="K33" s="24">
        <f t="shared" si="22"/>
        <v>42.0212</v>
      </c>
      <c r="L33" s="177">
        <f t="shared" si="22"/>
        <v>42.0212</v>
      </c>
      <c r="M33" s="24">
        <f t="shared" si="22"/>
        <v>42.0212</v>
      </c>
      <c r="N33" s="178">
        <f t="shared" si="22"/>
        <v>42.0212</v>
      </c>
      <c r="O33" s="24">
        <f t="shared" si="23"/>
        <v>126.06360000000001</v>
      </c>
      <c r="P33" s="24">
        <f t="shared" si="24"/>
        <v>126.06360000000001</v>
      </c>
      <c r="Q33" s="24">
        <f t="shared" si="25"/>
        <v>126.06360000000001</v>
      </c>
      <c r="R33" s="24">
        <f t="shared" si="26"/>
        <v>126.06360000000001</v>
      </c>
      <c r="S33" s="25">
        <f t="shared" si="27"/>
        <v>504.25440000000009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130.18786666666665</v>
      </c>
      <c r="D40" s="46">
        <f t="shared" ref="D40:R40" si="28">SUM(D29:D39)</f>
        <v>130.18786666666665</v>
      </c>
      <c r="E40" s="46">
        <f t="shared" si="28"/>
        <v>130.18786666666665</v>
      </c>
      <c r="F40" s="191">
        <f t="shared" si="28"/>
        <v>130.18786666666665</v>
      </c>
      <c r="G40" s="46">
        <f t="shared" si="28"/>
        <v>130.18786666666665</v>
      </c>
      <c r="H40" s="156">
        <f t="shared" si="28"/>
        <v>130.18786666666665</v>
      </c>
      <c r="I40" s="191">
        <f t="shared" si="28"/>
        <v>130.18786666666665</v>
      </c>
      <c r="J40" s="46">
        <f t="shared" si="28"/>
        <v>130.18786666666665</v>
      </c>
      <c r="K40" s="46">
        <f t="shared" si="28"/>
        <v>130.18786666666665</v>
      </c>
      <c r="L40" s="191">
        <f t="shared" si="28"/>
        <v>130.18786666666665</v>
      </c>
      <c r="M40" s="46">
        <f t="shared" si="28"/>
        <v>130.18786666666665</v>
      </c>
      <c r="N40" s="192">
        <f t="shared" si="28"/>
        <v>130.18786666666665</v>
      </c>
      <c r="O40" s="46">
        <f t="shared" si="28"/>
        <v>390.56360000000001</v>
      </c>
      <c r="P40" s="46">
        <f t="shared" si="28"/>
        <v>390.56360000000001</v>
      </c>
      <c r="Q40" s="46">
        <f t="shared" si="28"/>
        <v>390.56360000000001</v>
      </c>
      <c r="R40" s="46">
        <f t="shared" si="28"/>
        <v>390.56360000000001</v>
      </c>
      <c r="S40" s="47">
        <f>SUM(S29:S39)</f>
        <v>1562.2544</v>
      </c>
    </row>
    <row r="41" spans="2:19" s="39" customFormat="1" ht="12.75" x14ac:dyDescent="0.25">
      <c r="B41" s="48" t="s">
        <v>33</v>
      </c>
      <c r="C41" s="139">
        <f>IFERROR(C40/C13,"N/A")</f>
        <v>0.25120113116648202</v>
      </c>
      <c r="D41" s="49">
        <f t="shared" ref="D41:R41" si="29">IFERROR(D40/D13,"N/A")</f>
        <v>0.25120113116648202</v>
      </c>
      <c r="E41" s="49">
        <f t="shared" si="29"/>
        <v>0.25120113116648202</v>
      </c>
      <c r="F41" s="193">
        <f t="shared" si="29"/>
        <v>0.25120113116648202</v>
      </c>
      <c r="G41" s="49">
        <f t="shared" si="29"/>
        <v>0.25120113116648202</v>
      </c>
      <c r="H41" s="157">
        <f t="shared" si="29"/>
        <v>0.25120113116648202</v>
      </c>
      <c r="I41" s="193">
        <f t="shared" si="29"/>
        <v>0.25120113116648202</v>
      </c>
      <c r="J41" s="49">
        <f t="shared" si="29"/>
        <v>0.25120113116648202</v>
      </c>
      <c r="K41" s="49">
        <f t="shared" si="29"/>
        <v>0.25120113116648202</v>
      </c>
      <c r="L41" s="193">
        <f t="shared" si="29"/>
        <v>0.25120113116648202</v>
      </c>
      <c r="M41" s="49">
        <f t="shared" si="29"/>
        <v>0.25120113116648202</v>
      </c>
      <c r="N41" s="194">
        <f t="shared" si="29"/>
        <v>0.25120113116648202</v>
      </c>
      <c r="O41" s="49">
        <f t="shared" si="29"/>
        <v>0.25120113116648207</v>
      </c>
      <c r="P41" s="49">
        <f t="shared" si="29"/>
        <v>0.25120113116648207</v>
      </c>
      <c r="Q41" s="49">
        <f t="shared" si="29"/>
        <v>0.25120113116648207</v>
      </c>
      <c r="R41" s="49">
        <f t="shared" si="29"/>
        <v>0.25120113116648207</v>
      </c>
      <c r="S41" s="50">
        <f>IFERROR(S40/S13,"N/A")</f>
        <v>0.25120113116648207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388.07359999999994</v>
      </c>
      <c r="D44" s="34">
        <f t="shared" ref="D44:R44" si="31">D13-D25-D40</f>
        <v>388.07359999999994</v>
      </c>
      <c r="E44" s="34">
        <f t="shared" si="31"/>
        <v>388.07359999999994</v>
      </c>
      <c r="F44" s="185">
        <f t="shared" si="31"/>
        <v>388.07359999999994</v>
      </c>
      <c r="G44" s="34">
        <f t="shared" si="31"/>
        <v>388.07359999999994</v>
      </c>
      <c r="H44" s="153">
        <f t="shared" si="31"/>
        <v>388.07359999999994</v>
      </c>
      <c r="I44" s="185">
        <f t="shared" si="31"/>
        <v>388.07359999999994</v>
      </c>
      <c r="J44" s="34">
        <f t="shared" si="31"/>
        <v>388.07359999999994</v>
      </c>
      <c r="K44" s="34">
        <f t="shared" si="31"/>
        <v>388.07359999999994</v>
      </c>
      <c r="L44" s="185">
        <f t="shared" si="31"/>
        <v>388.07359999999994</v>
      </c>
      <c r="M44" s="34">
        <f t="shared" si="31"/>
        <v>388.07359999999994</v>
      </c>
      <c r="N44" s="186">
        <f t="shared" si="31"/>
        <v>388.07359999999994</v>
      </c>
      <c r="O44" s="34">
        <f t="shared" si="31"/>
        <v>1164.2207999999996</v>
      </c>
      <c r="P44" s="34">
        <f t="shared" si="31"/>
        <v>1164.2207999999996</v>
      </c>
      <c r="Q44" s="34">
        <f t="shared" si="31"/>
        <v>1164.2207999999996</v>
      </c>
      <c r="R44" s="34">
        <f t="shared" si="31"/>
        <v>1164.2207999999996</v>
      </c>
      <c r="S44" s="35">
        <f>S13-S25-S40</f>
        <v>4656.8831999999984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0.74879886883351798</v>
      </c>
      <c r="D45" s="56">
        <f t="shared" si="32"/>
        <v>0.74879886883351798</v>
      </c>
      <c r="E45" s="56">
        <f t="shared" si="32"/>
        <v>0.74879886883351798</v>
      </c>
      <c r="F45" s="197">
        <f t="shared" si="32"/>
        <v>0.74879886883351798</v>
      </c>
      <c r="G45" s="56">
        <f t="shared" si="32"/>
        <v>0.74879886883351798</v>
      </c>
      <c r="H45" s="159">
        <f t="shared" si="32"/>
        <v>0.74879886883351798</v>
      </c>
      <c r="I45" s="197">
        <f t="shared" si="32"/>
        <v>0.74879886883351798</v>
      </c>
      <c r="J45" s="56">
        <f t="shared" si="32"/>
        <v>0.74879886883351798</v>
      </c>
      <c r="K45" s="56">
        <f t="shared" si="32"/>
        <v>0.74879886883351798</v>
      </c>
      <c r="L45" s="197">
        <f t="shared" si="32"/>
        <v>0.74879886883351798</v>
      </c>
      <c r="M45" s="56">
        <f t="shared" si="32"/>
        <v>0.74879886883351798</v>
      </c>
      <c r="N45" s="198">
        <f t="shared" si="32"/>
        <v>0.74879886883351798</v>
      </c>
      <c r="O45" s="56">
        <f t="shared" si="32"/>
        <v>0.74879886883351798</v>
      </c>
      <c r="P45" s="56">
        <f t="shared" si="32"/>
        <v>0.74879886883351798</v>
      </c>
      <c r="Q45" s="56">
        <f t="shared" si="32"/>
        <v>0.74879886883351798</v>
      </c>
      <c r="R45" s="56">
        <f t="shared" si="32"/>
        <v>0.74879886883351798</v>
      </c>
      <c r="S45" s="57">
        <f>IFERROR(S44/S13,"NO GMV")</f>
        <v>0.74879886883351798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388.07359999999994</v>
      </c>
      <c r="D47" s="60">
        <f t="shared" ref="D47:R47" si="33">+D44+D25</f>
        <v>388.07359999999994</v>
      </c>
      <c r="E47" s="60">
        <f t="shared" si="33"/>
        <v>388.07359999999994</v>
      </c>
      <c r="F47" s="199">
        <f t="shared" si="33"/>
        <v>388.07359999999994</v>
      </c>
      <c r="G47" s="60">
        <f t="shared" si="33"/>
        <v>388.07359999999994</v>
      </c>
      <c r="H47" s="160">
        <f t="shared" si="33"/>
        <v>388.07359999999994</v>
      </c>
      <c r="I47" s="199">
        <f t="shared" si="33"/>
        <v>388.07359999999994</v>
      </c>
      <c r="J47" s="60">
        <f t="shared" si="33"/>
        <v>388.07359999999994</v>
      </c>
      <c r="K47" s="60">
        <f t="shared" si="33"/>
        <v>388.07359999999994</v>
      </c>
      <c r="L47" s="199">
        <f t="shared" si="33"/>
        <v>388.07359999999994</v>
      </c>
      <c r="M47" s="60">
        <f t="shared" si="33"/>
        <v>388.07359999999994</v>
      </c>
      <c r="N47" s="200">
        <f t="shared" si="33"/>
        <v>388.07359999999994</v>
      </c>
      <c r="O47" s="60">
        <f t="shared" si="33"/>
        <v>1164.2207999999996</v>
      </c>
      <c r="P47" s="60">
        <f t="shared" si="33"/>
        <v>1164.2207999999996</v>
      </c>
      <c r="Q47" s="60">
        <f t="shared" si="33"/>
        <v>1164.2207999999996</v>
      </c>
      <c r="R47" s="60">
        <f t="shared" si="33"/>
        <v>1164.2207999999996</v>
      </c>
      <c r="S47" s="61">
        <f>+S44+S25</f>
        <v>4656.8831999999984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0.74879886883351798</v>
      </c>
      <c r="D48" s="63">
        <f t="shared" si="34"/>
        <v>0.74879886883351798</v>
      </c>
      <c r="E48" s="63">
        <f t="shared" si="34"/>
        <v>0.74879886883351798</v>
      </c>
      <c r="F48" s="201">
        <f t="shared" si="34"/>
        <v>0.74879886883351798</v>
      </c>
      <c r="G48" s="63">
        <f t="shared" si="34"/>
        <v>0.74879886883351798</v>
      </c>
      <c r="H48" s="161">
        <f t="shared" si="34"/>
        <v>0.74879886883351798</v>
      </c>
      <c r="I48" s="201">
        <f t="shared" si="34"/>
        <v>0.74879886883351798</v>
      </c>
      <c r="J48" s="63">
        <f t="shared" si="34"/>
        <v>0.74879886883351798</v>
      </c>
      <c r="K48" s="63">
        <f t="shared" si="34"/>
        <v>0.74879886883351798</v>
      </c>
      <c r="L48" s="201">
        <f t="shared" si="34"/>
        <v>0.74879886883351798</v>
      </c>
      <c r="M48" s="63">
        <f t="shared" si="34"/>
        <v>0.74879886883351798</v>
      </c>
      <c r="N48" s="163">
        <f t="shared" si="34"/>
        <v>0.74879886883351798</v>
      </c>
      <c r="O48" s="63">
        <f t="shared" si="34"/>
        <v>0.74879886883351798</v>
      </c>
      <c r="P48" s="63">
        <f t="shared" si="34"/>
        <v>0.74879886883351798</v>
      </c>
      <c r="Q48" s="63">
        <f t="shared" si="34"/>
        <v>0.74879886883351798</v>
      </c>
      <c r="R48" s="63">
        <f t="shared" si="34"/>
        <v>0.74879886883351798</v>
      </c>
      <c r="S48" s="64">
        <f>IFERROR(S47/S13,"NO GMV")</f>
        <v>0.74879886883351798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2F89-7E40-4153-B4D0-75E23D9A7D76}">
  <sheetPr codeName="Sheet38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22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22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12048.703333333333</v>
      </c>
      <c r="D5" s="15">
        <f>C5</f>
        <v>12048.703333333333</v>
      </c>
      <c r="E5" s="15">
        <f t="shared" ref="E5:N5" si="2">D5</f>
        <v>12048.703333333333</v>
      </c>
      <c r="F5" s="171">
        <f t="shared" si="2"/>
        <v>12048.703333333333</v>
      </c>
      <c r="G5" s="15">
        <f t="shared" si="2"/>
        <v>12048.703333333333</v>
      </c>
      <c r="H5" s="146">
        <f t="shared" si="2"/>
        <v>12048.703333333333</v>
      </c>
      <c r="I5" s="171">
        <f t="shared" si="2"/>
        <v>12048.703333333333</v>
      </c>
      <c r="J5" s="15">
        <f t="shared" si="2"/>
        <v>12048.703333333333</v>
      </c>
      <c r="K5" s="15">
        <f t="shared" si="2"/>
        <v>12048.703333333333</v>
      </c>
      <c r="L5" s="171">
        <f t="shared" si="2"/>
        <v>12048.703333333333</v>
      </c>
      <c r="M5" s="15">
        <f t="shared" si="2"/>
        <v>12048.703333333333</v>
      </c>
      <c r="N5" s="172">
        <f t="shared" si="2"/>
        <v>12048.703333333333</v>
      </c>
      <c r="O5" s="15">
        <f>SUM(C5:E5)</f>
        <v>36146.11</v>
      </c>
      <c r="P5" s="15">
        <f>SUM(F5:H5)</f>
        <v>36146.11</v>
      </c>
      <c r="Q5" s="15">
        <f>SUM(I5:K5)</f>
        <v>36146.11</v>
      </c>
      <c r="R5" s="15">
        <f>SUM(L5:N5)</f>
        <v>36146.11</v>
      </c>
      <c r="S5" s="16">
        <f>SUM(C5:N5)</f>
        <v>144584.44000000003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1939.1666666666667</v>
      </c>
      <c r="D8" s="24">
        <f t="shared" ref="D8:N10" si="3">C8</f>
        <v>1939.1666666666667</v>
      </c>
      <c r="E8" s="24">
        <f t="shared" si="3"/>
        <v>1939.1666666666667</v>
      </c>
      <c r="F8" s="177">
        <f t="shared" si="3"/>
        <v>1939.1666666666667</v>
      </c>
      <c r="G8" s="24">
        <f t="shared" si="3"/>
        <v>1939.1666666666667</v>
      </c>
      <c r="H8" s="149">
        <f t="shared" si="3"/>
        <v>1939.1666666666667</v>
      </c>
      <c r="I8" s="177">
        <f t="shared" si="3"/>
        <v>1939.1666666666667</v>
      </c>
      <c r="J8" s="24">
        <f t="shared" si="3"/>
        <v>1939.1666666666667</v>
      </c>
      <c r="K8" s="24">
        <f t="shared" si="3"/>
        <v>1939.1666666666667</v>
      </c>
      <c r="L8" s="177">
        <f t="shared" si="3"/>
        <v>1939.1666666666667</v>
      </c>
      <c r="M8" s="24">
        <f t="shared" si="3"/>
        <v>1939.1666666666667</v>
      </c>
      <c r="N8" s="178">
        <f t="shared" si="3"/>
        <v>1939.1666666666667</v>
      </c>
      <c r="O8" s="24">
        <f t="shared" ref="O8:O10" si="4">SUM(C8:E8)</f>
        <v>5817.5</v>
      </c>
      <c r="P8" s="24">
        <f t="shared" ref="P8:P10" si="5">SUM(F8:H8)</f>
        <v>5817.5</v>
      </c>
      <c r="Q8" s="24">
        <f t="shared" ref="Q8:Q10" si="6">SUM(I8:K8)</f>
        <v>5817.5</v>
      </c>
      <c r="R8" s="24">
        <f t="shared" ref="R8:R10" si="7">SUM(L8:N8)</f>
        <v>5817.5</v>
      </c>
      <c r="S8" s="25">
        <f t="shared" ref="S8:S10" si="8">SUM(C8:N8)</f>
        <v>23270.000000000004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5651.5160000000024</v>
      </c>
      <c r="D10" s="27">
        <f t="shared" si="3"/>
        <v>5651.5160000000024</v>
      </c>
      <c r="E10" s="27">
        <f t="shared" si="3"/>
        <v>5651.5160000000024</v>
      </c>
      <c r="F10" s="179">
        <f t="shared" si="3"/>
        <v>5651.5160000000024</v>
      </c>
      <c r="G10" s="27">
        <f t="shared" si="3"/>
        <v>5651.5160000000024</v>
      </c>
      <c r="H10" s="150">
        <f t="shared" si="3"/>
        <v>5651.5160000000024</v>
      </c>
      <c r="I10" s="179">
        <f t="shared" si="3"/>
        <v>5651.5160000000024</v>
      </c>
      <c r="J10" s="27">
        <f t="shared" si="3"/>
        <v>5651.5160000000024</v>
      </c>
      <c r="K10" s="27">
        <f t="shared" si="3"/>
        <v>5651.5160000000024</v>
      </c>
      <c r="L10" s="179">
        <f t="shared" si="3"/>
        <v>5651.5160000000024</v>
      </c>
      <c r="M10" s="27">
        <f t="shared" si="3"/>
        <v>5651.5160000000024</v>
      </c>
      <c r="N10" s="180">
        <f t="shared" si="3"/>
        <v>5651.5160000000024</v>
      </c>
      <c r="O10" s="27">
        <f t="shared" si="4"/>
        <v>16954.548000000006</v>
      </c>
      <c r="P10" s="27">
        <f t="shared" si="5"/>
        <v>16954.548000000006</v>
      </c>
      <c r="Q10" s="27">
        <f t="shared" si="6"/>
        <v>16954.548000000006</v>
      </c>
      <c r="R10" s="27">
        <f t="shared" si="7"/>
        <v>16954.548000000006</v>
      </c>
      <c r="S10" s="28">
        <f t="shared" si="8"/>
        <v>67818.192000000025</v>
      </c>
    </row>
    <row r="11" spans="1:19" ht="12.75" x14ac:dyDescent="0.25">
      <c r="B11" s="29" t="s">
        <v>9</v>
      </c>
      <c r="C11" s="133">
        <f>SUM(C8:C9)</f>
        <v>1939.1666666666667</v>
      </c>
      <c r="D11" s="30">
        <f t="shared" ref="D11:S11" si="9">SUM(D8:D9)</f>
        <v>1939.1666666666667</v>
      </c>
      <c r="E11" s="30">
        <f t="shared" si="9"/>
        <v>1939.1666666666667</v>
      </c>
      <c r="F11" s="181">
        <f t="shared" si="9"/>
        <v>1939.1666666666667</v>
      </c>
      <c r="G11" s="30">
        <f t="shared" si="9"/>
        <v>1939.1666666666667</v>
      </c>
      <c r="H11" s="151">
        <f t="shared" si="9"/>
        <v>1939.1666666666667</v>
      </c>
      <c r="I11" s="181">
        <f t="shared" si="9"/>
        <v>1939.1666666666667</v>
      </c>
      <c r="J11" s="30">
        <f t="shared" si="9"/>
        <v>1939.1666666666667</v>
      </c>
      <c r="K11" s="30">
        <f t="shared" si="9"/>
        <v>1939.1666666666667</v>
      </c>
      <c r="L11" s="181">
        <f t="shared" si="9"/>
        <v>1939.1666666666667</v>
      </c>
      <c r="M11" s="30">
        <f t="shared" si="9"/>
        <v>1939.1666666666667</v>
      </c>
      <c r="N11" s="182">
        <f t="shared" si="9"/>
        <v>1939.1666666666667</v>
      </c>
      <c r="O11" s="30">
        <f t="shared" si="9"/>
        <v>5817.5</v>
      </c>
      <c r="P11" s="30">
        <f t="shared" si="9"/>
        <v>5817.5</v>
      </c>
      <c r="Q11" s="30">
        <f t="shared" si="9"/>
        <v>5817.5</v>
      </c>
      <c r="R11" s="30">
        <f t="shared" si="9"/>
        <v>5817.5</v>
      </c>
      <c r="S11" s="31">
        <f t="shared" si="9"/>
        <v>23270.000000000004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4458.0206666666636</v>
      </c>
      <c r="D13" s="34">
        <f t="shared" ref="D13:N13" si="11">D5-SUM(D8:D10)</f>
        <v>4458.0206666666636</v>
      </c>
      <c r="E13" s="34">
        <f t="shared" si="11"/>
        <v>4458.0206666666636</v>
      </c>
      <c r="F13" s="185">
        <f t="shared" si="11"/>
        <v>4458.0206666666636</v>
      </c>
      <c r="G13" s="34">
        <f t="shared" si="11"/>
        <v>4458.0206666666636</v>
      </c>
      <c r="H13" s="153">
        <f t="shared" si="11"/>
        <v>4458.0206666666636</v>
      </c>
      <c r="I13" s="185">
        <f t="shared" si="11"/>
        <v>4458.0206666666636</v>
      </c>
      <c r="J13" s="34">
        <f t="shared" si="11"/>
        <v>4458.0206666666636</v>
      </c>
      <c r="K13" s="34">
        <f t="shared" si="11"/>
        <v>4458.0206666666636</v>
      </c>
      <c r="L13" s="185">
        <f t="shared" si="11"/>
        <v>4458.0206666666636</v>
      </c>
      <c r="M13" s="34">
        <f t="shared" si="11"/>
        <v>4458.0206666666636</v>
      </c>
      <c r="N13" s="186">
        <f t="shared" si="11"/>
        <v>4458.0206666666636</v>
      </c>
      <c r="O13" s="34">
        <f t="shared" ref="O13:R13" si="12">O5-SUM(O8:O10)</f>
        <v>13374.061999999994</v>
      </c>
      <c r="P13" s="34">
        <f t="shared" si="12"/>
        <v>13374.061999999994</v>
      </c>
      <c r="Q13" s="34">
        <f t="shared" si="12"/>
        <v>13374.061999999994</v>
      </c>
      <c r="R13" s="34">
        <f t="shared" si="12"/>
        <v>13374.061999999994</v>
      </c>
      <c r="S13" s="35">
        <f>S5-SUM(S8:S10)</f>
        <v>53496.248000000007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0.37000003596514236</v>
      </c>
      <c r="D14" s="314">
        <f t="shared" si="13"/>
        <v>0.37000003596514236</v>
      </c>
      <c r="E14" s="314">
        <f t="shared" si="13"/>
        <v>0.37000003596514236</v>
      </c>
      <c r="F14" s="315">
        <f t="shared" si="13"/>
        <v>0.37000003596514236</v>
      </c>
      <c r="G14" s="314">
        <f t="shared" si="13"/>
        <v>0.37000003596514236</v>
      </c>
      <c r="H14" s="316">
        <f t="shared" si="13"/>
        <v>0.37000003596514236</v>
      </c>
      <c r="I14" s="315">
        <f t="shared" si="13"/>
        <v>0.37000003596514236</v>
      </c>
      <c r="J14" s="314">
        <f t="shared" si="13"/>
        <v>0.37000003596514236</v>
      </c>
      <c r="K14" s="314">
        <f t="shared" si="13"/>
        <v>0.37000003596514236</v>
      </c>
      <c r="L14" s="315">
        <f t="shared" si="13"/>
        <v>0.37000003596514236</v>
      </c>
      <c r="M14" s="314">
        <f t="shared" si="13"/>
        <v>0.37000003596514236</v>
      </c>
      <c r="N14" s="317">
        <f t="shared" si="13"/>
        <v>0.37000003596514236</v>
      </c>
      <c r="O14" s="314">
        <f t="shared" si="13"/>
        <v>0.37000003596514242</v>
      </c>
      <c r="P14" s="314">
        <f t="shared" si="13"/>
        <v>0.37000003596514242</v>
      </c>
      <c r="Q14" s="314">
        <f t="shared" si="13"/>
        <v>0.37000003596514242</v>
      </c>
      <c r="R14" s="314">
        <f t="shared" si="13"/>
        <v>0.37000003596514242</v>
      </c>
      <c r="S14" s="318">
        <f>IFERROR(S13/S5,"N/A")</f>
        <v>0.37000003596514253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100.00000000000001</v>
      </c>
      <c r="D29" s="24">
        <f t="shared" ref="D29:N39" si="22">C29</f>
        <v>100.00000000000001</v>
      </c>
      <c r="E29" s="24">
        <f t="shared" si="22"/>
        <v>100.00000000000001</v>
      </c>
      <c r="F29" s="177">
        <f t="shared" si="22"/>
        <v>100.00000000000001</v>
      </c>
      <c r="G29" s="24">
        <f t="shared" si="22"/>
        <v>100.00000000000001</v>
      </c>
      <c r="H29" s="149">
        <f t="shared" si="22"/>
        <v>100.00000000000001</v>
      </c>
      <c r="I29" s="177">
        <f t="shared" si="22"/>
        <v>100.00000000000001</v>
      </c>
      <c r="J29" s="24">
        <f t="shared" si="22"/>
        <v>100.00000000000001</v>
      </c>
      <c r="K29" s="24">
        <f t="shared" si="22"/>
        <v>100.00000000000001</v>
      </c>
      <c r="L29" s="177">
        <f t="shared" si="22"/>
        <v>100.00000000000001</v>
      </c>
      <c r="M29" s="24">
        <f t="shared" si="22"/>
        <v>100.00000000000001</v>
      </c>
      <c r="N29" s="178">
        <f t="shared" si="22"/>
        <v>100.00000000000001</v>
      </c>
      <c r="O29" s="24">
        <f t="shared" ref="O29:O39" si="23">SUM(C29:E29)</f>
        <v>300.00000000000006</v>
      </c>
      <c r="P29" s="24">
        <f t="shared" ref="P29:P39" si="24">SUM(F29:H29)</f>
        <v>300.00000000000006</v>
      </c>
      <c r="Q29" s="24">
        <f t="shared" ref="Q29:Q39" si="25">SUM(I29:K29)</f>
        <v>300.00000000000006</v>
      </c>
      <c r="R29" s="24">
        <f t="shared" ref="R29:R39" si="26">SUM(L29:N29)</f>
        <v>300.00000000000006</v>
      </c>
      <c r="S29" s="25">
        <f t="shared" ref="S29:S39" si="27">SUM(C29:N29)</f>
        <v>1200.0000000000002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66.666666666666671</v>
      </c>
      <c r="D31" s="24">
        <f t="shared" si="22"/>
        <v>66.666666666666671</v>
      </c>
      <c r="E31" s="24">
        <f t="shared" si="22"/>
        <v>66.666666666666671</v>
      </c>
      <c r="F31" s="177">
        <f t="shared" si="22"/>
        <v>66.666666666666671</v>
      </c>
      <c r="G31" s="24">
        <f t="shared" si="22"/>
        <v>66.666666666666671</v>
      </c>
      <c r="H31" s="149">
        <f t="shared" si="22"/>
        <v>66.666666666666671</v>
      </c>
      <c r="I31" s="177">
        <f t="shared" si="22"/>
        <v>66.666666666666671</v>
      </c>
      <c r="J31" s="24">
        <f t="shared" si="22"/>
        <v>66.666666666666671</v>
      </c>
      <c r="K31" s="24">
        <f t="shared" si="22"/>
        <v>66.666666666666671</v>
      </c>
      <c r="L31" s="177">
        <f t="shared" si="22"/>
        <v>66.666666666666671</v>
      </c>
      <c r="M31" s="24">
        <f t="shared" si="22"/>
        <v>66.666666666666671</v>
      </c>
      <c r="N31" s="178">
        <f t="shared" si="22"/>
        <v>66.666666666666671</v>
      </c>
      <c r="O31" s="24">
        <f t="shared" si="23"/>
        <v>200</v>
      </c>
      <c r="P31" s="24">
        <f t="shared" si="24"/>
        <v>200</v>
      </c>
      <c r="Q31" s="24">
        <f t="shared" si="25"/>
        <v>200</v>
      </c>
      <c r="R31" s="24">
        <f t="shared" si="26"/>
        <v>200</v>
      </c>
      <c r="S31" s="25">
        <f t="shared" si="27"/>
        <v>799.99999999999989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66.666666666666671</v>
      </c>
      <c r="D32" s="24">
        <f t="shared" si="22"/>
        <v>66.666666666666671</v>
      </c>
      <c r="E32" s="24">
        <f t="shared" si="22"/>
        <v>66.666666666666671</v>
      </c>
      <c r="F32" s="177">
        <f t="shared" si="22"/>
        <v>66.666666666666671</v>
      </c>
      <c r="G32" s="24">
        <f t="shared" si="22"/>
        <v>66.666666666666671</v>
      </c>
      <c r="H32" s="149">
        <f t="shared" si="22"/>
        <v>66.666666666666671</v>
      </c>
      <c r="I32" s="177">
        <f t="shared" si="22"/>
        <v>66.666666666666671</v>
      </c>
      <c r="J32" s="24">
        <f t="shared" si="22"/>
        <v>66.666666666666671</v>
      </c>
      <c r="K32" s="24">
        <f t="shared" si="22"/>
        <v>66.666666666666671</v>
      </c>
      <c r="L32" s="177">
        <f t="shared" si="22"/>
        <v>66.666666666666671</v>
      </c>
      <c r="M32" s="24">
        <f t="shared" si="22"/>
        <v>66.666666666666671</v>
      </c>
      <c r="N32" s="178">
        <f t="shared" si="22"/>
        <v>66.666666666666671</v>
      </c>
      <c r="O32" s="24">
        <f t="shared" si="23"/>
        <v>200</v>
      </c>
      <c r="P32" s="24">
        <f t="shared" si="24"/>
        <v>200</v>
      </c>
      <c r="Q32" s="24">
        <f t="shared" si="25"/>
        <v>200</v>
      </c>
      <c r="R32" s="24">
        <f t="shared" si="26"/>
        <v>200</v>
      </c>
      <c r="S32" s="25">
        <f t="shared" si="27"/>
        <v>799.99999999999989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361.46109999999999</v>
      </c>
      <c r="D33" s="24">
        <f t="shared" si="22"/>
        <v>361.46109999999999</v>
      </c>
      <c r="E33" s="24">
        <f t="shared" si="22"/>
        <v>361.46109999999999</v>
      </c>
      <c r="F33" s="177">
        <f t="shared" si="22"/>
        <v>361.46109999999999</v>
      </c>
      <c r="G33" s="24">
        <f t="shared" si="22"/>
        <v>361.46109999999999</v>
      </c>
      <c r="H33" s="149">
        <f t="shared" si="22"/>
        <v>361.46109999999999</v>
      </c>
      <c r="I33" s="177">
        <f t="shared" si="22"/>
        <v>361.46109999999999</v>
      </c>
      <c r="J33" s="24">
        <f t="shared" si="22"/>
        <v>361.46109999999999</v>
      </c>
      <c r="K33" s="24">
        <f t="shared" si="22"/>
        <v>361.46109999999999</v>
      </c>
      <c r="L33" s="177">
        <f t="shared" si="22"/>
        <v>361.46109999999999</v>
      </c>
      <c r="M33" s="24">
        <f t="shared" si="22"/>
        <v>361.46109999999999</v>
      </c>
      <c r="N33" s="178">
        <f t="shared" si="22"/>
        <v>361.46109999999999</v>
      </c>
      <c r="O33" s="24">
        <f t="shared" si="23"/>
        <v>1084.3833</v>
      </c>
      <c r="P33" s="24">
        <f t="shared" si="24"/>
        <v>1084.3833</v>
      </c>
      <c r="Q33" s="24">
        <f t="shared" si="25"/>
        <v>1084.3833</v>
      </c>
      <c r="R33" s="24">
        <f t="shared" si="26"/>
        <v>1084.3833</v>
      </c>
      <c r="S33" s="25">
        <f t="shared" si="27"/>
        <v>4337.5331999999999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112</v>
      </c>
      <c r="D35" s="24">
        <f t="shared" si="22"/>
        <v>112</v>
      </c>
      <c r="E35" s="24">
        <f t="shared" si="22"/>
        <v>112</v>
      </c>
      <c r="F35" s="177">
        <f t="shared" si="22"/>
        <v>112</v>
      </c>
      <c r="G35" s="24">
        <f t="shared" si="22"/>
        <v>112</v>
      </c>
      <c r="H35" s="149">
        <f t="shared" si="22"/>
        <v>112</v>
      </c>
      <c r="I35" s="177">
        <f t="shared" si="22"/>
        <v>112</v>
      </c>
      <c r="J35" s="24">
        <f t="shared" si="22"/>
        <v>112</v>
      </c>
      <c r="K35" s="24">
        <f t="shared" si="22"/>
        <v>112</v>
      </c>
      <c r="L35" s="177">
        <f t="shared" si="22"/>
        <v>112</v>
      </c>
      <c r="M35" s="24">
        <f t="shared" si="22"/>
        <v>112</v>
      </c>
      <c r="N35" s="178">
        <f t="shared" si="22"/>
        <v>112</v>
      </c>
      <c r="O35" s="24">
        <f t="shared" si="23"/>
        <v>336</v>
      </c>
      <c r="P35" s="24">
        <f t="shared" si="24"/>
        <v>336</v>
      </c>
      <c r="Q35" s="24">
        <f t="shared" si="25"/>
        <v>336</v>
      </c>
      <c r="R35" s="24">
        <f t="shared" si="26"/>
        <v>336</v>
      </c>
      <c r="S35" s="25">
        <f t="shared" si="27"/>
        <v>1344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324</v>
      </c>
      <c r="D36" s="24">
        <f t="shared" si="22"/>
        <v>324</v>
      </c>
      <c r="E36" s="24">
        <f t="shared" si="22"/>
        <v>324</v>
      </c>
      <c r="F36" s="177">
        <f t="shared" si="22"/>
        <v>324</v>
      </c>
      <c r="G36" s="24">
        <f t="shared" si="22"/>
        <v>324</v>
      </c>
      <c r="H36" s="149">
        <f t="shared" si="22"/>
        <v>324</v>
      </c>
      <c r="I36" s="177">
        <f t="shared" si="22"/>
        <v>324</v>
      </c>
      <c r="J36" s="24">
        <f t="shared" si="22"/>
        <v>324</v>
      </c>
      <c r="K36" s="24">
        <f t="shared" si="22"/>
        <v>324</v>
      </c>
      <c r="L36" s="177">
        <f t="shared" si="22"/>
        <v>324</v>
      </c>
      <c r="M36" s="24">
        <f t="shared" si="22"/>
        <v>324</v>
      </c>
      <c r="N36" s="178">
        <f t="shared" si="22"/>
        <v>324</v>
      </c>
      <c r="O36" s="24">
        <f t="shared" si="23"/>
        <v>972</v>
      </c>
      <c r="P36" s="24">
        <f t="shared" si="24"/>
        <v>972</v>
      </c>
      <c r="Q36" s="24">
        <f t="shared" si="25"/>
        <v>972</v>
      </c>
      <c r="R36" s="24">
        <f t="shared" si="26"/>
        <v>972</v>
      </c>
      <c r="S36" s="25">
        <f t="shared" si="27"/>
        <v>3888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136</v>
      </c>
      <c r="D37" s="24">
        <f t="shared" si="22"/>
        <v>136</v>
      </c>
      <c r="E37" s="24">
        <f t="shared" si="22"/>
        <v>136</v>
      </c>
      <c r="F37" s="177">
        <f t="shared" si="22"/>
        <v>136</v>
      </c>
      <c r="G37" s="24">
        <f t="shared" si="22"/>
        <v>136</v>
      </c>
      <c r="H37" s="149">
        <f t="shared" si="22"/>
        <v>136</v>
      </c>
      <c r="I37" s="177">
        <f t="shared" si="22"/>
        <v>136</v>
      </c>
      <c r="J37" s="24">
        <f t="shared" si="22"/>
        <v>136</v>
      </c>
      <c r="K37" s="24">
        <f t="shared" si="22"/>
        <v>136</v>
      </c>
      <c r="L37" s="177">
        <f t="shared" si="22"/>
        <v>136</v>
      </c>
      <c r="M37" s="24">
        <f t="shared" si="22"/>
        <v>136</v>
      </c>
      <c r="N37" s="178">
        <f t="shared" si="22"/>
        <v>136</v>
      </c>
      <c r="O37" s="24">
        <f t="shared" si="23"/>
        <v>408</v>
      </c>
      <c r="P37" s="24">
        <f t="shared" si="24"/>
        <v>408</v>
      </c>
      <c r="Q37" s="24">
        <f t="shared" si="25"/>
        <v>408</v>
      </c>
      <c r="R37" s="24">
        <f t="shared" si="26"/>
        <v>408</v>
      </c>
      <c r="S37" s="25">
        <f t="shared" si="27"/>
        <v>1632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27.536166666666663</v>
      </c>
      <c r="D38" s="24">
        <f t="shared" si="22"/>
        <v>27.536166666666663</v>
      </c>
      <c r="E38" s="24">
        <f t="shared" si="22"/>
        <v>27.536166666666663</v>
      </c>
      <c r="F38" s="177">
        <f t="shared" si="22"/>
        <v>27.536166666666663</v>
      </c>
      <c r="G38" s="24">
        <f t="shared" si="22"/>
        <v>27.536166666666663</v>
      </c>
      <c r="H38" s="149">
        <f t="shared" si="22"/>
        <v>27.536166666666663</v>
      </c>
      <c r="I38" s="177">
        <f t="shared" si="22"/>
        <v>27.536166666666663</v>
      </c>
      <c r="J38" s="24">
        <f t="shared" si="22"/>
        <v>27.536166666666663</v>
      </c>
      <c r="K38" s="24">
        <f t="shared" si="22"/>
        <v>27.536166666666663</v>
      </c>
      <c r="L38" s="177">
        <f t="shared" si="22"/>
        <v>27.536166666666663</v>
      </c>
      <c r="M38" s="24">
        <f t="shared" si="22"/>
        <v>27.536166666666663</v>
      </c>
      <c r="N38" s="178">
        <f t="shared" si="22"/>
        <v>27.536166666666663</v>
      </c>
      <c r="O38" s="24">
        <f t="shared" si="23"/>
        <v>82.608499999999992</v>
      </c>
      <c r="P38" s="24">
        <f t="shared" si="24"/>
        <v>82.608499999999992</v>
      </c>
      <c r="Q38" s="24">
        <f t="shared" si="25"/>
        <v>82.608499999999992</v>
      </c>
      <c r="R38" s="24">
        <f t="shared" si="26"/>
        <v>82.608499999999992</v>
      </c>
      <c r="S38" s="25">
        <f t="shared" si="27"/>
        <v>330.43399999999997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182.6933333333333</v>
      </c>
      <c r="D39" s="27">
        <f t="shared" si="22"/>
        <v>182.6933333333333</v>
      </c>
      <c r="E39" s="27">
        <f t="shared" si="22"/>
        <v>182.6933333333333</v>
      </c>
      <c r="F39" s="179">
        <f t="shared" si="22"/>
        <v>182.6933333333333</v>
      </c>
      <c r="G39" s="27">
        <f t="shared" si="22"/>
        <v>182.6933333333333</v>
      </c>
      <c r="H39" s="150">
        <f t="shared" si="22"/>
        <v>182.6933333333333</v>
      </c>
      <c r="I39" s="179">
        <f t="shared" si="22"/>
        <v>182.6933333333333</v>
      </c>
      <c r="J39" s="27">
        <f t="shared" si="22"/>
        <v>182.6933333333333</v>
      </c>
      <c r="K39" s="27">
        <f t="shared" si="22"/>
        <v>182.6933333333333</v>
      </c>
      <c r="L39" s="179">
        <f t="shared" si="22"/>
        <v>182.6933333333333</v>
      </c>
      <c r="M39" s="27">
        <f t="shared" si="22"/>
        <v>182.6933333333333</v>
      </c>
      <c r="N39" s="180">
        <f t="shared" si="22"/>
        <v>182.6933333333333</v>
      </c>
      <c r="O39" s="27">
        <f t="shared" si="23"/>
        <v>548.07999999999993</v>
      </c>
      <c r="P39" s="27">
        <f t="shared" si="24"/>
        <v>548.07999999999993</v>
      </c>
      <c r="Q39" s="27">
        <f t="shared" si="25"/>
        <v>548.07999999999993</v>
      </c>
      <c r="R39" s="27">
        <f t="shared" si="26"/>
        <v>548.07999999999993</v>
      </c>
      <c r="S39" s="28">
        <f t="shared" si="27"/>
        <v>2192.3200000000002</v>
      </c>
    </row>
    <row r="40" spans="2:19" s="41" customFormat="1" ht="12.75" x14ac:dyDescent="0.25">
      <c r="B40" s="45" t="s">
        <v>32</v>
      </c>
      <c r="C40" s="138">
        <f>SUM(C29:C39)</f>
        <v>1377.0239333333336</v>
      </c>
      <c r="D40" s="46">
        <f t="shared" ref="D40:R40" si="28">SUM(D29:D39)</f>
        <v>1377.0239333333336</v>
      </c>
      <c r="E40" s="46">
        <f t="shared" si="28"/>
        <v>1377.0239333333336</v>
      </c>
      <c r="F40" s="191">
        <f t="shared" si="28"/>
        <v>1377.0239333333336</v>
      </c>
      <c r="G40" s="46">
        <f t="shared" si="28"/>
        <v>1377.0239333333336</v>
      </c>
      <c r="H40" s="156">
        <f t="shared" si="28"/>
        <v>1377.0239333333336</v>
      </c>
      <c r="I40" s="191">
        <f t="shared" si="28"/>
        <v>1377.0239333333336</v>
      </c>
      <c r="J40" s="46">
        <f t="shared" si="28"/>
        <v>1377.0239333333336</v>
      </c>
      <c r="K40" s="46">
        <f t="shared" si="28"/>
        <v>1377.0239333333336</v>
      </c>
      <c r="L40" s="191">
        <f t="shared" si="28"/>
        <v>1377.0239333333336</v>
      </c>
      <c r="M40" s="46">
        <f t="shared" si="28"/>
        <v>1377.0239333333336</v>
      </c>
      <c r="N40" s="192">
        <f t="shared" si="28"/>
        <v>1377.0239333333336</v>
      </c>
      <c r="O40" s="46">
        <f t="shared" si="28"/>
        <v>4131.0717999999997</v>
      </c>
      <c r="P40" s="46">
        <f t="shared" si="28"/>
        <v>4131.0717999999997</v>
      </c>
      <c r="Q40" s="46">
        <f t="shared" si="28"/>
        <v>4131.0717999999997</v>
      </c>
      <c r="R40" s="46">
        <f t="shared" si="28"/>
        <v>4131.0717999999997</v>
      </c>
      <c r="S40" s="47">
        <f>SUM(S29:S39)</f>
        <v>16524.287199999999</v>
      </c>
    </row>
    <row r="41" spans="2:19" s="39" customFormat="1" ht="12.75" x14ac:dyDescent="0.25">
      <c r="B41" s="48" t="s">
        <v>33</v>
      </c>
      <c r="C41" s="139">
        <f>IFERROR(C40/C13,"N/A")</f>
        <v>0.30888684380257875</v>
      </c>
      <c r="D41" s="49">
        <f t="shared" ref="D41:R41" si="29">IFERROR(D40/D13,"N/A")</f>
        <v>0.30888684380257875</v>
      </c>
      <c r="E41" s="49">
        <f t="shared" si="29"/>
        <v>0.30888684380257875</v>
      </c>
      <c r="F41" s="193">
        <f t="shared" si="29"/>
        <v>0.30888684380257875</v>
      </c>
      <c r="G41" s="49">
        <f t="shared" si="29"/>
        <v>0.30888684380257875</v>
      </c>
      <c r="H41" s="157">
        <f t="shared" si="29"/>
        <v>0.30888684380257875</v>
      </c>
      <c r="I41" s="193">
        <f t="shared" si="29"/>
        <v>0.30888684380257875</v>
      </c>
      <c r="J41" s="49">
        <f t="shared" si="29"/>
        <v>0.30888684380257875</v>
      </c>
      <c r="K41" s="49">
        <f t="shared" si="29"/>
        <v>0.30888684380257875</v>
      </c>
      <c r="L41" s="193">
        <f t="shared" si="29"/>
        <v>0.30888684380257875</v>
      </c>
      <c r="M41" s="49">
        <f t="shared" si="29"/>
        <v>0.30888684380257875</v>
      </c>
      <c r="N41" s="194">
        <f t="shared" si="29"/>
        <v>0.30888684380257875</v>
      </c>
      <c r="O41" s="49">
        <f t="shared" si="29"/>
        <v>0.30888684380257858</v>
      </c>
      <c r="P41" s="49">
        <f t="shared" si="29"/>
        <v>0.30888684380257858</v>
      </c>
      <c r="Q41" s="49">
        <f t="shared" si="29"/>
        <v>0.30888684380257858</v>
      </c>
      <c r="R41" s="49">
        <f t="shared" si="29"/>
        <v>0.30888684380257858</v>
      </c>
      <c r="S41" s="50">
        <f>IFERROR(S40/S13,"N/A")</f>
        <v>0.30888684380257841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8</v>
      </c>
      <c r="D42" s="52">
        <f>C42</f>
        <v>8</v>
      </c>
      <c r="E42" s="52">
        <f t="shared" ref="E42:N42" si="30">D42</f>
        <v>8</v>
      </c>
      <c r="F42" s="195">
        <f t="shared" si="30"/>
        <v>8</v>
      </c>
      <c r="G42" s="52">
        <f t="shared" si="30"/>
        <v>8</v>
      </c>
      <c r="H42" s="158">
        <f t="shared" si="30"/>
        <v>8</v>
      </c>
      <c r="I42" s="195">
        <f t="shared" si="30"/>
        <v>8</v>
      </c>
      <c r="J42" s="52">
        <f t="shared" si="30"/>
        <v>8</v>
      </c>
      <c r="K42" s="52">
        <f t="shared" si="30"/>
        <v>8</v>
      </c>
      <c r="L42" s="195">
        <f t="shared" si="30"/>
        <v>8</v>
      </c>
      <c r="M42" s="52">
        <f t="shared" si="30"/>
        <v>8</v>
      </c>
      <c r="N42" s="196">
        <f t="shared" si="30"/>
        <v>8</v>
      </c>
      <c r="O42" s="52">
        <f>AVERAGE(C42:E42)</f>
        <v>8</v>
      </c>
      <c r="P42" s="52">
        <f>AVERAGE(F42:H42)</f>
        <v>8</v>
      </c>
      <c r="Q42" s="52">
        <f>AVERAGE(I42:K42)</f>
        <v>8</v>
      </c>
      <c r="R42" s="52">
        <f>AVERAGE(L42:N42)</f>
        <v>8</v>
      </c>
      <c r="S42" s="53">
        <f>AVERAGE(O42:R42)</f>
        <v>8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3080.9967333333298</v>
      </c>
      <c r="D44" s="34">
        <f t="shared" ref="D44:R44" si="31">D13-D25-D40</f>
        <v>3080.9967333333298</v>
      </c>
      <c r="E44" s="34">
        <f t="shared" si="31"/>
        <v>3080.9967333333298</v>
      </c>
      <c r="F44" s="185">
        <f t="shared" si="31"/>
        <v>3080.9967333333298</v>
      </c>
      <c r="G44" s="34">
        <f t="shared" si="31"/>
        <v>3080.9967333333298</v>
      </c>
      <c r="H44" s="153">
        <f t="shared" si="31"/>
        <v>3080.9967333333298</v>
      </c>
      <c r="I44" s="185">
        <f t="shared" si="31"/>
        <v>3080.9967333333298</v>
      </c>
      <c r="J44" s="34">
        <f t="shared" si="31"/>
        <v>3080.9967333333298</v>
      </c>
      <c r="K44" s="34">
        <f t="shared" si="31"/>
        <v>3080.9967333333298</v>
      </c>
      <c r="L44" s="185">
        <f t="shared" si="31"/>
        <v>3080.9967333333298</v>
      </c>
      <c r="M44" s="34">
        <f t="shared" si="31"/>
        <v>3080.9967333333298</v>
      </c>
      <c r="N44" s="186">
        <f t="shared" si="31"/>
        <v>3080.9967333333298</v>
      </c>
      <c r="O44" s="34">
        <f t="shared" si="31"/>
        <v>9242.9901999999947</v>
      </c>
      <c r="P44" s="34">
        <f t="shared" si="31"/>
        <v>9242.9901999999947</v>
      </c>
      <c r="Q44" s="34">
        <f t="shared" si="31"/>
        <v>9242.9901999999947</v>
      </c>
      <c r="R44" s="34">
        <f t="shared" si="31"/>
        <v>9242.9901999999947</v>
      </c>
      <c r="S44" s="35">
        <f>S13-S25-S40</f>
        <v>36971.960800000008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0.6911131561974212</v>
      </c>
      <c r="D45" s="56">
        <f t="shared" si="32"/>
        <v>0.6911131561974212</v>
      </c>
      <c r="E45" s="56">
        <f t="shared" si="32"/>
        <v>0.6911131561974212</v>
      </c>
      <c r="F45" s="197">
        <f t="shared" si="32"/>
        <v>0.6911131561974212</v>
      </c>
      <c r="G45" s="56">
        <f t="shared" si="32"/>
        <v>0.6911131561974212</v>
      </c>
      <c r="H45" s="159">
        <f t="shared" si="32"/>
        <v>0.6911131561974212</v>
      </c>
      <c r="I45" s="197">
        <f t="shared" si="32"/>
        <v>0.6911131561974212</v>
      </c>
      <c r="J45" s="56">
        <f t="shared" si="32"/>
        <v>0.6911131561974212</v>
      </c>
      <c r="K45" s="56">
        <f t="shared" si="32"/>
        <v>0.6911131561974212</v>
      </c>
      <c r="L45" s="197">
        <f t="shared" si="32"/>
        <v>0.6911131561974212</v>
      </c>
      <c r="M45" s="56">
        <f t="shared" si="32"/>
        <v>0.6911131561974212</v>
      </c>
      <c r="N45" s="198">
        <f t="shared" si="32"/>
        <v>0.6911131561974212</v>
      </c>
      <c r="O45" s="56">
        <f t="shared" si="32"/>
        <v>0.69111315619742142</v>
      </c>
      <c r="P45" s="56">
        <f t="shared" si="32"/>
        <v>0.69111315619742142</v>
      </c>
      <c r="Q45" s="56">
        <f t="shared" si="32"/>
        <v>0.69111315619742142</v>
      </c>
      <c r="R45" s="56">
        <f t="shared" si="32"/>
        <v>0.69111315619742142</v>
      </c>
      <c r="S45" s="57">
        <f>IFERROR(S44/S13,"NO GMV")</f>
        <v>0.69111315619742164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3080.9967333333298</v>
      </c>
      <c r="D47" s="60">
        <f t="shared" ref="D47:R47" si="33">+D44+D25</f>
        <v>3080.9967333333298</v>
      </c>
      <c r="E47" s="60">
        <f t="shared" si="33"/>
        <v>3080.9967333333298</v>
      </c>
      <c r="F47" s="199">
        <f t="shared" si="33"/>
        <v>3080.9967333333298</v>
      </c>
      <c r="G47" s="60">
        <f t="shared" si="33"/>
        <v>3080.9967333333298</v>
      </c>
      <c r="H47" s="160">
        <f t="shared" si="33"/>
        <v>3080.9967333333298</v>
      </c>
      <c r="I47" s="199">
        <f t="shared" si="33"/>
        <v>3080.9967333333298</v>
      </c>
      <c r="J47" s="60">
        <f t="shared" si="33"/>
        <v>3080.9967333333298</v>
      </c>
      <c r="K47" s="60">
        <f t="shared" si="33"/>
        <v>3080.9967333333298</v>
      </c>
      <c r="L47" s="199">
        <f t="shared" si="33"/>
        <v>3080.9967333333298</v>
      </c>
      <c r="M47" s="60">
        <f t="shared" si="33"/>
        <v>3080.9967333333298</v>
      </c>
      <c r="N47" s="200">
        <f t="shared" si="33"/>
        <v>3080.9967333333298</v>
      </c>
      <c r="O47" s="60">
        <f t="shared" si="33"/>
        <v>9242.9901999999947</v>
      </c>
      <c r="P47" s="60">
        <f t="shared" si="33"/>
        <v>9242.9901999999947</v>
      </c>
      <c r="Q47" s="60">
        <f t="shared" si="33"/>
        <v>9242.9901999999947</v>
      </c>
      <c r="R47" s="60">
        <f t="shared" si="33"/>
        <v>9242.9901999999947</v>
      </c>
      <c r="S47" s="61">
        <f>+S44+S25</f>
        <v>36971.960800000008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0.6911131561974212</v>
      </c>
      <c r="D48" s="63">
        <f t="shared" si="34"/>
        <v>0.6911131561974212</v>
      </c>
      <c r="E48" s="63">
        <f t="shared" si="34"/>
        <v>0.6911131561974212</v>
      </c>
      <c r="F48" s="201">
        <f t="shared" si="34"/>
        <v>0.6911131561974212</v>
      </c>
      <c r="G48" s="63">
        <f t="shared" si="34"/>
        <v>0.6911131561974212</v>
      </c>
      <c r="H48" s="161">
        <f t="shared" si="34"/>
        <v>0.6911131561974212</v>
      </c>
      <c r="I48" s="201">
        <f t="shared" si="34"/>
        <v>0.6911131561974212</v>
      </c>
      <c r="J48" s="63">
        <f t="shared" si="34"/>
        <v>0.6911131561974212</v>
      </c>
      <c r="K48" s="63">
        <f t="shared" si="34"/>
        <v>0.6911131561974212</v>
      </c>
      <c r="L48" s="201">
        <f t="shared" si="34"/>
        <v>0.6911131561974212</v>
      </c>
      <c r="M48" s="63">
        <f t="shared" si="34"/>
        <v>0.6911131561974212</v>
      </c>
      <c r="N48" s="163">
        <f t="shared" si="34"/>
        <v>0.6911131561974212</v>
      </c>
      <c r="O48" s="63">
        <f t="shared" si="34"/>
        <v>0.69111315619742142</v>
      </c>
      <c r="P48" s="63">
        <f t="shared" si="34"/>
        <v>0.69111315619742142</v>
      </c>
      <c r="Q48" s="63">
        <f t="shared" si="34"/>
        <v>0.69111315619742142</v>
      </c>
      <c r="R48" s="63">
        <f t="shared" si="34"/>
        <v>0.69111315619742142</v>
      </c>
      <c r="S48" s="64">
        <f>IFERROR(S47/S13,"NO GMV")</f>
        <v>0.69111315619742164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9E916-FFD9-4D28-9CA2-59B0AB33E68C}">
  <sheetPr codeName="Sheet39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23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23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6296.875</v>
      </c>
      <c r="D5" s="15">
        <f>C5</f>
        <v>6296.875</v>
      </c>
      <c r="E5" s="15">
        <f t="shared" ref="E5:N5" si="2">D5</f>
        <v>6296.875</v>
      </c>
      <c r="F5" s="171">
        <f t="shared" si="2"/>
        <v>6296.875</v>
      </c>
      <c r="G5" s="15">
        <f t="shared" si="2"/>
        <v>6296.875</v>
      </c>
      <c r="H5" s="146">
        <f t="shared" si="2"/>
        <v>6296.875</v>
      </c>
      <c r="I5" s="171">
        <f t="shared" si="2"/>
        <v>6296.875</v>
      </c>
      <c r="J5" s="15">
        <f t="shared" si="2"/>
        <v>6296.875</v>
      </c>
      <c r="K5" s="15">
        <f t="shared" si="2"/>
        <v>6296.875</v>
      </c>
      <c r="L5" s="171">
        <f t="shared" si="2"/>
        <v>6296.875</v>
      </c>
      <c r="M5" s="15">
        <f t="shared" si="2"/>
        <v>6296.875</v>
      </c>
      <c r="N5" s="172">
        <f t="shared" si="2"/>
        <v>6296.875</v>
      </c>
      <c r="O5" s="15">
        <f>SUM(C5:E5)</f>
        <v>18890.625</v>
      </c>
      <c r="P5" s="15">
        <f>SUM(F5:H5)</f>
        <v>18890.625</v>
      </c>
      <c r="Q5" s="15">
        <f>SUM(I5:K5)</f>
        <v>18890.625</v>
      </c>
      <c r="R5" s="15">
        <f>SUM(L5:N5)</f>
        <v>18890.625</v>
      </c>
      <c r="S5" s="16">
        <f>SUM(C5:N5)</f>
        <v>75562.5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3967.03125</v>
      </c>
      <c r="D10" s="27">
        <f t="shared" si="3"/>
        <v>3967.03125</v>
      </c>
      <c r="E10" s="27">
        <f t="shared" si="3"/>
        <v>3967.03125</v>
      </c>
      <c r="F10" s="179">
        <f t="shared" si="3"/>
        <v>3967.03125</v>
      </c>
      <c r="G10" s="27">
        <f t="shared" si="3"/>
        <v>3967.03125</v>
      </c>
      <c r="H10" s="150">
        <f t="shared" si="3"/>
        <v>3967.03125</v>
      </c>
      <c r="I10" s="179">
        <f t="shared" si="3"/>
        <v>3967.03125</v>
      </c>
      <c r="J10" s="27">
        <f t="shared" si="3"/>
        <v>3967.03125</v>
      </c>
      <c r="K10" s="27">
        <f t="shared" si="3"/>
        <v>3967.03125</v>
      </c>
      <c r="L10" s="179">
        <f t="shared" si="3"/>
        <v>3967.03125</v>
      </c>
      <c r="M10" s="27">
        <f t="shared" si="3"/>
        <v>3967.03125</v>
      </c>
      <c r="N10" s="180">
        <f t="shared" si="3"/>
        <v>3967.03125</v>
      </c>
      <c r="O10" s="27">
        <f t="shared" si="4"/>
        <v>11901.09375</v>
      </c>
      <c r="P10" s="27">
        <f t="shared" si="5"/>
        <v>11901.09375</v>
      </c>
      <c r="Q10" s="27">
        <f t="shared" si="6"/>
        <v>11901.09375</v>
      </c>
      <c r="R10" s="27">
        <f t="shared" si="7"/>
        <v>11901.09375</v>
      </c>
      <c r="S10" s="28">
        <f t="shared" si="8"/>
        <v>47604.375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2329.84375</v>
      </c>
      <c r="D13" s="34">
        <f t="shared" ref="D13:N13" si="11">D5-SUM(D8:D10)</f>
        <v>2329.84375</v>
      </c>
      <c r="E13" s="34">
        <f t="shared" si="11"/>
        <v>2329.84375</v>
      </c>
      <c r="F13" s="185">
        <f t="shared" si="11"/>
        <v>2329.84375</v>
      </c>
      <c r="G13" s="34">
        <f t="shared" si="11"/>
        <v>2329.84375</v>
      </c>
      <c r="H13" s="153">
        <f t="shared" si="11"/>
        <v>2329.84375</v>
      </c>
      <c r="I13" s="185">
        <f t="shared" si="11"/>
        <v>2329.84375</v>
      </c>
      <c r="J13" s="34">
        <f t="shared" si="11"/>
        <v>2329.84375</v>
      </c>
      <c r="K13" s="34">
        <f t="shared" si="11"/>
        <v>2329.84375</v>
      </c>
      <c r="L13" s="185">
        <f t="shared" si="11"/>
        <v>2329.84375</v>
      </c>
      <c r="M13" s="34">
        <f t="shared" si="11"/>
        <v>2329.84375</v>
      </c>
      <c r="N13" s="186">
        <f t="shared" si="11"/>
        <v>2329.84375</v>
      </c>
      <c r="O13" s="34">
        <f t="shared" ref="O13:R13" si="12">O5-SUM(O8:O10)</f>
        <v>6989.53125</v>
      </c>
      <c r="P13" s="34">
        <f t="shared" si="12"/>
        <v>6989.53125</v>
      </c>
      <c r="Q13" s="34">
        <f t="shared" si="12"/>
        <v>6989.53125</v>
      </c>
      <c r="R13" s="34">
        <f t="shared" si="12"/>
        <v>6989.53125</v>
      </c>
      <c r="S13" s="35">
        <f>S5-SUM(S8:S10)</f>
        <v>27958.125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</v>
      </c>
      <c r="D14" s="314">
        <f t="shared" si="13"/>
        <v>0.37</v>
      </c>
      <c r="E14" s="314">
        <f t="shared" si="13"/>
        <v>0.37</v>
      </c>
      <c r="F14" s="315">
        <f t="shared" si="13"/>
        <v>0.37</v>
      </c>
      <c r="G14" s="314">
        <f t="shared" si="13"/>
        <v>0.37</v>
      </c>
      <c r="H14" s="316">
        <f t="shared" si="13"/>
        <v>0.37</v>
      </c>
      <c r="I14" s="315">
        <f t="shared" si="13"/>
        <v>0.37</v>
      </c>
      <c r="J14" s="314">
        <f t="shared" si="13"/>
        <v>0.37</v>
      </c>
      <c r="K14" s="314">
        <f t="shared" si="13"/>
        <v>0.37</v>
      </c>
      <c r="L14" s="315">
        <f t="shared" si="13"/>
        <v>0.37</v>
      </c>
      <c r="M14" s="314">
        <f t="shared" si="13"/>
        <v>0.37</v>
      </c>
      <c r="N14" s="317">
        <f t="shared" si="13"/>
        <v>0.37</v>
      </c>
      <c r="O14" s="314">
        <f t="shared" si="13"/>
        <v>0.37</v>
      </c>
      <c r="P14" s="314">
        <f t="shared" si="13"/>
        <v>0.37</v>
      </c>
      <c r="Q14" s="314">
        <f t="shared" si="13"/>
        <v>0.37</v>
      </c>
      <c r="R14" s="314">
        <f t="shared" si="13"/>
        <v>0.37</v>
      </c>
      <c r="S14" s="318">
        <f>IFERROR(S13/S5,"N/A")</f>
        <v>0.37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188.90625</v>
      </c>
      <c r="D33" s="24">
        <f t="shared" si="22"/>
        <v>188.90625</v>
      </c>
      <c r="E33" s="24">
        <f t="shared" si="22"/>
        <v>188.90625</v>
      </c>
      <c r="F33" s="177">
        <f t="shared" si="22"/>
        <v>188.90625</v>
      </c>
      <c r="G33" s="24">
        <f t="shared" si="22"/>
        <v>188.90625</v>
      </c>
      <c r="H33" s="149">
        <f t="shared" si="22"/>
        <v>188.90625</v>
      </c>
      <c r="I33" s="177">
        <f t="shared" si="22"/>
        <v>188.90625</v>
      </c>
      <c r="J33" s="24">
        <f t="shared" si="22"/>
        <v>188.90625</v>
      </c>
      <c r="K33" s="24">
        <f t="shared" si="22"/>
        <v>188.90625</v>
      </c>
      <c r="L33" s="177">
        <f t="shared" si="22"/>
        <v>188.90625</v>
      </c>
      <c r="M33" s="24">
        <f t="shared" si="22"/>
        <v>188.90625</v>
      </c>
      <c r="N33" s="178">
        <f t="shared" si="22"/>
        <v>188.90625</v>
      </c>
      <c r="O33" s="24">
        <f t="shared" si="23"/>
        <v>566.71875</v>
      </c>
      <c r="P33" s="24">
        <f t="shared" si="24"/>
        <v>566.71875</v>
      </c>
      <c r="Q33" s="24">
        <f t="shared" si="25"/>
        <v>566.71875</v>
      </c>
      <c r="R33" s="24">
        <f t="shared" si="26"/>
        <v>566.71875</v>
      </c>
      <c r="S33" s="25">
        <f t="shared" si="27"/>
        <v>2266.875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277.07291666666663</v>
      </c>
      <c r="D40" s="46">
        <f t="shared" ref="D40:R40" si="28">SUM(D29:D39)</f>
        <v>277.07291666666663</v>
      </c>
      <c r="E40" s="46">
        <f t="shared" si="28"/>
        <v>277.07291666666663</v>
      </c>
      <c r="F40" s="191">
        <f t="shared" si="28"/>
        <v>277.07291666666663</v>
      </c>
      <c r="G40" s="46">
        <f t="shared" si="28"/>
        <v>277.07291666666663</v>
      </c>
      <c r="H40" s="156">
        <f t="shared" si="28"/>
        <v>277.07291666666663</v>
      </c>
      <c r="I40" s="191">
        <f t="shared" si="28"/>
        <v>277.07291666666663</v>
      </c>
      <c r="J40" s="46">
        <f t="shared" si="28"/>
        <v>277.07291666666663</v>
      </c>
      <c r="K40" s="46">
        <f t="shared" si="28"/>
        <v>277.07291666666663</v>
      </c>
      <c r="L40" s="191">
        <f t="shared" si="28"/>
        <v>277.07291666666663</v>
      </c>
      <c r="M40" s="46">
        <f t="shared" si="28"/>
        <v>277.07291666666663</v>
      </c>
      <c r="N40" s="192">
        <f t="shared" si="28"/>
        <v>277.07291666666663</v>
      </c>
      <c r="O40" s="46">
        <f t="shared" si="28"/>
        <v>831.21875</v>
      </c>
      <c r="P40" s="46">
        <f t="shared" si="28"/>
        <v>831.21875</v>
      </c>
      <c r="Q40" s="46">
        <f t="shared" si="28"/>
        <v>831.21875</v>
      </c>
      <c r="R40" s="46">
        <f t="shared" si="28"/>
        <v>831.21875</v>
      </c>
      <c r="S40" s="47">
        <f>SUM(S29:S39)</f>
        <v>3324.875</v>
      </c>
    </row>
    <row r="41" spans="2:19" s="39" customFormat="1" ht="12.75" x14ac:dyDescent="0.25">
      <c r="B41" s="48" t="s">
        <v>33</v>
      </c>
      <c r="C41" s="139">
        <f>IFERROR(C40/C13,"N/A")</f>
        <v>0.11892338989113181</v>
      </c>
      <c r="D41" s="49">
        <f t="shared" ref="D41:R41" si="29">IFERROR(D40/D13,"N/A")</f>
        <v>0.11892338989113181</v>
      </c>
      <c r="E41" s="49">
        <f t="shared" si="29"/>
        <v>0.11892338989113181</v>
      </c>
      <c r="F41" s="193">
        <f t="shared" si="29"/>
        <v>0.11892338989113181</v>
      </c>
      <c r="G41" s="49">
        <f t="shared" si="29"/>
        <v>0.11892338989113181</v>
      </c>
      <c r="H41" s="157">
        <f t="shared" si="29"/>
        <v>0.11892338989113181</v>
      </c>
      <c r="I41" s="193">
        <f t="shared" si="29"/>
        <v>0.11892338989113181</v>
      </c>
      <c r="J41" s="49">
        <f t="shared" si="29"/>
        <v>0.11892338989113181</v>
      </c>
      <c r="K41" s="49">
        <f t="shared" si="29"/>
        <v>0.11892338989113181</v>
      </c>
      <c r="L41" s="193">
        <f t="shared" si="29"/>
        <v>0.11892338989113181</v>
      </c>
      <c r="M41" s="49">
        <f t="shared" si="29"/>
        <v>0.11892338989113181</v>
      </c>
      <c r="N41" s="194">
        <f t="shared" si="29"/>
        <v>0.11892338989113181</v>
      </c>
      <c r="O41" s="49">
        <f t="shared" si="29"/>
        <v>0.11892338989113183</v>
      </c>
      <c r="P41" s="49">
        <f t="shared" si="29"/>
        <v>0.11892338989113183</v>
      </c>
      <c r="Q41" s="49">
        <f t="shared" si="29"/>
        <v>0.11892338989113183</v>
      </c>
      <c r="R41" s="49">
        <f t="shared" si="29"/>
        <v>0.11892338989113183</v>
      </c>
      <c r="S41" s="50">
        <f>IFERROR(S40/S13,"N/A")</f>
        <v>0.11892338989113183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2052.7708333333335</v>
      </c>
      <c r="D44" s="34">
        <f t="shared" ref="D44:R44" si="31">D13-D25-D40</f>
        <v>2052.7708333333335</v>
      </c>
      <c r="E44" s="34">
        <f t="shared" si="31"/>
        <v>2052.7708333333335</v>
      </c>
      <c r="F44" s="185">
        <f t="shared" si="31"/>
        <v>2052.7708333333335</v>
      </c>
      <c r="G44" s="34">
        <f t="shared" si="31"/>
        <v>2052.7708333333335</v>
      </c>
      <c r="H44" s="153">
        <f t="shared" si="31"/>
        <v>2052.7708333333335</v>
      </c>
      <c r="I44" s="185">
        <f t="shared" si="31"/>
        <v>2052.7708333333335</v>
      </c>
      <c r="J44" s="34">
        <f t="shared" si="31"/>
        <v>2052.7708333333335</v>
      </c>
      <c r="K44" s="34">
        <f t="shared" si="31"/>
        <v>2052.7708333333335</v>
      </c>
      <c r="L44" s="185">
        <f t="shared" si="31"/>
        <v>2052.7708333333335</v>
      </c>
      <c r="M44" s="34">
        <f t="shared" si="31"/>
        <v>2052.7708333333335</v>
      </c>
      <c r="N44" s="186">
        <f t="shared" si="31"/>
        <v>2052.7708333333335</v>
      </c>
      <c r="O44" s="34">
        <f t="shared" si="31"/>
        <v>6158.3125</v>
      </c>
      <c r="P44" s="34">
        <f t="shared" si="31"/>
        <v>6158.3125</v>
      </c>
      <c r="Q44" s="34">
        <f t="shared" si="31"/>
        <v>6158.3125</v>
      </c>
      <c r="R44" s="34">
        <f t="shared" si="31"/>
        <v>6158.3125</v>
      </c>
      <c r="S44" s="35">
        <f>S13-S25-S40</f>
        <v>24633.25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0.88107661010886829</v>
      </c>
      <c r="D45" s="56">
        <f t="shared" si="32"/>
        <v>0.88107661010886829</v>
      </c>
      <c r="E45" s="56">
        <f t="shared" si="32"/>
        <v>0.88107661010886829</v>
      </c>
      <c r="F45" s="197">
        <f t="shared" si="32"/>
        <v>0.88107661010886829</v>
      </c>
      <c r="G45" s="56">
        <f t="shared" si="32"/>
        <v>0.88107661010886829</v>
      </c>
      <c r="H45" s="159">
        <f t="shared" si="32"/>
        <v>0.88107661010886829</v>
      </c>
      <c r="I45" s="197">
        <f t="shared" si="32"/>
        <v>0.88107661010886829</v>
      </c>
      <c r="J45" s="56">
        <f t="shared" si="32"/>
        <v>0.88107661010886829</v>
      </c>
      <c r="K45" s="56">
        <f t="shared" si="32"/>
        <v>0.88107661010886829</v>
      </c>
      <c r="L45" s="197">
        <f t="shared" si="32"/>
        <v>0.88107661010886829</v>
      </c>
      <c r="M45" s="56">
        <f t="shared" si="32"/>
        <v>0.88107661010886829</v>
      </c>
      <c r="N45" s="198">
        <f t="shared" si="32"/>
        <v>0.88107661010886829</v>
      </c>
      <c r="O45" s="56">
        <f t="shared" si="32"/>
        <v>0.88107661010886817</v>
      </c>
      <c r="P45" s="56">
        <f t="shared" si="32"/>
        <v>0.88107661010886817</v>
      </c>
      <c r="Q45" s="56">
        <f t="shared" si="32"/>
        <v>0.88107661010886817</v>
      </c>
      <c r="R45" s="56">
        <f t="shared" si="32"/>
        <v>0.88107661010886817</v>
      </c>
      <c r="S45" s="57">
        <f>IFERROR(S44/S13,"NO GMV")</f>
        <v>0.88107661010886817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2052.7708333333335</v>
      </c>
      <c r="D47" s="60">
        <f t="shared" ref="D47:R47" si="33">+D44+D25</f>
        <v>2052.7708333333335</v>
      </c>
      <c r="E47" s="60">
        <f t="shared" si="33"/>
        <v>2052.7708333333335</v>
      </c>
      <c r="F47" s="199">
        <f t="shared" si="33"/>
        <v>2052.7708333333335</v>
      </c>
      <c r="G47" s="60">
        <f t="shared" si="33"/>
        <v>2052.7708333333335</v>
      </c>
      <c r="H47" s="160">
        <f t="shared" si="33"/>
        <v>2052.7708333333335</v>
      </c>
      <c r="I47" s="199">
        <f t="shared" si="33"/>
        <v>2052.7708333333335</v>
      </c>
      <c r="J47" s="60">
        <f t="shared" si="33"/>
        <v>2052.7708333333335</v>
      </c>
      <c r="K47" s="60">
        <f t="shared" si="33"/>
        <v>2052.7708333333335</v>
      </c>
      <c r="L47" s="199">
        <f t="shared" si="33"/>
        <v>2052.7708333333335</v>
      </c>
      <c r="M47" s="60">
        <f t="shared" si="33"/>
        <v>2052.7708333333335</v>
      </c>
      <c r="N47" s="200">
        <f t="shared" si="33"/>
        <v>2052.7708333333335</v>
      </c>
      <c r="O47" s="60">
        <f t="shared" si="33"/>
        <v>6158.3125</v>
      </c>
      <c r="P47" s="60">
        <f t="shared" si="33"/>
        <v>6158.3125</v>
      </c>
      <c r="Q47" s="60">
        <f t="shared" si="33"/>
        <v>6158.3125</v>
      </c>
      <c r="R47" s="60">
        <f t="shared" si="33"/>
        <v>6158.3125</v>
      </c>
      <c r="S47" s="61">
        <f>+S44+S25</f>
        <v>24633.25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0.88107661010886829</v>
      </c>
      <c r="D48" s="63">
        <f t="shared" si="34"/>
        <v>0.88107661010886829</v>
      </c>
      <c r="E48" s="63">
        <f t="shared" si="34"/>
        <v>0.88107661010886829</v>
      </c>
      <c r="F48" s="201">
        <f t="shared" si="34"/>
        <v>0.88107661010886829</v>
      </c>
      <c r="G48" s="63">
        <f t="shared" si="34"/>
        <v>0.88107661010886829</v>
      </c>
      <c r="H48" s="161">
        <f t="shared" si="34"/>
        <v>0.88107661010886829</v>
      </c>
      <c r="I48" s="201">
        <f t="shared" si="34"/>
        <v>0.88107661010886829</v>
      </c>
      <c r="J48" s="63">
        <f t="shared" si="34"/>
        <v>0.88107661010886829</v>
      </c>
      <c r="K48" s="63">
        <f t="shared" si="34"/>
        <v>0.88107661010886829</v>
      </c>
      <c r="L48" s="201">
        <f t="shared" si="34"/>
        <v>0.88107661010886829</v>
      </c>
      <c r="M48" s="63">
        <f t="shared" si="34"/>
        <v>0.88107661010886829</v>
      </c>
      <c r="N48" s="163">
        <f t="shared" si="34"/>
        <v>0.88107661010886829</v>
      </c>
      <c r="O48" s="63">
        <f t="shared" si="34"/>
        <v>0.88107661010886817</v>
      </c>
      <c r="P48" s="63">
        <f t="shared" si="34"/>
        <v>0.88107661010886817</v>
      </c>
      <c r="Q48" s="63">
        <f t="shared" si="34"/>
        <v>0.88107661010886817</v>
      </c>
      <c r="R48" s="63">
        <f t="shared" si="34"/>
        <v>0.88107661010886817</v>
      </c>
      <c r="S48" s="64">
        <f>IFERROR(S47/S13,"NO GMV")</f>
        <v>0.88107661010886817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C222-8FDF-44A7-94E8-8B8C08AA3AFC}">
  <sheetPr codeName="Sheet40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24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24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77362.415000000008</v>
      </c>
      <c r="D5" s="15">
        <f>C5</f>
        <v>77362.415000000008</v>
      </c>
      <c r="E5" s="15">
        <f t="shared" ref="E5:N5" si="2">D5</f>
        <v>77362.415000000008</v>
      </c>
      <c r="F5" s="171">
        <f t="shared" si="2"/>
        <v>77362.415000000008</v>
      </c>
      <c r="G5" s="15">
        <f t="shared" si="2"/>
        <v>77362.415000000008</v>
      </c>
      <c r="H5" s="146">
        <f t="shared" si="2"/>
        <v>77362.415000000008</v>
      </c>
      <c r="I5" s="171">
        <f t="shared" si="2"/>
        <v>77362.415000000008</v>
      </c>
      <c r="J5" s="15">
        <f t="shared" si="2"/>
        <v>77362.415000000008</v>
      </c>
      <c r="K5" s="15">
        <f t="shared" si="2"/>
        <v>77362.415000000008</v>
      </c>
      <c r="L5" s="171">
        <f t="shared" si="2"/>
        <v>77362.415000000008</v>
      </c>
      <c r="M5" s="15">
        <f t="shared" si="2"/>
        <v>77362.415000000008</v>
      </c>
      <c r="N5" s="172">
        <f t="shared" si="2"/>
        <v>77362.415000000008</v>
      </c>
      <c r="O5" s="15">
        <f>SUM(C5:E5)</f>
        <v>232087.24500000002</v>
      </c>
      <c r="P5" s="15">
        <f>SUM(F5:H5)</f>
        <v>232087.24500000002</v>
      </c>
      <c r="Q5" s="15">
        <f>SUM(I5:K5)</f>
        <v>232087.24500000002</v>
      </c>
      <c r="R5" s="15">
        <f>SUM(L5:N5)</f>
        <v>232087.24500000002</v>
      </c>
      <c r="S5" s="16">
        <f>SUM(C5:N5)</f>
        <v>928348.98000000033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50568.26666666667</v>
      </c>
      <c r="D8" s="24">
        <f t="shared" ref="D8:N10" si="3">C8</f>
        <v>50568.26666666667</v>
      </c>
      <c r="E8" s="24">
        <f t="shared" si="3"/>
        <v>50568.26666666667</v>
      </c>
      <c r="F8" s="177">
        <f t="shared" si="3"/>
        <v>50568.26666666667</v>
      </c>
      <c r="G8" s="24">
        <f t="shared" si="3"/>
        <v>50568.26666666667</v>
      </c>
      <c r="H8" s="149">
        <f t="shared" si="3"/>
        <v>50568.26666666667</v>
      </c>
      <c r="I8" s="177">
        <f t="shared" si="3"/>
        <v>50568.26666666667</v>
      </c>
      <c r="J8" s="24">
        <f t="shared" si="3"/>
        <v>50568.26666666667</v>
      </c>
      <c r="K8" s="24">
        <f t="shared" si="3"/>
        <v>50568.26666666667</v>
      </c>
      <c r="L8" s="177">
        <f t="shared" si="3"/>
        <v>50568.26666666667</v>
      </c>
      <c r="M8" s="24">
        <f t="shared" si="3"/>
        <v>50568.26666666667</v>
      </c>
      <c r="N8" s="178">
        <f t="shared" si="3"/>
        <v>50568.26666666667</v>
      </c>
      <c r="O8" s="24">
        <f t="shared" ref="O8:O10" si="4">SUM(C8:E8)</f>
        <v>151704.80000000002</v>
      </c>
      <c r="P8" s="24">
        <f t="shared" ref="P8:P10" si="5">SUM(F8:H8)</f>
        <v>151704.80000000002</v>
      </c>
      <c r="Q8" s="24">
        <f t="shared" ref="Q8:Q10" si="6">SUM(I8:K8)</f>
        <v>151704.80000000002</v>
      </c>
      <c r="R8" s="24">
        <f t="shared" ref="R8:R10" si="7">SUM(L8:N8)</f>
        <v>151704.80000000002</v>
      </c>
      <c r="S8" s="25">
        <f t="shared" ref="S8:S10" si="8">SUM(C8:N8)</f>
        <v>606819.20000000007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3585.4216666666694</v>
      </c>
      <c r="D10" s="27">
        <f t="shared" si="3"/>
        <v>3585.4216666666694</v>
      </c>
      <c r="E10" s="27">
        <f t="shared" si="3"/>
        <v>3585.4216666666694</v>
      </c>
      <c r="F10" s="179">
        <f t="shared" si="3"/>
        <v>3585.4216666666694</v>
      </c>
      <c r="G10" s="27">
        <f t="shared" si="3"/>
        <v>3585.4216666666694</v>
      </c>
      <c r="H10" s="150">
        <f t="shared" si="3"/>
        <v>3585.4216666666694</v>
      </c>
      <c r="I10" s="179">
        <f t="shared" si="3"/>
        <v>3585.4216666666694</v>
      </c>
      <c r="J10" s="27">
        <f t="shared" si="3"/>
        <v>3585.4216666666694</v>
      </c>
      <c r="K10" s="27">
        <f t="shared" si="3"/>
        <v>3585.4216666666694</v>
      </c>
      <c r="L10" s="179">
        <f t="shared" si="3"/>
        <v>3585.4216666666694</v>
      </c>
      <c r="M10" s="27">
        <f t="shared" si="3"/>
        <v>3585.4216666666694</v>
      </c>
      <c r="N10" s="180">
        <f t="shared" si="3"/>
        <v>3585.4216666666694</v>
      </c>
      <c r="O10" s="27">
        <f t="shared" si="4"/>
        <v>10756.265000000009</v>
      </c>
      <c r="P10" s="27">
        <f t="shared" si="5"/>
        <v>10756.265000000009</v>
      </c>
      <c r="Q10" s="27">
        <f t="shared" si="6"/>
        <v>10756.265000000009</v>
      </c>
      <c r="R10" s="27">
        <f t="shared" si="7"/>
        <v>10756.265000000009</v>
      </c>
      <c r="S10" s="28">
        <f t="shared" si="8"/>
        <v>43025.060000000034</v>
      </c>
    </row>
    <row r="11" spans="1:19" ht="12.75" x14ac:dyDescent="0.25">
      <c r="B11" s="29" t="s">
        <v>9</v>
      </c>
      <c r="C11" s="133">
        <f>SUM(C8:C9)</f>
        <v>50568.26666666667</v>
      </c>
      <c r="D11" s="30">
        <f t="shared" ref="D11:S11" si="9">SUM(D8:D9)</f>
        <v>50568.26666666667</v>
      </c>
      <c r="E11" s="30">
        <f t="shared" si="9"/>
        <v>50568.26666666667</v>
      </c>
      <c r="F11" s="181">
        <f t="shared" si="9"/>
        <v>50568.26666666667</v>
      </c>
      <c r="G11" s="30">
        <f t="shared" si="9"/>
        <v>50568.26666666667</v>
      </c>
      <c r="H11" s="151">
        <f t="shared" si="9"/>
        <v>50568.26666666667</v>
      </c>
      <c r="I11" s="181">
        <f t="shared" si="9"/>
        <v>50568.26666666667</v>
      </c>
      <c r="J11" s="30">
        <f t="shared" si="9"/>
        <v>50568.26666666667</v>
      </c>
      <c r="K11" s="30">
        <f t="shared" si="9"/>
        <v>50568.26666666667</v>
      </c>
      <c r="L11" s="181">
        <f t="shared" si="9"/>
        <v>50568.26666666667</v>
      </c>
      <c r="M11" s="30">
        <f t="shared" si="9"/>
        <v>50568.26666666667</v>
      </c>
      <c r="N11" s="182">
        <f t="shared" si="9"/>
        <v>50568.26666666667</v>
      </c>
      <c r="O11" s="30">
        <f t="shared" si="9"/>
        <v>151704.80000000002</v>
      </c>
      <c r="P11" s="30">
        <f t="shared" si="9"/>
        <v>151704.80000000002</v>
      </c>
      <c r="Q11" s="30">
        <f t="shared" si="9"/>
        <v>151704.80000000002</v>
      </c>
      <c r="R11" s="30">
        <f t="shared" si="9"/>
        <v>151704.80000000002</v>
      </c>
      <c r="S11" s="31">
        <f t="shared" si="9"/>
        <v>606819.20000000007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23208.726666666669</v>
      </c>
      <c r="D13" s="34">
        <f t="shared" ref="D13:N13" si="11">D5-SUM(D8:D10)</f>
        <v>23208.726666666669</v>
      </c>
      <c r="E13" s="34">
        <f t="shared" si="11"/>
        <v>23208.726666666669</v>
      </c>
      <c r="F13" s="185">
        <f t="shared" si="11"/>
        <v>23208.726666666669</v>
      </c>
      <c r="G13" s="34">
        <f t="shared" si="11"/>
        <v>23208.726666666669</v>
      </c>
      <c r="H13" s="153">
        <f t="shared" si="11"/>
        <v>23208.726666666669</v>
      </c>
      <c r="I13" s="185">
        <f t="shared" si="11"/>
        <v>23208.726666666669</v>
      </c>
      <c r="J13" s="34">
        <f t="shared" si="11"/>
        <v>23208.726666666669</v>
      </c>
      <c r="K13" s="34">
        <f t="shared" si="11"/>
        <v>23208.726666666669</v>
      </c>
      <c r="L13" s="185">
        <f t="shared" si="11"/>
        <v>23208.726666666669</v>
      </c>
      <c r="M13" s="34">
        <f t="shared" si="11"/>
        <v>23208.726666666669</v>
      </c>
      <c r="N13" s="186">
        <f t="shared" si="11"/>
        <v>23208.726666666669</v>
      </c>
      <c r="O13" s="34">
        <f t="shared" ref="O13:R13" si="12">O5-SUM(O8:O10)</f>
        <v>69626.179999999993</v>
      </c>
      <c r="P13" s="34">
        <f t="shared" si="12"/>
        <v>69626.179999999993</v>
      </c>
      <c r="Q13" s="34">
        <f t="shared" si="12"/>
        <v>69626.179999999993</v>
      </c>
      <c r="R13" s="34">
        <f t="shared" si="12"/>
        <v>69626.179999999993</v>
      </c>
      <c r="S13" s="35">
        <f>S5-SUM(S8:S10)</f>
        <v>278504.7200000002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0.30000002800670927</v>
      </c>
      <c r="D14" s="314">
        <f t="shared" si="13"/>
        <v>0.30000002800670927</v>
      </c>
      <c r="E14" s="314">
        <f t="shared" si="13"/>
        <v>0.30000002800670927</v>
      </c>
      <c r="F14" s="315">
        <f t="shared" si="13"/>
        <v>0.30000002800670927</v>
      </c>
      <c r="G14" s="314">
        <f t="shared" si="13"/>
        <v>0.30000002800670927</v>
      </c>
      <c r="H14" s="316">
        <f t="shared" si="13"/>
        <v>0.30000002800670927</v>
      </c>
      <c r="I14" s="315">
        <f t="shared" si="13"/>
        <v>0.30000002800670927</v>
      </c>
      <c r="J14" s="314">
        <f t="shared" si="13"/>
        <v>0.30000002800670927</v>
      </c>
      <c r="K14" s="314">
        <f t="shared" si="13"/>
        <v>0.30000002800670927</v>
      </c>
      <c r="L14" s="315">
        <f t="shared" si="13"/>
        <v>0.30000002800670927</v>
      </c>
      <c r="M14" s="314">
        <f t="shared" si="13"/>
        <v>0.30000002800670927</v>
      </c>
      <c r="N14" s="317">
        <f t="shared" si="13"/>
        <v>0.30000002800670927</v>
      </c>
      <c r="O14" s="314">
        <f t="shared" si="13"/>
        <v>0.30000002800670922</v>
      </c>
      <c r="P14" s="314">
        <f t="shared" si="13"/>
        <v>0.30000002800670922</v>
      </c>
      <c r="Q14" s="314">
        <f t="shared" si="13"/>
        <v>0.30000002800670922</v>
      </c>
      <c r="R14" s="314">
        <f t="shared" si="13"/>
        <v>0.30000002800670922</v>
      </c>
      <c r="S14" s="318">
        <f>IFERROR(S13/S5,"N/A")</f>
        <v>0.30000002800670938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616.66666666666674</v>
      </c>
      <c r="D29" s="24">
        <f t="shared" ref="D29:N39" si="22">C29</f>
        <v>616.66666666666674</v>
      </c>
      <c r="E29" s="24">
        <f t="shared" si="22"/>
        <v>616.66666666666674</v>
      </c>
      <c r="F29" s="177">
        <f t="shared" si="22"/>
        <v>616.66666666666674</v>
      </c>
      <c r="G29" s="24">
        <f t="shared" si="22"/>
        <v>616.66666666666674</v>
      </c>
      <c r="H29" s="149">
        <f t="shared" si="22"/>
        <v>616.66666666666674</v>
      </c>
      <c r="I29" s="177">
        <f t="shared" si="22"/>
        <v>616.66666666666674</v>
      </c>
      <c r="J29" s="24">
        <f t="shared" si="22"/>
        <v>616.66666666666674</v>
      </c>
      <c r="K29" s="24">
        <f t="shared" si="22"/>
        <v>616.66666666666674</v>
      </c>
      <c r="L29" s="177">
        <f t="shared" si="22"/>
        <v>616.66666666666674</v>
      </c>
      <c r="M29" s="24">
        <f t="shared" si="22"/>
        <v>616.66666666666674</v>
      </c>
      <c r="N29" s="178">
        <f t="shared" si="22"/>
        <v>616.66666666666674</v>
      </c>
      <c r="O29" s="24">
        <f t="shared" ref="O29:O39" si="23">SUM(C29:E29)</f>
        <v>1850.0000000000002</v>
      </c>
      <c r="P29" s="24">
        <f t="shared" ref="P29:P39" si="24">SUM(F29:H29)</f>
        <v>1850.0000000000002</v>
      </c>
      <c r="Q29" s="24">
        <f t="shared" ref="Q29:Q39" si="25">SUM(I29:K29)</f>
        <v>1850.0000000000002</v>
      </c>
      <c r="R29" s="24">
        <f t="shared" ref="R29:R39" si="26">SUM(L29:N29)</f>
        <v>1850.0000000000002</v>
      </c>
      <c r="S29" s="25">
        <f t="shared" ref="S29:S39" si="27">SUM(C29:N29)</f>
        <v>7400.0000000000027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400.00000000000006</v>
      </c>
      <c r="D31" s="24">
        <f t="shared" si="22"/>
        <v>400.00000000000006</v>
      </c>
      <c r="E31" s="24">
        <f t="shared" si="22"/>
        <v>400.00000000000006</v>
      </c>
      <c r="F31" s="177">
        <f t="shared" si="22"/>
        <v>400.00000000000006</v>
      </c>
      <c r="G31" s="24">
        <f t="shared" si="22"/>
        <v>400.00000000000006</v>
      </c>
      <c r="H31" s="149">
        <f t="shared" si="22"/>
        <v>400.00000000000006</v>
      </c>
      <c r="I31" s="177">
        <f t="shared" si="22"/>
        <v>400.00000000000006</v>
      </c>
      <c r="J31" s="24">
        <f t="shared" si="22"/>
        <v>400.00000000000006</v>
      </c>
      <c r="K31" s="24">
        <f t="shared" si="22"/>
        <v>400.00000000000006</v>
      </c>
      <c r="L31" s="177">
        <f t="shared" si="22"/>
        <v>400.00000000000006</v>
      </c>
      <c r="M31" s="24">
        <f t="shared" si="22"/>
        <v>400.00000000000006</v>
      </c>
      <c r="N31" s="178">
        <f t="shared" si="22"/>
        <v>400.00000000000006</v>
      </c>
      <c r="O31" s="24">
        <f t="shared" si="23"/>
        <v>1200.0000000000002</v>
      </c>
      <c r="P31" s="24">
        <f t="shared" si="24"/>
        <v>1200.0000000000002</v>
      </c>
      <c r="Q31" s="24">
        <f t="shared" si="25"/>
        <v>1200.0000000000002</v>
      </c>
      <c r="R31" s="24">
        <f t="shared" si="26"/>
        <v>1200.0000000000002</v>
      </c>
      <c r="S31" s="25">
        <f t="shared" si="27"/>
        <v>4800.0000000000009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400.00000000000006</v>
      </c>
      <c r="D32" s="24">
        <f t="shared" si="22"/>
        <v>400.00000000000006</v>
      </c>
      <c r="E32" s="24">
        <f t="shared" si="22"/>
        <v>400.00000000000006</v>
      </c>
      <c r="F32" s="177">
        <f t="shared" si="22"/>
        <v>400.00000000000006</v>
      </c>
      <c r="G32" s="24">
        <f t="shared" si="22"/>
        <v>400.00000000000006</v>
      </c>
      <c r="H32" s="149">
        <f t="shared" si="22"/>
        <v>400.00000000000006</v>
      </c>
      <c r="I32" s="177">
        <f t="shared" si="22"/>
        <v>400.00000000000006</v>
      </c>
      <c r="J32" s="24">
        <f t="shared" si="22"/>
        <v>400.00000000000006</v>
      </c>
      <c r="K32" s="24">
        <f t="shared" si="22"/>
        <v>400.00000000000006</v>
      </c>
      <c r="L32" s="177">
        <f t="shared" si="22"/>
        <v>400.00000000000006</v>
      </c>
      <c r="M32" s="24">
        <f t="shared" si="22"/>
        <v>400.00000000000006</v>
      </c>
      <c r="N32" s="178">
        <f t="shared" si="22"/>
        <v>400.00000000000006</v>
      </c>
      <c r="O32" s="24">
        <f t="shared" si="23"/>
        <v>1200.0000000000002</v>
      </c>
      <c r="P32" s="24">
        <f t="shared" si="24"/>
        <v>1200.0000000000002</v>
      </c>
      <c r="Q32" s="24">
        <f t="shared" si="25"/>
        <v>1200.0000000000002</v>
      </c>
      <c r="R32" s="24">
        <f t="shared" si="26"/>
        <v>1200.0000000000002</v>
      </c>
      <c r="S32" s="25">
        <f t="shared" si="27"/>
        <v>4800.0000000000009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2320.8724500000003</v>
      </c>
      <c r="D33" s="24">
        <f t="shared" si="22"/>
        <v>2320.8724500000003</v>
      </c>
      <c r="E33" s="24">
        <f t="shared" si="22"/>
        <v>2320.8724500000003</v>
      </c>
      <c r="F33" s="177">
        <f t="shared" si="22"/>
        <v>2320.8724500000003</v>
      </c>
      <c r="G33" s="24">
        <f t="shared" si="22"/>
        <v>2320.8724500000003</v>
      </c>
      <c r="H33" s="149">
        <f t="shared" si="22"/>
        <v>2320.8724500000003</v>
      </c>
      <c r="I33" s="177">
        <f t="shared" si="22"/>
        <v>2320.8724500000003</v>
      </c>
      <c r="J33" s="24">
        <f t="shared" si="22"/>
        <v>2320.8724500000003</v>
      </c>
      <c r="K33" s="24">
        <f t="shared" si="22"/>
        <v>2320.8724500000003</v>
      </c>
      <c r="L33" s="177">
        <f t="shared" si="22"/>
        <v>2320.8724500000003</v>
      </c>
      <c r="M33" s="24">
        <f t="shared" si="22"/>
        <v>2320.8724500000003</v>
      </c>
      <c r="N33" s="178">
        <f t="shared" si="22"/>
        <v>2320.8724500000003</v>
      </c>
      <c r="O33" s="24">
        <f t="shared" si="23"/>
        <v>6962.6173500000004</v>
      </c>
      <c r="P33" s="24">
        <f t="shared" si="24"/>
        <v>6962.6173500000004</v>
      </c>
      <c r="Q33" s="24">
        <f t="shared" si="25"/>
        <v>6962.6173500000004</v>
      </c>
      <c r="R33" s="24">
        <f t="shared" si="26"/>
        <v>6962.6173500000004</v>
      </c>
      <c r="S33" s="25">
        <f t="shared" si="27"/>
        <v>27850.469399999998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1137.5</v>
      </c>
      <c r="D34" s="24">
        <f t="shared" si="22"/>
        <v>1137.5</v>
      </c>
      <c r="E34" s="24">
        <f t="shared" si="22"/>
        <v>1137.5</v>
      </c>
      <c r="F34" s="177">
        <f t="shared" si="22"/>
        <v>1137.5</v>
      </c>
      <c r="G34" s="24">
        <f t="shared" si="22"/>
        <v>1137.5</v>
      </c>
      <c r="H34" s="149">
        <f t="shared" si="22"/>
        <v>1137.5</v>
      </c>
      <c r="I34" s="177">
        <f t="shared" si="22"/>
        <v>1137.5</v>
      </c>
      <c r="J34" s="24">
        <f t="shared" si="22"/>
        <v>1137.5</v>
      </c>
      <c r="K34" s="24">
        <f t="shared" si="22"/>
        <v>1137.5</v>
      </c>
      <c r="L34" s="177">
        <f t="shared" si="22"/>
        <v>1137.5</v>
      </c>
      <c r="M34" s="24">
        <f t="shared" si="22"/>
        <v>1137.5</v>
      </c>
      <c r="N34" s="178">
        <f t="shared" si="22"/>
        <v>1137.5</v>
      </c>
      <c r="O34" s="24">
        <f t="shared" si="23"/>
        <v>3412.5</v>
      </c>
      <c r="P34" s="24">
        <f t="shared" si="24"/>
        <v>3412.5</v>
      </c>
      <c r="Q34" s="24">
        <f t="shared" si="25"/>
        <v>3412.5</v>
      </c>
      <c r="R34" s="24">
        <f t="shared" si="26"/>
        <v>3412.5</v>
      </c>
      <c r="S34" s="25">
        <f t="shared" si="27"/>
        <v>13650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672.00000000000011</v>
      </c>
      <c r="D35" s="24">
        <f t="shared" si="22"/>
        <v>672.00000000000011</v>
      </c>
      <c r="E35" s="24">
        <f t="shared" si="22"/>
        <v>672.00000000000011</v>
      </c>
      <c r="F35" s="177">
        <f t="shared" si="22"/>
        <v>672.00000000000011</v>
      </c>
      <c r="G35" s="24">
        <f t="shared" si="22"/>
        <v>672.00000000000011</v>
      </c>
      <c r="H35" s="149">
        <f t="shared" si="22"/>
        <v>672.00000000000011</v>
      </c>
      <c r="I35" s="177">
        <f t="shared" si="22"/>
        <v>672.00000000000011</v>
      </c>
      <c r="J35" s="24">
        <f t="shared" si="22"/>
        <v>672.00000000000011</v>
      </c>
      <c r="K35" s="24">
        <f t="shared" si="22"/>
        <v>672.00000000000011</v>
      </c>
      <c r="L35" s="177">
        <f t="shared" si="22"/>
        <v>672.00000000000011</v>
      </c>
      <c r="M35" s="24">
        <f t="shared" si="22"/>
        <v>672.00000000000011</v>
      </c>
      <c r="N35" s="178">
        <f t="shared" si="22"/>
        <v>672.00000000000011</v>
      </c>
      <c r="O35" s="24">
        <f t="shared" si="23"/>
        <v>2016.0000000000005</v>
      </c>
      <c r="P35" s="24">
        <f t="shared" si="24"/>
        <v>2016.0000000000005</v>
      </c>
      <c r="Q35" s="24">
        <f t="shared" si="25"/>
        <v>2016.0000000000005</v>
      </c>
      <c r="R35" s="24">
        <f t="shared" si="26"/>
        <v>2016.0000000000005</v>
      </c>
      <c r="S35" s="25">
        <f t="shared" si="27"/>
        <v>8064.0000000000009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1944</v>
      </c>
      <c r="D36" s="24">
        <f t="shared" si="22"/>
        <v>1944</v>
      </c>
      <c r="E36" s="24">
        <f t="shared" si="22"/>
        <v>1944</v>
      </c>
      <c r="F36" s="177">
        <f t="shared" si="22"/>
        <v>1944</v>
      </c>
      <c r="G36" s="24">
        <f t="shared" si="22"/>
        <v>1944</v>
      </c>
      <c r="H36" s="149">
        <f t="shared" si="22"/>
        <v>1944</v>
      </c>
      <c r="I36" s="177">
        <f t="shared" si="22"/>
        <v>1944</v>
      </c>
      <c r="J36" s="24">
        <f t="shared" si="22"/>
        <v>1944</v>
      </c>
      <c r="K36" s="24">
        <f t="shared" si="22"/>
        <v>1944</v>
      </c>
      <c r="L36" s="177">
        <f t="shared" si="22"/>
        <v>1944</v>
      </c>
      <c r="M36" s="24">
        <f t="shared" si="22"/>
        <v>1944</v>
      </c>
      <c r="N36" s="178">
        <f t="shared" si="22"/>
        <v>1944</v>
      </c>
      <c r="O36" s="24">
        <f t="shared" si="23"/>
        <v>5832</v>
      </c>
      <c r="P36" s="24">
        <f t="shared" si="24"/>
        <v>5832</v>
      </c>
      <c r="Q36" s="24">
        <f t="shared" si="25"/>
        <v>5832</v>
      </c>
      <c r="R36" s="24">
        <f t="shared" si="26"/>
        <v>5832</v>
      </c>
      <c r="S36" s="25">
        <f t="shared" si="27"/>
        <v>23328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816</v>
      </c>
      <c r="D37" s="24">
        <f t="shared" si="22"/>
        <v>816</v>
      </c>
      <c r="E37" s="24">
        <f t="shared" si="22"/>
        <v>816</v>
      </c>
      <c r="F37" s="177">
        <f t="shared" si="22"/>
        <v>816</v>
      </c>
      <c r="G37" s="24">
        <f t="shared" si="22"/>
        <v>816</v>
      </c>
      <c r="H37" s="149">
        <f t="shared" si="22"/>
        <v>816</v>
      </c>
      <c r="I37" s="177">
        <f t="shared" si="22"/>
        <v>816</v>
      </c>
      <c r="J37" s="24">
        <f t="shared" si="22"/>
        <v>816</v>
      </c>
      <c r="K37" s="24">
        <f t="shared" si="22"/>
        <v>816</v>
      </c>
      <c r="L37" s="177">
        <f t="shared" si="22"/>
        <v>816</v>
      </c>
      <c r="M37" s="24">
        <f t="shared" si="22"/>
        <v>816</v>
      </c>
      <c r="N37" s="178">
        <f t="shared" si="22"/>
        <v>816</v>
      </c>
      <c r="O37" s="24">
        <f t="shared" si="23"/>
        <v>2448</v>
      </c>
      <c r="P37" s="24">
        <f t="shared" si="24"/>
        <v>2448</v>
      </c>
      <c r="Q37" s="24">
        <f t="shared" si="25"/>
        <v>2448</v>
      </c>
      <c r="R37" s="24">
        <f t="shared" si="26"/>
        <v>2448</v>
      </c>
      <c r="S37" s="25">
        <f t="shared" si="27"/>
        <v>9792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657.38746666666668</v>
      </c>
      <c r="D38" s="24">
        <f t="shared" si="22"/>
        <v>657.38746666666668</v>
      </c>
      <c r="E38" s="24">
        <f t="shared" si="22"/>
        <v>657.38746666666668</v>
      </c>
      <c r="F38" s="177">
        <f t="shared" si="22"/>
        <v>657.38746666666668</v>
      </c>
      <c r="G38" s="24">
        <f t="shared" si="22"/>
        <v>657.38746666666668</v>
      </c>
      <c r="H38" s="149">
        <f t="shared" si="22"/>
        <v>657.38746666666668</v>
      </c>
      <c r="I38" s="177">
        <f t="shared" si="22"/>
        <v>657.38746666666668</v>
      </c>
      <c r="J38" s="24">
        <f t="shared" si="22"/>
        <v>657.38746666666668</v>
      </c>
      <c r="K38" s="24">
        <f t="shared" si="22"/>
        <v>657.38746666666668</v>
      </c>
      <c r="L38" s="177">
        <f t="shared" si="22"/>
        <v>657.38746666666668</v>
      </c>
      <c r="M38" s="24">
        <f t="shared" si="22"/>
        <v>657.38746666666668</v>
      </c>
      <c r="N38" s="178">
        <f t="shared" si="22"/>
        <v>657.38746666666668</v>
      </c>
      <c r="O38" s="24">
        <f t="shared" si="23"/>
        <v>1972.1624000000002</v>
      </c>
      <c r="P38" s="24">
        <f t="shared" si="24"/>
        <v>1972.1624000000002</v>
      </c>
      <c r="Q38" s="24">
        <f t="shared" si="25"/>
        <v>1972.1624000000002</v>
      </c>
      <c r="R38" s="24">
        <f t="shared" si="26"/>
        <v>1972.1624000000002</v>
      </c>
      <c r="S38" s="25">
        <f t="shared" si="27"/>
        <v>7888.6496000000016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4352.335</v>
      </c>
      <c r="D39" s="27">
        <f t="shared" si="22"/>
        <v>4352.335</v>
      </c>
      <c r="E39" s="27">
        <f t="shared" si="22"/>
        <v>4352.335</v>
      </c>
      <c r="F39" s="179">
        <f t="shared" si="22"/>
        <v>4352.335</v>
      </c>
      <c r="G39" s="27">
        <f t="shared" si="22"/>
        <v>4352.335</v>
      </c>
      <c r="H39" s="150">
        <f t="shared" si="22"/>
        <v>4352.335</v>
      </c>
      <c r="I39" s="179">
        <f t="shared" si="22"/>
        <v>4352.335</v>
      </c>
      <c r="J39" s="27">
        <f t="shared" si="22"/>
        <v>4352.335</v>
      </c>
      <c r="K39" s="27">
        <f t="shared" si="22"/>
        <v>4352.335</v>
      </c>
      <c r="L39" s="179">
        <f t="shared" si="22"/>
        <v>4352.335</v>
      </c>
      <c r="M39" s="27">
        <f t="shared" si="22"/>
        <v>4352.335</v>
      </c>
      <c r="N39" s="180">
        <f t="shared" si="22"/>
        <v>4352.335</v>
      </c>
      <c r="O39" s="27">
        <f t="shared" si="23"/>
        <v>13057.005000000001</v>
      </c>
      <c r="P39" s="27">
        <f t="shared" si="24"/>
        <v>13057.005000000001</v>
      </c>
      <c r="Q39" s="27">
        <f t="shared" si="25"/>
        <v>13057.005000000001</v>
      </c>
      <c r="R39" s="27">
        <f t="shared" si="26"/>
        <v>13057.005000000001</v>
      </c>
      <c r="S39" s="28">
        <f t="shared" si="27"/>
        <v>52228.02</v>
      </c>
    </row>
    <row r="40" spans="2:19" s="41" customFormat="1" ht="12.75" x14ac:dyDescent="0.25">
      <c r="B40" s="45" t="s">
        <v>32</v>
      </c>
      <c r="C40" s="138">
        <f>SUM(C29:C39)</f>
        <v>13316.761583333333</v>
      </c>
      <c r="D40" s="46">
        <f t="shared" ref="D40:R40" si="28">SUM(D29:D39)</f>
        <v>13316.761583333333</v>
      </c>
      <c r="E40" s="46">
        <f t="shared" si="28"/>
        <v>13316.761583333333</v>
      </c>
      <c r="F40" s="191">
        <f t="shared" si="28"/>
        <v>13316.761583333333</v>
      </c>
      <c r="G40" s="46">
        <f t="shared" si="28"/>
        <v>13316.761583333333</v>
      </c>
      <c r="H40" s="156">
        <f t="shared" si="28"/>
        <v>13316.761583333333</v>
      </c>
      <c r="I40" s="191">
        <f t="shared" si="28"/>
        <v>13316.761583333333</v>
      </c>
      <c r="J40" s="46">
        <f t="shared" si="28"/>
        <v>13316.761583333333</v>
      </c>
      <c r="K40" s="46">
        <f t="shared" si="28"/>
        <v>13316.761583333333</v>
      </c>
      <c r="L40" s="191">
        <f t="shared" si="28"/>
        <v>13316.761583333333</v>
      </c>
      <c r="M40" s="46">
        <f t="shared" si="28"/>
        <v>13316.761583333333</v>
      </c>
      <c r="N40" s="192">
        <f t="shared" si="28"/>
        <v>13316.761583333333</v>
      </c>
      <c r="O40" s="46">
        <f t="shared" si="28"/>
        <v>39950.284750000006</v>
      </c>
      <c r="P40" s="46">
        <f t="shared" si="28"/>
        <v>39950.284750000006</v>
      </c>
      <c r="Q40" s="46">
        <f t="shared" si="28"/>
        <v>39950.284750000006</v>
      </c>
      <c r="R40" s="46">
        <f t="shared" si="28"/>
        <v>39950.284750000006</v>
      </c>
      <c r="S40" s="47">
        <f>SUM(S29:S39)</f>
        <v>159801.139</v>
      </c>
    </row>
    <row r="41" spans="2:19" s="39" customFormat="1" ht="12.75" x14ac:dyDescent="0.25">
      <c r="B41" s="48" t="s">
        <v>33</v>
      </c>
      <c r="C41" s="139">
        <f>IFERROR(C40/C13,"N/A")</f>
        <v>0.57378251614550724</v>
      </c>
      <c r="D41" s="49">
        <f t="shared" ref="D41:R41" si="29">IFERROR(D40/D13,"N/A")</f>
        <v>0.57378251614550724</v>
      </c>
      <c r="E41" s="49">
        <f t="shared" si="29"/>
        <v>0.57378251614550724</v>
      </c>
      <c r="F41" s="193">
        <f t="shared" si="29"/>
        <v>0.57378251614550724</v>
      </c>
      <c r="G41" s="49">
        <f t="shared" si="29"/>
        <v>0.57378251614550724</v>
      </c>
      <c r="H41" s="157">
        <f t="shared" si="29"/>
        <v>0.57378251614550724</v>
      </c>
      <c r="I41" s="193">
        <f t="shared" si="29"/>
        <v>0.57378251614550724</v>
      </c>
      <c r="J41" s="49">
        <f t="shared" si="29"/>
        <v>0.57378251614550724</v>
      </c>
      <c r="K41" s="49">
        <f t="shared" si="29"/>
        <v>0.57378251614550724</v>
      </c>
      <c r="L41" s="193">
        <f t="shared" si="29"/>
        <v>0.57378251614550724</v>
      </c>
      <c r="M41" s="49">
        <f t="shared" si="29"/>
        <v>0.57378251614550724</v>
      </c>
      <c r="N41" s="194">
        <f t="shared" si="29"/>
        <v>0.57378251614550724</v>
      </c>
      <c r="O41" s="49">
        <f t="shared" si="29"/>
        <v>0.57378251614550746</v>
      </c>
      <c r="P41" s="49">
        <f t="shared" si="29"/>
        <v>0.57378251614550746</v>
      </c>
      <c r="Q41" s="49">
        <f t="shared" si="29"/>
        <v>0.57378251614550746</v>
      </c>
      <c r="R41" s="49">
        <f t="shared" si="29"/>
        <v>0.57378251614550746</v>
      </c>
      <c r="S41" s="50">
        <f>IFERROR(S40/S13,"N/A")</f>
        <v>0.5737825161455069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48</v>
      </c>
      <c r="D42" s="52">
        <f>C42</f>
        <v>48</v>
      </c>
      <c r="E42" s="52">
        <f t="shared" ref="E42:N42" si="30">D42</f>
        <v>48</v>
      </c>
      <c r="F42" s="195">
        <f t="shared" si="30"/>
        <v>48</v>
      </c>
      <c r="G42" s="52">
        <f t="shared" si="30"/>
        <v>48</v>
      </c>
      <c r="H42" s="158">
        <f t="shared" si="30"/>
        <v>48</v>
      </c>
      <c r="I42" s="195">
        <f t="shared" si="30"/>
        <v>48</v>
      </c>
      <c r="J42" s="52">
        <f t="shared" si="30"/>
        <v>48</v>
      </c>
      <c r="K42" s="52">
        <f t="shared" si="30"/>
        <v>48</v>
      </c>
      <c r="L42" s="195">
        <f t="shared" si="30"/>
        <v>48</v>
      </c>
      <c r="M42" s="52">
        <f t="shared" si="30"/>
        <v>48</v>
      </c>
      <c r="N42" s="196">
        <f t="shared" si="30"/>
        <v>48</v>
      </c>
      <c r="O42" s="52">
        <f>AVERAGE(C42:E42)</f>
        <v>48</v>
      </c>
      <c r="P42" s="52">
        <f>AVERAGE(F42:H42)</f>
        <v>48</v>
      </c>
      <c r="Q42" s="52">
        <f>AVERAGE(I42:K42)</f>
        <v>48</v>
      </c>
      <c r="R42" s="52">
        <f>AVERAGE(L42:N42)</f>
        <v>48</v>
      </c>
      <c r="S42" s="53">
        <f>AVERAGE(O42:R42)</f>
        <v>48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9891.9650833333362</v>
      </c>
      <c r="D44" s="34">
        <f t="shared" ref="D44:R44" si="31">D13-D25-D40</f>
        <v>9891.9650833333362</v>
      </c>
      <c r="E44" s="34">
        <f t="shared" si="31"/>
        <v>9891.9650833333362</v>
      </c>
      <c r="F44" s="185">
        <f t="shared" si="31"/>
        <v>9891.9650833333362</v>
      </c>
      <c r="G44" s="34">
        <f t="shared" si="31"/>
        <v>9891.9650833333362</v>
      </c>
      <c r="H44" s="153">
        <f t="shared" si="31"/>
        <v>9891.9650833333362</v>
      </c>
      <c r="I44" s="185">
        <f t="shared" si="31"/>
        <v>9891.9650833333362</v>
      </c>
      <c r="J44" s="34">
        <f t="shared" si="31"/>
        <v>9891.9650833333362</v>
      </c>
      <c r="K44" s="34">
        <f t="shared" si="31"/>
        <v>9891.9650833333362</v>
      </c>
      <c r="L44" s="185">
        <f t="shared" si="31"/>
        <v>9891.9650833333362</v>
      </c>
      <c r="M44" s="34">
        <f t="shared" si="31"/>
        <v>9891.9650833333362</v>
      </c>
      <c r="N44" s="186">
        <f t="shared" si="31"/>
        <v>9891.9650833333362</v>
      </c>
      <c r="O44" s="34">
        <f t="shared" si="31"/>
        <v>29675.895249999987</v>
      </c>
      <c r="P44" s="34">
        <f t="shared" si="31"/>
        <v>29675.895249999987</v>
      </c>
      <c r="Q44" s="34">
        <f t="shared" si="31"/>
        <v>29675.895249999987</v>
      </c>
      <c r="R44" s="34">
        <f t="shared" si="31"/>
        <v>29675.895249999987</v>
      </c>
      <c r="S44" s="35">
        <f>S13-S25-S40</f>
        <v>118703.58100000021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0.42621748385449276</v>
      </c>
      <c r="D45" s="56">
        <f t="shared" si="32"/>
        <v>0.42621748385449276</v>
      </c>
      <c r="E45" s="56">
        <f t="shared" si="32"/>
        <v>0.42621748385449276</v>
      </c>
      <c r="F45" s="197">
        <f t="shared" si="32"/>
        <v>0.42621748385449276</v>
      </c>
      <c r="G45" s="56">
        <f t="shared" si="32"/>
        <v>0.42621748385449276</v>
      </c>
      <c r="H45" s="159">
        <f t="shared" si="32"/>
        <v>0.42621748385449276</v>
      </c>
      <c r="I45" s="197">
        <f t="shared" si="32"/>
        <v>0.42621748385449276</v>
      </c>
      <c r="J45" s="56">
        <f t="shared" si="32"/>
        <v>0.42621748385449276</v>
      </c>
      <c r="K45" s="56">
        <f t="shared" si="32"/>
        <v>0.42621748385449276</v>
      </c>
      <c r="L45" s="197">
        <f t="shared" si="32"/>
        <v>0.42621748385449276</v>
      </c>
      <c r="M45" s="56">
        <f t="shared" si="32"/>
        <v>0.42621748385449276</v>
      </c>
      <c r="N45" s="198">
        <f t="shared" si="32"/>
        <v>0.42621748385449276</v>
      </c>
      <c r="O45" s="56">
        <f t="shared" si="32"/>
        <v>0.42621748385449254</v>
      </c>
      <c r="P45" s="56">
        <f t="shared" si="32"/>
        <v>0.42621748385449254</v>
      </c>
      <c r="Q45" s="56">
        <f t="shared" si="32"/>
        <v>0.42621748385449254</v>
      </c>
      <c r="R45" s="56">
        <f t="shared" si="32"/>
        <v>0.42621748385449254</v>
      </c>
      <c r="S45" s="57">
        <f>IFERROR(S44/S13,"NO GMV")</f>
        <v>0.4262174838544931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9891.9650833333362</v>
      </c>
      <c r="D47" s="60">
        <f t="shared" ref="D47:R47" si="33">+D44+D25</f>
        <v>9891.9650833333362</v>
      </c>
      <c r="E47" s="60">
        <f t="shared" si="33"/>
        <v>9891.9650833333362</v>
      </c>
      <c r="F47" s="199">
        <f t="shared" si="33"/>
        <v>9891.9650833333362</v>
      </c>
      <c r="G47" s="60">
        <f t="shared" si="33"/>
        <v>9891.9650833333362</v>
      </c>
      <c r="H47" s="160">
        <f t="shared" si="33"/>
        <v>9891.9650833333362</v>
      </c>
      <c r="I47" s="199">
        <f t="shared" si="33"/>
        <v>9891.9650833333362</v>
      </c>
      <c r="J47" s="60">
        <f t="shared" si="33"/>
        <v>9891.9650833333362</v>
      </c>
      <c r="K47" s="60">
        <f t="shared" si="33"/>
        <v>9891.9650833333362</v>
      </c>
      <c r="L47" s="199">
        <f t="shared" si="33"/>
        <v>9891.9650833333362</v>
      </c>
      <c r="M47" s="60">
        <f t="shared" si="33"/>
        <v>9891.9650833333362</v>
      </c>
      <c r="N47" s="200">
        <f t="shared" si="33"/>
        <v>9891.9650833333362</v>
      </c>
      <c r="O47" s="60">
        <f t="shared" si="33"/>
        <v>29675.895249999987</v>
      </c>
      <c r="P47" s="60">
        <f t="shared" si="33"/>
        <v>29675.895249999987</v>
      </c>
      <c r="Q47" s="60">
        <f t="shared" si="33"/>
        <v>29675.895249999987</v>
      </c>
      <c r="R47" s="60">
        <f t="shared" si="33"/>
        <v>29675.895249999987</v>
      </c>
      <c r="S47" s="61">
        <f>+S44+S25</f>
        <v>118703.58100000021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0.42621748385449276</v>
      </c>
      <c r="D48" s="63">
        <f t="shared" si="34"/>
        <v>0.42621748385449276</v>
      </c>
      <c r="E48" s="63">
        <f t="shared" si="34"/>
        <v>0.42621748385449276</v>
      </c>
      <c r="F48" s="201">
        <f t="shared" si="34"/>
        <v>0.42621748385449276</v>
      </c>
      <c r="G48" s="63">
        <f t="shared" si="34"/>
        <v>0.42621748385449276</v>
      </c>
      <c r="H48" s="161">
        <f t="shared" si="34"/>
        <v>0.42621748385449276</v>
      </c>
      <c r="I48" s="201">
        <f t="shared" si="34"/>
        <v>0.42621748385449276</v>
      </c>
      <c r="J48" s="63">
        <f t="shared" si="34"/>
        <v>0.42621748385449276</v>
      </c>
      <c r="K48" s="63">
        <f t="shared" si="34"/>
        <v>0.42621748385449276</v>
      </c>
      <c r="L48" s="201">
        <f t="shared" si="34"/>
        <v>0.42621748385449276</v>
      </c>
      <c r="M48" s="63">
        <f t="shared" si="34"/>
        <v>0.42621748385449276</v>
      </c>
      <c r="N48" s="163">
        <f t="shared" si="34"/>
        <v>0.42621748385449276</v>
      </c>
      <c r="O48" s="63">
        <f t="shared" si="34"/>
        <v>0.42621748385449254</v>
      </c>
      <c r="P48" s="63">
        <f t="shared" si="34"/>
        <v>0.42621748385449254</v>
      </c>
      <c r="Q48" s="63">
        <f t="shared" si="34"/>
        <v>0.42621748385449254</v>
      </c>
      <c r="R48" s="63">
        <f t="shared" si="34"/>
        <v>0.42621748385449254</v>
      </c>
      <c r="S48" s="64">
        <f>IFERROR(S47/S13,"NO GMV")</f>
        <v>0.4262174838544931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212A2-9A4E-476F-983F-EFC35C80AD90}">
  <sheetPr codeName="Sheet41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25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25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65673.335000000006</v>
      </c>
      <c r="D5" s="15">
        <f>C5</f>
        <v>65673.335000000006</v>
      </c>
      <c r="E5" s="15">
        <f t="shared" ref="E5:N5" si="2">D5</f>
        <v>65673.335000000006</v>
      </c>
      <c r="F5" s="171">
        <f t="shared" si="2"/>
        <v>65673.335000000006</v>
      </c>
      <c r="G5" s="15">
        <f t="shared" si="2"/>
        <v>65673.335000000006</v>
      </c>
      <c r="H5" s="146">
        <f t="shared" si="2"/>
        <v>65673.335000000006</v>
      </c>
      <c r="I5" s="171">
        <f t="shared" si="2"/>
        <v>65673.335000000006</v>
      </c>
      <c r="J5" s="15">
        <f t="shared" si="2"/>
        <v>65673.335000000006</v>
      </c>
      <c r="K5" s="15">
        <f t="shared" si="2"/>
        <v>65673.335000000006</v>
      </c>
      <c r="L5" s="171">
        <f t="shared" si="2"/>
        <v>65673.335000000006</v>
      </c>
      <c r="M5" s="15">
        <f t="shared" si="2"/>
        <v>65673.335000000006</v>
      </c>
      <c r="N5" s="172">
        <f t="shared" si="2"/>
        <v>65673.335000000006</v>
      </c>
      <c r="O5" s="15">
        <f>SUM(C5:E5)</f>
        <v>197020.005</v>
      </c>
      <c r="P5" s="15">
        <f>SUM(F5:H5)</f>
        <v>197020.005</v>
      </c>
      <c r="Q5" s="15">
        <f>SUM(I5:K5)</f>
        <v>197020.005</v>
      </c>
      <c r="R5" s="15">
        <f>SUM(L5:N5)</f>
        <v>197020.005</v>
      </c>
      <c r="S5" s="16">
        <f>SUM(C5:N5)</f>
        <v>788080.0199999999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34347.906666666669</v>
      </c>
      <c r="D8" s="24">
        <f t="shared" ref="D8:N10" si="3">C8</f>
        <v>34347.906666666669</v>
      </c>
      <c r="E8" s="24">
        <f t="shared" si="3"/>
        <v>34347.906666666669</v>
      </c>
      <c r="F8" s="177">
        <f t="shared" si="3"/>
        <v>34347.906666666669</v>
      </c>
      <c r="G8" s="24">
        <f t="shared" si="3"/>
        <v>34347.906666666669</v>
      </c>
      <c r="H8" s="149">
        <f t="shared" si="3"/>
        <v>34347.906666666669</v>
      </c>
      <c r="I8" s="177">
        <f t="shared" si="3"/>
        <v>34347.906666666669</v>
      </c>
      <c r="J8" s="24">
        <f t="shared" si="3"/>
        <v>34347.906666666669</v>
      </c>
      <c r="K8" s="24">
        <f t="shared" si="3"/>
        <v>34347.906666666669</v>
      </c>
      <c r="L8" s="177">
        <f t="shared" si="3"/>
        <v>34347.906666666669</v>
      </c>
      <c r="M8" s="24">
        <f t="shared" si="3"/>
        <v>34347.906666666669</v>
      </c>
      <c r="N8" s="178">
        <f t="shared" si="3"/>
        <v>34347.906666666669</v>
      </c>
      <c r="O8" s="24">
        <f t="shared" ref="O8:O10" si="4">SUM(C8:E8)</f>
        <v>103043.72</v>
      </c>
      <c r="P8" s="24">
        <f t="shared" ref="P8:P10" si="5">SUM(F8:H8)</f>
        <v>103043.72</v>
      </c>
      <c r="Q8" s="24">
        <f t="shared" ref="Q8:Q10" si="6">SUM(I8:K8)</f>
        <v>103043.72</v>
      </c>
      <c r="R8" s="24">
        <f t="shared" ref="R8:R10" si="7">SUM(L8:N8)</f>
        <v>103043.72</v>
      </c>
      <c r="S8" s="25">
        <f t="shared" ref="S8:S10" si="8">SUM(C8:N8)</f>
        <v>412174.88000000006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7026.2941666666675</v>
      </c>
      <c r="D10" s="27">
        <f t="shared" si="3"/>
        <v>7026.2941666666675</v>
      </c>
      <c r="E10" s="27">
        <f t="shared" si="3"/>
        <v>7026.2941666666675</v>
      </c>
      <c r="F10" s="179">
        <f t="shared" si="3"/>
        <v>7026.2941666666675</v>
      </c>
      <c r="G10" s="27">
        <f t="shared" si="3"/>
        <v>7026.2941666666675</v>
      </c>
      <c r="H10" s="150">
        <f t="shared" si="3"/>
        <v>7026.2941666666675</v>
      </c>
      <c r="I10" s="179">
        <f t="shared" si="3"/>
        <v>7026.2941666666675</v>
      </c>
      <c r="J10" s="27">
        <f t="shared" si="3"/>
        <v>7026.2941666666675</v>
      </c>
      <c r="K10" s="27">
        <f t="shared" si="3"/>
        <v>7026.2941666666675</v>
      </c>
      <c r="L10" s="179">
        <f t="shared" si="3"/>
        <v>7026.2941666666675</v>
      </c>
      <c r="M10" s="27">
        <f t="shared" si="3"/>
        <v>7026.2941666666675</v>
      </c>
      <c r="N10" s="180">
        <f t="shared" si="3"/>
        <v>7026.2941666666675</v>
      </c>
      <c r="O10" s="27">
        <f t="shared" si="4"/>
        <v>21078.882500000003</v>
      </c>
      <c r="P10" s="27">
        <f t="shared" si="5"/>
        <v>21078.882500000003</v>
      </c>
      <c r="Q10" s="27">
        <f t="shared" si="6"/>
        <v>21078.882500000003</v>
      </c>
      <c r="R10" s="27">
        <f t="shared" si="7"/>
        <v>21078.882500000003</v>
      </c>
      <c r="S10" s="28">
        <f t="shared" si="8"/>
        <v>84315.530000000028</v>
      </c>
    </row>
    <row r="11" spans="1:19" ht="12.75" x14ac:dyDescent="0.25">
      <c r="B11" s="29" t="s">
        <v>9</v>
      </c>
      <c r="C11" s="133">
        <f>SUM(C8:C9)</f>
        <v>34347.906666666669</v>
      </c>
      <c r="D11" s="30">
        <f t="shared" ref="D11:S11" si="9">SUM(D8:D9)</f>
        <v>34347.906666666669</v>
      </c>
      <c r="E11" s="30">
        <f t="shared" si="9"/>
        <v>34347.906666666669</v>
      </c>
      <c r="F11" s="181">
        <f t="shared" si="9"/>
        <v>34347.906666666669</v>
      </c>
      <c r="G11" s="30">
        <f t="shared" si="9"/>
        <v>34347.906666666669</v>
      </c>
      <c r="H11" s="151">
        <f t="shared" si="9"/>
        <v>34347.906666666669</v>
      </c>
      <c r="I11" s="181">
        <f t="shared" si="9"/>
        <v>34347.906666666669</v>
      </c>
      <c r="J11" s="30">
        <f t="shared" si="9"/>
        <v>34347.906666666669</v>
      </c>
      <c r="K11" s="30">
        <f t="shared" si="9"/>
        <v>34347.906666666669</v>
      </c>
      <c r="L11" s="181">
        <f t="shared" si="9"/>
        <v>34347.906666666669</v>
      </c>
      <c r="M11" s="30">
        <f t="shared" si="9"/>
        <v>34347.906666666669</v>
      </c>
      <c r="N11" s="182">
        <f t="shared" si="9"/>
        <v>34347.906666666669</v>
      </c>
      <c r="O11" s="30">
        <f t="shared" si="9"/>
        <v>103043.72</v>
      </c>
      <c r="P11" s="30">
        <f t="shared" si="9"/>
        <v>103043.72</v>
      </c>
      <c r="Q11" s="30">
        <f t="shared" si="9"/>
        <v>103043.72</v>
      </c>
      <c r="R11" s="30">
        <f t="shared" si="9"/>
        <v>103043.72</v>
      </c>
      <c r="S11" s="31">
        <f t="shared" si="9"/>
        <v>412174.88000000006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24299.13416666667</v>
      </c>
      <c r="D13" s="34">
        <f t="shared" ref="D13:N13" si="11">D5-SUM(D8:D10)</f>
        <v>24299.13416666667</v>
      </c>
      <c r="E13" s="34">
        <f t="shared" si="11"/>
        <v>24299.13416666667</v>
      </c>
      <c r="F13" s="185">
        <f t="shared" si="11"/>
        <v>24299.13416666667</v>
      </c>
      <c r="G13" s="34">
        <f t="shared" si="11"/>
        <v>24299.13416666667</v>
      </c>
      <c r="H13" s="153">
        <f t="shared" si="11"/>
        <v>24299.13416666667</v>
      </c>
      <c r="I13" s="185">
        <f t="shared" si="11"/>
        <v>24299.13416666667</v>
      </c>
      <c r="J13" s="34">
        <f t="shared" si="11"/>
        <v>24299.13416666667</v>
      </c>
      <c r="K13" s="34">
        <f t="shared" si="11"/>
        <v>24299.13416666667</v>
      </c>
      <c r="L13" s="185">
        <f t="shared" si="11"/>
        <v>24299.13416666667</v>
      </c>
      <c r="M13" s="34">
        <f t="shared" si="11"/>
        <v>24299.13416666667</v>
      </c>
      <c r="N13" s="186">
        <f t="shared" si="11"/>
        <v>24299.13416666667</v>
      </c>
      <c r="O13" s="34">
        <f t="shared" ref="O13:R13" si="12">O5-SUM(O8:O10)</f>
        <v>72897.402499999997</v>
      </c>
      <c r="P13" s="34">
        <f t="shared" si="12"/>
        <v>72897.402499999997</v>
      </c>
      <c r="Q13" s="34">
        <f t="shared" si="12"/>
        <v>72897.402499999997</v>
      </c>
      <c r="R13" s="34">
        <f t="shared" si="12"/>
        <v>72897.402499999997</v>
      </c>
      <c r="S13" s="35">
        <f>S5-SUM(S8:S10)</f>
        <v>291589.60999999981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0.37000000329915739</v>
      </c>
      <c r="D14" s="314">
        <f t="shared" si="13"/>
        <v>0.37000000329915739</v>
      </c>
      <c r="E14" s="314">
        <f t="shared" si="13"/>
        <v>0.37000000329915739</v>
      </c>
      <c r="F14" s="315">
        <f t="shared" si="13"/>
        <v>0.37000000329915739</v>
      </c>
      <c r="G14" s="314">
        <f t="shared" si="13"/>
        <v>0.37000000329915739</v>
      </c>
      <c r="H14" s="316">
        <f t="shared" si="13"/>
        <v>0.37000000329915739</v>
      </c>
      <c r="I14" s="315">
        <f t="shared" si="13"/>
        <v>0.37000000329915739</v>
      </c>
      <c r="J14" s="314">
        <f t="shared" si="13"/>
        <v>0.37000000329915739</v>
      </c>
      <c r="K14" s="314">
        <f t="shared" si="13"/>
        <v>0.37000000329915739</v>
      </c>
      <c r="L14" s="315">
        <f t="shared" si="13"/>
        <v>0.37000000329915739</v>
      </c>
      <c r="M14" s="314">
        <f t="shared" si="13"/>
        <v>0.37000000329915739</v>
      </c>
      <c r="N14" s="317">
        <f t="shared" si="13"/>
        <v>0.37000000329915739</v>
      </c>
      <c r="O14" s="314">
        <f t="shared" si="13"/>
        <v>0.37000000329915733</v>
      </c>
      <c r="P14" s="314">
        <f t="shared" si="13"/>
        <v>0.37000000329915733</v>
      </c>
      <c r="Q14" s="314">
        <f t="shared" si="13"/>
        <v>0.37000000329915733</v>
      </c>
      <c r="R14" s="314">
        <f t="shared" si="13"/>
        <v>0.37000000329915733</v>
      </c>
      <c r="S14" s="318">
        <f>IFERROR(S13/S5,"N/A")</f>
        <v>0.37000000329915717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2708.3333333333335</v>
      </c>
      <c r="D18" s="24">
        <f t="shared" ref="D18:N24" si="14">C18</f>
        <v>2708.3333333333335</v>
      </c>
      <c r="E18" s="24">
        <f t="shared" si="14"/>
        <v>2708.3333333333335</v>
      </c>
      <c r="F18" s="177">
        <f t="shared" si="14"/>
        <v>2708.3333333333335</v>
      </c>
      <c r="G18" s="24">
        <f t="shared" si="14"/>
        <v>2708.3333333333335</v>
      </c>
      <c r="H18" s="149">
        <f t="shared" si="14"/>
        <v>2708.3333333333335</v>
      </c>
      <c r="I18" s="177">
        <f t="shared" si="14"/>
        <v>2708.3333333333335</v>
      </c>
      <c r="J18" s="24">
        <f t="shared" si="14"/>
        <v>2708.3333333333335</v>
      </c>
      <c r="K18" s="24">
        <f t="shared" si="14"/>
        <v>2708.3333333333335</v>
      </c>
      <c r="L18" s="177">
        <f t="shared" si="14"/>
        <v>2708.3333333333335</v>
      </c>
      <c r="M18" s="24">
        <f t="shared" si="14"/>
        <v>2708.3333333333335</v>
      </c>
      <c r="N18" s="178">
        <f t="shared" si="14"/>
        <v>2708.3333333333335</v>
      </c>
      <c r="O18" s="24">
        <f t="shared" ref="O18:O24" si="15">SUM(C18:E18)</f>
        <v>8125</v>
      </c>
      <c r="P18" s="24">
        <f t="shared" ref="P18:P24" si="16">SUM(F18:H18)</f>
        <v>8125</v>
      </c>
      <c r="Q18" s="24">
        <f t="shared" ref="Q18:Q24" si="17">SUM(I18:K18)</f>
        <v>8125</v>
      </c>
      <c r="R18" s="24">
        <f t="shared" ref="R18:R24" si="18">SUM(L18:N18)</f>
        <v>8125</v>
      </c>
      <c r="S18" s="25">
        <f t="shared" ref="S18:S24" si="19">SUM(C18:N18)</f>
        <v>32499.999999999996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2708.3333333333335</v>
      </c>
      <c r="D25" s="34">
        <f t="shared" ref="D25:R25" si="20">SUM(D18:D24)</f>
        <v>2708.3333333333335</v>
      </c>
      <c r="E25" s="34">
        <f t="shared" si="20"/>
        <v>2708.3333333333335</v>
      </c>
      <c r="F25" s="185">
        <f t="shared" si="20"/>
        <v>2708.3333333333335</v>
      </c>
      <c r="G25" s="34">
        <f t="shared" si="20"/>
        <v>2708.3333333333335</v>
      </c>
      <c r="H25" s="153">
        <f t="shared" si="20"/>
        <v>2708.3333333333335</v>
      </c>
      <c r="I25" s="185">
        <f t="shared" si="20"/>
        <v>2708.3333333333335</v>
      </c>
      <c r="J25" s="34">
        <f t="shared" si="20"/>
        <v>2708.3333333333335</v>
      </c>
      <c r="K25" s="34">
        <f t="shared" si="20"/>
        <v>2708.3333333333335</v>
      </c>
      <c r="L25" s="185">
        <f t="shared" si="20"/>
        <v>2708.3333333333335</v>
      </c>
      <c r="M25" s="34">
        <f t="shared" si="20"/>
        <v>2708.3333333333335</v>
      </c>
      <c r="N25" s="186">
        <f t="shared" si="20"/>
        <v>2708.3333333333335</v>
      </c>
      <c r="O25" s="34">
        <f t="shared" si="20"/>
        <v>8125</v>
      </c>
      <c r="P25" s="34">
        <f t="shared" si="20"/>
        <v>8125</v>
      </c>
      <c r="Q25" s="34">
        <f t="shared" si="20"/>
        <v>8125</v>
      </c>
      <c r="R25" s="34">
        <f t="shared" si="20"/>
        <v>8125</v>
      </c>
      <c r="S25" s="35">
        <f>SUM(S18:S24)</f>
        <v>32499.999999999996</v>
      </c>
    </row>
    <row r="26" spans="2:19" s="39" customFormat="1" ht="12.75" x14ac:dyDescent="0.25">
      <c r="B26" s="42" t="s">
        <v>21</v>
      </c>
      <c r="C26" s="137">
        <f>IFERROR(C25/C13,"N/A")</f>
        <v>0.11145801800002407</v>
      </c>
      <c r="D26" s="43">
        <f t="shared" ref="D26:R26" si="21">IFERROR(D25/D13,"N/A")</f>
        <v>0.11145801800002407</v>
      </c>
      <c r="E26" s="43">
        <f t="shared" si="21"/>
        <v>0.11145801800002407</v>
      </c>
      <c r="F26" s="189">
        <f t="shared" si="21"/>
        <v>0.11145801800002407</v>
      </c>
      <c r="G26" s="43">
        <f t="shared" si="21"/>
        <v>0.11145801800002407</v>
      </c>
      <c r="H26" s="155">
        <f t="shared" si="21"/>
        <v>0.11145801800002407</v>
      </c>
      <c r="I26" s="189">
        <f t="shared" si="21"/>
        <v>0.11145801800002407</v>
      </c>
      <c r="J26" s="43">
        <f t="shared" si="21"/>
        <v>0.11145801800002407</v>
      </c>
      <c r="K26" s="43">
        <f t="shared" si="21"/>
        <v>0.11145801800002407</v>
      </c>
      <c r="L26" s="189">
        <f t="shared" si="21"/>
        <v>0.11145801800002407</v>
      </c>
      <c r="M26" s="43">
        <f t="shared" si="21"/>
        <v>0.11145801800002407</v>
      </c>
      <c r="N26" s="190">
        <f t="shared" si="21"/>
        <v>0.11145801800002407</v>
      </c>
      <c r="O26" s="43">
        <f t="shared" si="21"/>
        <v>0.11145801800002408</v>
      </c>
      <c r="P26" s="43">
        <f t="shared" si="21"/>
        <v>0.11145801800002408</v>
      </c>
      <c r="Q26" s="43">
        <f t="shared" si="21"/>
        <v>0.11145801800002408</v>
      </c>
      <c r="R26" s="43">
        <f t="shared" si="21"/>
        <v>0.11145801800002408</v>
      </c>
      <c r="S26" s="44">
        <f>IFERROR(S25/S13,"N/A")</f>
        <v>0.11145801800002414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366.66666666666674</v>
      </c>
      <c r="D29" s="24">
        <f t="shared" ref="D29:N39" si="22">C29</f>
        <v>366.66666666666674</v>
      </c>
      <c r="E29" s="24">
        <f t="shared" si="22"/>
        <v>366.66666666666674</v>
      </c>
      <c r="F29" s="177">
        <f t="shared" si="22"/>
        <v>366.66666666666674</v>
      </c>
      <c r="G29" s="24">
        <f t="shared" si="22"/>
        <v>366.66666666666674</v>
      </c>
      <c r="H29" s="149">
        <f t="shared" si="22"/>
        <v>366.66666666666674</v>
      </c>
      <c r="I29" s="177">
        <f t="shared" si="22"/>
        <v>366.66666666666674</v>
      </c>
      <c r="J29" s="24">
        <f t="shared" si="22"/>
        <v>366.66666666666674</v>
      </c>
      <c r="K29" s="24">
        <f t="shared" si="22"/>
        <v>366.66666666666674</v>
      </c>
      <c r="L29" s="177">
        <f t="shared" si="22"/>
        <v>366.66666666666674</v>
      </c>
      <c r="M29" s="24">
        <f t="shared" si="22"/>
        <v>366.66666666666674</v>
      </c>
      <c r="N29" s="178">
        <f t="shared" si="22"/>
        <v>366.66666666666674</v>
      </c>
      <c r="O29" s="24">
        <f t="shared" ref="O29:O39" si="23">SUM(C29:E29)</f>
        <v>1100.0000000000002</v>
      </c>
      <c r="P29" s="24">
        <f t="shared" ref="P29:P39" si="24">SUM(F29:H29)</f>
        <v>1100.0000000000002</v>
      </c>
      <c r="Q29" s="24">
        <f t="shared" ref="Q29:Q39" si="25">SUM(I29:K29)</f>
        <v>1100.0000000000002</v>
      </c>
      <c r="R29" s="24">
        <f t="shared" ref="R29:R39" si="26">SUM(L29:N29)</f>
        <v>1100.0000000000002</v>
      </c>
      <c r="S29" s="25">
        <f t="shared" ref="S29:S39" si="27">SUM(C29:N29)</f>
        <v>4400.0000000000018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225</v>
      </c>
      <c r="D31" s="24">
        <f t="shared" si="22"/>
        <v>225</v>
      </c>
      <c r="E31" s="24">
        <f t="shared" si="22"/>
        <v>225</v>
      </c>
      <c r="F31" s="177">
        <f t="shared" si="22"/>
        <v>225</v>
      </c>
      <c r="G31" s="24">
        <f t="shared" si="22"/>
        <v>225</v>
      </c>
      <c r="H31" s="149">
        <f t="shared" si="22"/>
        <v>225</v>
      </c>
      <c r="I31" s="177">
        <f t="shared" si="22"/>
        <v>225</v>
      </c>
      <c r="J31" s="24">
        <f t="shared" si="22"/>
        <v>225</v>
      </c>
      <c r="K31" s="24">
        <f t="shared" si="22"/>
        <v>225</v>
      </c>
      <c r="L31" s="177">
        <f t="shared" si="22"/>
        <v>225</v>
      </c>
      <c r="M31" s="24">
        <f t="shared" si="22"/>
        <v>225</v>
      </c>
      <c r="N31" s="178">
        <f t="shared" si="22"/>
        <v>225</v>
      </c>
      <c r="O31" s="24">
        <f t="shared" si="23"/>
        <v>675</v>
      </c>
      <c r="P31" s="24">
        <f t="shared" si="24"/>
        <v>675</v>
      </c>
      <c r="Q31" s="24">
        <f t="shared" si="25"/>
        <v>675</v>
      </c>
      <c r="R31" s="24">
        <f t="shared" si="26"/>
        <v>675</v>
      </c>
      <c r="S31" s="25">
        <f t="shared" si="27"/>
        <v>2700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225</v>
      </c>
      <c r="D32" s="24">
        <f t="shared" si="22"/>
        <v>225</v>
      </c>
      <c r="E32" s="24">
        <f t="shared" si="22"/>
        <v>225</v>
      </c>
      <c r="F32" s="177">
        <f t="shared" si="22"/>
        <v>225</v>
      </c>
      <c r="G32" s="24">
        <f t="shared" si="22"/>
        <v>225</v>
      </c>
      <c r="H32" s="149">
        <f t="shared" si="22"/>
        <v>225</v>
      </c>
      <c r="I32" s="177">
        <f t="shared" si="22"/>
        <v>225</v>
      </c>
      <c r="J32" s="24">
        <f t="shared" si="22"/>
        <v>225</v>
      </c>
      <c r="K32" s="24">
        <f t="shared" si="22"/>
        <v>225</v>
      </c>
      <c r="L32" s="177">
        <f t="shared" si="22"/>
        <v>225</v>
      </c>
      <c r="M32" s="24">
        <f t="shared" si="22"/>
        <v>225</v>
      </c>
      <c r="N32" s="178">
        <f t="shared" si="22"/>
        <v>225</v>
      </c>
      <c r="O32" s="24">
        <f t="shared" si="23"/>
        <v>675</v>
      </c>
      <c r="P32" s="24">
        <f t="shared" si="24"/>
        <v>675</v>
      </c>
      <c r="Q32" s="24">
        <f t="shared" si="25"/>
        <v>675</v>
      </c>
      <c r="R32" s="24">
        <f t="shared" si="26"/>
        <v>675</v>
      </c>
      <c r="S32" s="25">
        <f t="shared" si="27"/>
        <v>2700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1970.2000499999997</v>
      </c>
      <c r="D33" s="24">
        <f t="shared" si="22"/>
        <v>1970.2000499999997</v>
      </c>
      <c r="E33" s="24">
        <f t="shared" si="22"/>
        <v>1970.2000499999997</v>
      </c>
      <c r="F33" s="177">
        <f t="shared" si="22"/>
        <v>1970.2000499999997</v>
      </c>
      <c r="G33" s="24">
        <f t="shared" si="22"/>
        <v>1970.2000499999997</v>
      </c>
      <c r="H33" s="149">
        <f t="shared" si="22"/>
        <v>1970.2000499999997</v>
      </c>
      <c r="I33" s="177">
        <f t="shared" si="22"/>
        <v>1970.2000499999997</v>
      </c>
      <c r="J33" s="24">
        <f t="shared" si="22"/>
        <v>1970.2000499999997</v>
      </c>
      <c r="K33" s="24">
        <f t="shared" si="22"/>
        <v>1970.2000499999997</v>
      </c>
      <c r="L33" s="177">
        <f t="shared" si="22"/>
        <v>1970.2000499999997</v>
      </c>
      <c r="M33" s="24">
        <f t="shared" si="22"/>
        <v>1970.2000499999997</v>
      </c>
      <c r="N33" s="178">
        <f t="shared" si="22"/>
        <v>1970.2000499999997</v>
      </c>
      <c r="O33" s="24">
        <f t="shared" si="23"/>
        <v>5910.6001499999993</v>
      </c>
      <c r="P33" s="24">
        <f t="shared" si="24"/>
        <v>5910.6001499999993</v>
      </c>
      <c r="Q33" s="24">
        <f t="shared" si="25"/>
        <v>5910.6001499999993</v>
      </c>
      <c r="R33" s="24">
        <f t="shared" si="26"/>
        <v>5910.6001499999993</v>
      </c>
      <c r="S33" s="25">
        <f t="shared" si="27"/>
        <v>23642.400599999997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378.00000000000006</v>
      </c>
      <c r="D35" s="24">
        <f t="shared" si="22"/>
        <v>378.00000000000006</v>
      </c>
      <c r="E35" s="24">
        <f t="shared" si="22"/>
        <v>378.00000000000006</v>
      </c>
      <c r="F35" s="177">
        <f t="shared" si="22"/>
        <v>378.00000000000006</v>
      </c>
      <c r="G35" s="24">
        <f t="shared" si="22"/>
        <v>378.00000000000006</v>
      </c>
      <c r="H35" s="149">
        <f t="shared" si="22"/>
        <v>378.00000000000006</v>
      </c>
      <c r="I35" s="177">
        <f t="shared" si="22"/>
        <v>378.00000000000006</v>
      </c>
      <c r="J35" s="24">
        <f t="shared" si="22"/>
        <v>378.00000000000006</v>
      </c>
      <c r="K35" s="24">
        <f t="shared" si="22"/>
        <v>378.00000000000006</v>
      </c>
      <c r="L35" s="177">
        <f t="shared" si="22"/>
        <v>378.00000000000006</v>
      </c>
      <c r="M35" s="24">
        <f t="shared" si="22"/>
        <v>378.00000000000006</v>
      </c>
      <c r="N35" s="178">
        <f t="shared" si="22"/>
        <v>378.00000000000006</v>
      </c>
      <c r="O35" s="24">
        <f t="shared" si="23"/>
        <v>1134.0000000000002</v>
      </c>
      <c r="P35" s="24">
        <f t="shared" si="24"/>
        <v>1134.0000000000002</v>
      </c>
      <c r="Q35" s="24">
        <f t="shared" si="25"/>
        <v>1134.0000000000002</v>
      </c>
      <c r="R35" s="24">
        <f t="shared" si="26"/>
        <v>1134.0000000000002</v>
      </c>
      <c r="S35" s="25">
        <f t="shared" si="27"/>
        <v>4536.0000000000009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1093.5000000000002</v>
      </c>
      <c r="D36" s="24">
        <f t="shared" si="22"/>
        <v>1093.5000000000002</v>
      </c>
      <c r="E36" s="24">
        <f t="shared" si="22"/>
        <v>1093.5000000000002</v>
      </c>
      <c r="F36" s="177">
        <f t="shared" si="22"/>
        <v>1093.5000000000002</v>
      </c>
      <c r="G36" s="24">
        <f t="shared" si="22"/>
        <v>1093.5000000000002</v>
      </c>
      <c r="H36" s="149">
        <f t="shared" si="22"/>
        <v>1093.5000000000002</v>
      </c>
      <c r="I36" s="177">
        <f t="shared" si="22"/>
        <v>1093.5000000000002</v>
      </c>
      <c r="J36" s="24">
        <f t="shared" si="22"/>
        <v>1093.5000000000002</v>
      </c>
      <c r="K36" s="24">
        <f t="shared" si="22"/>
        <v>1093.5000000000002</v>
      </c>
      <c r="L36" s="177">
        <f t="shared" si="22"/>
        <v>1093.5000000000002</v>
      </c>
      <c r="M36" s="24">
        <f t="shared" si="22"/>
        <v>1093.5000000000002</v>
      </c>
      <c r="N36" s="178">
        <f t="shared" si="22"/>
        <v>1093.5000000000002</v>
      </c>
      <c r="O36" s="24">
        <f t="shared" si="23"/>
        <v>3280.5000000000009</v>
      </c>
      <c r="P36" s="24">
        <f t="shared" si="24"/>
        <v>3280.5000000000009</v>
      </c>
      <c r="Q36" s="24">
        <f t="shared" si="25"/>
        <v>3280.5000000000009</v>
      </c>
      <c r="R36" s="24">
        <f t="shared" si="26"/>
        <v>3280.5000000000009</v>
      </c>
      <c r="S36" s="25">
        <f t="shared" si="27"/>
        <v>13122.000000000002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459.00000000000006</v>
      </c>
      <c r="D37" s="24">
        <f t="shared" si="22"/>
        <v>459.00000000000006</v>
      </c>
      <c r="E37" s="24">
        <f t="shared" si="22"/>
        <v>459.00000000000006</v>
      </c>
      <c r="F37" s="177">
        <f t="shared" si="22"/>
        <v>459.00000000000006</v>
      </c>
      <c r="G37" s="24">
        <f t="shared" si="22"/>
        <v>459.00000000000006</v>
      </c>
      <c r="H37" s="149">
        <f t="shared" si="22"/>
        <v>459.00000000000006</v>
      </c>
      <c r="I37" s="177">
        <f t="shared" si="22"/>
        <v>459.00000000000006</v>
      </c>
      <c r="J37" s="24">
        <f t="shared" si="22"/>
        <v>459.00000000000006</v>
      </c>
      <c r="K37" s="24">
        <f t="shared" si="22"/>
        <v>459.00000000000006</v>
      </c>
      <c r="L37" s="177">
        <f t="shared" si="22"/>
        <v>459.00000000000006</v>
      </c>
      <c r="M37" s="24">
        <f t="shared" si="22"/>
        <v>459.00000000000006</v>
      </c>
      <c r="N37" s="178">
        <f t="shared" si="22"/>
        <v>459.00000000000006</v>
      </c>
      <c r="O37" s="24">
        <f t="shared" si="23"/>
        <v>1377.0000000000002</v>
      </c>
      <c r="P37" s="24">
        <f t="shared" si="24"/>
        <v>1377.0000000000002</v>
      </c>
      <c r="Q37" s="24">
        <f t="shared" si="25"/>
        <v>1377.0000000000002</v>
      </c>
      <c r="R37" s="24">
        <f t="shared" si="26"/>
        <v>1377.0000000000002</v>
      </c>
      <c r="S37" s="25">
        <f t="shared" si="27"/>
        <v>5508.0000000000009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443.08799599999998</v>
      </c>
      <c r="D38" s="24">
        <f t="shared" si="22"/>
        <v>443.08799599999998</v>
      </c>
      <c r="E38" s="24">
        <f t="shared" si="22"/>
        <v>443.08799599999998</v>
      </c>
      <c r="F38" s="177">
        <f t="shared" si="22"/>
        <v>443.08799599999998</v>
      </c>
      <c r="G38" s="24">
        <f t="shared" si="22"/>
        <v>443.08799599999998</v>
      </c>
      <c r="H38" s="149">
        <f t="shared" si="22"/>
        <v>443.08799599999998</v>
      </c>
      <c r="I38" s="177">
        <f t="shared" si="22"/>
        <v>443.08799599999998</v>
      </c>
      <c r="J38" s="24">
        <f t="shared" si="22"/>
        <v>443.08799599999998</v>
      </c>
      <c r="K38" s="24">
        <f t="shared" si="22"/>
        <v>443.08799599999998</v>
      </c>
      <c r="L38" s="177">
        <f t="shared" si="22"/>
        <v>443.08799599999998</v>
      </c>
      <c r="M38" s="24">
        <f t="shared" si="22"/>
        <v>443.08799599999998</v>
      </c>
      <c r="N38" s="178">
        <f t="shared" si="22"/>
        <v>443.08799599999998</v>
      </c>
      <c r="O38" s="24">
        <f t="shared" si="23"/>
        <v>1329.2639879999999</v>
      </c>
      <c r="P38" s="24">
        <f t="shared" si="24"/>
        <v>1329.2639879999999</v>
      </c>
      <c r="Q38" s="24">
        <f t="shared" si="25"/>
        <v>1329.2639879999999</v>
      </c>
      <c r="R38" s="24">
        <f t="shared" si="26"/>
        <v>1329.2639879999999</v>
      </c>
      <c r="S38" s="25">
        <f t="shared" si="27"/>
        <v>5317.0559520000015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3298.2733333333331</v>
      </c>
      <c r="D39" s="27">
        <f t="shared" si="22"/>
        <v>3298.2733333333331</v>
      </c>
      <c r="E39" s="27">
        <f t="shared" si="22"/>
        <v>3298.2733333333331</v>
      </c>
      <c r="F39" s="179">
        <f t="shared" si="22"/>
        <v>3298.2733333333331</v>
      </c>
      <c r="G39" s="27">
        <f t="shared" si="22"/>
        <v>3298.2733333333331</v>
      </c>
      <c r="H39" s="150">
        <f t="shared" si="22"/>
        <v>3298.2733333333331</v>
      </c>
      <c r="I39" s="179">
        <f t="shared" si="22"/>
        <v>3298.2733333333331</v>
      </c>
      <c r="J39" s="27">
        <f t="shared" si="22"/>
        <v>3298.2733333333331</v>
      </c>
      <c r="K39" s="27">
        <f t="shared" si="22"/>
        <v>3298.2733333333331</v>
      </c>
      <c r="L39" s="179">
        <f t="shared" si="22"/>
        <v>3298.2733333333331</v>
      </c>
      <c r="M39" s="27">
        <f t="shared" si="22"/>
        <v>3298.2733333333331</v>
      </c>
      <c r="N39" s="180">
        <f t="shared" si="22"/>
        <v>3298.2733333333331</v>
      </c>
      <c r="O39" s="27">
        <f t="shared" si="23"/>
        <v>9894.82</v>
      </c>
      <c r="P39" s="27">
        <f t="shared" si="24"/>
        <v>9894.82</v>
      </c>
      <c r="Q39" s="27">
        <f t="shared" si="25"/>
        <v>9894.82</v>
      </c>
      <c r="R39" s="27">
        <f t="shared" si="26"/>
        <v>9894.82</v>
      </c>
      <c r="S39" s="28">
        <f t="shared" si="27"/>
        <v>39579.279999999999</v>
      </c>
    </row>
    <row r="40" spans="2:19" s="41" customFormat="1" ht="12.75" x14ac:dyDescent="0.25">
      <c r="B40" s="45" t="s">
        <v>32</v>
      </c>
      <c r="C40" s="138">
        <f>SUM(C29:C39)</f>
        <v>8458.7280460000002</v>
      </c>
      <c r="D40" s="46">
        <f t="shared" ref="D40:R40" si="28">SUM(D29:D39)</f>
        <v>8458.7280460000002</v>
      </c>
      <c r="E40" s="46">
        <f t="shared" si="28"/>
        <v>8458.7280460000002</v>
      </c>
      <c r="F40" s="191">
        <f t="shared" si="28"/>
        <v>8458.7280460000002</v>
      </c>
      <c r="G40" s="46">
        <f t="shared" si="28"/>
        <v>8458.7280460000002</v>
      </c>
      <c r="H40" s="156">
        <f t="shared" si="28"/>
        <v>8458.7280460000002</v>
      </c>
      <c r="I40" s="191">
        <f t="shared" si="28"/>
        <v>8458.7280460000002</v>
      </c>
      <c r="J40" s="46">
        <f t="shared" si="28"/>
        <v>8458.7280460000002</v>
      </c>
      <c r="K40" s="46">
        <f t="shared" si="28"/>
        <v>8458.7280460000002</v>
      </c>
      <c r="L40" s="191">
        <f t="shared" si="28"/>
        <v>8458.7280460000002</v>
      </c>
      <c r="M40" s="46">
        <f t="shared" si="28"/>
        <v>8458.7280460000002</v>
      </c>
      <c r="N40" s="192">
        <f t="shared" si="28"/>
        <v>8458.7280460000002</v>
      </c>
      <c r="O40" s="46">
        <f t="shared" si="28"/>
        <v>25376.184137999997</v>
      </c>
      <c r="P40" s="46">
        <f t="shared" si="28"/>
        <v>25376.184137999997</v>
      </c>
      <c r="Q40" s="46">
        <f t="shared" si="28"/>
        <v>25376.184137999997</v>
      </c>
      <c r="R40" s="46">
        <f t="shared" si="28"/>
        <v>25376.184137999997</v>
      </c>
      <c r="S40" s="47">
        <f>SUM(S29:S39)</f>
        <v>101504.736552</v>
      </c>
    </row>
    <row r="41" spans="2:19" s="39" customFormat="1" ht="12.75" x14ac:dyDescent="0.25">
      <c r="B41" s="48" t="s">
        <v>33</v>
      </c>
      <c r="C41" s="139">
        <f>IFERROR(C40/C13,"N/A")</f>
        <v>0.34810820780616974</v>
      </c>
      <c r="D41" s="49">
        <f t="shared" ref="D41:R41" si="29">IFERROR(D40/D13,"N/A")</f>
        <v>0.34810820780616974</v>
      </c>
      <c r="E41" s="49">
        <f t="shared" si="29"/>
        <v>0.34810820780616974</v>
      </c>
      <c r="F41" s="193">
        <f t="shared" si="29"/>
        <v>0.34810820780616974</v>
      </c>
      <c r="G41" s="49">
        <f t="shared" si="29"/>
        <v>0.34810820780616974</v>
      </c>
      <c r="H41" s="157">
        <f t="shared" si="29"/>
        <v>0.34810820780616974</v>
      </c>
      <c r="I41" s="193">
        <f t="shared" si="29"/>
        <v>0.34810820780616974</v>
      </c>
      <c r="J41" s="49">
        <f t="shared" si="29"/>
        <v>0.34810820780616974</v>
      </c>
      <c r="K41" s="49">
        <f t="shared" si="29"/>
        <v>0.34810820780616974</v>
      </c>
      <c r="L41" s="193">
        <f t="shared" si="29"/>
        <v>0.34810820780616974</v>
      </c>
      <c r="M41" s="49">
        <f t="shared" si="29"/>
        <v>0.34810820780616974</v>
      </c>
      <c r="N41" s="194">
        <f t="shared" si="29"/>
        <v>0.34810820780616974</v>
      </c>
      <c r="O41" s="49">
        <f t="shared" si="29"/>
        <v>0.34810820780616974</v>
      </c>
      <c r="P41" s="49">
        <f t="shared" si="29"/>
        <v>0.34810820780616974</v>
      </c>
      <c r="Q41" s="49">
        <f t="shared" si="29"/>
        <v>0.34810820780616974</v>
      </c>
      <c r="R41" s="49">
        <f t="shared" si="29"/>
        <v>0.34810820780616974</v>
      </c>
      <c r="S41" s="50">
        <f>IFERROR(S40/S13,"N/A")</f>
        <v>0.34810820780617002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27</v>
      </c>
      <c r="D42" s="52">
        <f>C42</f>
        <v>27</v>
      </c>
      <c r="E42" s="52">
        <f t="shared" ref="E42:N42" si="30">D42</f>
        <v>27</v>
      </c>
      <c r="F42" s="195">
        <f t="shared" si="30"/>
        <v>27</v>
      </c>
      <c r="G42" s="52">
        <f t="shared" si="30"/>
        <v>27</v>
      </c>
      <c r="H42" s="158">
        <f t="shared" si="30"/>
        <v>27</v>
      </c>
      <c r="I42" s="195">
        <f t="shared" si="30"/>
        <v>27</v>
      </c>
      <c r="J42" s="52">
        <f t="shared" si="30"/>
        <v>27</v>
      </c>
      <c r="K42" s="52">
        <f t="shared" si="30"/>
        <v>27</v>
      </c>
      <c r="L42" s="195">
        <f t="shared" si="30"/>
        <v>27</v>
      </c>
      <c r="M42" s="52">
        <f t="shared" si="30"/>
        <v>27</v>
      </c>
      <c r="N42" s="196">
        <f t="shared" si="30"/>
        <v>27</v>
      </c>
      <c r="O42" s="52">
        <f>AVERAGE(C42:E42)</f>
        <v>27</v>
      </c>
      <c r="P42" s="52">
        <f>AVERAGE(F42:H42)</f>
        <v>27</v>
      </c>
      <c r="Q42" s="52">
        <f>AVERAGE(I42:K42)</f>
        <v>27</v>
      </c>
      <c r="R42" s="52">
        <f>AVERAGE(L42:N42)</f>
        <v>27</v>
      </c>
      <c r="S42" s="53">
        <f>AVERAGE(O42:R42)</f>
        <v>27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13132.072787333338</v>
      </c>
      <c r="D44" s="34">
        <f t="shared" ref="D44:R44" si="31">D13-D25-D40</f>
        <v>13132.072787333338</v>
      </c>
      <c r="E44" s="34">
        <f t="shared" si="31"/>
        <v>13132.072787333338</v>
      </c>
      <c r="F44" s="185">
        <f t="shared" si="31"/>
        <v>13132.072787333338</v>
      </c>
      <c r="G44" s="34">
        <f t="shared" si="31"/>
        <v>13132.072787333338</v>
      </c>
      <c r="H44" s="153">
        <f t="shared" si="31"/>
        <v>13132.072787333338</v>
      </c>
      <c r="I44" s="185">
        <f t="shared" si="31"/>
        <v>13132.072787333338</v>
      </c>
      <c r="J44" s="34">
        <f t="shared" si="31"/>
        <v>13132.072787333338</v>
      </c>
      <c r="K44" s="34">
        <f t="shared" si="31"/>
        <v>13132.072787333338</v>
      </c>
      <c r="L44" s="185">
        <f t="shared" si="31"/>
        <v>13132.072787333338</v>
      </c>
      <c r="M44" s="34">
        <f t="shared" si="31"/>
        <v>13132.072787333338</v>
      </c>
      <c r="N44" s="186">
        <f t="shared" si="31"/>
        <v>13132.072787333338</v>
      </c>
      <c r="O44" s="34">
        <f t="shared" si="31"/>
        <v>39396.218362</v>
      </c>
      <c r="P44" s="34">
        <f t="shared" si="31"/>
        <v>39396.218362</v>
      </c>
      <c r="Q44" s="34">
        <f t="shared" si="31"/>
        <v>39396.218362</v>
      </c>
      <c r="R44" s="34">
        <f t="shared" si="31"/>
        <v>39396.218362</v>
      </c>
      <c r="S44" s="35">
        <f>S13-S25-S40</f>
        <v>157584.87344799982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0.54043377419380623</v>
      </c>
      <c r="D45" s="56">
        <f t="shared" si="32"/>
        <v>0.54043377419380623</v>
      </c>
      <c r="E45" s="56">
        <f t="shared" si="32"/>
        <v>0.54043377419380623</v>
      </c>
      <c r="F45" s="197">
        <f t="shared" si="32"/>
        <v>0.54043377419380623</v>
      </c>
      <c r="G45" s="56">
        <f t="shared" si="32"/>
        <v>0.54043377419380623</v>
      </c>
      <c r="H45" s="159">
        <f t="shared" si="32"/>
        <v>0.54043377419380623</v>
      </c>
      <c r="I45" s="197">
        <f t="shared" si="32"/>
        <v>0.54043377419380623</v>
      </c>
      <c r="J45" s="56">
        <f t="shared" si="32"/>
        <v>0.54043377419380623</v>
      </c>
      <c r="K45" s="56">
        <f t="shared" si="32"/>
        <v>0.54043377419380623</v>
      </c>
      <c r="L45" s="197">
        <f t="shared" si="32"/>
        <v>0.54043377419380623</v>
      </c>
      <c r="M45" s="56">
        <f t="shared" si="32"/>
        <v>0.54043377419380623</v>
      </c>
      <c r="N45" s="198">
        <f t="shared" si="32"/>
        <v>0.54043377419380623</v>
      </c>
      <c r="O45" s="56">
        <f t="shared" si="32"/>
        <v>0.54043377419380623</v>
      </c>
      <c r="P45" s="56">
        <f t="shared" si="32"/>
        <v>0.54043377419380623</v>
      </c>
      <c r="Q45" s="56">
        <f t="shared" si="32"/>
        <v>0.54043377419380623</v>
      </c>
      <c r="R45" s="56">
        <f t="shared" si="32"/>
        <v>0.54043377419380623</v>
      </c>
      <c r="S45" s="57">
        <f>IFERROR(S44/S13,"NO GMV")</f>
        <v>0.54043377419380589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15840.406120666672</v>
      </c>
      <c r="D47" s="60">
        <f t="shared" ref="D47:R47" si="33">+D44+D25</f>
        <v>15840.406120666672</v>
      </c>
      <c r="E47" s="60">
        <f t="shared" si="33"/>
        <v>15840.406120666672</v>
      </c>
      <c r="F47" s="199">
        <f t="shared" si="33"/>
        <v>15840.406120666672</v>
      </c>
      <c r="G47" s="60">
        <f t="shared" si="33"/>
        <v>15840.406120666672</v>
      </c>
      <c r="H47" s="160">
        <f t="shared" si="33"/>
        <v>15840.406120666672</v>
      </c>
      <c r="I47" s="199">
        <f t="shared" si="33"/>
        <v>15840.406120666672</v>
      </c>
      <c r="J47" s="60">
        <f t="shared" si="33"/>
        <v>15840.406120666672</v>
      </c>
      <c r="K47" s="60">
        <f t="shared" si="33"/>
        <v>15840.406120666672</v>
      </c>
      <c r="L47" s="199">
        <f t="shared" si="33"/>
        <v>15840.406120666672</v>
      </c>
      <c r="M47" s="60">
        <f t="shared" si="33"/>
        <v>15840.406120666672</v>
      </c>
      <c r="N47" s="200">
        <f t="shared" si="33"/>
        <v>15840.406120666672</v>
      </c>
      <c r="O47" s="60">
        <f t="shared" si="33"/>
        <v>47521.218362</v>
      </c>
      <c r="P47" s="60">
        <f t="shared" si="33"/>
        <v>47521.218362</v>
      </c>
      <c r="Q47" s="60">
        <f t="shared" si="33"/>
        <v>47521.218362</v>
      </c>
      <c r="R47" s="60">
        <f t="shared" si="33"/>
        <v>47521.218362</v>
      </c>
      <c r="S47" s="61">
        <f>+S44+S25</f>
        <v>190084.87344799982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0.65189179219383031</v>
      </c>
      <c r="D48" s="63">
        <f t="shared" si="34"/>
        <v>0.65189179219383031</v>
      </c>
      <c r="E48" s="63">
        <f t="shared" si="34"/>
        <v>0.65189179219383031</v>
      </c>
      <c r="F48" s="201">
        <f t="shared" si="34"/>
        <v>0.65189179219383031</v>
      </c>
      <c r="G48" s="63">
        <f t="shared" si="34"/>
        <v>0.65189179219383031</v>
      </c>
      <c r="H48" s="161">
        <f t="shared" si="34"/>
        <v>0.65189179219383031</v>
      </c>
      <c r="I48" s="201">
        <f t="shared" si="34"/>
        <v>0.65189179219383031</v>
      </c>
      <c r="J48" s="63">
        <f t="shared" si="34"/>
        <v>0.65189179219383031</v>
      </c>
      <c r="K48" s="63">
        <f t="shared" si="34"/>
        <v>0.65189179219383031</v>
      </c>
      <c r="L48" s="201">
        <f t="shared" si="34"/>
        <v>0.65189179219383031</v>
      </c>
      <c r="M48" s="63">
        <f t="shared" si="34"/>
        <v>0.65189179219383031</v>
      </c>
      <c r="N48" s="163">
        <f t="shared" si="34"/>
        <v>0.65189179219383031</v>
      </c>
      <c r="O48" s="63">
        <f t="shared" si="34"/>
        <v>0.6518917921938302</v>
      </c>
      <c r="P48" s="63">
        <f t="shared" si="34"/>
        <v>0.6518917921938302</v>
      </c>
      <c r="Q48" s="63">
        <f t="shared" si="34"/>
        <v>0.6518917921938302</v>
      </c>
      <c r="R48" s="63">
        <f t="shared" si="34"/>
        <v>0.6518917921938302</v>
      </c>
      <c r="S48" s="64">
        <f>IFERROR(S47/S13,"NO GMV")</f>
        <v>0.65189179219383009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C5446-361C-4B56-91F6-DB541605BC19}">
  <sheetPr codeName="Sheet42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26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26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77930.580000000089</v>
      </c>
      <c r="D5" s="15">
        <f>C5</f>
        <v>77930.580000000089</v>
      </c>
      <c r="E5" s="15">
        <f t="shared" ref="E5:N5" si="2">D5</f>
        <v>77930.580000000089</v>
      </c>
      <c r="F5" s="171">
        <f t="shared" si="2"/>
        <v>77930.580000000089</v>
      </c>
      <c r="G5" s="15">
        <f t="shared" si="2"/>
        <v>77930.580000000089</v>
      </c>
      <c r="H5" s="146">
        <f t="shared" si="2"/>
        <v>77930.580000000089</v>
      </c>
      <c r="I5" s="171">
        <f t="shared" si="2"/>
        <v>77930.580000000089</v>
      </c>
      <c r="J5" s="15">
        <f t="shared" si="2"/>
        <v>77930.580000000089</v>
      </c>
      <c r="K5" s="15">
        <f t="shared" si="2"/>
        <v>77930.580000000089</v>
      </c>
      <c r="L5" s="171">
        <f t="shared" si="2"/>
        <v>77930.580000000089</v>
      </c>
      <c r="M5" s="15">
        <f t="shared" si="2"/>
        <v>77930.580000000089</v>
      </c>
      <c r="N5" s="172">
        <f t="shared" si="2"/>
        <v>77930.580000000089</v>
      </c>
      <c r="O5" s="15">
        <f>SUM(C5:E5)</f>
        <v>233791.74000000028</v>
      </c>
      <c r="P5" s="15">
        <f>SUM(F5:H5)</f>
        <v>233791.74000000028</v>
      </c>
      <c r="Q5" s="15">
        <f>SUM(I5:K5)</f>
        <v>233791.74000000028</v>
      </c>
      <c r="R5" s="15">
        <f>SUM(L5:N5)</f>
        <v>233791.74000000028</v>
      </c>
      <c r="S5" s="16">
        <f>SUM(C5:N5)</f>
        <v>935166.96000000101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33221.5</v>
      </c>
      <c r="D8" s="24">
        <f t="shared" ref="D8:N10" si="3">C8</f>
        <v>33221.5</v>
      </c>
      <c r="E8" s="24">
        <f t="shared" si="3"/>
        <v>33221.5</v>
      </c>
      <c r="F8" s="177">
        <f t="shared" si="3"/>
        <v>33221.5</v>
      </c>
      <c r="G8" s="24">
        <f t="shared" si="3"/>
        <v>33221.5</v>
      </c>
      <c r="H8" s="149">
        <f t="shared" si="3"/>
        <v>33221.5</v>
      </c>
      <c r="I8" s="177">
        <f t="shared" si="3"/>
        <v>33221.5</v>
      </c>
      <c r="J8" s="24">
        <f t="shared" si="3"/>
        <v>33221.5</v>
      </c>
      <c r="K8" s="24">
        <f t="shared" si="3"/>
        <v>33221.5</v>
      </c>
      <c r="L8" s="177">
        <f t="shared" si="3"/>
        <v>33221.5</v>
      </c>
      <c r="M8" s="24">
        <f t="shared" si="3"/>
        <v>33221.5</v>
      </c>
      <c r="N8" s="178">
        <f t="shared" si="3"/>
        <v>33221.5</v>
      </c>
      <c r="O8" s="24">
        <f t="shared" ref="O8:O10" si="4">SUM(C8:E8)</f>
        <v>99664.5</v>
      </c>
      <c r="P8" s="24">
        <f t="shared" ref="P8:P10" si="5">SUM(F8:H8)</f>
        <v>99664.5</v>
      </c>
      <c r="Q8" s="24">
        <f t="shared" ref="Q8:Q10" si="6">SUM(I8:K8)</f>
        <v>99664.5</v>
      </c>
      <c r="R8" s="24">
        <f t="shared" ref="R8:R10" si="7">SUM(L8:N8)</f>
        <v>99664.5</v>
      </c>
      <c r="S8" s="25">
        <f t="shared" ref="S8:S10" si="8">SUM(C8:N8)</f>
        <v>398658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409.5</v>
      </c>
      <c r="D9" s="24">
        <f t="shared" si="3"/>
        <v>409.5</v>
      </c>
      <c r="E9" s="24">
        <f t="shared" si="3"/>
        <v>409.5</v>
      </c>
      <c r="F9" s="177">
        <f t="shared" si="3"/>
        <v>409.5</v>
      </c>
      <c r="G9" s="24">
        <f t="shared" si="3"/>
        <v>409.5</v>
      </c>
      <c r="H9" s="149">
        <f t="shared" si="3"/>
        <v>409.5</v>
      </c>
      <c r="I9" s="177">
        <f t="shared" si="3"/>
        <v>409.5</v>
      </c>
      <c r="J9" s="24">
        <f t="shared" si="3"/>
        <v>409.5</v>
      </c>
      <c r="K9" s="24">
        <f t="shared" si="3"/>
        <v>409.5</v>
      </c>
      <c r="L9" s="177">
        <f t="shared" si="3"/>
        <v>409.5</v>
      </c>
      <c r="M9" s="24">
        <f t="shared" si="3"/>
        <v>409.5</v>
      </c>
      <c r="N9" s="178">
        <f t="shared" si="3"/>
        <v>409.5</v>
      </c>
      <c r="O9" s="24">
        <f t="shared" si="4"/>
        <v>1228.5</v>
      </c>
      <c r="P9" s="24">
        <f t="shared" si="5"/>
        <v>1228.5</v>
      </c>
      <c r="Q9" s="24">
        <f t="shared" si="6"/>
        <v>1228.5</v>
      </c>
      <c r="R9" s="24">
        <f t="shared" si="7"/>
        <v>1228.5</v>
      </c>
      <c r="S9" s="25">
        <f t="shared" si="8"/>
        <v>4914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15465.265833333426</v>
      </c>
      <c r="D10" s="27">
        <f t="shared" si="3"/>
        <v>15465.265833333426</v>
      </c>
      <c r="E10" s="27">
        <f t="shared" si="3"/>
        <v>15465.265833333426</v>
      </c>
      <c r="F10" s="179">
        <f t="shared" si="3"/>
        <v>15465.265833333426</v>
      </c>
      <c r="G10" s="27">
        <f t="shared" si="3"/>
        <v>15465.265833333426</v>
      </c>
      <c r="H10" s="150">
        <f t="shared" si="3"/>
        <v>15465.265833333426</v>
      </c>
      <c r="I10" s="179">
        <f t="shared" si="3"/>
        <v>15465.265833333426</v>
      </c>
      <c r="J10" s="27">
        <f t="shared" si="3"/>
        <v>15465.265833333426</v>
      </c>
      <c r="K10" s="27">
        <f t="shared" si="3"/>
        <v>15465.265833333426</v>
      </c>
      <c r="L10" s="179">
        <f t="shared" si="3"/>
        <v>15465.265833333426</v>
      </c>
      <c r="M10" s="27">
        <f t="shared" si="3"/>
        <v>15465.265833333426</v>
      </c>
      <c r="N10" s="180">
        <f t="shared" si="3"/>
        <v>15465.265833333426</v>
      </c>
      <c r="O10" s="27">
        <f t="shared" si="4"/>
        <v>46395.797500000277</v>
      </c>
      <c r="P10" s="27">
        <f t="shared" si="5"/>
        <v>46395.797500000277</v>
      </c>
      <c r="Q10" s="27">
        <f t="shared" si="6"/>
        <v>46395.797500000277</v>
      </c>
      <c r="R10" s="27">
        <f t="shared" si="7"/>
        <v>46395.797500000277</v>
      </c>
      <c r="S10" s="28">
        <f t="shared" si="8"/>
        <v>185583.19000000111</v>
      </c>
    </row>
    <row r="11" spans="1:19" ht="12.75" x14ac:dyDescent="0.25">
      <c r="B11" s="29" t="s">
        <v>9</v>
      </c>
      <c r="C11" s="133">
        <f>SUM(C8:C9)</f>
        <v>33631</v>
      </c>
      <c r="D11" s="30">
        <f t="shared" ref="D11:S11" si="9">SUM(D8:D9)</f>
        <v>33631</v>
      </c>
      <c r="E11" s="30">
        <f t="shared" si="9"/>
        <v>33631</v>
      </c>
      <c r="F11" s="181">
        <f t="shared" si="9"/>
        <v>33631</v>
      </c>
      <c r="G11" s="30">
        <f t="shared" si="9"/>
        <v>33631</v>
      </c>
      <c r="H11" s="151">
        <f t="shared" si="9"/>
        <v>33631</v>
      </c>
      <c r="I11" s="181">
        <f t="shared" si="9"/>
        <v>33631</v>
      </c>
      <c r="J11" s="30">
        <f t="shared" si="9"/>
        <v>33631</v>
      </c>
      <c r="K11" s="30">
        <f t="shared" si="9"/>
        <v>33631</v>
      </c>
      <c r="L11" s="181">
        <f t="shared" si="9"/>
        <v>33631</v>
      </c>
      <c r="M11" s="30">
        <f t="shared" si="9"/>
        <v>33631</v>
      </c>
      <c r="N11" s="182">
        <f t="shared" si="9"/>
        <v>33631</v>
      </c>
      <c r="O11" s="30">
        <f t="shared" si="9"/>
        <v>100893</v>
      </c>
      <c r="P11" s="30">
        <f t="shared" si="9"/>
        <v>100893</v>
      </c>
      <c r="Q11" s="30">
        <f t="shared" si="9"/>
        <v>100893</v>
      </c>
      <c r="R11" s="30">
        <f t="shared" si="9"/>
        <v>100893</v>
      </c>
      <c r="S11" s="31">
        <f t="shared" si="9"/>
        <v>403572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28834.314166666663</v>
      </c>
      <c r="D13" s="34">
        <f t="shared" ref="D13:N13" si="11">D5-SUM(D8:D10)</f>
        <v>28834.314166666663</v>
      </c>
      <c r="E13" s="34">
        <f t="shared" si="11"/>
        <v>28834.314166666663</v>
      </c>
      <c r="F13" s="185">
        <f t="shared" si="11"/>
        <v>28834.314166666663</v>
      </c>
      <c r="G13" s="34">
        <f t="shared" si="11"/>
        <v>28834.314166666663</v>
      </c>
      <c r="H13" s="153">
        <f t="shared" si="11"/>
        <v>28834.314166666663</v>
      </c>
      <c r="I13" s="185">
        <f t="shared" si="11"/>
        <v>28834.314166666663</v>
      </c>
      <c r="J13" s="34">
        <f t="shared" si="11"/>
        <v>28834.314166666663</v>
      </c>
      <c r="K13" s="34">
        <f t="shared" si="11"/>
        <v>28834.314166666663</v>
      </c>
      <c r="L13" s="185">
        <f t="shared" si="11"/>
        <v>28834.314166666663</v>
      </c>
      <c r="M13" s="34">
        <f t="shared" si="11"/>
        <v>28834.314166666663</v>
      </c>
      <c r="N13" s="186">
        <f t="shared" si="11"/>
        <v>28834.314166666663</v>
      </c>
      <c r="O13" s="34">
        <f t="shared" ref="O13:R13" si="12">O5-SUM(O8:O10)</f>
        <v>86502.942500000005</v>
      </c>
      <c r="P13" s="34">
        <f t="shared" si="12"/>
        <v>86502.942500000005</v>
      </c>
      <c r="Q13" s="34">
        <f t="shared" si="12"/>
        <v>86502.942500000005</v>
      </c>
      <c r="R13" s="34">
        <f t="shared" si="12"/>
        <v>86502.942500000005</v>
      </c>
      <c r="S13" s="35">
        <f>S5-SUM(S8:S10)</f>
        <v>346011.7699999999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0.36999999443949511</v>
      </c>
      <c r="D14" s="314">
        <f t="shared" si="13"/>
        <v>0.36999999443949511</v>
      </c>
      <c r="E14" s="314">
        <f t="shared" si="13"/>
        <v>0.36999999443949511</v>
      </c>
      <c r="F14" s="315">
        <f t="shared" si="13"/>
        <v>0.36999999443949511</v>
      </c>
      <c r="G14" s="314">
        <f t="shared" si="13"/>
        <v>0.36999999443949511</v>
      </c>
      <c r="H14" s="316">
        <f t="shared" si="13"/>
        <v>0.36999999443949511</v>
      </c>
      <c r="I14" s="315">
        <f t="shared" si="13"/>
        <v>0.36999999443949511</v>
      </c>
      <c r="J14" s="314">
        <f t="shared" si="13"/>
        <v>0.36999999443949511</v>
      </c>
      <c r="K14" s="314">
        <f t="shared" si="13"/>
        <v>0.36999999443949511</v>
      </c>
      <c r="L14" s="315">
        <f t="shared" si="13"/>
        <v>0.36999999443949511</v>
      </c>
      <c r="M14" s="314">
        <f t="shared" si="13"/>
        <v>0.36999999443949511</v>
      </c>
      <c r="N14" s="317">
        <f t="shared" si="13"/>
        <v>0.36999999443949511</v>
      </c>
      <c r="O14" s="314">
        <f t="shared" si="13"/>
        <v>0.36999999443949516</v>
      </c>
      <c r="P14" s="314">
        <f t="shared" si="13"/>
        <v>0.36999999443949516</v>
      </c>
      <c r="Q14" s="314">
        <f t="shared" si="13"/>
        <v>0.36999999443949516</v>
      </c>
      <c r="R14" s="314">
        <f t="shared" si="13"/>
        <v>0.36999999443949516</v>
      </c>
      <c r="S14" s="318">
        <f>IFERROR(S13/S5,"N/A")</f>
        <v>0.36999999443949511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616.66666666666674</v>
      </c>
      <c r="D29" s="24">
        <f t="shared" ref="D29:N39" si="22">C29</f>
        <v>616.66666666666674</v>
      </c>
      <c r="E29" s="24">
        <f t="shared" si="22"/>
        <v>616.66666666666674</v>
      </c>
      <c r="F29" s="177">
        <f t="shared" si="22"/>
        <v>616.66666666666674</v>
      </c>
      <c r="G29" s="24">
        <f t="shared" si="22"/>
        <v>616.66666666666674</v>
      </c>
      <c r="H29" s="149">
        <f t="shared" si="22"/>
        <v>616.66666666666674</v>
      </c>
      <c r="I29" s="177">
        <f t="shared" si="22"/>
        <v>616.66666666666674</v>
      </c>
      <c r="J29" s="24">
        <f t="shared" si="22"/>
        <v>616.66666666666674</v>
      </c>
      <c r="K29" s="24">
        <f t="shared" si="22"/>
        <v>616.66666666666674</v>
      </c>
      <c r="L29" s="177">
        <f t="shared" si="22"/>
        <v>616.66666666666674</v>
      </c>
      <c r="M29" s="24">
        <f t="shared" si="22"/>
        <v>616.66666666666674</v>
      </c>
      <c r="N29" s="178">
        <f t="shared" si="22"/>
        <v>616.66666666666674</v>
      </c>
      <c r="O29" s="24">
        <f t="shared" ref="O29:O39" si="23">SUM(C29:E29)</f>
        <v>1850.0000000000002</v>
      </c>
      <c r="P29" s="24">
        <f t="shared" ref="P29:P39" si="24">SUM(F29:H29)</f>
        <v>1850.0000000000002</v>
      </c>
      <c r="Q29" s="24">
        <f t="shared" ref="Q29:Q39" si="25">SUM(I29:K29)</f>
        <v>1850.0000000000002</v>
      </c>
      <c r="R29" s="24">
        <f t="shared" ref="R29:R39" si="26">SUM(L29:N29)</f>
        <v>1850.0000000000002</v>
      </c>
      <c r="S29" s="25">
        <f t="shared" ref="S29:S39" si="27">SUM(C29:N29)</f>
        <v>7400.0000000000027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409.5</v>
      </c>
      <c r="D30" s="24">
        <f t="shared" si="22"/>
        <v>409.5</v>
      </c>
      <c r="E30" s="24">
        <f t="shared" si="22"/>
        <v>409.5</v>
      </c>
      <c r="F30" s="177">
        <f t="shared" si="22"/>
        <v>409.5</v>
      </c>
      <c r="G30" s="24">
        <f t="shared" si="22"/>
        <v>409.5</v>
      </c>
      <c r="H30" s="149">
        <f t="shared" si="22"/>
        <v>409.5</v>
      </c>
      <c r="I30" s="177">
        <f t="shared" si="22"/>
        <v>409.5</v>
      </c>
      <c r="J30" s="24">
        <f t="shared" si="22"/>
        <v>409.5</v>
      </c>
      <c r="K30" s="24">
        <f t="shared" si="22"/>
        <v>409.5</v>
      </c>
      <c r="L30" s="177">
        <f t="shared" si="22"/>
        <v>409.5</v>
      </c>
      <c r="M30" s="24">
        <f t="shared" si="22"/>
        <v>409.5</v>
      </c>
      <c r="N30" s="178">
        <f t="shared" si="22"/>
        <v>409.5</v>
      </c>
      <c r="O30" s="24">
        <f t="shared" si="23"/>
        <v>1228.5</v>
      </c>
      <c r="P30" s="24">
        <f t="shared" si="24"/>
        <v>1228.5</v>
      </c>
      <c r="Q30" s="24">
        <f t="shared" si="25"/>
        <v>1228.5</v>
      </c>
      <c r="R30" s="24">
        <f t="shared" si="26"/>
        <v>1228.5</v>
      </c>
      <c r="S30" s="25">
        <f t="shared" si="27"/>
        <v>4914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341.66666666666669</v>
      </c>
      <c r="D31" s="24">
        <f t="shared" si="22"/>
        <v>341.66666666666669</v>
      </c>
      <c r="E31" s="24">
        <f t="shared" si="22"/>
        <v>341.66666666666669</v>
      </c>
      <c r="F31" s="177">
        <f t="shared" si="22"/>
        <v>341.66666666666669</v>
      </c>
      <c r="G31" s="24">
        <f t="shared" si="22"/>
        <v>341.66666666666669</v>
      </c>
      <c r="H31" s="149">
        <f t="shared" si="22"/>
        <v>341.66666666666669</v>
      </c>
      <c r="I31" s="177">
        <f t="shared" si="22"/>
        <v>341.66666666666669</v>
      </c>
      <c r="J31" s="24">
        <f t="shared" si="22"/>
        <v>341.66666666666669</v>
      </c>
      <c r="K31" s="24">
        <f t="shared" si="22"/>
        <v>341.66666666666669</v>
      </c>
      <c r="L31" s="177">
        <f t="shared" si="22"/>
        <v>341.66666666666669</v>
      </c>
      <c r="M31" s="24">
        <f t="shared" si="22"/>
        <v>341.66666666666669</v>
      </c>
      <c r="N31" s="178">
        <f t="shared" si="22"/>
        <v>341.66666666666669</v>
      </c>
      <c r="O31" s="24">
        <f t="shared" si="23"/>
        <v>1025</v>
      </c>
      <c r="P31" s="24">
        <f t="shared" si="24"/>
        <v>1025</v>
      </c>
      <c r="Q31" s="24">
        <f t="shared" si="25"/>
        <v>1025</v>
      </c>
      <c r="R31" s="24">
        <f t="shared" si="26"/>
        <v>1025</v>
      </c>
      <c r="S31" s="25">
        <f t="shared" si="27"/>
        <v>4099.9999999999991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341.66666666666669</v>
      </c>
      <c r="D32" s="24">
        <f t="shared" si="22"/>
        <v>341.66666666666669</v>
      </c>
      <c r="E32" s="24">
        <f t="shared" si="22"/>
        <v>341.66666666666669</v>
      </c>
      <c r="F32" s="177">
        <f t="shared" si="22"/>
        <v>341.66666666666669</v>
      </c>
      <c r="G32" s="24">
        <f t="shared" si="22"/>
        <v>341.66666666666669</v>
      </c>
      <c r="H32" s="149">
        <f t="shared" si="22"/>
        <v>341.66666666666669</v>
      </c>
      <c r="I32" s="177">
        <f t="shared" si="22"/>
        <v>341.66666666666669</v>
      </c>
      <c r="J32" s="24">
        <f t="shared" si="22"/>
        <v>341.66666666666669</v>
      </c>
      <c r="K32" s="24">
        <f t="shared" si="22"/>
        <v>341.66666666666669</v>
      </c>
      <c r="L32" s="177">
        <f t="shared" si="22"/>
        <v>341.66666666666669</v>
      </c>
      <c r="M32" s="24">
        <f t="shared" si="22"/>
        <v>341.66666666666669</v>
      </c>
      <c r="N32" s="178">
        <f t="shared" si="22"/>
        <v>341.66666666666669</v>
      </c>
      <c r="O32" s="24">
        <f t="shared" si="23"/>
        <v>1025</v>
      </c>
      <c r="P32" s="24">
        <f t="shared" si="24"/>
        <v>1025</v>
      </c>
      <c r="Q32" s="24">
        <f t="shared" si="25"/>
        <v>1025</v>
      </c>
      <c r="R32" s="24">
        <f t="shared" si="26"/>
        <v>1025</v>
      </c>
      <c r="S32" s="25">
        <f t="shared" si="27"/>
        <v>4099.9999999999991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2337.9174000000025</v>
      </c>
      <c r="D33" s="24">
        <f t="shared" si="22"/>
        <v>2337.9174000000025</v>
      </c>
      <c r="E33" s="24">
        <f t="shared" si="22"/>
        <v>2337.9174000000025</v>
      </c>
      <c r="F33" s="177">
        <f t="shared" si="22"/>
        <v>2337.9174000000025</v>
      </c>
      <c r="G33" s="24">
        <f t="shared" si="22"/>
        <v>2337.9174000000025</v>
      </c>
      <c r="H33" s="149">
        <f t="shared" si="22"/>
        <v>2337.9174000000025</v>
      </c>
      <c r="I33" s="177">
        <f t="shared" si="22"/>
        <v>2337.9174000000025</v>
      </c>
      <c r="J33" s="24">
        <f t="shared" si="22"/>
        <v>2337.9174000000025</v>
      </c>
      <c r="K33" s="24">
        <f t="shared" si="22"/>
        <v>2337.9174000000025</v>
      </c>
      <c r="L33" s="177">
        <f t="shared" si="22"/>
        <v>2337.9174000000025</v>
      </c>
      <c r="M33" s="24">
        <f t="shared" si="22"/>
        <v>2337.9174000000025</v>
      </c>
      <c r="N33" s="178">
        <f t="shared" si="22"/>
        <v>2337.9174000000025</v>
      </c>
      <c r="O33" s="24">
        <f t="shared" si="23"/>
        <v>7013.7522000000081</v>
      </c>
      <c r="P33" s="24">
        <f t="shared" si="24"/>
        <v>7013.7522000000081</v>
      </c>
      <c r="Q33" s="24">
        <f t="shared" si="25"/>
        <v>7013.7522000000081</v>
      </c>
      <c r="R33" s="24">
        <f t="shared" si="26"/>
        <v>7013.7522000000081</v>
      </c>
      <c r="S33" s="25">
        <f t="shared" si="27"/>
        <v>28055.008800000029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216.66666666666666</v>
      </c>
      <c r="D34" s="24">
        <f t="shared" si="22"/>
        <v>216.66666666666666</v>
      </c>
      <c r="E34" s="24">
        <f t="shared" si="22"/>
        <v>216.66666666666666</v>
      </c>
      <c r="F34" s="177">
        <f t="shared" si="22"/>
        <v>216.66666666666666</v>
      </c>
      <c r="G34" s="24">
        <f t="shared" si="22"/>
        <v>216.66666666666666</v>
      </c>
      <c r="H34" s="149">
        <f t="shared" si="22"/>
        <v>216.66666666666666</v>
      </c>
      <c r="I34" s="177">
        <f t="shared" si="22"/>
        <v>216.66666666666666</v>
      </c>
      <c r="J34" s="24">
        <f t="shared" si="22"/>
        <v>216.66666666666666</v>
      </c>
      <c r="K34" s="24">
        <f t="shared" si="22"/>
        <v>216.66666666666666</v>
      </c>
      <c r="L34" s="177">
        <f t="shared" si="22"/>
        <v>216.66666666666666</v>
      </c>
      <c r="M34" s="24">
        <f t="shared" si="22"/>
        <v>216.66666666666666</v>
      </c>
      <c r="N34" s="178">
        <f t="shared" si="22"/>
        <v>216.66666666666666</v>
      </c>
      <c r="O34" s="24">
        <f t="shared" si="23"/>
        <v>650</v>
      </c>
      <c r="P34" s="24">
        <f t="shared" si="24"/>
        <v>650</v>
      </c>
      <c r="Q34" s="24">
        <f t="shared" si="25"/>
        <v>650</v>
      </c>
      <c r="R34" s="24">
        <f t="shared" si="26"/>
        <v>650</v>
      </c>
      <c r="S34" s="25">
        <f t="shared" si="27"/>
        <v>2600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574.00000000000011</v>
      </c>
      <c r="D35" s="24">
        <f t="shared" si="22"/>
        <v>574.00000000000011</v>
      </c>
      <c r="E35" s="24">
        <f t="shared" si="22"/>
        <v>574.00000000000011</v>
      </c>
      <c r="F35" s="177">
        <f t="shared" si="22"/>
        <v>574.00000000000011</v>
      </c>
      <c r="G35" s="24">
        <f t="shared" si="22"/>
        <v>574.00000000000011</v>
      </c>
      <c r="H35" s="149">
        <f t="shared" si="22"/>
        <v>574.00000000000011</v>
      </c>
      <c r="I35" s="177">
        <f t="shared" si="22"/>
        <v>574.00000000000011</v>
      </c>
      <c r="J35" s="24">
        <f t="shared" si="22"/>
        <v>574.00000000000011</v>
      </c>
      <c r="K35" s="24">
        <f t="shared" si="22"/>
        <v>574.00000000000011</v>
      </c>
      <c r="L35" s="177">
        <f t="shared" si="22"/>
        <v>574.00000000000011</v>
      </c>
      <c r="M35" s="24">
        <f t="shared" si="22"/>
        <v>574.00000000000011</v>
      </c>
      <c r="N35" s="178">
        <f t="shared" si="22"/>
        <v>574.00000000000011</v>
      </c>
      <c r="O35" s="24">
        <f t="shared" si="23"/>
        <v>1722.0000000000005</v>
      </c>
      <c r="P35" s="24">
        <f t="shared" si="24"/>
        <v>1722.0000000000005</v>
      </c>
      <c r="Q35" s="24">
        <f t="shared" si="25"/>
        <v>1722.0000000000005</v>
      </c>
      <c r="R35" s="24">
        <f t="shared" si="26"/>
        <v>1722.0000000000005</v>
      </c>
      <c r="S35" s="25">
        <f t="shared" si="27"/>
        <v>6888.0000000000009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1660.5000000000002</v>
      </c>
      <c r="D36" s="24">
        <f t="shared" si="22"/>
        <v>1660.5000000000002</v>
      </c>
      <c r="E36" s="24">
        <f t="shared" si="22"/>
        <v>1660.5000000000002</v>
      </c>
      <c r="F36" s="177">
        <f t="shared" si="22"/>
        <v>1660.5000000000002</v>
      </c>
      <c r="G36" s="24">
        <f t="shared" si="22"/>
        <v>1660.5000000000002</v>
      </c>
      <c r="H36" s="149">
        <f t="shared" si="22"/>
        <v>1660.5000000000002</v>
      </c>
      <c r="I36" s="177">
        <f t="shared" si="22"/>
        <v>1660.5000000000002</v>
      </c>
      <c r="J36" s="24">
        <f t="shared" si="22"/>
        <v>1660.5000000000002</v>
      </c>
      <c r="K36" s="24">
        <f t="shared" si="22"/>
        <v>1660.5000000000002</v>
      </c>
      <c r="L36" s="177">
        <f t="shared" si="22"/>
        <v>1660.5000000000002</v>
      </c>
      <c r="M36" s="24">
        <f t="shared" si="22"/>
        <v>1660.5000000000002</v>
      </c>
      <c r="N36" s="178">
        <f t="shared" si="22"/>
        <v>1660.5000000000002</v>
      </c>
      <c r="O36" s="24">
        <f t="shared" si="23"/>
        <v>4981.5000000000009</v>
      </c>
      <c r="P36" s="24">
        <f t="shared" si="24"/>
        <v>4981.5000000000009</v>
      </c>
      <c r="Q36" s="24">
        <f t="shared" si="25"/>
        <v>4981.5000000000009</v>
      </c>
      <c r="R36" s="24">
        <f t="shared" si="26"/>
        <v>4981.5000000000009</v>
      </c>
      <c r="S36" s="25">
        <f t="shared" si="27"/>
        <v>19926.000000000004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697.00000000000011</v>
      </c>
      <c r="D37" s="24">
        <f t="shared" si="22"/>
        <v>697.00000000000011</v>
      </c>
      <c r="E37" s="24">
        <f t="shared" si="22"/>
        <v>697.00000000000011</v>
      </c>
      <c r="F37" s="177">
        <f t="shared" si="22"/>
        <v>697.00000000000011</v>
      </c>
      <c r="G37" s="24">
        <f t="shared" si="22"/>
        <v>697.00000000000011</v>
      </c>
      <c r="H37" s="149">
        <f t="shared" si="22"/>
        <v>697.00000000000011</v>
      </c>
      <c r="I37" s="177">
        <f t="shared" si="22"/>
        <v>697.00000000000011</v>
      </c>
      <c r="J37" s="24">
        <f t="shared" si="22"/>
        <v>697.00000000000011</v>
      </c>
      <c r="K37" s="24">
        <f t="shared" si="22"/>
        <v>697.00000000000011</v>
      </c>
      <c r="L37" s="177">
        <f t="shared" si="22"/>
        <v>697.00000000000011</v>
      </c>
      <c r="M37" s="24">
        <f t="shared" si="22"/>
        <v>697.00000000000011</v>
      </c>
      <c r="N37" s="178">
        <f t="shared" si="22"/>
        <v>697.00000000000011</v>
      </c>
      <c r="O37" s="24">
        <f t="shared" si="23"/>
        <v>2091.0000000000005</v>
      </c>
      <c r="P37" s="24">
        <f t="shared" si="24"/>
        <v>2091.0000000000005</v>
      </c>
      <c r="Q37" s="24">
        <f t="shared" si="25"/>
        <v>2091.0000000000005</v>
      </c>
      <c r="R37" s="24">
        <f t="shared" si="26"/>
        <v>2091.0000000000005</v>
      </c>
      <c r="S37" s="25">
        <f t="shared" si="27"/>
        <v>8364.0000000000018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740.83945000000006</v>
      </c>
      <c r="D38" s="24">
        <f t="shared" si="22"/>
        <v>740.83945000000006</v>
      </c>
      <c r="E38" s="24">
        <f t="shared" si="22"/>
        <v>740.83945000000006</v>
      </c>
      <c r="F38" s="177">
        <f t="shared" si="22"/>
        <v>740.83945000000006</v>
      </c>
      <c r="G38" s="24">
        <f t="shared" si="22"/>
        <v>740.83945000000006</v>
      </c>
      <c r="H38" s="149">
        <f t="shared" si="22"/>
        <v>740.83945000000006</v>
      </c>
      <c r="I38" s="177">
        <f t="shared" si="22"/>
        <v>740.83945000000006</v>
      </c>
      <c r="J38" s="24">
        <f t="shared" si="22"/>
        <v>740.83945000000006</v>
      </c>
      <c r="K38" s="24">
        <f t="shared" si="22"/>
        <v>740.83945000000006</v>
      </c>
      <c r="L38" s="177">
        <f t="shared" si="22"/>
        <v>740.83945000000006</v>
      </c>
      <c r="M38" s="24">
        <f t="shared" si="22"/>
        <v>740.83945000000006</v>
      </c>
      <c r="N38" s="178">
        <f t="shared" si="22"/>
        <v>740.83945000000006</v>
      </c>
      <c r="O38" s="24">
        <f t="shared" si="23"/>
        <v>2222.5183500000003</v>
      </c>
      <c r="P38" s="24">
        <f t="shared" si="24"/>
        <v>2222.5183500000003</v>
      </c>
      <c r="Q38" s="24">
        <f t="shared" si="25"/>
        <v>2222.5183500000003</v>
      </c>
      <c r="R38" s="24">
        <f t="shared" si="26"/>
        <v>2222.5183500000003</v>
      </c>
      <c r="S38" s="25">
        <f t="shared" si="27"/>
        <v>8890.0734000000029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4082.9533333333334</v>
      </c>
      <c r="D39" s="27">
        <f t="shared" si="22"/>
        <v>4082.9533333333334</v>
      </c>
      <c r="E39" s="27">
        <f t="shared" si="22"/>
        <v>4082.9533333333334</v>
      </c>
      <c r="F39" s="179">
        <f t="shared" si="22"/>
        <v>4082.9533333333334</v>
      </c>
      <c r="G39" s="27">
        <f t="shared" si="22"/>
        <v>4082.9533333333334</v>
      </c>
      <c r="H39" s="150">
        <f t="shared" si="22"/>
        <v>4082.9533333333334</v>
      </c>
      <c r="I39" s="179">
        <f t="shared" si="22"/>
        <v>4082.9533333333334</v>
      </c>
      <c r="J39" s="27">
        <f t="shared" si="22"/>
        <v>4082.9533333333334</v>
      </c>
      <c r="K39" s="27">
        <f t="shared" si="22"/>
        <v>4082.9533333333334</v>
      </c>
      <c r="L39" s="179">
        <f t="shared" si="22"/>
        <v>4082.9533333333334</v>
      </c>
      <c r="M39" s="27">
        <f t="shared" si="22"/>
        <v>4082.9533333333334</v>
      </c>
      <c r="N39" s="180">
        <f t="shared" si="22"/>
        <v>4082.9533333333334</v>
      </c>
      <c r="O39" s="27">
        <f t="shared" si="23"/>
        <v>12248.86</v>
      </c>
      <c r="P39" s="27">
        <f t="shared" si="24"/>
        <v>12248.86</v>
      </c>
      <c r="Q39" s="27">
        <f t="shared" si="25"/>
        <v>12248.86</v>
      </c>
      <c r="R39" s="27">
        <f t="shared" si="26"/>
        <v>12248.86</v>
      </c>
      <c r="S39" s="28">
        <f t="shared" si="27"/>
        <v>48995.439999999995</v>
      </c>
    </row>
    <row r="40" spans="2:19" s="41" customFormat="1" ht="12.75" x14ac:dyDescent="0.25">
      <c r="B40" s="45" t="s">
        <v>32</v>
      </c>
      <c r="C40" s="138">
        <f>SUM(C29:C39)</f>
        <v>12019.376850000004</v>
      </c>
      <c r="D40" s="46">
        <f t="shared" ref="D40:R40" si="28">SUM(D29:D39)</f>
        <v>12019.376850000004</v>
      </c>
      <c r="E40" s="46">
        <f t="shared" si="28"/>
        <v>12019.376850000004</v>
      </c>
      <c r="F40" s="191">
        <f t="shared" si="28"/>
        <v>12019.376850000004</v>
      </c>
      <c r="G40" s="46">
        <f t="shared" si="28"/>
        <v>12019.376850000004</v>
      </c>
      <c r="H40" s="156">
        <f t="shared" si="28"/>
        <v>12019.376850000004</v>
      </c>
      <c r="I40" s="191">
        <f t="shared" si="28"/>
        <v>12019.376850000004</v>
      </c>
      <c r="J40" s="46">
        <f t="shared" si="28"/>
        <v>12019.376850000004</v>
      </c>
      <c r="K40" s="46">
        <f t="shared" si="28"/>
        <v>12019.376850000004</v>
      </c>
      <c r="L40" s="191">
        <f t="shared" si="28"/>
        <v>12019.376850000004</v>
      </c>
      <c r="M40" s="46">
        <f t="shared" si="28"/>
        <v>12019.376850000004</v>
      </c>
      <c r="N40" s="192">
        <f t="shared" si="28"/>
        <v>12019.376850000004</v>
      </c>
      <c r="O40" s="46">
        <f t="shared" si="28"/>
        <v>36058.130550000009</v>
      </c>
      <c r="P40" s="46">
        <f t="shared" si="28"/>
        <v>36058.130550000009</v>
      </c>
      <c r="Q40" s="46">
        <f t="shared" si="28"/>
        <v>36058.130550000009</v>
      </c>
      <c r="R40" s="46">
        <f t="shared" si="28"/>
        <v>36058.130550000009</v>
      </c>
      <c r="S40" s="47">
        <f>SUM(S29:S39)</f>
        <v>144232.52220000004</v>
      </c>
    </row>
    <row r="41" spans="2:19" s="39" customFormat="1" ht="12.75" x14ac:dyDescent="0.25">
      <c r="B41" s="48" t="s">
        <v>33</v>
      </c>
      <c r="C41" s="139">
        <f>IFERROR(C40/C13,"N/A")</f>
        <v>0.41684282069364309</v>
      </c>
      <c r="D41" s="49">
        <f t="shared" ref="D41:R41" si="29">IFERROR(D40/D13,"N/A")</f>
        <v>0.41684282069364309</v>
      </c>
      <c r="E41" s="49">
        <f t="shared" si="29"/>
        <v>0.41684282069364309</v>
      </c>
      <c r="F41" s="193">
        <f t="shared" si="29"/>
        <v>0.41684282069364309</v>
      </c>
      <c r="G41" s="49">
        <f t="shared" si="29"/>
        <v>0.41684282069364309</v>
      </c>
      <c r="H41" s="157">
        <f t="shared" si="29"/>
        <v>0.41684282069364309</v>
      </c>
      <c r="I41" s="193">
        <f t="shared" si="29"/>
        <v>0.41684282069364309</v>
      </c>
      <c r="J41" s="49">
        <f t="shared" si="29"/>
        <v>0.41684282069364309</v>
      </c>
      <c r="K41" s="49">
        <f t="shared" si="29"/>
        <v>0.41684282069364309</v>
      </c>
      <c r="L41" s="193">
        <f t="shared" si="29"/>
        <v>0.41684282069364309</v>
      </c>
      <c r="M41" s="49">
        <f t="shared" si="29"/>
        <v>0.41684282069364309</v>
      </c>
      <c r="N41" s="194">
        <f t="shared" si="29"/>
        <v>0.41684282069364309</v>
      </c>
      <c r="O41" s="49">
        <f t="shared" si="29"/>
        <v>0.41684282069364298</v>
      </c>
      <c r="P41" s="49">
        <f t="shared" si="29"/>
        <v>0.41684282069364298</v>
      </c>
      <c r="Q41" s="49">
        <f t="shared" si="29"/>
        <v>0.41684282069364298</v>
      </c>
      <c r="R41" s="49">
        <f t="shared" si="29"/>
        <v>0.41684282069364298</v>
      </c>
      <c r="S41" s="50">
        <f>IFERROR(S40/S13,"N/A")</f>
        <v>0.41684282069364309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41</v>
      </c>
      <c r="D42" s="52">
        <f>C42</f>
        <v>41</v>
      </c>
      <c r="E42" s="52">
        <f t="shared" ref="E42:N42" si="30">D42</f>
        <v>41</v>
      </c>
      <c r="F42" s="195">
        <f t="shared" si="30"/>
        <v>41</v>
      </c>
      <c r="G42" s="52">
        <f t="shared" si="30"/>
        <v>41</v>
      </c>
      <c r="H42" s="158">
        <f t="shared" si="30"/>
        <v>41</v>
      </c>
      <c r="I42" s="195">
        <f t="shared" si="30"/>
        <v>41</v>
      </c>
      <c r="J42" s="52">
        <f t="shared" si="30"/>
        <v>41</v>
      </c>
      <c r="K42" s="52">
        <f t="shared" si="30"/>
        <v>41</v>
      </c>
      <c r="L42" s="195">
        <f t="shared" si="30"/>
        <v>41</v>
      </c>
      <c r="M42" s="52">
        <f t="shared" si="30"/>
        <v>41</v>
      </c>
      <c r="N42" s="196">
        <f t="shared" si="30"/>
        <v>41</v>
      </c>
      <c r="O42" s="52">
        <f>AVERAGE(C42:E42)</f>
        <v>41</v>
      </c>
      <c r="P42" s="52">
        <f>AVERAGE(F42:H42)</f>
        <v>41</v>
      </c>
      <c r="Q42" s="52">
        <f>AVERAGE(I42:K42)</f>
        <v>41</v>
      </c>
      <c r="R42" s="52">
        <f>AVERAGE(L42:N42)</f>
        <v>41</v>
      </c>
      <c r="S42" s="53">
        <f>AVERAGE(O42:R42)</f>
        <v>41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16814.937316666659</v>
      </c>
      <c r="D44" s="34">
        <f t="shared" ref="D44:R44" si="31">D13-D25-D40</f>
        <v>16814.937316666659</v>
      </c>
      <c r="E44" s="34">
        <f t="shared" si="31"/>
        <v>16814.937316666659</v>
      </c>
      <c r="F44" s="185">
        <f t="shared" si="31"/>
        <v>16814.937316666659</v>
      </c>
      <c r="G44" s="34">
        <f t="shared" si="31"/>
        <v>16814.937316666659</v>
      </c>
      <c r="H44" s="153">
        <f t="shared" si="31"/>
        <v>16814.937316666659</v>
      </c>
      <c r="I44" s="185">
        <f t="shared" si="31"/>
        <v>16814.937316666659</v>
      </c>
      <c r="J44" s="34">
        <f t="shared" si="31"/>
        <v>16814.937316666659</v>
      </c>
      <c r="K44" s="34">
        <f t="shared" si="31"/>
        <v>16814.937316666659</v>
      </c>
      <c r="L44" s="185">
        <f t="shared" si="31"/>
        <v>16814.937316666659</v>
      </c>
      <c r="M44" s="34">
        <f t="shared" si="31"/>
        <v>16814.937316666659</v>
      </c>
      <c r="N44" s="186">
        <f t="shared" si="31"/>
        <v>16814.937316666659</v>
      </c>
      <c r="O44" s="34">
        <f t="shared" si="31"/>
        <v>50444.811949999996</v>
      </c>
      <c r="P44" s="34">
        <f t="shared" si="31"/>
        <v>50444.811949999996</v>
      </c>
      <c r="Q44" s="34">
        <f t="shared" si="31"/>
        <v>50444.811949999996</v>
      </c>
      <c r="R44" s="34">
        <f t="shared" si="31"/>
        <v>50444.811949999996</v>
      </c>
      <c r="S44" s="35">
        <f>S13-S25-S40</f>
        <v>201779.24779999987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0.58315717930635691</v>
      </c>
      <c r="D45" s="56">
        <f t="shared" si="32"/>
        <v>0.58315717930635691</v>
      </c>
      <c r="E45" s="56">
        <f t="shared" si="32"/>
        <v>0.58315717930635691</v>
      </c>
      <c r="F45" s="197">
        <f t="shared" si="32"/>
        <v>0.58315717930635691</v>
      </c>
      <c r="G45" s="56">
        <f t="shared" si="32"/>
        <v>0.58315717930635691</v>
      </c>
      <c r="H45" s="159">
        <f t="shared" si="32"/>
        <v>0.58315717930635691</v>
      </c>
      <c r="I45" s="197">
        <f t="shared" si="32"/>
        <v>0.58315717930635691</v>
      </c>
      <c r="J45" s="56">
        <f t="shared" si="32"/>
        <v>0.58315717930635691</v>
      </c>
      <c r="K45" s="56">
        <f t="shared" si="32"/>
        <v>0.58315717930635691</v>
      </c>
      <c r="L45" s="197">
        <f t="shared" si="32"/>
        <v>0.58315717930635691</v>
      </c>
      <c r="M45" s="56">
        <f t="shared" si="32"/>
        <v>0.58315717930635691</v>
      </c>
      <c r="N45" s="198">
        <f t="shared" si="32"/>
        <v>0.58315717930635691</v>
      </c>
      <c r="O45" s="56">
        <f t="shared" si="32"/>
        <v>0.58315717930635702</v>
      </c>
      <c r="P45" s="56">
        <f t="shared" si="32"/>
        <v>0.58315717930635702</v>
      </c>
      <c r="Q45" s="56">
        <f t="shared" si="32"/>
        <v>0.58315717930635702</v>
      </c>
      <c r="R45" s="56">
        <f t="shared" si="32"/>
        <v>0.58315717930635702</v>
      </c>
      <c r="S45" s="57">
        <f>IFERROR(S44/S13,"NO GMV")</f>
        <v>0.58315717930635691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16814.937316666659</v>
      </c>
      <c r="D47" s="60">
        <f t="shared" ref="D47:R47" si="33">+D44+D25</f>
        <v>16814.937316666659</v>
      </c>
      <c r="E47" s="60">
        <f t="shared" si="33"/>
        <v>16814.937316666659</v>
      </c>
      <c r="F47" s="199">
        <f t="shared" si="33"/>
        <v>16814.937316666659</v>
      </c>
      <c r="G47" s="60">
        <f t="shared" si="33"/>
        <v>16814.937316666659</v>
      </c>
      <c r="H47" s="160">
        <f t="shared" si="33"/>
        <v>16814.937316666659</v>
      </c>
      <c r="I47" s="199">
        <f t="shared" si="33"/>
        <v>16814.937316666659</v>
      </c>
      <c r="J47" s="60">
        <f t="shared" si="33"/>
        <v>16814.937316666659</v>
      </c>
      <c r="K47" s="60">
        <f t="shared" si="33"/>
        <v>16814.937316666659</v>
      </c>
      <c r="L47" s="199">
        <f t="shared" si="33"/>
        <v>16814.937316666659</v>
      </c>
      <c r="M47" s="60">
        <f t="shared" si="33"/>
        <v>16814.937316666659</v>
      </c>
      <c r="N47" s="200">
        <f t="shared" si="33"/>
        <v>16814.937316666659</v>
      </c>
      <c r="O47" s="60">
        <f t="shared" si="33"/>
        <v>50444.811949999996</v>
      </c>
      <c r="P47" s="60">
        <f t="shared" si="33"/>
        <v>50444.811949999996</v>
      </c>
      <c r="Q47" s="60">
        <f t="shared" si="33"/>
        <v>50444.811949999996</v>
      </c>
      <c r="R47" s="60">
        <f t="shared" si="33"/>
        <v>50444.811949999996</v>
      </c>
      <c r="S47" s="61">
        <f>+S44+S25</f>
        <v>201779.24779999987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0.58315717930635691</v>
      </c>
      <c r="D48" s="63">
        <f t="shared" si="34"/>
        <v>0.58315717930635691</v>
      </c>
      <c r="E48" s="63">
        <f t="shared" si="34"/>
        <v>0.58315717930635691</v>
      </c>
      <c r="F48" s="201">
        <f t="shared" si="34"/>
        <v>0.58315717930635691</v>
      </c>
      <c r="G48" s="63">
        <f t="shared" si="34"/>
        <v>0.58315717930635691</v>
      </c>
      <c r="H48" s="161">
        <f t="shared" si="34"/>
        <v>0.58315717930635691</v>
      </c>
      <c r="I48" s="201">
        <f t="shared" si="34"/>
        <v>0.58315717930635691</v>
      </c>
      <c r="J48" s="63">
        <f t="shared" si="34"/>
        <v>0.58315717930635691</v>
      </c>
      <c r="K48" s="63">
        <f t="shared" si="34"/>
        <v>0.58315717930635691</v>
      </c>
      <c r="L48" s="201">
        <f t="shared" si="34"/>
        <v>0.58315717930635691</v>
      </c>
      <c r="M48" s="63">
        <f t="shared" si="34"/>
        <v>0.58315717930635691</v>
      </c>
      <c r="N48" s="163">
        <f t="shared" si="34"/>
        <v>0.58315717930635691</v>
      </c>
      <c r="O48" s="63">
        <f t="shared" si="34"/>
        <v>0.58315717930635702</v>
      </c>
      <c r="P48" s="63">
        <f t="shared" si="34"/>
        <v>0.58315717930635702</v>
      </c>
      <c r="Q48" s="63">
        <f t="shared" si="34"/>
        <v>0.58315717930635702</v>
      </c>
      <c r="R48" s="63">
        <f t="shared" si="34"/>
        <v>0.58315717930635702</v>
      </c>
      <c r="S48" s="64">
        <f>IFERROR(S47/S13,"NO GMV")</f>
        <v>0.58315717930635691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00079-E2E0-44F0-8290-3D637003C9FD}">
  <sheetPr codeName="Sheet43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27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27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44789.961666666662</v>
      </c>
      <c r="D5" s="15">
        <f>C5</f>
        <v>44789.961666666662</v>
      </c>
      <c r="E5" s="15">
        <f t="shared" ref="E5:N5" si="2">D5</f>
        <v>44789.961666666662</v>
      </c>
      <c r="F5" s="171">
        <f t="shared" si="2"/>
        <v>44789.961666666662</v>
      </c>
      <c r="G5" s="15">
        <f t="shared" si="2"/>
        <v>44789.961666666662</v>
      </c>
      <c r="H5" s="146">
        <f t="shared" si="2"/>
        <v>44789.961666666662</v>
      </c>
      <c r="I5" s="171">
        <f t="shared" si="2"/>
        <v>44789.961666666662</v>
      </c>
      <c r="J5" s="15">
        <f t="shared" si="2"/>
        <v>44789.961666666662</v>
      </c>
      <c r="K5" s="15">
        <f t="shared" si="2"/>
        <v>44789.961666666662</v>
      </c>
      <c r="L5" s="171">
        <f t="shared" si="2"/>
        <v>44789.961666666662</v>
      </c>
      <c r="M5" s="15">
        <f t="shared" si="2"/>
        <v>44789.961666666662</v>
      </c>
      <c r="N5" s="172">
        <f t="shared" si="2"/>
        <v>44789.961666666662</v>
      </c>
      <c r="O5" s="15">
        <f>SUM(C5:E5)</f>
        <v>134369.88499999998</v>
      </c>
      <c r="P5" s="15">
        <f>SUM(F5:H5)</f>
        <v>134369.88499999998</v>
      </c>
      <c r="Q5" s="15">
        <f>SUM(I5:K5)</f>
        <v>134369.88499999998</v>
      </c>
      <c r="R5" s="15">
        <f>SUM(L5:N5)</f>
        <v>134369.88499999998</v>
      </c>
      <c r="S5" s="16">
        <f>SUM(C5:N5)</f>
        <v>537479.53999999992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15003.083333333334</v>
      </c>
      <c r="D8" s="24">
        <f t="shared" ref="D8:N10" si="3">C8</f>
        <v>15003.083333333334</v>
      </c>
      <c r="E8" s="24">
        <f t="shared" si="3"/>
        <v>15003.083333333334</v>
      </c>
      <c r="F8" s="177">
        <f t="shared" si="3"/>
        <v>15003.083333333334</v>
      </c>
      <c r="G8" s="24">
        <f t="shared" si="3"/>
        <v>15003.083333333334</v>
      </c>
      <c r="H8" s="149">
        <f t="shared" si="3"/>
        <v>15003.083333333334</v>
      </c>
      <c r="I8" s="177">
        <f t="shared" si="3"/>
        <v>15003.083333333334</v>
      </c>
      <c r="J8" s="24">
        <f t="shared" si="3"/>
        <v>15003.083333333334</v>
      </c>
      <c r="K8" s="24">
        <f t="shared" si="3"/>
        <v>15003.083333333334</v>
      </c>
      <c r="L8" s="177">
        <f t="shared" si="3"/>
        <v>15003.083333333334</v>
      </c>
      <c r="M8" s="24">
        <f t="shared" si="3"/>
        <v>15003.083333333334</v>
      </c>
      <c r="N8" s="178">
        <f t="shared" si="3"/>
        <v>15003.083333333334</v>
      </c>
      <c r="O8" s="24">
        <f t="shared" ref="O8:O10" si="4">SUM(C8:E8)</f>
        <v>45009.25</v>
      </c>
      <c r="P8" s="24">
        <f t="shared" ref="P8:P10" si="5">SUM(F8:H8)</f>
        <v>45009.25</v>
      </c>
      <c r="Q8" s="24">
        <f t="shared" ref="Q8:Q10" si="6">SUM(I8:K8)</f>
        <v>45009.25</v>
      </c>
      <c r="R8" s="24">
        <f t="shared" ref="R8:R10" si="7">SUM(L8:N8)</f>
        <v>45009.25</v>
      </c>
      <c r="S8" s="25">
        <f t="shared" ref="S8:S10" si="8">SUM(C8:N8)</f>
        <v>180037.00000000003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71.283333333333331</v>
      </c>
      <c r="D9" s="24">
        <f t="shared" si="3"/>
        <v>71.283333333333331</v>
      </c>
      <c r="E9" s="24">
        <f t="shared" si="3"/>
        <v>71.283333333333331</v>
      </c>
      <c r="F9" s="177">
        <f t="shared" si="3"/>
        <v>71.283333333333331</v>
      </c>
      <c r="G9" s="24">
        <f t="shared" si="3"/>
        <v>71.283333333333331</v>
      </c>
      <c r="H9" s="149">
        <f t="shared" si="3"/>
        <v>71.283333333333331</v>
      </c>
      <c r="I9" s="177">
        <f t="shared" si="3"/>
        <v>71.283333333333331</v>
      </c>
      <c r="J9" s="24">
        <f t="shared" si="3"/>
        <v>71.283333333333331</v>
      </c>
      <c r="K9" s="24">
        <f t="shared" si="3"/>
        <v>71.283333333333331</v>
      </c>
      <c r="L9" s="177">
        <f t="shared" si="3"/>
        <v>71.283333333333331</v>
      </c>
      <c r="M9" s="24">
        <f t="shared" si="3"/>
        <v>71.283333333333331</v>
      </c>
      <c r="N9" s="178">
        <f t="shared" si="3"/>
        <v>71.283333333333331</v>
      </c>
      <c r="O9" s="24">
        <f t="shared" si="4"/>
        <v>213.85</v>
      </c>
      <c r="P9" s="24">
        <f t="shared" si="5"/>
        <v>213.85</v>
      </c>
      <c r="Q9" s="24">
        <f t="shared" si="6"/>
        <v>213.85</v>
      </c>
      <c r="R9" s="24">
        <f t="shared" si="7"/>
        <v>213.85</v>
      </c>
      <c r="S9" s="25">
        <f t="shared" si="8"/>
        <v>855.39999999999975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16278.606499999994</v>
      </c>
      <c r="D10" s="27">
        <f t="shared" si="3"/>
        <v>16278.606499999994</v>
      </c>
      <c r="E10" s="27">
        <f t="shared" si="3"/>
        <v>16278.606499999994</v>
      </c>
      <c r="F10" s="179">
        <f t="shared" si="3"/>
        <v>16278.606499999994</v>
      </c>
      <c r="G10" s="27">
        <f t="shared" si="3"/>
        <v>16278.606499999994</v>
      </c>
      <c r="H10" s="150">
        <f t="shared" si="3"/>
        <v>16278.606499999994</v>
      </c>
      <c r="I10" s="179">
        <f t="shared" si="3"/>
        <v>16278.606499999994</v>
      </c>
      <c r="J10" s="27">
        <f t="shared" si="3"/>
        <v>16278.606499999994</v>
      </c>
      <c r="K10" s="27">
        <f t="shared" si="3"/>
        <v>16278.606499999994</v>
      </c>
      <c r="L10" s="179">
        <f t="shared" si="3"/>
        <v>16278.606499999994</v>
      </c>
      <c r="M10" s="27">
        <f t="shared" si="3"/>
        <v>16278.606499999994</v>
      </c>
      <c r="N10" s="180">
        <f t="shared" si="3"/>
        <v>16278.606499999994</v>
      </c>
      <c r="O10" s="27">
        <f t="shared" si="4"/>
        <v>48835.819499999983</v>
      </c>
      <c r="P10" s="27">
        <f t="shared" si="5"/>
        <v>48835.819499999983</v>
      </c>
      <c r="Q10" s="27">
        <f t="shared" si="6"/>
        <v>48835.819499999983</v>
      </c>
      <c r="R10" s="27">
        <f t="shared" si="7"/>
        <v>48835.819499999983</v>
      </c>
      <c r="S10" s="28">
        <f t="shared" si="8"/>
        <v>195343.27799999993</v>
      </c>
    </row>
    <row r="11" spans="1:19" ht="12.75" x14ac:dyDescent="0.25">
      <c r="B11" s="29" t="s">
        <v>9</v>
      </c>
      <c r="C11" s="133">
        <f>SUM(C8:C9)</f>
        <v>15074.366666666667</v>
      </c>
      <c r="D11" s="30">
        <f t="shared" ref="D11:S11" si="9">SUM(D8:D9)</f>
        <v>15074.366666666667</v>
      </c>
      <c r="E11" s="30">
        <f t="shared" si="9"/>
        <v>15074.366666666667</v>
      </c>
      <c r="F11" s="181">
        <f t="shared" si="9"/>
        <v>15074.366666666667</v>
      </c>
      <c r="G11" s="30">
        <f t="shared" si="9"/>
        <v>15074.366666666667</v>
      </c>
      <c r="H11" s="151">
        <f t="shared" si="9"/>
        <v>15074.366666666667</v>
      </c>
      <c r="I11" s="181">
        <f t="shared" si="9"/>
        <v>15074.366666666667</v>
      </c>
      <c r="J11" s="30">
        <f t="shared" si="9"/>
        <v>15074.366666666667</v>
      </c>
      <c r="K11" s="30">
        <f t="shared" si="9"/>
        <v>15074.366666666667</v>
      </c>
      <c r="L11" s="181">
        <f t="shared" si="9"/>
        <v>15074.366666666667</v>
      </c>
      <c r="M11" s="30">
        <f t="shared" si="9"/>
        <v>15074.366666666667</v>
      </c>
      <c r="N11" s="182">
        <f t="shared" si="9"/>
        <v>15074.366666666667</v>
      </c>
      <c r="O11" s="30">
        <f t="shared" si="9"/>
        <v>45223.1</v>
      </c>
      <c r="P11" s="30">
        <f t="shared" si="9"/>
        <v>45223.1</v>
      </c>
      <c r="Q11" s="30">
        <f t="shared" si="9"/>
        <v>45223.1</v>
      </c>
      <c r="R11" s="30">
        <f t="shared" si="9"/>
        <v>45223.1</v>
      </c>
      <c r="S11" s="31">
        <f t="shared" si="9"/>
        <v>180892.40000000002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13436.988499999999</v>
      </c>
      <c r="D13" s="34">
        <f t="shared" ref="D13:N13" si="11">D5-SUM(D8:D10)</f>
        <v>13436.988499999999</v>
      </c>
      <c r="E13" s="34">
        <f t="shared" si="11"/>
        <v>13436.988499999999</v>
      </c>
      <c r="F13" s="185">
        <f t="shared" si="11"/>
        <v>13436.988499999999</v>
      </c>
      <c r="G13" s="34">
        <f t="shared" si="11"/>
        <v>13436.988499999999</v>
      </c>
      <c r="H13" s="153">
        <f t="shared" si="11"/>
        <v>13436.988499999999</v>
      </c>
      <c r="I13" s="185">
        <f t="shared" si="11"/>
        <v>13436.988499999999</v>
      </c>
      <c r="J13" s="34">
        <f t="shared" si="11"/>
        <v>13436.988499999999</v>
      </c>
      <c r="K13" s="34">
        <f t="shared" si="11"/>
        <v>13436.988499999999</v>
      </c>
      <c r="L13" s="185">
        <f t="shared" si="11"/>
        <v>13436.988499999999</v>
      </c>
      <c r="M13" s="34">
        <f t="shared" si="11"/>
        <v>13436.988499999999</v>
      </c>
      <c r="N13" s="186">
        <f t="shared" si="11"/>
        <v>13436.988499999999</v>
      </c>
      <c r="O13" s="34">
        <f t="shared" ref="O13:R13" si="12">O5-SUM(O8:O10)</f>
        <v>40310.965499999991</v>
      </c>
      <c r="P13" s="34">
        <f t="shared" si="12"/>
        <v>40310.965499999991</v>
      </c>
      <c r="Q13" s="34">
        <f t="shared" si="12"/>
        <v>40310.965499999991</v>
      </c>
      <c r="R13" s="34">
        <f t="shared" si="12"/>
        <v>40310.965499999991</v>
      </c>
      <c r="S13" s="35">
        <f>S5-SUM(S8:S10)</f>
        <v>161243.86199999996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</v>
      </c>
      <c r="D14" s="314">
        <f t="shared" si="13"/>
        <v>0.3</v>
      </c>
      <c r="E14" s="314">
        <f t="shared" si="13"/>
        <v>0.3</v>
      </c>
      <c r="F14" s="315">
        <f t="shared" si="13"/>
        <v>0.3</v>
      </c>
      <c r="G14" s="314">
        <f t="shared" si="13"/>
        <v>0.3</v>
      </c>
      <c r="H14" s="316">
        <f t="shared" si="13"/>
        <v>0.3</v>
      </c>
      <c r="I14" s="315">
        <f t="shared" si="13"/>
        <v>0.3</v>
      </c>
      <c r="J14" s="314">
        <f t="shared" si="13"/>
        <v>0.3</v>
      </c>
      <c r="K14" s="314">
        <f t="shared" si="13"/>
        <v>0.3</v>
      </c>
      <c r="L14" s="315">
        <f t="shared" si="13"/>
        <v>0.3</v>
      </c>
      <c r="M14" s="314">
        <f t="shared" si="13"/>
        <v>0.3</v>
      </c>
      <c r="N14" s="317">
        <f t="shared" si="13"/>
        <v>0.3</v>
      </c>
      <c r="O14" s="314">
        <f t="shared" si="13"/>
        <v>0.3</v>
      </c>
      <c r="P14" s="314">
        <f t="shared" si="13"/>
        <v>0.3</v>
      </c>
      <c r="Q14" s="314">
        <f t="shared" si="13"/>
        <v>0.3</v>
      </c>
      <c r="R14" s="314">
        <f t="shared" si="13"/>
        <v>0.3</v>
      </c>
      <c r="S14" s="318">
        <f>IFERROR(S13/S5,"N/A")</f>
        <v>0.3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250</v>
      </c>
      <c r="D29" s="24">
        <f t="shared" ref="D29:N39" si="22">C29</f>
        <v>250</v>
      </c>
      <c r="E29" s="24">
        <f t="shared" si="22"/>
        <v>250</v>
      </c>
      <c r="F29" s="177">
        <f t="shared" si="22"/>
        <v>250</v>
      </c>
      <c r="G29" s="24">
        <f t="shared" si="22"/>
        <v>250</v>
      </c>
      <c r="H29" s="149">
        <f t="shared" si="22"/>
        <v>250</v>
      </c>
      <c r="I29" s="177">
        <f t="shared" si="22"/>
        <v>250</v>
      </c>
      <c r="J29" s="24">
        <f t="shared" si="22"/>
        <v>250</v>
      </c>
      <c r="K29" s="24">
        <f t="shared" si="22"/>
        <v>250</v>
      </c>
      <c r="L29" s="177">
        <f t="shared" si="22"/>
        <v>250</v>
      </c>
      <c r="M29" s="24">
        <f t="shared" si="22"/>
        <v>250</v>
      </c>
      <c r="N29" s="178">
        <f t="shared" si="22"/>
        <v>250</v>
      </c>
      <c r="O29" s="24">
        <f t="shared" ref="O29:O39" si="23">SUM(C29:E29)</f>
        <v>750</v>
      </c>
      <c r="P29" s="24">
        <f t="shared" ref="P29:P39" si="24">SUM(F29:H29)</f>
        <v>750</v>
      </c>
      <c r="Q29" s="24">
        <f t="shared" ref="Q29:Q39" si="25">SUM(I29:K29)</f>
        <v>750</v>
      </c>
      <c r="R29" s="24">
        <f t="shared" ref="R29:R39" si="26">SUM(L29:N29)</f>
        <v>750</v>
      </c>
      <c r="S29" s="25">
        <f t="shared" ref="S29:S39" si="27">SUM(C29:N29)</f>
        <v>3000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133.33333333333334</v>
      </c>
      <c r="D31" s="24">
        <f t="shared" si="22"/>
        <v>133.33333333333334</v>
      </c>
      <c r="E31" s="24">
        <f t="shared" si="22"/>
        <v>133.33333333333334</v>
      </c>
      <c r="F31" s="177">
        <f t="shared" si="22"/>
        <v>133.33333333333334</v>
      </c>
      <c r="G31" s="24">
        <f t="shared" si="22"/>
        <v>133.33333333333334</v>
      </c>
      <c r="H31" s="149">
        <f t="shared" si="22"/>
        <v>133.33333333333334</v>
      </c>
      <c r="I31" s="177">
        <f t="shared" si="22"/>
        <v>133.33333333333334</v>
      </c>
      <c r="J31" s="24">
        <f t="shared" si="22"/>
        <v>133.33333333333334</v>
      </c>
      <c r="K31" s="24">
        <f t="shared" si="22"/>
        <v>133.33333333333334</v>
      </c>
      <c r="L31" s="177">
        <f t="shared" si="22"/>
        <v>133.33333333333334</v>
      </c>
      <c r="M31" s="24">
        <f t="shared" si="22"/>
        <v>133.33333333333334</v>
      </c>
      <c r="N31" s="178">
        <f t="shared" si="22"/>
        <v>133.33333333333334</v>
      </c>
      <c r="O31" s="24">
        <f t="shared" si="23"/>
        <v>400</v>
      </c>
      <c r="P31" s="24">
        <f t="shared" si="24"/>
        <v>400</v>
      </c>
      <c r="Q31" s="24">
        <f t="shared" si="25"/>
        <v>400</v>
      </c>
      <c r="R31" s="24">
        <f t="shared" si="26"/>
        <v>400</v>
      </c>
      <c r="S31" s="25">
        <f t="shared" si="27"/>
        <v>1599.9999999999998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133.33333333333334</v>
      </c>
      <c r="D32" s="24">
        <f t="shared" si="22"/>
        <v>133.33333333333334</v>
      </c>
      <c r="E32" s="24">
        <f t="shared" si="22"/>
        <v>133.33333333333334</v>
      </c>
      <c r="F32" s="177">
        <f t="shared" si="22"/>
        <v>133.33333333333334</v>
      </c>
      <c r="G32" s="24">
        <f t="shared" si="22"/>
        <v>133.33333333333334</v>
      </c>
      <c r="H32" s="149">
        <f t="shared" si="22"/>
        <v>133.33333333333334</v>
      </c>
      <c r="I32" s="177">
        <f t="shared" si="22"/>
        <v>133.33333333333334</v>
      </c>
      <c r="J32" s="24">
        <f t="shared" si="22"/>
        <v>133.33333333333334</v>
      </c>
      <c r="K32" s="24">
        <f t="shared" si="22"/>
        <v>133.33333333333334</v>
      </c>
      <c r="L32" s="177">
        <f t="shared" si="22"/>
        <v>133.33333333333334</v>
      </c>
      <c r="M32" s="24">
        <f t="shared" si="22"/>
        <v>133.33333333333334</v>
      </c>
      <c r="N32" s="178">
        <f t="shared" si="22"/>
        <v>133.33333333333334</v>
      </c>
      <c r="O32" s="24">
        <f t="shared" si="23"/>
        <v>400</v>
      </c>
      <c r="P32" s="24">
        <f t="shared" si="24"/>
        <v>400</v>
      </c>
      <c r="Q32" s="24">
        <f t="shared" si="25"/>
        <v>400</v>
      </c>
      <c r="R32" s="24">
        <f t="shared" si="26"/>
        <v>400</v>
      </c>
      <c r="S32" s="25">
        <f t="shared" si="27"/>
        <v>1599.9999999999998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1343.69885</v>
      </c>
      <c r="D33" s="24">
        <f t="shared" si="22"/>
        <v>1343.69885</v>
      </c>
      <c r="E33" s="24">
        <f t="shared" si="22"/>
        <v>1343.69885</v>
      </c>
      <c r="F33" s="177">
        <f t="shared" si="22"/>
        <v>1343.69885</v>
      </c>
      <c r="G33" s="24">
        <f t="shared" si="22"/>
        <v>1343.69885</v>
      </c>
      <c r="H33" s="149">
        <f t="shared" si="22"/>
        <v>1343.69885</v>
      </c>
      <c r="I33" s="177">
        <f t="shared" si="22"/>
        <v>1343.69885</v>
      </c>
      <c r="J33" s="24">
        <f t="shared" si="22"/>
        <v>1343.69885</v>
      </c>
      <c r="K33" s="24">
        <f t="shared" si="22"/>
        <v>1343.69885</v>
      </c>
      <c r="L33" s="177">
        <f t="shared" si="22"/>
        <v>1343.69885</v>
      </c>
      <c r="M33" s="24">
        <f t="shared" si="22"/>
        <v>1343.69885</v>
      </c>
      <c r="N33" s="178">
        <f t="shared" si="22"/>
        <v>1343.69885</v>
      </c>
      <c r="O33" s="24">
        <f t="shared" si="23"/>
        <v>4031.0965500000002</v>
      </c>
      <c r="P33" s="24">
        <f t="shared" si="24"/>
        <v>4031.0965500000002</v>
      </c>
      <c r="Q33" s="24">
        <f t="shared" si="25"/>
        <v>4031.0965500000002</v>
      </c>
      <c r="R33" s="24">
        <f t="shared" si="26"/>
        <v>4031.0965500000002</v>
      </c>
      <c r="S33" s="25">
        <f t="shared" si="27"/>
        <v>16124.386200000003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433.33333333333331</v>
      </c>
      <c r="D34" s="24">
        <f t="shared" si="22"/>
        <v>433.33333333333331</v>
      </c>
      <c r="E34" s="24">
        <f t="shared" si="22"/>
        <v>433.33333333333331</v>
      </c>
      <c r="F34" s="177">
        <f t="shared" si="22"/>
        <v>433.33333333333331</v>
      </c>
      <c r="G34" s="24">
        <f t="shared" si="22"/>
        <v>433.33333333333331</v>
      </c>
      <c r="H34" s="149">
        <f t="shared" si="22"/>
        <v>433.33333333333331</v>
      </c>
      <c r="I34" s="177">
        <f t="shared" si="22"/>
        <v>433.33333333333331</v>
      </c>
      <c r="J34" s="24">
        <f t="shared" si="22"/>
        <v>433.33333333333331</v>
      </c>
      <c r="K34" s="24">
        <f t="shared" si="22"/>
        <v>433.33333333333331</v>
      </c>
      <c r="L34" s="177">
        <f t="shared" si="22"/>
        <v>433.33333333333331</v>
      </c>
      <c r="M34" s="24">
        <f t="shared" si="22"/>
        <v>433.33333333333331</v>
      </c>
      <c r="N34" s="178">
        <f t="shared" si="22"/>
        <v>433.33333333333331</v>
      </c>
      <c r="O34" s="24">
        <f t="shared" si="23"/>
        <v>1300</v>
      </c>
      <c r="P34" s="24">
        <f t="shared" si="24"/>
        <v>1300</v>
      </c>
      <c r="Q34" s="24">
        <f t="shared" si="25"/>
        <v>1300</v>
      </c>
      <c r="R34" s="24">
        <f t="shared" si="26"/>
        <v>1300</v>
      </c>
      <c r="S34" s="25">
        <f t="shared" si="27"/>
        <v>5200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224</v>
      </c>
      <c r="D35" s="24">
        <f t="shared" si="22"/>
        <v>224</v>
      </c>
      <c r="E35" s="24">
        <f t="shared" si="22"/>
        <v>224</v>
      </c>
      <c r="F35" s="177">
        <f t="shared" si="22"/>
        <v>224</v>
      </c>
      <c r="G35" s="24">
        <f t="shared" si="22"/>
        <v>224</v>
      </c>
      <c r="H35" s="149">
        <f t="shared" si="22"/>
        <v>224</v>
      </c>
      <c r="I35" s="177">
        <f t="shared" si="22"/>
        <v>224</v>
      </c>
      <c r="J35" s="24">
        <f t="shared" si="22"/>
        <v>224</v>
      </c>
      <c r="K35" s="24">
        <f t="shared" si="22"/>
        <v>224</v>
      </c>
      <c r="L35" s="177">
        <f t="shared" si="22"/>
        <v>224</v>
      </c>
      <c r="M35" s="24">
        <f t="shared" si="22"/>
        <v>224</v>
      </c>
      <c r="N35" s="178">
        <f t="shared" si="22"/>
        <v>224</v>
      </c>
      <c r="O35" s="24">
        <f t="shared" si="23"/>
        <v>672</v>
      </c>
      <c r="P35" s="24">
        <f t="shared" si="24"/>
        <v>672</v>
      </c>
      <c r="Q35" s="24">
        <f t="shared" si="25"/>
        <v>672</v>
      </c>
      <c r="R35" s="24">
        <f t="shared" si="26"/>
        <v>672</v>
      </c>
      <c r="S35" s="25">
        <f t="shared" si="27"/>
        <v>2688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648</v>
      </c>
      <c r="D36" s="24">
        <f t="shared" si="22"/>
        <v>648</v>
      </c>
      <c r="E36" s="24">
        <f t="shared" si="22"/>
        <v>648</v>
      </c>
      <c r="F36" s="177">
        <f t="shared" si="22"/>
        <v>648</v>
      </c>
      <c r="G36" s="24">
        <f t="shared" si="22"/>
        <v>648</v>
      </c>
      <c r="H36" s="149">
        <f t="shared" si="22"/>
        <v>648</v>
      </c>
      <c r="I36" s="177">
        <f t="shared" si="22"/>
        <v>648</v>
      </c>
      <c r="J36" s="24">
        <f t="shared" si="22"/>
        <v>648</v>
      </c>
      <c r="K36" s="24">
        <f t="shared" si="22"/>
        <v>648</v>
      </c>
      <c r="L36" s="177">
        <f t="shared" si="22"/>
        <v>648</v>
      </c>
      <c r="M36" s="24">
        <f t="shared" si="22"/>
        <v>648</v>
      </c>
      <c r="N36" s="178">
        <f t="shared" si="22"/>
        <v>648</v>
      </c>
      <c r="O36" s="24">
        <f t="shared" si="23"/>
        <v>1944</v>
      </c>
      <c r="P36" s="24">
        <f t="shared" si="24"/>
        <v>1944</v>
      </c>
      <c r="Q36" s="24">
        <f t="shared" si="25"/>
        <v>1944</v>
      </c>
      <c r="R36" s="24">
        <f t="shared" si="26"/>
        <v>1944</v>
      </c>
      <c r="S36" s="25">
        <f t="shared" si="27"/>
        <v>7776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272</v>
      </c>
      <c r="D37" s="24">
        <f t="shared" si="22"/>
        <v>272</v>
      </c>
      <c r="E37" s="24">
        <f t="shared" si="22"/>
        <v>272</v>
      </c>
      <c r="F37" s="177">
        <f t="shared" si="22"/>
        <v>272</v>
      </c>
      <c r="G37" s="24">
        <f t="shared" si="22"/>
        <v>272</v>
      </c>
      <c r="H37" s="149">
        <f t="shared" si="22"/>
        <v>272</v>
      </c>
      <c r="I37" s="177">
        <f t="shared" si="22"/>
        <v>272</v>
      </c>
      <c r="J37" s="24">
        <f t="shared" si="22"/>
        <v>272</v>
      </c>
      <c r="K37" s="24">
        <f t="shared" si="22"/>
        <v>272</v>
      </c>
      <c r="L37" s="177">
        <f t="shared" si="22"/>
        <v>272</v>
      </c>
      <c r="M37" s="24">
        <f t="shared" si="22"/>
        <v>272</v>
      </c>
      <c r="N37" s="178">
        <f t="shared" si="22"/>
        <v>272</v>
      </c>
      <c r="O37" s="24">
        <f t="shared" si="23"/>
        <v>816</v>
      </c>
      <c r="P37" s="24">
        <f t="shared" si="24"/>
        <v>816</v>
      </c>
      <c r="Q37" s="24">
        <f t="shared" si="25"/>
        <v>816</v>
      </c>
      <c r="R37" s="24">
        <f t="shared" si="26"/>
        <v>816</v>
      </c>
      <c r="S37" s="25">
        <f t="shared" si="27"/>
        <v>3264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195.04008333333334</v>
      </c>
      <c r="D38" s="24">
        <f t="shared" si="22"/>
        <v>195.04008333333334</v>
      </c>
      <c r="E38" s="24">
        <f t="shared" si="22"/>
        <v>195.04008333333334</v>
      </c>
      <c r="F38" s="177">
        <f t="shared" si="22"/>
        <v>195.04008333333334</v>
      </c>
      <c r="G38" s="24">
        <f t="shared" si="22"/>
        <v>195.04008333333334</v>
      </c>
      <c r="H38" s="149">
        <f t="shared" si="22"/>
        <v>195.04008333333334</v>
      </c>
      <c r="I38" s="177">
        <f t="shared" si="22"/>
        <v>195.04008333333334</v>
      </c>
      <c r="J38" s="24">
        <f t="shared" si="22"/>
        <v>195.04008333333334</v>
      </c>
      <c r="K38" s="24">
        <f t="shared" si="22"/>
        <v>195.04008333333334</v>
      </c>
      <c r="L38" s="177">
        <f t="shared" si="22"/>
        <v>195.04008333333334</v>
      </c>
      <c r="M38" s="24">
        <f t="shared" si="22"/>
        <v>195.04008333333334</v>
      </c>
      <c r="N38" s="178">
        <f t="shared" si="22"/>
        <v>195.04008333333334</v>
      </c>
      <c r="O38" s="24">
        <f t="shared" si="23"/>
        <v>585.12025000000006</v>
      </c>
      <c r="P38" s="24">
        <f t="shared" si="24"/>
        <v>585.12025000000006</v>
      </c>
      <c r="Q38" s="24">
        <f t="shared" si="25"/>
        <v>585.12025000000006</v>
      </c>
      <c r="R38" s="24">
        <f t="shared" si="26"/>
        <v>585.12025000000006</v>
      </c>
      <c r="S38" s="25">
        <f t="shared" si="27"/>
        <v>2340.4810000000002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1487.2650000000001</v>
      </c>
      <c r="D39" s="27">
        <f t="shared" si="22"/>
        <v>1487.2650000000001</v>
      </c>
      <c r="E39" s="27">
        <f t="shared" si="22"/>
        <v>1487.2650000000001</v>
      </c>
      <c r="F39" s="179">
        <f t="shared" si="22"/>
        <v>1487.2650000000001</v>
      </c>
      <c r="G39" s="27">
        <f t="shared" si="22"/>
        <v>1487.2650000000001</v>
      </c>
      <c r="H39" s="150">
        <f t="shared" si="22"/>
        <v>1487.2650000000001</v>
      </c>
      <c r="I39" s="179">
        <f t="shared" si="22"/>
        <v>1487.2650000000001</v>
      </c>
      <c r="J39" s="27">
        <f t="shared" si="22"/>
        <v>1487.2650000000001</v>
      </c>
      <c r="K39" s="27">
        <f t="shared" si="22"/>
        <v>1487.2650000000001</v>
      </c>
      <c r="L39" s="179">
        <f t="shared" si="22"/>
        <v>1487.2650000000001</v>
      </c>
      <c r="M39" s="27">
        <f t="shared" si="22"/>
        <v>1487.2650000000001</v>
      </c>
      <c r="N39" s="180">
        <f t="shared" si="22"/>
        <v>1487.2650000000001</v>
      </c>
      <c r="O39" s="27">
        <f t="shared" si="23"/>
        <v>4461.7950000000001</v>
      </c>
      <c r="P39" s="27">
        <f t="shared" si="24"/>
        <v>4461.7950000000001</v>
      </c>
      <c r="Q39" s="27">
        <f t="shared" si="25"/>
        <v>4461.7950000000001</v>
      </c>
      <c r="R39" s="27">
        <f t="shared" si="26"/>
        <v>4461.7950000000001</v>
      </c>
      <c r="S39" s="28">
        <f t="shared" si="27"/>
        <v>17847.179999999997</v>
      </c>
    </row>
    <row r="40" spans="2:19" s="41" customFormat="1" ht="12.75" x14ac:dyDescent="0.25">
      <c r="B40" s="45" t="s">
        <v>32</v>
      </c>
      <c r="C40" s="138">
        <f>SUM(C29:C39)</f>
        <v>5120.0039333333334</v>
      </c>
      <c r="D40" s="46">
        <f t="shared" ref="D40:R40" si="28">SUM(D29:D39)</f>
        <v>5120.0039333333334</v>
      </c>
      <c r="E40" s="46">
        <f t="shared" si="28"/>
        <v>5120.0039333333334</v>
      </c>
      <c r="F40" s="191">
        <f t="shared" si="28"/>
        <v>5120.0039333333334</v>
      </c>
      <c r="G40" s="46">
        <f t="shared" si="28"/>
        <v>5120.0039333333334</v>
      </c>
      <c r="H40" s="156">
        <f t="shared" si="28"/>
        <v>5120.0039333333334</v>
      </c>
      <c r="I40" s="191">
        <f t="shared" si="28"/>
        <v>5120.0039333333334</v>
      </c>
      <c r="J40" s="46">
        <f t="shared" si="28"/>
        <v>5120.0039333333334</v>
      </c>
      <c r="K40" s="46">
        <f t="shared" si="28"/>
        <v>5120.0039333333334</v>
      </c>
      <c r="L40" s="191">
        <f t="shared" si="28"/>
        <v>5120.0039333333334</v>
      </c>
      <c r="M40" s="46">
        <f t="shared" si="28"/>
        <v>5120.0039333333334</v>
      </c>
      <c r="N40" s="192">
        <f t="shared" si="28"/>
        <v>5120.0039333333334</v>
      </c>
      <c r="O40" s="46">
        <f t="shared" si="28"/>
        <v>15360.0118</v>
      </c>
      <c r="P40" s="46">
        <f t="shared" si="28"/>
        <v>15360.0118</v>
      </c>
      <c r="Q40" s="46">
        <f t="shared" si="28"/>
        <v>15360.0118</v>
      </c>
      <c r="R40" s="46">
        <f t="shared" si="28"/>
        <v>15360.0118</v>
      </c>
      <c r="S40" s="47">
        <f>SUM(S29:S39)</f>
        <v>61440.047200000001</v>
      </c>
    </row>
    <row r="41" spans="2:19" s="39" customFormat="1" ht="12.75" x14ac:dyDescent="0.25">
      <c r="B41" s="48" t="s">
        <v>33</v>
      </c>
      <c r="C41" s="139">
        <f>IFERROR(C40/C13,"N/A")</f>
        <v>0.38103805278491781</v>
      </c>
      <c r="D41" s="49">
        <f t="shared" ref="D41:R41" si="29">IFERROR(D40/D13,"N/A")</f>
        <v>0.38103805278491781</v>
      </c>
      <c r="E41" s="49">
        <f t="shared" si="29"/>
        <v>0.38103805278491781</v>
      </c>
      <c r="F41" s="193">
        <f t="shared" si="29"/>
        <v>0.38103805278491781</v>
      </c>
      <c r="G41" s="49">
        <f t="shared" si="29"/>
        <v>0.38103805278491781</v>
      </c>
      <c r="H41" s="157">
        <f t="shared" si="29"/>
        <v>0.38103805278491781</v>
      </c>
      <c r="I41" s="193">
        <f t="shared" si="29"/>
        <v>0.38103805278491781</v>
      </c>
      <c r="J41" s="49">
        <f t="shared" si="29"/>
        <v>0.38103805278491781</v>
      </c>
      <c r="K41" s="49">
        <f t="shared" si="29"/>
        <v>0.38103805278491781</v>
      </c>
      <c r="L41" s="193">
        <f t="shared" si="29"/>
        <v>0.38103805278491781</v>
      </c>
      <c r="M41" s="49">
        <f t="shared" si="29"/>
        <v>0.38103805278491781</v>
      </c>
      <c r="N41" s="194">
        <f t="shared" si="29"/>
        <v>0.38103805278491781</v>
      </c>
      <c r="O41" s="49">
        <f t="shared" si="29"/>
        <v>0.38103805278491787</v>
      </c>
      <c r="P41" s="49">
        <f t="shared" si="29"/>
        <v>0.38103805278491787</v>
      </c>
      <c r="Q41" s="49">
        <f t="shared" si="29"/>
        <v>0.38103805278491787</v>
      </c>
      <c r="R41" s="49">
        <f t="shared" si="29"/>
        <v>0.38103805278491787</v>
      </c>
      <c r="S41" s="50">
        <f>IFERROR(S40/S13,"N/A")</f>
        <v>0.38103805278491787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16</v>
      </c>
      <c r="D42" s="52">
        <f>C42</f>
        <v>16</v>
      </c>
      <c r="E42" s="52">
        <f t="shared" ref="E42:N42" si="30">D42</f>
        <v>16</v>
      </c>
      <c r="F42" s="195">
        <f t="shared" si="30"/>
        <v>16</v>
      </c>
      <c r="G42" s="52">
        <f t="shared" si="30"/>
        <v>16</v>
      </c>
      <c r="H42" s="158">
        <f t="shared" si="30"/>
        <v>16</v>
      </c>
      <c r="I42" s="195">
        <f t="shared" si="30"/>
        <v>16</v>
      </c>
      <c r="J42" s="52">
        <f t="shared" si="30"/>
        <v>16</v>
      </c>
      <c r="K42" s="52">
        <f t="shared" si="30"/>
        <v>16</v>
      </c>
      <c r="L42" s="195">
        <f t="shared" si="30"/>
        <v>16</v>
      </c>
      <c r="M42" s="52">
        <f t="shared" si="30"/>
        <v>16</v>
      </c>
      <c r="N42" s="196">
        <f t="shared" si="30"/>
        <v>16</v>
      </c>
      <c r="O42" s="52">
        <f>AVERAGE(C42:E42)</f>
        <v>16</v>
      </c>
      <c r="P42" s="52">
        <f>AVERAGE(F42:H42)</f>
        <v>16</v>
      </c>
      <c r="Q42" s="52">
        <f>AVERAGE(I42:K42)</f>
        <v>16</v>
      </c>
      <c r="R42" s="52">
        <f>AVERAGE(L42:N42)</f>
        <v>16</v>
      </c>
      <c r="S42" s="53">
        <f>AVERAGE(O42:R42)</f>
        <v>16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8316.9845666666661</v>
      </c>
      <c r="D44" s="34">
        <f t="shared" ref="D44:R44" si="31">D13-D25-D40</f>
        <v>8316.9845666666661</v>
      </c>
      <c r="E44" s="34">
        <f t="shared" si="31"/>
        <v>8316.9845666666661</v>
      </c>
      <c r="F44" s="185">
        <f t="shared" si="31"/>
        <v>8316.9845666666661</v>
      </c>
      <c r="G44" s="34">
        <f t="shared" si="31"/>
        <v>8316.9845666666661</v>
      </c>
      <c r="H44" s="153">
        <f t="shared" si="31"/>
        <v>8316.9845666666661</v>
      </c>
      <c r="I44" s="185">
        <f t="shared" si="31"/>
        <v>8316.9845666666661</v>
      </c>
      <c r="J44" s="34">
        <f t="shared" si="31"/>
        <v>8316.9845666666661</v>
      </c>
      <c r="K44" s="34">
        <f t="shared" si="31"/>
        <v>8316.9845666666661</v>
      </c>
      <c r="L44" s="185">
        <f t="shared" si="31"/>
        <v>8316.9845666666661</v>
      </c>
      <c r="M44" s="34">
        <f t="shared" si="31"/>
        <v>8316.9845666666661</v>
      </c>
      <c r="N44" s="186">
        <f t="shared" si="31"/>
        <v>8316.9845666666661</v>
      </c>
      <c r="O44" s="34">
        <f t="shared" si="31"/>
        <v>24950.953699999991</v>
      </c>
      <c r="P44" s="34">
        <f t="shared" si="31"/>
        <v>24950.953699999991</v>
      </c>
      <c r="Q44" s="34">
        <f t="shared" si="31"/>
        <v>24950.953699999991</v>
      </c>
      <c r="R44" s="34">
        <f t="shared" si="31"/>
        <v>24950.953699999991</v>
      </c>
      <c r="S44" s="35">
        <f>S13-S25-S40</f>
        <v>99803.814799999964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0.61896194721508224</v>
      </c>
      <c r="D45" s="56">
        <f t="shared" si="32"/>
        <v>0.61896194721508224</v>
      </c>
      <c r="E45" s="56">
        <f t="shared" si="32"/>
        <v>0.61896194721508224</v>
      </c>
      <c r="F45" s="197">
        <f t="shared" si="32"/>
        <v>0.61896194721508224</v>
      </c>
      <c r="G45" s="56">
        <f t="shared" si="32"/>
        <v>0.61896194721508224</v>
      </c>
      <c r="H45" s="159">
        <f t="shared" si="32"/>
        <v>0.61896194721508224</v>
      </c>
      <c r="I45" s="197">
        <f t="shared" si="32"/>
        <v>0.61896194721508224</v>
      </c>
      <c r="J45" s="56">
        <f t="shared" si="32"/>
        <v>0.61896194721508224</v>
      </c>
      <c r="K45" s="56">
        <f t="shared" si="32"/>
        <v>0.61896194721508224</v>
      </c>
      <c r="L45" s="197">
        <f t="shared" si="32"/>
        <v>0.61896194721508224</v>
      </c>
      <c r="M45" s="56">
        <f t="shared" si="32"/>
        <v>0.61896194721508224</v>
      </c>
      <c r="N45" s="198">
        <f t="shared" si="32"/>
        <v>0.61896194721508224</v>
      </c>
      <c r="O45" s="56">
        <f t="shared" si="32"/>
        <v>0.61896194721508213</v>
      </c>
      <c r="P45" s="56">
        <f t="shared" si="32"/>
        <v>0.61896194721508213</v>
      </c>
      <c r="Q45" s="56">
        <f t="shared" si="32"/>
        <v>0.61896194721508213</v>
      </c>
      <c r="R45" s="56">
        <f t="shared" si="32"/>
        <v>0.61896194721508213</v>
      </c>
      <c r="S45" s="57">
        <f>IFERROR(S44/S13,"NO GMV")</f>
        <v>0.61896194721508213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8316.9845666666661</v>
      </c>
      <c r="D47" s="60">
        <f t="shared" ref="D47:R47" si="33">+D44+D25</f>
        <v>8316.9845666666661</v>
      </c>
      <c r="E47" s="60">
        <f t="shared" si="33"/>
        <v>8316.9845666666661</v>
      </c>
      <c r="F47" s="199">
        <f t="shared" si="33"/>
        <v>8316.9845666666661</v>
      </c>
      <c r="G47" s="60">
        <f t="shared" si="33"/>
        <v>8316.9845666666661</v>
      </c>
      <c r="H47" s="160">
        <f t="shared" si="33"/>
        <v>8316.9845666666661</v>
      </c>
      <c r="I47" s="199">
        <f t="shared" si="33"/>
        <v>8316.9845666666661</v>
      </c>
      <c r="J47" s="60">
        <f t="shared" si="33"/>
        <v>8316.9845666666661</v>
      </c>
      <c r="K47" s="60">
        <f t="shared" si="33"/>
        <v>8316.9845666666661</v>
      </c>
      <c r="L47" s="199">
        <f t="shared" si="33"/>
        <v>8316.9845666666661</v>
      </c>
      <c r="M47" s="60">
        <f t="shared" si="33"/>
        <v>8316.9845666666661</v>
      </c>
      <c r="N47" s="200">
        <f t="shared" si="33"/>
        <v>8316.9845666666661</v>
      </c>
      <c r="O47" s="60">
        <f t="shared" si="33"/>
        <v>24950.953699999991</v>
      </c>
      <c r="P47" s="60">
        <f t="shared" si="33"/>
        <v>24950.953699999991</v>
      </c>
      <c r="Q47" s="60">
        <f t="shared" si="33"/>
        <v>24950.953699999991</v>
      </c>
      <c r="R47" s="60">
        <f t="shared" si="33"/>
        <v>24950.953699999991</v>
      </c>
      <c r="S47" s="61">
        <f>+S44+S25</f>
        <v>99803.814799999964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0.61896194721508224</v>
      </c>
      <c r="D48" s="63">
        <f t="shared" si="34"/>
        <v>0.61896194721508224</v>
      </c>
      <c r="E48" s="63">
        <f t="shared" si="34"/>
        <v>0.61896194721508224</v>
      </c>
      <c r="F48" s="201">
        <f t="shared" si="34"/>
        <v>0.61896194721508224</v>
      </c>
      <c r="G48" s="63">
        <f t="shared" si="34"/>
        <v>0.61896194721508224</v>
      </c>
      <c r="H48" s="161">
        <f t="shared" si="34"/>
        <v>0.61896194721508224</v>
      </c>
      <c r="I48" s="201">
        <f t="shared" si="34"/>
        <v>0.61896194721508224</v>
      </c>
      <c r="J48" s="63">
        <f t="shared" si="34"/>
        <v>0.61896194721508224</v>
      </c>
      <c r="K48" s="63">
        <f t="shared" si="34"/>
        <v>0.61896194721508224</v>
      </c>
      <c r="L48" s="201">
        <f t="shared" si="34"/>
        <v>0.61896194721508224</v>
      </c>
      <c r="M48" s="63">
        <f t="shared" si="34"/>
        <v>0.61896194721508224</v>
      </c>
      <c r="N48" s="163">
        <f t="shared" si="34"/>
        <v>0.61896194721508224</v>
      </c>
      <c r="O48" s="63">
        <f t="shared" si="34"/>
        <v>0.61896194721508213</v>
      </c>
      <c r="P48" s="63">
        <f t="shared" si="34"/>
        <v>0.61896194721508213</v>
      </c>
      <c r="Q48" s="63">
        <f t="shared" si="34"/>
        <v>0.61896194721508213</v>
      </c>
      <c r="R48" s="63">
        <f t="shared" si="34"/>
        <v>0.61896194721508213</v>
      </c>
      <c r="S48" s="64">
        <f>IFERROR(S47/S13,"NO GMV")</f>
        <v>0.61896194721508213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E129B-E4E4-41FA-90A6-1CCEFC304366}">
  <sheetPr codeName="Sheet44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28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28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42055.693333333322</v>
      </c>
      <c r="D5" s="15">
        <f>C5</f>
        <v>42055.693333333322</v>
      </c>
      <c r="E5" s="15">
        <f t="shared" ref="E5:N5" si="2">D5</f>
        <v>42055.693333333322</v>
      </c>
      <c r="F5" s="171">
        <f t="shared" si="2"/>
        <v>42055.693333333322</v>
      </c>
      <c r="G5" s="15">
        <f t="shared" si="2"/>
        <v>42055.693333333322</v>
      </c>
      <c r="H5" s="146">
        <f t="shared" si="2"/>
        <v>42055.693333333322</v>
      </c>
      <c r="I5" s="171">
        <f t="shared" si="2"/>
        <v>42055.693333333322</v>
      </c>
      <c r="J5" s="15">
        <f t="shared" si="2"/>
        <v>42055.693333333322</v>
      </c>
      <c r="K5" s="15">
        <f t="shared" si="2"/>
        <v>42055.693333333322</v>
      </c>
      <c r="L5" s="171">
        <f t="shared" si="2"/>
        <v>42055.693333333322</v>
      </c>
      <c r="M5" s="15">
        <f t="shared" si="2"/>
        <v>42055.693333333322</v>
      </c>
      <c r="N5" s="172">
        <f t="shared" si="2"/>
        <v>42055.693333333322</v>
      </c>
      <c r="O5" s="15">
        <f>SUM(C5:E5)</f>
        <v>126167.07999999996</v>
      </c>
      <c r="P5" s="15">
        <f>SUM(F5:H5)</f>
        <v>126167.07999999996</v>
      </c>
      <c r="Q5" s="15">
        <f>SUM(I5:K5)</f>
        <v>126167.07999999996</v>
      </c>
      <c r="R5" s="15">
        <f>SUM(L5:N5)</f>
        <v>126167.07999999996</v>
      </c>
      <c r="S5" s="16">
        <f>SUM(C5:N5)</f>
        <v>504668.31999999977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14775.171666666667</v>
      </c>
      <c r="D8" s="24">
        <f t="shared" ref="D8:N10" si="3">C8</f>
        <v>14775.171666666667</v>
      </c>
      <c r="E8" s="24">
        <f t="shared" si="3"/>
        <v>14775.171666666667</v>
      </c>
      <c r="F8" s="177">
        <f t="shared" si="3"/>
        <v>14775.171666666667</v>
      </c>
      <c r="G8" s="24">
        <f t="shared" si="3"/>
        <v>14775.171666666667</v>
      </c>
      <c r="H8" s="149">
        <f t="shared" si="3"/>
        <v>14775.171666666667</v>
      </c>
      <c r="I8" s="177">
        <f t="shared" si="3"/>
        <v>14775.171666666667</v>
      </c>
      <c r="J8" s="24">
        <f t="shared" si="3"/>
        <v>14775.171666666667</v>
      </c>
      <c r="K8" s="24">
        <f t="shared" si="3"/>
        <v>14775.171666666667</v>
      </c>
      <c r="L8" s="177">
        <f t="shared" si="3"/>
        <v>14775.171666666667</v>
      </c>
      <c r="M8" s="24">
        <f t="shared" si="3"/>
        <v>14775.171666666667</v>
      </c>
      <c r="N8" s="178">
        <f t="shared" si="3"/>
        <v>14775.171666666667</v>
      </c>
      <c r="O8" s="24">
        <f t="shared" ref="O8:O10" si="4">SUM(C8:E8)</f>
        <v>44325.514999999999</v>
      </c>
      <c r="P8" s="24">
        <f t="shared" ref="P8:P10" si="5">SUM(F8:H8)</f>
        <v>44325.514999999999</v>
      </c>
      <c r="Q8" s="24">
        <f t="shared" ref="Q8:Q10" si="6">SUM(I8:K8)</f>
        <v>44325.514999999999</v>
      </c>
      <c r="R8" s="24">
        <f t="shared" ref="R8:R10" si="7">SUM(L8:N8)</f>
        <v>44325.514999999999</v>
      </c>
      <c r="S8" s="25">
        <f t="shared" ref="S8:S10" si="8">SUM(C8:N8)</f>
        <v>177302.05999999997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16411.373333333326</v>
      </c>
      <c r="D10" s="27">
        <f t="shared" si="3"/>
        <v>16411.373333333326</v>
      </c>
      <c r="E10" s="27">
        <f t="shared" si="3"/>
        <v>16411.373333333326</v>
      </c>
      <c r="F10" s="179">
        <f t="shared" si="3"/>
        <v>16411.373333333326</v>
      </c>
      <c r="G10" s="27">
        <f t="shared" si="3"/>
        <v>16411.373333333326</v>
      </c>
      <c r="H10" s="150">
        <f t="shared" si="3"/>
        <v>16411.373333333326</v>
      </c>
      <c r="I10" s="179">
        <f t="shared" si="3"/>
        <v>16411.373333333326</v>
      </c>
      <c r="J10" s="27">
        <f t="shared" si="3"/>
        <v>16411.373333333326</v>
      </c>
      <c r="K10" s="27">
        <f t="shared" si="3"/>
        <v>16411.373333333326</v>
      </c>
      <c r="L10" s="179">
        <f t="shared" si="3"/>
        <v>16411.373333333326</v>
      </c>
      <c r="M10" s="27">
        <f t="shared" si="3"/>
        <v>16411.373333333326</v>
      </c>
      <c r="N10" s="180">
        <f t="shared" si="3"/>
        <v>16411.373333333326</v>
      </c>
      <c r="O10" s="27">
        <f t="shared" si="4"/>
        <v>49234.119999999981</v>
      </c>
      <c r="P10" s="27">
        <f t="shared" si="5"/>
        <v>49234.119999999981</v>
      </c>
      <c r="Q10" s="27">
        <f t="shared" si="6"/>
        <v>49234.119999999981</v>
      </c>
      <c r="R10" s="27">
        <f t="shared" si="7"/>
        <v>49234.119999999981</v>
      </c>
      <c r="S10" s="28">
        <f t="shared" si="8"/>
        <v>196936.47999999989</v>
      </c>
    </row>
    <row r="11" spans="1:19" ht="12.75" x14ac:dyDescent="0.25">
      <c r="B11" s="29" t="s">
        <v>9</v>
      </c>
      <c r="C11" s="133">
        <f>SUM(C8:C9)</f>
        <v>14775.171666666667</v>
      </c>
      <c r="D11" s="30">
        <f t="shared" ref="D11:S11" si="9">SUM(D8:D9)</f>
        <v>14775.171666666667</v>
      </c>
      <c r="E11" s="30">
        <f t="shared" si="9"/>
        <v>14775.171666666667</v>
      </c>
      <c r="F11" s="181">
        <f t="shared" si="9"/>
        <v>14775.171666666667</v>
      </c>
      <c r="G11" s="30">
        <f t="shared" si="9"/>
        <v>14775.171666666667</v>
      </c>
      <c r="H11" s="151">
        <f t="shared" si="9"/>
        <v>14775.171666666667</v>
      </c>
      <c r="I11" s="181">
        <f t="shared" si="9"/>
        <v>14775.171666666667</v>
      </c>
      <c r="J11" s="30">
        <f t="shared" si="9"/>
        <v>14775.171666666667</v>
      </c>
      <c r="K11" s="30">
        <f t="shared" si="9"/>
        <v>14775.171666666667</v>
      </c>
      <c r="L11" s="181">
        <f t="shared" si="9"/>
        <v>14775.171666666667</v>
      </c>
      <c r="M11" s="30">
        <f t="shared" si="9"/>
        <v>14775.171666666667</v>
      </c>
      <c r="N11" s="182">
        <f t="shared" si="9"/>
        <v>14775.171666666667</v>
      </c>
      <c r="O11" s="30">
        <f t="shared" si="9"/>
        <v>44325.514999999999</v>
      </c>
      <c r="P11" s="30">
        <f t="shared" si="9"/>
        <v>44325.514999999999</v>
      </c>
      <c r="Q11" s="30">
        <f t="shared" si="9"/>
        <v>44325.514999999999</v>
      </c>
      <c r="R11" s="30">
        <f t="shared" si="9"/>
        <v>44325.514999999999</v>
      </c>
      <c r="S11" s="31">
        <f t="shared" si="9"/>
        <v>177302.05999999997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10869.148333333331</v>
      </c>
      <c r="D13" s="34">
        <f t="shared" ref="D13:N13" si="11">D5-SUM(D8:D10)</f>
        <v>10869.148333333331</v>
      </c>
      <c r="E13" s="34">
        <f t="shared" si="11"/>
        <v>10869.148333333331</v>
      </c>
      <c r="F13" s="185">
        <f t="shared" si="11"/>
        <v>10869.148333333331</v>
      </c>
      <c r="G13" s="34">
        <f t="shared" si="11"/>
        <v>10869.148333333331</v>
      </c>
      <c r="H13" s="153">
        <f t="shared" si="11"/>
        <v>10869.148333333331</v>
      </c>
      <c r="I13" s="185">
        <f t="shared" si="11"/>
        <v>10869.148333333331</v>
      </c>
      <c r="J13" s="34">
        <f t="shared" si="11"/>
        <v>10869.148333333331</v>
      </c>
      <c r="K13" s="34">
        <f t="shared" si="11"/>
        <v>10869.148333333331</v>
      </c>
      <c r="L13" s="185">
        <f t="shared" si="11"/>
        <v>10869.148333333331</v>
      </c>
      <c r="M13" s="34">
        <f t="shared" si="11"/>
        <v>10869.148333333331</v>
      </c>
      <c r="N13" s="186">
        <f t="shared" si="11"/>
        <v>10869.148333333331</v>
      </c>
      <c r="O13" s="34">
        <f t="shared" ref="O13:R13" si="12">O5-SUM(O8:O10)</f>
        <v>32607.444999999978</v>
      </c>
      <c r="P13" s="34">
        <f t="shared" si="12"/>
        <v>32607.444999999978</v>
      </c>
      <c r="Q13" s="34">
        <f t="shared" si="12"/>
        <v>32607.444999999978</v>
      </c>
      <c r="R13" s="34">
        <f t="shared" si="12"/>
        <v>32607.444999999978</v>
      </c>
      <c r="S13" s="35">
        <f>S5-SUM(S8:S10)</f>
        <v>130429.77999999991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0.25844653771807991</v>
      </c>
      <c r="D14" s="314">
        <f t="shared" si="13"/>
        <v>0.25844653771807991</v>
      </c>
      <c r="E14" s="314">
        <f t="shared" si="13"/>
        <v>0.25844653771807991</v>
      </c>
      <c r="F14" s="315">
        <f t="shared" si="13"/>
        <v>0.25844653771807991</v>
      </c>
      <c r="G14" s="314">
        <f t="shared" si="13"/>
        <v>0.25844653771807991</v>
      </c>
      <c r="H14" s="316">
        <f t="shared" si="13"/>
        <v>0.25844653771807991</v>
      </c>
      <c r="I14" s="315">
        <f t="shared" si="13"/>
        <v>0.25844653771807991</v>
      </c>
      <c r="J14" s="314">
        <f t="shared" si="13"/>
        <v>0.25844653771807991</v>
      </c>
      <c r="K14" s="314">
        <f t="shared" si="13"/>
        <v>0.25844653771807991</v>
      </c>
      <c r="L14" s="315">
        <f t="shared" si="13"/>
        <v>0.25844653771807991</v>
      </c>
      <c r="M14" s="314">
        <f t="shared" si="13"/>
        <v>0.25844653771807991</v>
      </c>
      <c r="N14" s="317">
        <f t="shared" si="13"/>
        <v>0.25844653771807991</v>
      </c>
      <c r="O14" s="314">
        <f t="shared" si="13"/>
        <v>0.25844653771807979</v>
      </c>
      <c r="P14" s="314">
        <f t="shared" si="13"/>
        <v>0.25844653771807979</v>
      </c>
      <c r="Q14" s="314">
        <f t="shared" si="13"/>
        <v>0.25844653771807979</v>
      </c>
      <c r="R14" s="314">
        <f t="shared" si="13"/>
        <v>0.25844653771807979</v>
      </c>
      <c r="S14" s="318">
        <f>IFERROR(S13/S5,"N/A")</f>
        <v>0.25844653771807979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83.333333333333329</v>
      </c>
      <c r="D29" s="24">
        <f t="shared" ref="D29:N39" si="22">C29</f>
        <v>83.333333333333329</v>
      </c>
      <c r="E29" s="24">
        <f t="shared" si="22"/>
        <v>83.333333333333329</v>
      </c>
      <c r="F29" s="177">
        <f t="shared" si="22"/>
        <v>83.333333333333329</v>
      </c>
      <c r="G29" s="24">
        <f t="shared" si="22"/>
        <v>83.333333333333329</v>
      </c>
      <c r="H29" s="149">
        <f t="shared" si="22"/>
        <v>83.333333333333329</v>
      </c>
      <c r="I29" s="177">
        <f t="shared" si="22"/>
        <v>83.333333333333329</v>
      </c>
      <c r="J29" s="24">
        <f t="shared" si="22"/>
        <v>83.333333333333329</v>
      </c>
      <c r="K29" s="24">
        <f t="shared" si="22"/>
        <v>83.333333333333329</v>
      </c>
      <c r="L29" s="177">
        <f t="shared" si="22"/>
        <v>83.333333333333329</v>
      </c>
      <c r="M29" s="24">
        <f t="shared" si="22"/>
        <v>83.333333333333329</v>
      </c>
      <c r="N29" s="178">
        <f t="shared" si="22"/>
        <v>83.333333333333329</v>
      </c>
      <c r="O29" s="24">
        <f t="shared" ref="O29:O39" si="23">SUM(C29:E29)</f>
        <v>250</v>
      </c>
      <c r="P29" s="24">
        <f t="shared" ref="P29:P39" si="24">SUM(F29:H29)</f>
        <v>250</v>
      </c>
      <c r="Q29" s="24">
        <f t="shared" ref="Q29:Q39" si="25">SUM(I29:K29)</f>
        <v>250</v>
      </c>
      <c r="R29" s="24">
        <f t="shared" ref="R29:R39" si="26">SUM(L29:N29)</f>
        <v>250</v>
      </c>
      <c r="S29" s="25">
        <f t="shared" ref="S29:S39" si="27">SUM(C29:N29)</f>
        <v>1000.0000000000001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50.000000000000007</v>
      </c>
      <c r="D31" s="24">
        <f t="shared" si="22"/>
        <v>50.000000000000007</v>
      </c>
      <c r="E31" s="24">
        <f t="shared" si="22"/>
        <v>50.000000000000007</v>
      </c>
      <c r="F31" s="177">
        <f t="shared" si="22"/>
        <v>50.000000000000007</v>
      </c>
      <c r="G31" s="24">
        <f t="shared" si="22"/>
        <v>50.000000000000007</v>
      </c>
      <c r="H31" s="149">
        <f t="shared" si="22"/>
        <v>50.000000000000007</v>
      </c>
      <c r="I31" s="177">
        <f t="shared" si="22"/>
        <v>50.000000000000007</v>
      </c>
      <c r="J31" s="24">
        <f t="shared" si="22"/>
        <v>50.000000000000007</v>
      </c>
      <c r="K31" s="24">
        <f t="shared" si="22"/>
        <v>50.000000000000007</v>
      </c>
      <c r="L31" s="177">
        <f t="shared" si="22"/>
        <v>50.000000000000007</v>
      </c>
      <c r="M31" s="24">
        <f t="shared" si="22"/>
        <v>50.000000000000007</v>
      </c>
      <c r="N31" s="178">
        <f t="shared" si="22"/>
        <v>50.000000000000007</v>
      </c>
      <c r="O31" s="24">
        <f t="shared" si="23"/>
        <v>150.00000000000003</v>
      </c>
      <c r="P31" s="24">
        <f t="shared" si="24"/>
        <v>150.00000000000003</v>
      </c>
      <c r="Q31" s="24">
        <f t="shared" si="25"/>
        <v>150.00000000000003</v>
      </c>
      <c r="R31" s="24">
        <f t="shared" si="26"/>
        <v>150.00000000000003</v>
      </c>
      <c r="S31" s="25">
        <f t="shared" si="27"/>
        <v>600.00000000000011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50.000000000000007</v>
      </c>
      <c r="D32" s="24">
        <f t="shared" si="22"/>
        <v>50.000000000000007</v>
      </c>
      <c r="E32" s="24">
        <f t="shared" si="22"/>
        <v>50.000000000000007</v>
      </c>
      <c r="F32" s="177">
        <f t="shared" si="22"/>
        <v>50.000000000000007</v>
      </c>
      <c r="G32" s="24">
        <f t="shared" si="22"/>
        <v>50.000000000000007</v>
      </c>
      <c r="H32" s="149">
        <f t="shared" si="22"/>
        <v>50.000000000000007</v>
      </c>
      <c r="I32" s="177">
        <f t="shared" si="22"/>
        <v>50.000000000000007</v>
      </c>
      <c r="J32" s="24">
        <f t="shared" si="22"/>
        <v>50.000000000000007</v>
      </c>
      <c r="K32" s="24">
        <f t="shared" si="22"/>
        <v>50.000000000000007</v>
      </c>
      <c r="L32" s="177">
        <f t="shared" si="22"/>
        <v>50.000000000000007</v>
      </c>
      <c r="M32" s="24">
        <f t="shared" si="22"/>
        <v>50.000000000000007</v>
      </c>
      <c r="N32" s="178">
        <f t="shared" si="22"/>
        <v>50.000000000000007</v>
      </c>
      <c r="O32" s="24">
        <f t="shared" si="23"/>
        <v>150.00000000000003</v>
      </c>
      <c r="P32" s="24">
        <f t="shared" si="24"/>
        <v>150.00000000000003</v>
      </c>
      <c r="Q32" s="24">
        <f t="shared" si="25"/>
        <v>150.00000000000003</v>
      </c>
      <c r="R32" s="24">
        <f t="shared" si="26"/>
        <v>150.00000000000003</v>
      </c>
      <c r="S32" s="25">
        <f t="shared" si="27"/>
        <v>600.00000000000011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1261.6707999999996</v>
      </c>
      <c r="D33" s="24">
        <f t="shared" si="22"/>
        <v>1261.6707999999996</v>
      </c>
      <c r="E33" s="24">
        <f t="shared" si="22"/>
        <v>1261.6707999999996</v>
      </c>
      <c r="F33" s="177">
        <f t="shared" si="22"/>
        <v>1261.6707999999996</v>
      </c>
      <c r="G33" s="24">
        <f t="shared" si="22"/>
        <v>1261.6707999999996</v>
      </c>
      <c r="H33" s="149">
        <f t="shared" si="22"/>
        <v>1261.6707999999996</v>
      </c>
      <c r="I33" s="177">
        <f t="shared" si="22"/>
        <v>1261.6707999999996</v>
      </c>
      <c r="J33" s="24">
        <f t="shared" si="22"/>
        <v>1261.6707999999996</v>
      </c>
      <c r="K33" s="24">
        <f t="shared" si="22"/>
        <v>1261.6707999999996</v>
      </c>
      <c r="L33" s="177">
        <f t="shared" si="22"/>
        <v>1261.6707999999996</v>
      </c>
      <c r="M33" s="24">
        <f t="shared" si="22"/>
        <v>1261.6707999999996</v>
      </c>
      <c r="N33" s="178">
        <f t="shared" si="22"/>
        <v>1261.6707999999996</v>
      </c>
      <c r="O33" s="24">
        <f t="shared" si="23"/>
        <v>3785.0123999999987</v>
      </c>
      <c r="P33" s="24">
        <f t="shared" si="24"/>
        <v>3785.0123999999987</v>
      </c>
      <c r="Q33" s="24">
        <f t="shared" si="25"/>
        <v>3785.0123999999987</v>
      </c>
      <c r="R33" s="24">
        <f t="shared" si="26"/>
        <v>3785.0123999999987</v>
      </c>
      <c r="S33" s="25">
        <f t="shared" si="27"/>
        <v>15140.049599999997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325</v>
      </c>
      <c r="D34" s="24">
        <f t="shared" si="22"/>
        <v>325</v>
      </c>
      <c r="E34" s="24">
        <f t="shared" si="22"/>
        <v>325</v>
      </c>
      <c r="F34" s="177">
        <f t="shared" si="22"/>
        <v>325</v>
      </c>
      <c r="G34" s="24">
        <f t="shared" si="22"/>
        <v>325</v>
      </c>
      <c r="H34" s="149">
        <f t="shared" si="22"/>
        <v>325</v>
      </c>
      <c r="I34" s="177">
        <f t="shared" si="22"/>
        <v>325</v>
      </c>
      <c r="J34" s="24">
        <f t="shared" si="22"/>
        <v>325</v>
      </c>
      <c r="K34" s="24">
        <f t="shared" si="22"/>
        <v>325</v>
      </c>
      <c r="L34" s="177">
        <f t="shared" si="22"/>
        <v>325</v>
      </c>
      <c r="M34" s="24">
        <f t="shared" si="22"/>
        <v>325</v>
      </c>
      <c r="N34" s="178">
        <f t="shared" si="22"/>
        <v>325</v>
      </c>
      <c r="O34" s="24">
        <f t="shared" si="23"/>
        <v>975</v>
      </c>
      <c r="P34" s="24">
        <f t="shared" si="24"/>
        <v>975</v>
      </c>
      <c r="Q34" s="24">
        <f t="shared" si="25"/>
        <v>975</v>
      </c>
      <c r="R34" s="24">
        <f t="shared" si="26"/>
        <v>975</v>
      </c>
      <c r="S34" s="25">
        <f t="shared" si="27"/>
        <v>3900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84.000000000000014</v>
      </c>
      <c r="D35" s="24">
        <f t="shared" si="22"/>
        <v>84.000000000000014</v>
      </c>
      <c r="E35" s="24">
        <f t="shared" si="22"/>
        <v>84.000000000000014</v>
      </c>
      <c r="F35" s="177">
        <f t="shared" si="22"/>
        <v>84.000000000000014</v>
      </c>
      <c r="G35" s="24">
        <f t="shared" si="22"/>
        <v>84.000000000000014</v>
      </c>
      <c r="H35" s="149">
        <f t="shared" si="22"/>
        <v>84.000000000000014</v>
      </c>
      <c r="I35" s="177">
        <f t="shared" si="22"/>
        <v>84.000000000000014</v>
      </c>
      <c r="J35" s="24">
        <f t="shared" si="22"/>
        <v>84.000000000000014</v>
      </c>
      <c r="K35" s="24">
        <f t="shared" si="22"/>
        <v>84.000000000000014</v>
      </c>
      <c r="L35" s="177">
        <f t="shared" si="22"/>
        <v>84.000000000000014</v>
      </c>
      <c r="M35" s="24">
        <f t="shared" si="22"/>
        <v>84.000000000000014</v>
      </c>
      <c r="N35" s="178">
        <f t="shared" si="22"/>
        <v>84.000000000000014</v>
      </c>
      <c r="O35" s="24">
        <f t="shared" si="23"/>
        <v>252.00000000000006</v>
      </c>
      <c r="P35" s="24">
        <f t="shared" si="24"/>
        <v>252.00000000000006</v>
      </c>
      <c r="Q35" s="24">
        <f t="shared" si="25"/>
        <v>252.00000000000006</v>
      </c>
      <c r="R35" s="24">
        <f t="shared" si="26"/>
        <v>252.00000000000006</v>
      </c>
      <c r="S35" s="25">
        <f t="shared" si="27"/>
        <v>1008.0000000000001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243</v>
      </c>
      <c r="D36" s="24">
        <f t="shared" si="22"/>
        <v>243</v>
      </c>
      <c r="E36" s="24">
        <f t="shared" si="22"/>
        <v>243</v>
      </c>
      <c r="F36" s="177">
        <f t="shared" si="22"/>
        <v>243</v>
      </c>
      <c r="G36" s="24">
        <f t="shared" si="22"/>
        <v>243</v>
      </c>
      <c r="H36" s="149">
        <f t="shared" si="22"/>
        <v>243</v>
      </c>
      <c r="I36" s="177">
        <f t="shared" si="22"/>
        <v>243</v>
      </c>
      <c r="J36" s="24">
        <f t="shared" si="22"/>
        <v>243</v>
      </c>
      <c r="K36" s="24">
        <f t="shared" si="22"/>
        <v>243</v>
      </c>
      <c r="L36" s="177">
        <f t="shared" si="22"/>
        <v>243</v>
      </c>
      <c r="M36" s="24">
        <f t="shared" si="22"/>
        <v>243</v>
      </c>
      <c r="N36" s="178">
        <f t="shared" si="22"/>
        <v>243</v>
      </c>
      <c r="O36" s="24">
        <f t="shared" si="23"/>
        <v>729</v>
      </c>
      <c r="P36" s="24">
        <f t="shared" si="24"/>
        <v>729</v>
      </c>
      <c r="Q36" s="24">
        <f t="shared" si="25"/>
        <v>729</v>
      </c>
      <c r="R36" s="24">
        <f t="shared" si="26"/>
        <v>729</v>
      </c>
      <c r="S36" s="25">
        <f t="shared" si="27"/>
        <v>2916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102</v>
      </c>
      <c r="D37" s="24">
        <f t="shared" si="22"/>
        <v>102</v>
      </c>
      <c r="E37" s="24">
        <f t="shared" si="22"/>
        <v>102</v>
      </c>
      <c r="F37" s="177">
        <f t="shared" si="22"/>
        <v>102</v>
      </c>
      <c r="G37" s="24">
        <f t="shared" si="22"/>
        <v>102</v>
      </c>
      <c r="H37" s="149">
        <f t="shared" si="22"/>
        <v>102</v>
      </c>
      <c r="I37" s="177">
        <f t="shared" si="22"/>
        <v>102</v>
      </c>
      <c r="J37" s="24">
        <f t="shared" si="22"/>
        <v>102</v>
      </c>
      <c r="K37" s="24">
        <f t="shared" si="22"/>
        <v>102</v>
      </c>
      <c r="L37" s="177">
        <f t="shared" si="22"/>
        <v>102</v>
      </c>
      <c r="M37" s="24">
        <f t="shared" si="22"/>
        <v>102</v>
      </c>
      <c r="N37" s="178">
        <f t="shared" si="22"/>
        <v>102</v>
      </c>
      <c r="O37" s="24">
        <f t="shared" si="23"/>
        <v>306</v>
      </c>
      <c r="P37" s="24">
        <f t="shared" si="24"/>
        <v>306</v>
      </c>
      <c r="Q37" s="24">
        <f t="shared" si="25"/>
        <v>306</v>
      </c>
      <c r="R37" s="24">
        <f t="shared" si="26"/>
        <v>306</v>
      </c>
      <c r="S37" s="25">
        <f t="shared" si="27"/>
        <v>1224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140.36413083333335</v>
      </c>
      <c r="D38" s="24">
        <f t="shared" si="22"/>
        <v>140.36413083333335</v>
      </c>
      <c r="E38" s="24">
        <f t="shared" si="22"/>
        <v>140.36413083333335</v>
      </c>
      <c r="F38" s="177">
        <f t="shared" si="22"/>
        <v>140.36413083333335</v>
      </c>
      <c r="G38" s="24">
        <f t="shared" si="22"/>
        <v>140.36413083333335</v>
      </c>
      <c r="H38" s="149">
        <f t="shared" si="22"/>
        <v>140.36413083333335</v>
      </c>
      <c r="I38" s="177">
        <f t="shared" si="22"/>
        <v>140.36413083333335</v>
      </c>
      <c r="J38" s="24">
        <f t="shared" si="22"/>
        <v>140.36413083333335</v>
      </c>
      <c r="K38" s="24">
        <f t="shared" si="22"/>
        <v>140.36413083333335</v>
      </c>
      <c r="L38" s="177">
        <f t="shared" si="22"/>
        <v>140.36413083333335</v>
      </c>
      <c r="M38" s="24">
        <f t="shared" si="22"/>
        <v>140.36413083333335</v>
      </c>
      <c r="N38" s="178">
        <f t="shared" si="22"/>
        <v>140.36413083333335</v>
      </c>
      <c r="O38" s="24">
        <f t="shared" si="23"/>
        <v>421.09239250000007</v>
      </c>
      <c r="P38" s="24">
        <f t="shared" si="24"/>
        <v>421.09239250000007</v>
      </c>
      <c r="Q38" s="24">
        <f t="shared" si="25"/>
        <v>421.09239250000007</v>
      </c>
      <c r="R38" s="24">
        <f t="shared" si="26"/>
        <v>421.09239250000007</v>
      </c>
      <c r="S38" s="25">
        <f t="shared" si="27"/>
        <v>1684.3695700000001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1026.8050000000001</v>
      </c>
      <c r="D39" s="27">
        <f t="shared" si="22"/>
        <v>1026.8050000000001</v>
      </c>
      <c r="E39" s="27">
        <f t="shared" si="22"/>
        <v>1026.8050000000001</v>
      </c>
      <c r="F39" s="179">
        <f t="shared" si="22"/>
        <v>1026.8050000000001</v>
      </c>
      <c r="G39" s="27">
        <f t="shared" si="22"/>
        <v>1026.8050000000001</v>
      </c>
      <c r="H39" s="150">
        <f t="shared" si="22"/>
        <v>1026.8050000000001</v>
      </c>
      <c r="I39" s="179">
        <f t="shared" si="22"/>
        <v>1026.8050000000001</v>
      </c>
      <c r="J39" s="27">
        <f t="shared" si="22"/>
        <v>1026.8050000000001</v>
      </c>
      <c r="K39" s="27">
        <f t="shared" si="22"/>
        <v>1026.8050000000001</v>
      </c>
      <c r="L39" s="179">
        <f t="shared" si="22"/>
        <v>1026.8050000000001</v>
      </c>
      <c r="M39" s="27">
        <f t="shared" si="22"/>
        <v>1026.8050000000001</v>
      </c>
      <c r="N39" s="180">
        <f t="shared" si="22"/>
        <v>1026.8050000000001</v>
      </c>
      <c r="O39" s="27">
        <f t="shared" si="23"/>
        <v>3080.415</v>
      </c>
      <c r="P39" s="27">
        <f t="shared" si="24"/>
        <v>3080.415</v>
      </c>
      <c r="Q39" s="27">
        <f t="shared" si="25"/>
        <v>3080.415</v>
      </c>
      <c r="R39" s="27">
        <f t="shared" si="26"/>
        <v>3080.415</v>
      </c>
      <c r="S39" s="28">
        <f t="shared" si="27"/>
        <v>12321.660000000002</v>
      </c>
    </row>
    <row r="40" spans="2:19" s="41" customFormat="1" ht="12.75" x14ac:dyDescent="0.25">
      <c r="B40" s="45" t="s">
        <v>32</v>
      </c>
      <c r="C40" s="138">
        <f>SUM(C29:C39)</f>
        <v>3366.1732641666667</v>
      </c>
      <c r="D40" s="46">
        <f t="shared" ref="D40:R40" si="28">SUM(D29:D39)</f>
        <v>3366.1732641666667</v>
      </c>
      <c r="E40" s="46">
        <f t="shared" si="28"/>
        <v>3366.1732641666667</v>
      </c>
      <c r="F40" s="191">
        <f t="shared" si="28"/>
        <v>3366.1732641666667</v>
      </c>
      <c r="G40" s="46">
        <f t="shared" si="28"/>
        <v>3366.1732641666667</v>
      </c>
      <c r="H40" s="156">
        <f t="shared" si="28"/>
        <v>3366.1732641666667</v>
      </c>
      <c r="I40" s="191">
        <f t="shared" si="28"/>
        <v>3366.1732641666667</v>
      </c>
      <c r="J40" s="46">
        <f t="shared" si="28"/>
        <v>3366.1732641666667</v>
      </c>
      <c r="K40" s="46">
        <f t="shared" si="28"/>
        <v>3366.1732641666667</v>
      </c>
      <c r="L40" s="191">
        <f t="shared" si="28"/>
        <v>3366.1732641666667</v>
      </c>
      <c r="M40" s="46">
        <f t="shared" si="28"/>
        <v>3366.1732641666667</v>
      </c>
      <c r="N40" s="192">
        <f t="shared" si="28"/>
        <v>3366.1732641666667</v>
      </c>
      <c r="O40" s="46">
        <f t="shared" si="28"/>
        <v>10098.519792499999</v>
      </c>
      <c r="P40" s="46">
        <f t="shared" si="28"/>
        <v>10098.519792499999</v>
      </c>
      <c r="Q40" s="46">
        <f t="shared" si="28"/>
        <v>10098.519792499999</v>
      </c>
      <c r="R40" s="46">
        <f t="shared" si="28"/>
        <v>10098.519792499999</v>
      </c>
      <c r="S40" s="47">
        <f>SUM(S29:S39)</f>
        <v>40394.079169999997</v>
      </c>
    </row>
    <row r="41" spans="2:19" s="39" customFormat="1" ht="12.75" x14ac:dyDescent="0.25">
      <c r="B41" s="48" t="s">
        <v>33</v>
      </c>
      <c r="C41" s="139">
        <f>IFERROR(C40/C13,"N/A")</f>
        <v>0.30969981832369886</v>
      </c>
      <c r="D41" s="49">
        <f t="shared" ref="D41:R41" si="29">IFERROR(D40/D13,"N/A")</f>
        <v>0.30969981832369886</v>
      </c>
      <c r="E41" s="49">
        <f t="shared" si="29"/>
        <v>0.30969981832369886</v>
      </c>
      <c r="F41" s="193">
        <f t="shared" si="29"/>
        <v>0.30969981832369886</v>
      </c>
      <c r="G41" s="49">
        <f t="shared" si="29"/>
        <v>0.30969981832369886</v>
      </c>
      <c r="H41" s="157">
        <f t="shared" si="29"/>
        <v>0.30969981832369886</v>
      </c>
      <c r="I41" s="193">
        <f t="shared" si="29"/>
        <v>0.30969981832369886</v>
      </c>
      <c r="J41" s="49">
        <f t="shared" si="29"/>
        <v>0.30969981832369886</v>
      </c>
      <c r="K41" s="49">
        <f t="shared" si="29"/>
        <v>0.30969981832369886</v>
      </c>
      <c r="L41" s="193">
        <f t="shared" si="29"/>
        <v>0.30969981832369886</v>
      </c>
      <c r="M41" s="49">
        <f t="shared" si="29"/>
        <v>0.30969981832369886</v>
      </c>
      <c r="N41" s="194">
        <f t="shared" si="29"/>
        <v>0.30969981832369886</v>
      </c>
      <c r="O41" s="49">
        <f t="shared" si="29"/>
        <v>0.30969981832369897</v>
      </c>
      <c r="P41" s="49">
        <f t="shared" si="29"/>
        <v>0.30969981832369897</v>
      </c>
      <c r="Q41" s="49">
        <f t="shared" si="29"/>
        <v>0.30969981832369897</v>
      </c>
      <c r="R41" s="49">
        <f t="shared" si="29"/>
        <v>0.30969981832369897</v>
      </c>
      <c r="S41" s="50">
        <f>IFERROR(S40/S13,"N/A")</f>
        <v>0.30969981832369897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6</v>
      </c>
      <c r="D42" s="52">
        <f>C42</f>
        <v>6</v>
      </c>
      <c r="E42" s="52">
        <f t="shared" ref="E42:N42" si="30">D42</f>
        <v>6</v>
      </c>
      <c r="F42" s="195">
        <f t="shared" si="30"/>
        <v>6</v>
      </c>
      <c r="G42" s="52">
        <f t="shared" si="30"/>
        <v>6</v>
      </c>
      <c r="H42" s="158">
        <f t="shared" si="30"/>
        <v>6</v>
      </c>
      <c r="I42" s="195">
        <f t="shared" si="30"/>
        <v>6</v>
      </c>
      <c r="J42" s="52">
        <f t="shared" si="30"/>
        <v>6</v>
      </c>
      <c r="K42" s="52">
        <f t="shared" si="30"/>
        <v>6</v>
      </c>
      <c r="L42" s="195">
        <f t="shared" si="30"/>
        <v>6</v>
      </c>
      <c r="M42" s="52">
        <f t="shared" si="30"/>
        <v>6</v>
      </c>
      <c r="N42" s="196">
        <f t="shared" si="30"/>
        <v>6</v>
      </c>
      <c r="O42" s="52">
        <f>AVERAGE(C42:E42)</f>
        <v>6</v>
      </c>
      <c r="P42" s="52">
        <f>AVERAGE(F42:H42)</f>
        <v>6</v>
      </c>
      <c r="Q42" s="52">
        <f>AVERAGE(I42:K42)</f>
        <v>6</v>
      </c>
      <c r="R42" s="52">
        <f>AVERAGE(L42:N42)</f>
        <v>6</v>
      </c>
      <c r="S42" s="53">
        <f>AVERAGE(O42:R42)</f>
        <v>6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7502.9750691666641</v>
      </c>
      <c r="D44" s="34">
        <f t="shared" ref="D44:R44" si="31">D13-D25-D40</f>
        <v>7502.9750691666641</v>
      </c>
      <c r="E44" s="34">
        <f t="shared" si="31"/>
        <v>7502.9750691666641</v>
      </c>
      <c r="F44" s="185">
        <f t="shared" si="31"/>
        <v>7502.9750691666641</v>
      </c>
      <c r="G44" s="34">
        <f t="shared" si="31"/>
        <v>7502.9750691666641</v>
      </c>
      <c r="H44" s="153">
        <f t="shared" si="31"/>
        <v>7502.9750691666641</v>
      </c>
      <c r="I44" s="185">
        <f t="shared" si="31"/>
        <v>7502.9750691666641</v>
      </c>
      <c r="J44" s="34">
        <f t="shared" si="31"/>
        <v>7502.9750691666641</v>
      </c>
      <c r="K44" s="34">
        <f t="shared" si="31"/>
        <v>7502.9750691666641</v>
      </c>
      <c r="L44" s="185">
        <f t="shared" si="31"/>
        <v>7502.9750691666641</v>
      </c>
      <c r="M44" s="34">
        <f t="shared" si="31"/>
        <v>7502.9750691666641</v>
      </c>
      <c r="N44" s="186">
        <f t="shared" si="31"/>
        <v>7502.9750691666641</v>
      </c>
      <c r="O44" s="34">
        <f t="shared" si="31"/>
        <v>22508.925207499979</v>
      </c>
      <c r="P44" s="34">
        <f t="shared" si="31"/>
        <v>22508.925207499979</v>
      </c>
      <c r="Q44" s="34">
        <f t="shared" si="31"/>
        <v>22508.925207499979</v>
      </c>
      <c r="R44" s="34">
        <f t="shared" si="31"/>
        <v>22508.925207499979</v>
      </c>
      <c r="S44" s="35">
        <f>S13-S25-S40</f>
        <v>90035.700829999914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0.69030018167630114</v>
      </c>
      <c r="D45" s="56">
        <f t="shared" si="32"/>
        <v>0.69030018167630114</v>
      </c>
      <c r="E45" s="56">
        <f t="shared" si="32"/>
        <v>0.69030018167630114</v>
      </c>
      <c r="F45" s="197">
        <f t="shared" si="32"/>
        <v>0.69030018167630114</v>
      </c>
      <c r="G45" s="56">
        <f t="shared" si="32"/>
        <v>0.69030018167630114</v>
      </c>
      <c r="H45" s="159">
        <f t="shared" si="32"/>
        <v>0.69030018167630114</v>
      </c>
      <c r="I45" s="197">
        <f t="shared" si="32"/>
        <v>0.69030018167630114</v>
      </c>
      <c r="J45" s="56">
        <f t="shared" si="32"/>
        <v>0.69030018167630114</v>
      </c>
      <c r="K45" s="56">
        <f t="shared" si="32"/>
        <v>0.69030018167630114</v>
      </c>
      <c r="L45" s="197">
        <f t="shared" si="32"/>
        <v>0.69030018167630114</v>
      </c>
      <c r="M45" s="56">
        <f t="shared" si="32"/>
        <v>0.69030018167630114</v>
      </c>
      <c r="N45" s="198">
        <f t="shared" si="32"/>
        <v>0.69030018167630114</v>
      </c>
      <c r="O45" s="56">
        <f t="shared" si="32"/>
        <v>0.69030018167630103</v>
      </c>
      <c r="P45" s="56">
        <f t="shared" si="32"/>
        <v>0.69030018167630103</v>
      </c>
      <c r="Q45" s="56">
        <f t="shared" si="32"/>
        <v>0.69030018167630103</v>
      </c>
      <c r="R45" s="56">
        <f t="shared" si="32"/>
        <v>0.69030018167630103</v>
      </c>
      <c r="S45" s="57">
        <f>IFERROR(S44/S13,"NO GMV")</f>
        <v>0.69030018167630103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7502.9750691666641</v>
      </c>
      <c r="D47" s="60">
        <f t="shared" ref="D47:R47" si="33">+D44+D25</f>
        <v>7502.9750691666641</v>
      </c>
      <c r="E47" s="60">
        <f t="shared" si="33"/>
        <v>7502.9750691666641</v>
      </c>
      <c r="F47" s="199">
        <f t="shared" si="33"/>
        <v>7502.9750691666641</v>
      </c>
      <c r="G47" s="60">
        <f t="shared" si="33"/>
        <v>7502.9750691666641</v>
      </c>
      <c r="H47" s="160">
        <f t="shared" si="33"/>
        <v>7502.9750691666641</v>
      </c>
      <c r="I47" s="199">
        <f t="shared" si="33"/>
        <v>7502.9750691666641</v>
      </c>
      <c r="J47" s="60">
        <f t="shared" si="33"/>
        <v>7502.9750691666641</v>
      </c>
      <c r="K47" s="60">
        <f t="shared" si="33"/>
        <v>7502.9750691666641</v>
      </c>
      <c r="L47" s="199">
        <f t="shared" si="33"/>
        <v>7502.9750691666641</v>
      </c>
      <c r="M47" s="60">
        <f t="shared" si="33"/>
        <v>7502.9750691666641</v>
      </c>
      <c r="N47" s="200">
        <f t="shared" si="33"/>
        <v>7502.9750691666641</v>
      </c>
      <c r="O47" s="60">
        <f t="shared" si="33"/>
        <v>22508.925207499979</v>
      </c>
      <c r="P47" s="60">
        <f t="shared" si="33"/>
        <v>22508.925207499979</v>
      </c>
      <c r="Q47" s="60">
        <f t="shared" si="33"/>
        <v>22508.925207499979</v>
      </c>
      <c r="R47" s="60">
        <f t="shared" si="33"/>
        <v>22508.925207499979</v>
      </c>
      <c r="S47" s="61">
        <f>+S44+S25</f>
        <v>90035.700829999914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0.69030018167630114</v>
      </c>
      <c r="D48" s="63">
        <f t="shared" si="34"/>
        <v>0.69030018167630114</v>
      </c>
      <c r="E48" s="63">
        <f t="shared" si="34"/>
        <v>0.69030018167630114</v>
      </c>
      <c r="F48" s="201">
        <f t="shared" si="34"/>
        <v>0.69030018167630114</v>
      </c>
      <c r="G48" s="63">
        <f t="shared" si="34"/>
        <v>0.69030018167630114</v>
      </c>
      <c r="H48" s="161">
        <f t="shared" si="34"/>
        <v>0.69030018167630114</v>
      </c>
      <c r="I48" s="201">
        <f t="shared" si="34"/>
        <v>0.69030018167630114</v>
      </c>
      <c r="J48" s="63">
        <f t="shared" si="34"/>
        <v>0.69030018167630114</v>
      </c>
      <c r="K48" s="63">
        <f t="shared" si="34"/>
        <v>0.69030018167630114</v>
      </c>
      <c r="L48" s="201">
        <f t="shared" si="34"/>
        <v>0.69030018167630114</v>
      </c>
      <c r="M48" s="63">
        <f t="shared" si="34"/>
        <v>0.69030018167630114</v>
      </c>
      <c r="N48" s="163">
        <f t="shared" si="34"/>
        <v>0.69030018167630114</v>
      </c>
      <c r="O48" s="63">
        <f t="shared" si="34"/>
        <v>0.69030018167630103</v>
      </c>
      <c r="P48" s="63">
        <f t="shared" si="34"/>
        <v>0.69030018167630103</v>
      </c>
      <c r="Q48" s="63">
        <f t="shared" si="34"/>
        <v>0.69030018167630103</v>
      </c>
      <c r="R48" s="63">
        <f t="shared" si="34"/>
        <v>0.69030018167630103</v>
      </c>
      <c r="S48" s="64">
        <f>IFERROR(S47/S13,"NO GMV")</f>
        <v>0.69030018167630103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161C-E7D1-4A4E-BABB-0D3D528EEEAF}">
  <sheetPr codeName="Sheet45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29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29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20145.341666666664</v>
      </c>
      <c r="D5" s="15">
        <f>C5</f>
        <v>20145.341666666664</v>
      </c>
      <c r="E5" s="15">
        <f t="shared" ref="E5:N5" si="2">D5</f>
        <v>20145.341666666664</v>
      </c>
      <c r="F5" s="171">
        <f t="shared" si="2"/>
        <v>20145.341666666664</v>
      </c>
      <c r="G5" s="15">
        <f t="shared" si="2"/>
        <v>20145.341666666664</v>
      </c>
      <c r="H5" s="146">
        <f t="shared" si="2"/>
        <v>20145.341666666664</v>
      </c>
      <c r="I5" s="171">
        <f t="shared" si="2"/>
        <v>20145.341666666664</v>
      </c>
      <c r="J5" s="15">
        <f t="shared" si="2"/>
        <v>20145.341666666664</v>
      </c>
      <c r="K5" s="15">
        <f t="shared" si="2"/>
        <v>20145.341666666664</v>
      </c>
      <c r="L5" s="171">
        <f t="shared" si="2"/>
        <v>20145.341666666664</v>
      </c>
      <c r="M5" s="15">
        <f t="shared" si="2"/>
        <v>20145.341666666664</v>
      </c>
      <c r="N5" s="172">
        <f t="shared" si="2"/>
        <v>20145.341666666664</v>
      </c>
      <c r="O5" s="15">
        <f>SUM(C5:E5)</f>
        <v>60436.024999999994</v>
      </c>
      <c r="P5" s="15">
        <f>SUM(F5:H5)</f>
        <v>60436.024999999994</v>
      </c>
      <c r="Q5" s="15">
        <f>SUM(I5:K5)</f>
        <v>60436.024999999994</v>
      </c>
      <c r="R5" s="15">
        <f>SUM(L5:N5)</f>
        <v>60436.024999999994</v>
      </c>
      <c r="S5" s="16">
        <f>SUM(C5:N5)</f>
        <v>241744.1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6338.041666666667</v>
      </c>
      <c r="D8" s="24">
        <f t="shared" ref="D8:N10" si="3">C8</f>
        <v>6338.041666666667</v>
      </c>
      <c r="E8" s="24">
        <f t="shared" si="3"/>
        <v>6338.041666666667</v>
      </c>
      <c r="F8" s="177">
        <f t="shared" si="3"/>
        <v>6338.041666666667</v>
      </c>
      <c r="G8" s="24">
        <f t="shared" si="3"/>
        <v>6338.041666666667</v>
      </c>
      <c r="H8" s="149">
        <f t="shared" si="3"/>
        <v>6338.041666666667</v>
      </c>
      <c r="I8" s="177">
        <f t="shared" si="3"/>
        <v>6338.041666666667</v>
      </c>
      <c r="J8" s="24">
        <f t="shared" si="3"/>
        <v>6338.041666666667</v>
      </c>
      <c r="K8" s="24">
        <f t="shared" si="3"/>
        <v>6338.041666666667</v>
      </c>
      <c r="L8" s="177">
        <f t="shared" si="3"/>
        <v>6338.041666666667</v>
      </c>
      <c r="M8" s="24">
        <f t="shared" si="3"/>
        <v>6338.041666666667</v>
      </c>
      <c r="N8" s="178">
        <f t="shared" si="3"/>
        <v>6338.041666666667</v>
      </c>
      <c r="O8" s="24">
        <f t="shared" ref="O8:O10" si="4">SUM(C8:E8)</f>
        <v>19014.125</v>
      </c>
      <c r="P8" s="24">
        <f t="shared" ref="P8:P10" si="5">SUM(F8:H8)</f>
        <v>19014.125</v>
      </c>
      <c r="Q8" s="24">
        <f t="shared" ref="Q8:Q10" si="6">SUM(I8:K8)</f>
        <v>19014.125</v>
      </c>
      <c r="R8" s="24">
        <f t="shared" ref="R8:R10" si="7">SUM(L8:N8)</f>
        <v>19014.125</v>
      </c>
      <c r="S8" s="25">
        <f t="shared" ref="S8:S10" si="8">SUM(C8:N8)</f>
        <v>76056.5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6353.5224999999964</v>
      </c>
      <c r="D10" s="27">
        <f t="shared" si="3"/>
        <v>6353.5224999999964</v>
      </c>
      <c r="E10" s="27">
        <f t="shared" si="3"/>
        <v>6353.5224999999964</v>
      </c>
      <c r="F10" s="179">
        <f t="shared" si="3"/>
        <v>6353.5224999999964</v>
      </c>
      <c r="G10" s="27">
        <f t="shared" si="3"/>
        <v>6353.5224999999964</v>
      </c>
      <c r="H10" s="150">
        <f t="shared" si="3"/>
        <v>6353.5224999999964</v>
      </c>
      <c r="I10" s="179">
        <f t="shared" si="3"/>
        <v>6353.5224999999964</v>
      </c>
      <c r="J10" s="27">
        <f t="shared" si="3"/>
        <v>6353.5224999999964</v>
      </c>
      <c r="K10" s="27">
        <f t="shared" si="3"/>
        <v>6353.5224999999964</v>
      </c>
      <c r="L10" s="179">
        <f t="shared" si="3"/>
        <v>6353.5224999999964</v>
      </c>
      <c r="M10" s="27">
        <f t="shared" si="3"/>
        <v>6353.5224999999964</v>
      </c>
      <c r="N10" s="180">
        <f t="shared" si="3"/>
        <v>6353.5224999999964</v>
      </c>
      <c r="O10" s="27">
        <f t="shared" si="4"/>
        <v>19060.56749999999</v>
      </c>
      <c r="P10" s="27">
        <f t="shared" si="5"/>
        <v>19060.56749999999</v>
      </c>
      <c r="Q10" s="27">
        <f t="shared" si="6"/>
        <v>19060.56749999999</v>
      </c>
      <c r="R10" s="27">
        <f t="shared" si="7"/>
        <v>19060.56749999999</v>
      </c>
      <c r="S10" s="28">
        <f t="shared" si="8"/>
        <v>76242.26999999996</v>
      </c>
    </row>
    <row r="11" spans="1:19" ht="12.75" x14ac:dyDescent="0.25">
      <c r="B11" s="29" t="s">
        <v>9</v>
      </c>
      <c r="C11" s="133">
        <f>SUM(C8:C9)</f>
        <v>6338.041666666667</v>
      </c>
      <c r="D11" s="30">
        <f t="shared" ref="D11:S11" si="9">SUM(D8:D9)</f>
        <v>6338.041666666667</v>
      </c>
      <c r="E11" s="30">
        <f t="shared" si="9"/>
        <v>6338.041666666667</v>
      </c>
      <c r="F11" s="181">
        <f t="shared" si="9"/>
        <v>6338.041666666667</v>
      </c>
      <c r="G11" s="30">
        <f t="shared" si="9"/>
        <v>6338.041666666667</v>
      </c>
      <c r="H11" s="151">
        <f t="shared" si="9"/>
        <v>6338.041666666667</v>
      </c>
      <c r="I11" s="181">
        <f t="shared" si="9"/>
        <v>6338.041666666667</v>
      </c>
      <c r="J11" s="30">
        <f t="shared" si="9"/>
        <v>6338.041666666667</v>
      </c>
      <c r="K11" s="30">
        <f t="shared" si="9"/>
        <v>6338.041666666667</v>
      </c>
      <c r="L11" s="181">
        <f t="shared" si="9"/>
        <v>6338.041666666667</v>
      </c>
      <c r="M11" s="30">
        <f t="shared" si="9"/>
        <v>6338.041666666667</v>
      </c>
      <c r="N11" s="182">
        <f t="shared" si="9"/>
        <v>6338.041666666667</v>
      </c>
      <c r="O11" s="30">
        <f t="shared" si="9"/>
        <v>19014.125</v>
      </c>
      <c r="P11" s="30">
        <f t="shared" si="9"/>
        <v>19014.125</v>
      </c>
      <c r="Q11" s="30">
        <f t="shared" si="9"/>
        <v>19014.125</v>
      </c>
      <c r="R11" s="30">
        <f t="shared" si="9"/>
        <v>19014.125</v>
      </c>
      <c r="S11" s="31">
        <f t="shared" si="9"/>
        <v>76056.5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7453.7775000000001</v>
      </c>
      <c r="D13" s="34">
        <f t="shared" ref="D13:N13" si="11">D5-SUM(D8:D10)</f>
        <v>7453.7775000000001</v>
      </c>
      <c r="E13" s="34">
        <f t="shared" si="11"/>
        <v>7453.7775000000001</v>
      </c>
      <c r="F13" s="185">
        <f t="shared" si="11"/>
        <v>7453.7775000000001</v>
      </c>
      <c r="G13" s="34">
        <f t="shared" si="11"/>
        <v>7453.7775000000001</v>
      </c>
      <c r="H13" s="153">
        <f t="shared" si="11"/>
        <v>7453.7775000000001</v>
      </c>
      <c r="I13" s="185">
        <f t="shared" si="11"/>
        <v>7453.7775000000001</v>
      </c>
      <c r="J13" s="34">
        <f t="shared" si="11"/>
        <v>7453.7775000000001</v>
      </c>
      <c r="K13" s="34">
        <f t="shared" si="11"/>
        <v>7453.7775000000001</v>
      </c>
      <c r="L13" s="185">
        <f t="shared" si="11"/>
        <v>7453.7775000000001</v>
      </c>
      <c r="M13" s="34">
        <f t="shared" si="11"/>
        <v>7453.7775000000001</v>
      </c>
      <c r="N13" s="186">
        <f t="shared" si="11"/>
        <v>7453.7775000000001</v>
      </c>
      <c r="O13" s="34">
        <f t="shared" ref="O13:R13" si="12">O5-SUM(O8:O10)</f>
        <v>22361.332500000004</v>
      </c>
      <c r="P13" s="34">
        <f t="shared" si="12"/>
        <v>22361.332500000004</v>
      </c>
      <c r="Q13" s="34">
        <f t="shared" si="12"/>
        <v>22361.332500000004</v>
      </c>
      <c r="R13" s="34">
        <f t="shared" si="12"/>
        <v>22361.332500000004</v>
      </c>
      <c r="S13" s="35">
        <f>S5-SUM(S8:S10)</f>
        <v>89445.330000000045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0.37000005377587297</v>
      </c>
      <c r="D14" s="314">
        <f t="shared" si="13"/>
        <v>0.37000005377587297</v>
      </c>
      <c r="E14" s="314">
        <f t="shared" si="13"/>
        <v>0.37000005377587297</v>
      </c>
      <c r="F14" s="315">
        <f t="shared" si="13"/>
        <v>0.37000005377587297</v>
      </c>
      <c r="G14" s="314">
        <f t="shared" si="13"/>
        <v>0.37000005377587297</v>
      </c>
      <c r="H14" s="316">
        <f t="shared" si="13"/>
        <v>0.37000005377587297</v>
      </c>
      <c r="I14" s="315">
        <f t="shared" si="13"/>
        <v>0.37000005377587297</v>
      </c>
      <c r="J14" s="314">
        <f t="shared" si="13"/>
        <v>0.37000005377587297</v>
      </c>
      <c r="K14" s="314">
        <f t="shared" si="13"/>
        <v>0.37000005377587297</v>
      </c>
      <c r="L14" s="315">
        <f t="shared" si="13"/>
        <v>0.37000005377587297</v>
      </c>
      <c r="M14" s="314">
        <f t="shared" si="13"/>
        <v>0.37000005377587297</v>
      </c>
      <c r="N14" s="317">
        <f t="shared" si="13"/>
        <v>0.37000005377587297</v>
      </c>
      <c r="O14" s="314">
        <f t="shared" si="13"/>
        <v>0.37000005377587303</v>
      </c>
      <c r="P14" s="314">
        <f t="shared" si="13"/>
        <v>0.37000005377587303</v>
      </c>
      <c r="Q14" s="314">
        <f t="shared" si="13"/>
        <v>0.37000005377587303</v>
      </c>
      <c r="R14" s="314">
        <f t="shared" si="13"/>
        <v>0.37000005377587303</v>
      </c>
      <c r="S14" s="318">
        <f>IFERROR(S13/S5,"N/A")</f>
        <v>0.37000005377587308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33.333333333333336</v>
      </c>
      <c r="D29" s="24">
        <f t="shared" ref="D29:N39" si="22">C29</f>
        <v>33.333333333333336</v>
      </c>
      <c r="E29" s="24">
        <f t="shared" si="22"/>
        <v>33.333333333333336</v>
      </c>
      <c r="F29" s="177">
        <f t="shared" si="22"/>
        <v>33.333333333333336</v>
      </c>
      <c r="G29" s="24">
        <f t="shared" si="22"/>
        <v>33.333333333333336</v>
      </c>
      <c r="H29" s="149">
        <f t="shared" si="22"/>
        <v>33.333333333333336</v>
      </c>
      <c r="I29" s="177">
        <f t="shared" si="22"/>
        <v>33.333333333333336</v>
      </c>
      <c r="J29" s="24">
        <f t="shared" si="22"/>
        <v>33.333333333333336</v>
      </c>
      <c r="K29" s="24">
        <f t="shared" si="22"/>
        <v>33.333333333333336</v>
      </c>
      <c r="L29" s="177">
        <f t="shared" si="22"/>
        <v>33.333333333333336</v>
      </c>
      <c r="M29" s="24">
        <f t="shared" si="22"/>
        <v>33.333333333333336</v>
      </c>
      <c r="N29" s="178">
        <f t="shared" si="22"/>
        <v>33.333333333333336</v>
      </c>
      <c r="O29" s="24">
        <f t="shared" ref="O29:O39" si="23">SUM(C29:E29)</f>
        <v>100</v>
      </c>
      <c r="P29" s="24">
        <f t="shared" ref="P29:P39" si="24">SUM(F29:H29)</f>
        <v>100</v>
      </c>
      <c r="Q29" s="24">
        <f t="shared" ref="Q29:Q39" si="25">SUM(I29:K29)</f>
        <v>100</v>
      </c>
      <c r="R29" s="24">
        <f t="shared" ref="R29:R39" si="26">SUM(L29:N29)</f>
        <v>100</v>
      </c>
      <c r="S29" s="25">
        <f t="shared" ref="S29:S39" si="27">SUM(C29:N29)</f>
        <v>399.99999999999994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25.000000000000004</v>
      </c>
      <c r="D31" s="24">
        <f t="shared" si="22"/>
        <v>25.000000000000004</v>
      </c>
      <c r="E31" s="24">
        <f t="shared" si="22"/>
        <v>25.000000000000004</v>
      </c>
      <c r="F31" s="177">
        <f t="shared" si="22"/>
        <v>25.000000000000004</v>
      </c>
      <c r="G31" s="24">
        <f t="shared" si="22"/>
        <v>25.000000000000004</v>
      </c>
      <c r="H31" s="149">
        <f t="shared" si="22"/>
        <v>25.000000000000004</v>
      </c>
      <c r="I31" s="177">
        <f t="shared" si="22"/>
        <v>25.000000000000004</v>
      </c>
      <c r="J31" s="24">
        <f t="shared" si="22"/>
        <v>25.000000000000004</v>
      </c>
      <c r="K31" s="24">
        <f t="shared" si="22"/>
        <v>25.000000000000004</v>
      </c>
      <c r="L31" s="177">
        <f t="shared" si="22"/>
        <v>25.000000000000004</v>
      </c>
      <c r="M31" s="24">
        <f t="shared" si="22"/>
        <v>25.000000000000004</v>
      </c>
      <c r="N31" s="178">
        <f t="shared" si="22"/>
        <v>25.000000000000004</v>
      </c>
      <c r="O31" s="24">
        <f t="shared" si="23"/>
        <v>75.000000000000014</v>
      </c>
      <c r="P31" s="24">
        <f t="shared" si="24"/>
        <v>75.000000000000014</v>
      </c>
      <c r="Q31" s="24">
        <f t="shared" si="25"/>
        <v>75.000000000000014</v>
      </c>
      <c r="R31" s="24">
        <f t="shared" si="26"/>
        <v>75.000000000000014</v>
      </c>
      <c r="S31" s="25">
        <f t="shared" si="27"/>
        <v>300.00000000000006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25.000000000000004</v>
      </c>
      <c r="D32" s="24">
        <f t="shared" si="22"/>
        <v>25.000000000000004</v>
      </c>
      <c r="E32" s="24">
        <f t="shared" si="22"/>
        <v>25.000000000000004</v>
      </c>
      <c r="F32" s="177">
        <f t="shared" si="22"/>
        <v>25.000000000000004</v>
      </c>
      <c r="G32" s="24">
        <f t="shared" si="22"/>
        <v>25.000000000000004</v>
      </c>
      <c r="H32" s="149">
        <f t="shared" si="22"/>
        <v>25.000000000000004</v>
      </c>
      <c r="I32" s="177">
        <f t="shared" si="22"/>
        <v>25.000000000000004</v>
      </c>
      <c r="J32" s="24">
        <f t="shared" si="22"/>
        <v>25.000000000000004</v>
      </c>
      <c r="K32" s="24">
        <f t="shared" si="22"/>
        <v>25.000000000000004</v>
      </c>
      <c r="L32" s="177">
        <f t="shared" si="22"/>
        <v>25.000000000000004</v>
      </c>
      <c r="M32" s="24">
        <f t="shared" si="22"/>
        <v>25.000000000000004</v>
      </c>
      <c r="N32" s="178">
        <f t="shared" si="22"/>
        <v>25.000000000000004</v>
      </c>
      <c r="O32" s="24">
        <f t="shared" si="23"/>
        <v>75.000000000000014</v>
      </c>
      <c r="P32" s="24">
        <f t="shared" si="24"/>
        <v>75.000000000000014</v>
      </c>
      <c r="Q32" s="24">
        <f t="shared" si="25"/>
        <v>75.000000000000014</v>
      </c>
      <c r="R32" s="24">
        <f t="shared" si="26"/>
        <v>75.000000000000014</v>
      </c>
      <c r="S32" s="25">
        <f t="shared" si="27"/>
        <v>300.00000000000006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604.36024999999984</v>
      </c>
      <c r="D33" s="24">
        <f t="shared" si="22"/>
        <v>604.36024999999984</v>
      </c>
      <c r="E33" s="24">
        <f t="shared" si="22"/>
        <v>604.36024999999984</v>
      </c>
      <c r="F33" s="177">
        <f t="shared" si="22"/>
        <v>604.36024999999984</v>
      </c>
      <c r="G33" s="24">
        <f t="shared" si="22"/>
        <v>604.36024999999984</v>
      </c>
      <c r="H33" s="149">
        <f t="shared" si="22"/>
        <v>604.36024999999984</v>
      </c>
      <c r="I33" s="177">
        <f t="shared" si="22"/>
        <v>604.36024999999984</v>
      </c>
      <c r="J33" s="24">
        <f t="shared" si="22"/>
        <v>604.36024999999984</v>
      </c>
      <c r="K33" s="24">
        <f t="shared" si="22"/>
        <v>604.36024999999984</v>
      </c>
      <c r="L33" s="177">
        <f t="shared" si="22"/>
        <v>604.36024999999984</v>
      </c>
      <c r="M33" s="24">
        <f t="shared" si="22"/>
        <v>604.36024999999984</v>
      </c>
      <c r="N33" s="178">
        <f t="shared" si="22"/>
        <v>604.36024999999984</v>
      </c>
      <c r="O33" s="24">
        <f t="shared" si="23"/>
        <v>1813.0807499999996</v>
      </c>
      <c r="P33" s="24">
        <f t="shared" si="24"/>
        <v>1813.0807499999996</v>
      </c>
      <c r="Q33" s="24">
        <f t="shared" si="25"/>
        <v>1813.0807499999996</v>
      </c>
      <c r="R33" s="24">
        <f t="shared" si="26"/>
        <v>1813.0807499999996</v>
      </c>
      <c r="S33" s="25">
        <f t="shared" si="27"/>
        <v>7252.3229999999976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42.000000000000007</v>
      </c>
      <c r="D35" s="24">
        <f t="shared" si="22"/>
        <v>42.000000000000007</v>
      </c>
      <c r="E35" s="24">
        <f t="shared" si="22"/>
        <v>42.000000000000007</v>
      </c>
      <c r="F35" s="177">
        <f t="shared" si="22"/>
        <v>42.000000000000007</v>
      </c>
      <c r="G35" s="24">
        <f t="shared" si="22"/>
        <v>42.000000000000007</v>
      </c>
      <c r="H35" s="149">
        <f t="shared" si="22"/>
        <v>42.000000000000007</v>
      </c>
      <c r="I35" s="177">
        <f t="shared" si="22"/>
        <v>42.000000000000007</v>
      </c>
      <c r="J35" s="24">
        <f t="shared" si="22"/>
        <v>42.000000000000007</v>
      </c>
      <c r="K35" s="24">
        <f t="shared" si="22"/>
        <v>42.000000000000007</v>
      </c>
      <c r="L35" s="177">
        <f t="shared" si="22"/>
        <v>42.000000000000007</v>
      </c>
      <c r="M35" s="24">
        <f t="shared" si="22"/>
        <v>42.000000000000007</v>
      </c>
      <c r="N35" s="178">
        <f t="shared" si="22"/>
        <v>42.000000000000007</v>
      </c>
      <c r="O35" s="24">
        <f t="shared" si="23"/>
        <v>126.00000000000003</v>
      </c>
      <c r="P35" s="24">
        <f t="shared" si="24"/>
        <v>126.00000000000003</v>
      </c>
      <c r="Q35" s="24">
        <f t="shared" si="25"/>
        <v>126.00000000000003</v>
      </c>
      <c r="R35" s="24">
        <f t="shared" si="26"/>
        <v>126.00000000000003</v>
      </c>
      <c r="S35" s="25">
        <f t="shared" si="27"/>
        <v>504.00000000000006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121.5</v>
      </c>
      <c r="D36" s="24">
        <f t="shared" si="22"/>
        <v>121.5</v>
      </c>
      <c r="E36" s="24">
        <f t="shared" si="22"/>
        <v>121.5</v>
      </c>
      <c r="F36" s="177">
        <f t="shared" si="22"/>
        <v>121.5</v>
      </c>
      <c r="G36" s="24">
        <f t="shared" si="22"/>
        <v>121.5</v>
      </c>
      <c r="H36" s="149">
        <f t="shared" si="22"/>
        <v>121.5</v>
      </c>
      <c r="I36" s="177">
        <f t="shared" si="22"/>
        <v>121.5</v>
      </c>
      <c r="J36" s="24">
        <f t="shared" si="22"/>
        <v>121.5</v>
      </c>
      <c r="K36" s="24">
        <f t="shared" si="22"/>
        <v>121.5</v>
      </c>
      <c r="L36" s="177">
        <f t="shared" si="22"/>
        <v>121.5</v>
      </c>
      <c r="M36" s="24">
        <f t="shared" si="22"/>
        <v>121.5</v>
      </c>
      <c r="N36" s="178">
        <f t="shared" si="22"/>
        <v>121.5</v>
      </c>
      <c r="O36" s="24">
        <f t="shared" si="23"/>
        <v>364.5</v>
      </c>
      <c r="P36" s="24">
        <f t="shared" si="24"/>
        <v>364.5</v>
      </c>
      <c r="Q36" s="24">
        <f t="shared" si="25"/>
        <v>364.5</v>
      </c>
      <c r="R36" s="24">
        <f t="shared" si="26"/>
        <v>364.5</v>
      </c>
      <c r="S36" s="25">
        <f t="shared" si="27"/>
        <v>1458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51</v>
      </c>
      <c r="D37" s="24">
        <f t="shared" si="22"/>
        <v>51</v>
      </c>
      <c r="E37" s="24">
        <f t="shared" si="22"/>
        <v>51</v>
      </c>
      <c r="F37" s="177">
        <f t="shared" si="22"/>
        <v>51</v>
      </c>
      <c r="G37" s="24">
        <f t="shared" si="22"/>
        <v>51</v>
      </c>
      <c r="H37" s="149">
        <f t="shared" si="22"/>
        <v>51</v>
      </c>
      <c r="I37" s="177">
        <f t="shared" si="22"/>
        <v>51</v>
      </c>
      <c r="J37" s="24">
        <f t="shared" si="22"/>
        <v>51</v>
      </c>
      <c r="K37" s="24">
        <f t="shared" si="22"/>
        <v>51</v>
      </c>
      <c r="L37" s="177">
        <f t="shared" si="22"/>
        <v>51</v>
      </c>
      <c r="M37" s="24">
        <f t="shared" si="22"/>
        <v>51</v>
      </c>
      <c r="N37" s="178">
        <f t="shared" si="22"/>
        <v>51</v>
      </c>
      <c r="O37" s="24">
        <f t="shared" si="23"/>
        <v>153</v>
      </c>
      <c r="P37" s="24">
        <f t="shared" si="24"/>
        <v>153</v>
      </c>
      <c r="Q37" s="24">
        <f t="shared" si="25"/>
        <v>153</v>
      </c>
      <c r="R37" s="24">
        <f t="shared" si="26"/>
        <v>153</v>
      </c>
      <c r="S37" s="25">
        <f t="shared" si="27"/>
        <v>612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76.0565</v>
      </c>
      <c r="D38" s="24">
        <f t="shared" si="22"/>
        <v>76.0565</v>
      </c>
      <c r="E38" s="24">
        <f t="shared" si="22"/>
        <v>76.0565</v>
      </c>
      <c r="F38" s="177">
        <f t="shared" si="22"/>
        <v>76.0565</v>
      </c>
      <c r="G38" s="24">
        <f t="shared" si="22"/>
        <v>76.0565</v>
      </c>
      <c r="H38" s="149">
        <f t="shared" si="22"/>
        <v>76.0565</v>
      </c>
      <c r="I38" s="177">
        <f t="shared" si="22"/>
        <v>76.0565</v>
      </c>
      <c r="J38" s="24">
        <f t="shared" si="22"/>
        <v>76.0565</v>
      </c>
      <c r="K38" s="24">
        <f t="shared" si="22"/>
        <v>76.0565</v>
      </c>
      <c r="L38" s="177">
        <f t="shared" si="22"/>
        <v>76.0565</v>
      </c>
      <c r="M38" s="24">
        <f t="shared" si="22"/>
        <v>76.0565</v>
      </c>
      <c r="N38" s="178">
        <f t="shared" si="22"/>
        <v>76.0565</v>
      </c>
      <c r="O38" s="24">
        <f t="shared" si="23"/>
        <v>228.1695</v>
      </c>
      <c r="P38" s="24">
        <f t="shared" si="24"/>
        <v>228.1695</v>
      </c>
      <c r="Q38" s="24">
        <f t="shared" si="25"/>
        <v>228.1695</v>
      </c>
      <c r="R38" s="24">
        <f t="shared" si="26"/>
        <v>228.1695</v>
      </c>
      <c r="S38" s="25">
        <f t="shared" si="27"/>
        <v>912.67800000000022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513.4133333333333</v>
      </c>
      <c r="D39" s="27">
        <f t="shared" si="22"/>
        <v>513.4133333333333</v>
      </c>
      <c r="E39" s="27">
        <f t="shared" si="22"/>
        <v>513.4133333333333</v>
      </c>
      <c r="F39" s="179">
        <f t="shared" si="22"/>
        <v>513.4133333333333</v>
      </c>
      <c r="G39" s="27">
        <f t="shared" si="22"/>
        <v>513.4133333333333</v>
      </c>
      <c r="H39" s="150">
        <f t="shared" si="22"/>
        <v>513.4133333333333</v>
      </c>
      <c r="I39" s="179">
        <f t="shared" si="22"/>
        <v>513.4133333333333</v>
      </c>
      <c r="J39" s="27">
        <f t="shared" si="22"/>
        <v>513.4133333333333</v>
      </c>
      <c r="K39" s="27">
        <f t="shared" si="22"/>
        <v>513.4133333333333</v>
      </c>
      <c r="L39" s="179">
        <f t="shared" si="22"/>
        <v>513.4133333333333</v>
      </c>
      <c r="M39" s="27">
        <f t="shared" si="22"/>
        <v>513.4133333333333</v>
      </c>
      <c r="N39" s="180">
        <f t="shared" si="22"/>
        <v>513.4133333333333</v>
      </c>
      <c r="O39" s="27">
        <f t="shared" si="23"/>
        <v>1540.2399999999998</v>
      </c>
      <c r="P39" s="27">
        <f t="shared" si="24"/>
        <v>1540.2399999999998</v>
      </c>
      <c r="Q39" s="27">
        <f t="shared" si="25"/>
        <v>1540.2399999999998</v>
      </c>
      <c r="R39" s="27">
        <f t="shared" si="26"/>
        <v>1540.2399999999998</v>
      </c>
      <c r="S39" s="28">
        <f t="shared" si="27"/>
        <v>6160.9599999999982</v>
      </c>
    </row>
    <row r="40" spans="2:19" s="41" customFormat="1" ht="12.75" x14ac:dyDescent="0.25">
      <c r="B40" s="45" t="s">
        <v>32</v>
      </c>
      <c r="C40" s="138">
        <f>SUM(C29:C39)</f>
        <v>1491.6634166666665</v>
      </c>
      <c r="D40" s="46">
        <f t="shared" ref="D40:R40" si="28">SUM(D29:D39)</f>
        <v>1491.6634166666665</v>
      </c>
      <c r="E40" s="46">
        <f t="shared" si="28"/>
        <v>1491.6634166666665</v>
      </c>
      <c r="F40" s="191">
        <f t="shared" si="28"/>
        <v>1491.6634166666665</v>
      </c>
      <c r="G40" s="46">
        <f t="shared" si="28"/>
        <v>1491.6634166666665</v>
      </c>
      <c r="H40" s="156">
        <f t="shared" si="28"/>
        <v>1491.6634166666665</v>
      </c>
      <c r="I40" s="191">
        <f t="shared" si="28"/>
        <v>1491.6634166666665</v>
      </c>
      <c r="J40" s="46">
        <f t="shared" si="28"/>
        <v>1491.6634166666665</v>
      </c>
      <c r="K40" s="46">
        <f t="shared" si="28"/>
        <v>1491.6634166666665</v>
      </c>
      <c r="L40" s="191">
        <f t="shared" si="28"/>
        <v>1491.6634166666665</v>
      </c>
      <c r="M40" s="46">
        <f t="shared" si="28"/>
        <v>1491.6634166666665</v>
      </c>
      <c r="N40" s="192">
        <f t="shared" si="28"/>
        <v>1491.6634166666665</v>
      </c>
      <c r="O40" s="46">
        <f t="shared" si="28"/>
        <v>4474.9902499999989</v>
      </c>
      <c r="P40" s="46">
        <f t="shared" si="28"/>
        <v>4474.9902499999989</v>
      </c>
      <c r="Q40" s="46">
        <f t="shared" si="28"/>
        <v>4474.9902499999989</v>
      </c>
      <c r="R40" s="46">
        <f t="shared" si="28"/>
        <v>4474.9902499999989</v>
      </c>
      <c r="S40" s="47">
        <f>SUM(S29:S39)</f>
        <v>17899.960999999996</v>
      </c>
    </row>
    <row r="41" spans="2:19" s="39" customFormat="1" ht="12.75" x14ac:dyDescent="0.25">
      <c r="B41" s="48" t="s">
        <v>33</v>
      </c>
      <c r="C41" s="139">
        <f>IFERROR(C40/C13,"N/A")</f>
        <v>0.20012180624745862</v>
      </c>
      <c r="D41" s="49">
        <f t="shared" ref="D41:R41" si="29">IFERROR(D40/D13,"N/A")</f>
        <v>0.20012180624745862</v>
      </c>
      <c r="E41" s="49">
        <f t="shared" si="29"/>
        <v>0.20012180624745862</v>
      </c>
      <c r="F41" s="193">
        <f t="shared" si="29"/>
        <v>0.20012180624745862</v>
      </c>
      <c r="G41" s="49">
        <f t="shared" si="29"/>
        <v>0.20012180624745862</v>
      </c>
      <c r="H41" s="157">
        <f t="shared" si="29"/>
        <v>0.20012180624745862</v>
      </c>
      <c r="I41" s="193">
        <f t="shared" si="29"/>
        <v>0.20012180624745862</v>
      </c>
      <c r="J41" s="49">
        <f t="shared" si="29"/>
        <v>0.20012180624745862</v>
      </c>
      <c r="K41" s="49">
        <f t="shared" si="29"/>
        <v>0.20012180624745862</v>
      </c>
      <c r="L41" s="193">
        <f t="shared" si="29"/>
        <v>0.20012180624745862</v>
      </c>
      <c r="M41" s="49">
        <f t="shared" si="29"/>
        <v>0.20012180624745862</v>
      </c>
      <c r="N41" s="194">
        <f t="shared" si="29"/>
        <v>0.20012180624745862</v>
      </c>
      <c r="O41" s="49">
        <f t="shared" si="29"/>
        <v>0.20012180624745857</v>
      </c>
      <c r="P41" s="49">
        <f t="shared" si="29"/>
        <v>0.20012180624745857</v>
      </c>
      <c r="Q41" s="49">
        <f t="shared" si="29"/>
        <v>0.20012180624745857</v>
      </c>
      <c r="R41" s="49">
        <f t="shared" si="29"/>
        <v>0.20012180624745857</v>
      </c>
      <c r="S41" s="50">
        <f>IFERROR(S40/S13,"N/A")</f>
        <v>0.20012180624745848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3</v>
      </c>
      <c r="D42" s="52">
        <f>C42</f>
        <v>3</v>
      </c>
      <c r="E42" s="52">
        <f t="shared" ref="E42:N42" si="30">D42</f>
        <v>3</v>
      </c>
      <c r="F42" s="195">
        <f t="shared" si="30"/>
        <v>3</v>
      </c>
      <c r="G42" s="52">
        <f t="shared" si="30"/>
        <v>3</v>
      </c>
      <c r="H42" s="158">
        <f t="shared" si="30"/>
        <v>3</v>
      </c>
      <c r="I42" s="195">
        <f t="shared" si="30"/>
        <v>3</v>
      </c>
      <c r="J42" s="52">
        <f t="shared" si="30"/>
        <v>3</v>
      </c>
      <c r="K42" s="52">
        <f t="shared" si="30"/>
        <v>3</v>
      </c>
      <c r="L42" s="195">
        <f t="shared" si="30"/>
        <v>3</v>
      </c>
      <c r="M42" s="52">
        <f t="shared" si="30"/>
        <v>3</v>
      </c>
      <c r="N42" s="196">
        <f t="shared" si="30"/>
        <v>3</v>
      </c>
      <c r="O42" s="52">
        <f>AVERAGE(C42:E42)</f>
        <v>3</v>
      </c>
      <c r="P42" s="52">
        <f>AVERAGE(F42:H42)</f>
        <v>3</v>
      </c>
      <c r="Q42" s="52">
        <f>AVERAGE(I42:K42)</f>
        <v>3</v>
      </c>
      <c r="R42" s="52">
        <f>AVERAGE(L42:N42)</f>
        <v>3</v>
      </c>
      <c r="S42" s="53">
        <f>AVERAGE(O42:R42)</f>
        <v>3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5962.1140833333338</v>
      </c>
      <c r="D44" s="34">
        <f t="shared" ref="D44:R44" si="31">D13-D25-D40</f>
        <v>5962.1140833333338</v>
      </c>
      <c r="E44" s="34">
        <f t="shared" si="31"/>
        <v>5962.1140833333338</v>
      </c>
      <c r="F44" s="185">
        <f t="shared" si="31"/>
        <v>5962.1140833333338</v>
      </c>
      <c r="G44" s="34">
        <f t="shared" si="31"/>
        <v>5962.1140833333338</v>
      </c>
      <c r="H44" s="153">
        <f t="shared" si="31"/>
        <v>5962.1140833333338</v>
      </c>
      <c r="I44" s="185">
        <f t="shared" si="31"/>
        <v>5962.1140833333338</v>
      </c>
      <c r="J44" s="34">
        <f t="shared" si="31"/>
        <v>5962.1140833333338</v>
      </c>
      <c r="K44" s="34">
        <f t="shared" si="31"/>
        <v>5962.1140833333338</v>
      </c>
      <c r="L44" s="185">
        <f t="shared" si="31"/>
        <v>5962.1140833333338</v>
      </c>
      <c r="M44" s="34">
        <f t="shared" si="31"/>
        <v>5962.1140833333338</v>
      </c>
      <c r="N44" s="186">
        <f t="shared" si="31"/>
        <v>5962.1140833333338</v>
      </c>
      <c r="O44" s="34">
        <f t="shared" si="31"/>
        <v>17886.342250000005</v>
      </c>
      <c r="P44" s="34">
        <f t="shared" si="31"/>
        <v>17886.342250000005</v>
      </c>
      <c r="Q44" s="34">
        <f t="shared" si="31"/>
        <v>17886.342250000005</v>
      </c>
      <c r="R44" s="34">
        <f t="shared" si="31"/>
        <v>17886.342250000005</v>
      </c>
      <c r="S44" s="35">
        <f>S13-S25-S40</f>
        <v>71545.36900000005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0.79987819375254143</v>
      </c>
      <c r="D45" s="56">
        <f t="shared" si="32"/>
        <v>0.79987819375254143</v>
      </c>
      <c r="E45" s="56">
        <f t="shared" si="32"/>
        <v>0.79987819375254143</v>
      </c>
      <c r="F45" s="197">
        <f t="shared" si="32"/>
        <v>0.79987819375254143</v>
      </c>
      <c r="G45" s="56">
        <f t="shared" si="32"/>
        <v>0.79987819375254143</v>
      </c>
      <c r="H45" s="159">
        <f t="shared" si="32"/>
        <v>0.79987819375254143</v>
      </c>
      <c r="I45" s="197">
        <f t="shared" si="32"/>
        <v>0.79987819375254143</v>
      </c>
      <c r="J45" s="56">
        <f t="shared" si="32"/>
        <v>0.79987819375254143</v>
      </c>
      <c r="K45" s="56">
        <f t="shared" si="32"/>
        <v>0.79987819375254143</v>
      </c>
      <c r="L45" s="197">
        <f t="shared" si="32"/>
        <v>0.79987819375254143</v>
      </c>
      <c r="M45" s="56">
        <f t="shared" si="32"/>
        <v>0.79987819375254143</v>
      </c>
      <c r="N45" s="198">
        <f t="shared" si="32"/>
        <v>0.79987819375254143</v>
      </c>
      <c r="O45" s="56">
        <f t="shared" si="32"/>
        <v>0.79987819375254143</v>
      </c>
      <c r="P45" s="56">
        <f t="shared" si="32"/>
        <v>0.79987819375254143</v>
      </c>
      <c r="Q45" s="56">
        <f t="shared" si="32"/>
        <v>0.79987819375254143</v>
      </c>
      <c r="R45" s="56">
        <f t="shared" si="32"/>
        <v>0.79987819375254143</v>
      </c>
      <c r="S45" s="57">
        <f>IFERROR(S44/S13,"NO GMV")</f>
        <v>0.79987819375254154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5962.1140833333338</v>
      </c>
      <c r="D47" s="60">
        <f t="shared" ref="D47:R47" si="33">+D44+D25</f>
        <v>5962.1140833333338</v>
      </c>
      <c r="E47" s="60">
        <f t="shared" si="33"/>
        <v>5962.1140833333338</v>
      </c>
      <c r="F47" s="199">
        <f t="shared" si="33"/>
        <v>5962.1140833333338</v>
      </c>
      <c r="G47" s="60">
        <f t="shared" si="33"/>
        <v>5962.1140833333338</v>
      </c>
      <c r="H47" s="160">
        <f t="shared" si="33"/>
        <v>5962.1140833333338</v>
      </c>
      <c r="I47" s="199">
        <f t="shared" si="33"/>
        <v>5962.1140833333338</v>
      </c>
      <c r="J47" s="60">
        <f t="shared" si="33"/>
        <v>5962.1140833333338</v>
      </c>
      <c r="K47" s="60">
        <f t="shared" si="33"/>
        <v>5962.1140833333338</v>
      </c>
      <c r="L47" s="199">
        <f t="shared" si="33"/>
        <v>5962.1140833333338</v>
      </c>
      <c r="M47" s="60">
        <f t="shared" si="33"/>
        <v>5962.1140833333338</v>
      </c>
      <c r="N47" s="200">
        <f t="shared" si="33"/>
        <v>5962.1140833333338</v>
      </c>
      <c r="O47" s="60">
        <f t="shared" si="33"/>
        <v>17886.342250000005</v>
      </c>
      <c r="P47" s="60">
        <f t="shared" si="33"/>
        <v>17886.342250000005</v>
      </c>
      <c r="Q47" s="60">
        <f t="shared" si="33"/>
        <v>17886.342250000005</v>
      </c>
      <c r="R47" s="60">
        <f t="shared" si="33"/>
        <v>17886.342250000005</v>
      </c>
      <c r="S47" s="61">
        <f>+S44+S25</f>
        <v>71545.36900000005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0.79987819375254143</v>
      </c>
      <c r="D48" s="63">
        <f t="shared" si="34"/>
        <v>0.79987819375254143</v>
      </c>
      <c r="E48" s="63">
        <f t="shared" si="34"/>
        <v>0.79987819375254143</v>
      </c>
      <c r="F48" s="201">
        <f t="shared" si="34"/>
        <v>0.79987819375254143</v>
      </c>
      <c r="G48" s="63">
        <f t="shared" si="34"/>
        <v>0.79987819375254143</v>
      </c>
      <c r="H48" s="161">
        <f t="shared" si="34"/>
        <v>0.79987819375254143</v>
      </c>
      <c r="I48" s="201">
        <f t="shared" si="34"/>
        <v>0.79987819375254143</v>
      </c>
      <c r="J48" s="63">
        <f t="shared" si="34"/>
        <v>0.79987819375254143</v>
      </c>
      <c r="K48" s="63">
        <f t="shared" si="34"/>
        <v>0.79987819375254143</v>
      </c>
      <c r="L48" s="201">
        <f t="shared" si="34"/>
        <v>0.79987819375254143</v>
      </c>
      <c r="M48" s="63">
        <f t="shared" si="34"/>
        <v>0.79987819375254143</v>
      </c>
      <c r="N48" s="163">
        <f t="shared" si="34"/>
        <v>0.79987819375254143</v>
      </c>
      <c r="O48" s="63">
        <f t="shared" si="34"/>
        <v>0.79987819375254143</v>
      </c>
      <c r="P48" s="63">
        <f t="shared" si="34"/>
        <v>0.79987819375254143</v>
      </c>
      <c r="Q48" s="63">
        <f t="shared" si="34"/>
        <v>0.79987819375254143</v>
      </c>
      <c r="R48" s="63">
        <f t="shared" si="34"/>
        <v>0.79987819375254143</v>
      </c>
      <c r="S48" s="64">
        <f>IFERROR(S47/S13,"NO GMV")</f>
        <v>0.79987819375254154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C964D-6240-4D1B-8D19-4D797AC5D0AE}">
  <sheetPr codeName="Sheet46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30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30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38433.416666666642</v>
      </c>
      <c r="D5" s="15">
        <f>C5</f>
        <v>38433.416666666642</v>
      </c>
      <c r="E5" s="15">
        <f t="shared" ref="E5:N5" si="2">D5</f>
        <v>38433.416666666642</v>
      </c>
      <c r="F5" s="171">
        <f t="shared" si="2"/>
        <v>38433.416666666642</v>
      </c>
      <c r="G5" s="15">
        <f t="shared" si="2"/>
        <v>38433.416666666642</v>
      </c>
      <c r="H5" s="146">
        <f t="shared" si="2"/>
        <v>38433.416666666642</v>
      </c>
      <c r="I5" s="171">
        <f t="shared" si="2"/>
        <v>38433.416666666642</v>
      </c>
      <c r="J5" s="15">
        <f t="shared" si="2"/>
        <v>38433.416666666642</v>
      </c>
      <c r="K5" s="15">
        <f t="shared" si="2"/>
        <v>38433.416666666642</v>
      </c>
      <c r="L5" s="171">
        <f t="shared" si="2"/>
        <v>38433.416666666642</v>
      </c>
      <c r="M5" s="15">
        <f t="shared" si="2"/>
        <v>38433.416666666642</v>
      </c>
      <c r="N5" s="172">
        <f t="shared" si="2"/>
        <v>38433.416666666642</v>
      </c>
      <c r="O5" s="15">
        <f>SUM(C5:E5)</f>
        <v>115300.24999999993</v>
      </c>
      <c r="P5" s="15">
        <f>SUM(F5:H5)</f>
        <v>115300.24999999993</v>
      </c>
      <c r="Q5" s="15">
        <f>SUM(I5:K5)</f>
        <v>115300.24999999993</v>
      </c>
      <c r="R5" s="15">
        <f>SUM(L5:N5)</f>
        <v>115300.24999999993</v>
      </c>
      <c r="S5" s="16">
        <f>SUM(C5:N5)</f>
        <v>461200.99999999959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6497.833333333333</v>
      </c>
      <c r="D8" s="24">
        <f t="shared" ref="D8:N10" si="3">C8</f>
        <v>6497.833333333333</v>
      </c>
      <c r="E8" s="24">
        <f t="shared" si="3"/>
        <v>6497.833333333333</v>
      </c>
      <c r="F8" s="177">
        <f t="shared" si="3"/>
        <v>6497.833333333333</v>
      </c>
      <c r="G8" s="24">
        <f t="shared" si="3"/>
        <v>6497.833333333333</v>
      </c>
      <c r="H8" s="149">
        <f t="shared" si="3"/>
        <v>6497.833333333333</v>
      </c>
      <c r="I8" s="177">
        <f t="shared" si="3"/>
        <v>6497.833333333333</v>
      </c>
      <c r="J8" s="24">
        <f t="shared" si="3"/>
        <v>6497.833333333333</v>
      </c>
      <c r="K8" s="24">
        <f t="shared" si="3"/>
        <v>6497.833333333333</v>
      </c>
      <c r="L8" s="177">
        <f t="shared" si="3"/>
        <v>6497.833333333333</v>
      </c>
      <c r="M8" s="24">
        <f t="shared" si="3"/>
        <v>6497.833333333333</v>
      </c>
      <c r="N8" s="178">
        <f t="shared" si="3"/>
        <v>6497.833333333333</v>
      </c>
      <c r="O8" s="24">
        <f t="shared" ref="O8:O10" si="4">SUM(C8:E8)</f>
        <v>19493.5</v>
      </c>
      <c r="P8" s="24">
        <f t="shared" ref="P8:P10" si="5">SUM(F8:H8)</f>
        <v>19493.5</v>
      </c>
      <c r="Q8" s="24">
        <f t="shared" ref="Q8:Q10" si="6">SUM(I8:K8)</f>
        <v>19493.5</v>
      </c>
      <c r="R8" s="24">
        <f t="shared" ref="R8:R10" si="7">SUM(L8:N8)</f>
        <v>19493.5</v>
      </c>
      <c r="S8" s="25">
        <f t="shared" ref="S8:S10" si="8">SUM(C8:N8)</f>
        <v>77974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17715.21916666664</v>
      </c>
      <c r="D10" s="27">
        <f t="shared" si="3"/>
        <v>17715.21916666664</v>
      </c>
      <c r="E10" s="27">
        <f t="shared" si="3"/>
        <v>17715.21916666664</v>
      </c>
      <c r="F10" s="179">
        <f t="shared" si="3"/>
        <v>17715.21916666664</v>
      </c>
      <c r="G10" s="27">
        <f t="shared" si="3"/>
        <v>17715.21916666664</v>
      </c>
      <c r="H10" s="150">
        <f t="shared" si="3"/>
        <v>17715.21916666664</v>
      </c>
      <c r="I10" s="179">
        <f t="shared" si="3"/>
        <v>17715.21916666664</v>
      </c>
      <c r="J10" s="27">
        <f t="shared" si="3"/>
        <v>17715.21916666664</v>
      </c>
      <c r="K10" s="27">
        <f t="shared" si="3"/>
        <v>17715.21916666664</v>
      </c>
      <c r="L10" s="179">
        <f t="shared" si="3"/>
        <v>17715.21916666664</v>
      </c>
      <c r="M10" s="27">
        <f t="shared" si="3"/>
        <v>17715.21916666664</v>
      </c>
      <c r="N10" s="180">
        <f t="shared" si="3"/>
        <v>17715.21916666664</v>
      </c>
      <c r="O10" s="27">
        <f t="shared" si="4"/>
        <v>53145.657499999921</v>
      </c>
      <c r="P10" s="27">
        <f t="shared" si="5"/>
        <v>53145.657499999921</v>
      </c>
      <c r="Q10" s="27">
        <f t="shared" si="6"/>
        <v>53145.657499999921</v>
      </c>
      <c r="R10" s="27">
        <f t="shared" si="7"/>
        <v>53145.657499999921</v>
      </c>
      <c r="S10" s="28">
        <f t="shared" si="8"/>
        <v>212582.62999999974</v>
      </c>
    </row>
    <row r="11" spans="1:19" ht="12.75" x14ac:dyDescent="0.25">
      <c r="B11" s="29" t="s">
        <v>9</v>
      </c>
      <c r="C11" s="133">
        <f>SUM(C8:C9)</f>
        <v>6497.833333333333</v>
      </c>
      <c r="D11" s="30">
        <f t="shared" ref="D11:S11" si="9">SUM(D8:D9)</f>
        <v>6497.833333333333</v>
      </c>
      <c r="E11" s="30">
        <f t="shared" si="9"/>
        <v>6497.833333333333</v>
      </c>
      <c r="F11" s="181">
        <f t="shared" si="9"/>
        <v>6497.833333333333</v>
      </c>
      <c r="G11" s="30">
        <f t="shared" si="9"/>
        <v>6497.833333333333</v>
      </c>
      <c r="H11" s="151">
        <f t="shared" si="9"/>
        <v>6497.833333333333</v>
      </c>
      <c r="I11" s="181">
        <f t="shared" si="9"/>
        <v>6497.833333333333</v>
      </c>
      <c r="J11" s="30">
        <f t="shared" si="9"/>
        <v>6497.833333333333</v>
      </c>
      <c r="K11" s="30">
        <f t="shared" si="9"/>
        <v>6497.833333333333</v>
      </c>
      <c r="L11" s="181">
        <f t="shared" si="9"/>
        <v>6497.833333333333</v>
      </c>
      <c r="M11" s="30">
        <f t="shared" si="9"/>
        <v>6497.833333333333</v>
      </c>
      <c r="N11" s="182">
        <f t="shared" si="9"/>
        <v>6497.833333333333</v>
      </c>
      <c r="O11" s="30">
        <f t="shared" si="9"/>
        <v>19493.5</v>
      </c>
      <c r="P11" s="30">
        <f t="shared" si="9"/>
        <v>19493.5</v>
      </c>
      <c r="Q11" s="30">
        <f t="shared" si="9"/>
        <v>19493.5</v>
      </c>
      <c r="R11" s="30">
        <f t="shared" si="9"/>
        <v>19493.5</v>
      </c>
      <c r="S11" s="31">
        <f t="shared" si="9"/>
        <v>77974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14220.36416666667</v>
      </c>
      <c r="D13" s="34">
        <f t="shared" ref="D13:N13" si="11">D5-SUM(D8:D10)</f>
        <v>14220.36416666667</v>
      </c>
      <c r="E13" s="34">
        <f t="shared" si="11"/>
        <v>14220.36416666667</v>
      </c>
      <c r="F13" s="185">
        <f t="shared" si="11"/>
        <v>14220.36416666667</v>
      </c>
      <c r="G13" s="34">
        <f t="shared" si="11"/>
        <v>14220.36416666667</v>
      </c>
      <c r="H13" s="153">
        <f t="shared" si="11"/>
        <v>14220.36416666667</v>
      </c>
      <c r="I13" s="185">
        <f t="shared" si="11"/>
        <v>14220.36416666667</v>
      </c>
      <c r="J13" s="34">
        <f t="shared" si="11"/>
        <v>14220.36416666667</v>
      </c>
      <c r="K13" s="34">
        <f t="shared" si="11"/>
        <v>14220.36416666667</v>
      </c>
      <c r="L13" s="185">
        <f t="shared" si="11"/>
        <v>14220.36416666667</v>
      </c>
      <c r="M13" s="34">
        <f t="shared" si="11"/>
        <v>14220.36416666667</v>
      </c>
      <c r="N13" s="186">
        <f t="shared" si="11"/>
        <v>14220.36416666667</v>
      </c>
      <c r="O13" s="34">
        <f t="shared" ref="O13:R13" si="12">O5-SUM(O8:O10)</f>
        <v>42661.092500000013</v>
      </c>
      <c r="P13" s="34">
        <f t="shared" si="12"/>
        <v>42661.092500000013</v>
      </c>
      <c r="Q13" s="34">
        <f t="shared" si="12"/>
        <v>42661.092500000013</v>
      </c>
      <c r="R13" s="34">
        <f t="shared" si="12"/>
        <v>42661.092500000013</v>
      </c>
      <c r="S13" s="35">
        <f>S5-SUM(S8:S10)</f>
        <v>170644.36999999982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0.37000000000000033</v>
      </c>
      <c r="D14" s="314">
        <f t="shared" si="13"/>
        <v>0.37000000000000033</v>
      </c>
      <c r="E14" s="314">
        <f t="shared" si="13"/>
        <v>0.37000000000000033</v>
      </c>
      <c r="F14" s="315">
        <f t="shared" si="13"/>
        <v>0.37000000000000033</v>
      </c>
      <c r="G14" s="314">
        <f t="shared" si="13"/>
        <v>0.37000000000000033</v>
      </c>
      <c r="H14" s="316">
        <f t="shared" si="13"/>
        <v>0.37000000000000033</v>
      </c>
      <c r="I14" s="315">
        <f t="shared" si="13"/>
        <v>0.37000000000000033</v>
      </c>
      <c r="J14" s="314">
        <f t="shared" si="13"/>
        <v>0.37000000000000033</v>
      </c>
      <c r="K14" s="314">
        <f t="shared" si="13"/>
        <v>0.37000000000000033</v>
      </c>
      <c r="L14" s="315">
        <f t="shared" si="13"/>
        <v>0.37000000000000033</v>
      </c>
      <c r="M14" s="314">
        <f t="shared" si="13"/>
        <v>0.37000000000000033</v>
      </c>
      <c r="N14" s="317">
        <f t="shared" si="13"/>
        <v>0.37000000000000033</v>
      </c>
      <c r="O14" s="314">
        <f t="shared" si="13"/>
        <v>0.37000000000000033</v>
      </c>
      <c r="P14" s="314">
        <f t="shared" si="13"/>
        <v>0.37000000000000033</v>
      </c>
      <c r="Q14" s="314">
        <f t="shared" si="13"/>
        <v>0.37000000000000033</v>
      </c>
      <c r="R14" s="314">
        <f t="shared" si="13"/>
        <v>0.37000000000000033</v>
      </c>
      <c r="S14" s="318">
        <f>IFERROR(S13/S5,"N/A")</f>
        <v>0.36999999999999994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83.333333333333329</v>
      </c>
      <c r="D29" s="24">
        <f t="shared" ref="D29:N39" si="22">C29</f>
        <v>83.333333333333329</v>
      </c>
      <c r="E29" s="24">
        <f t="shared" si="22"/>
        <v>83.333333333333329</v>
      </c>
      <c r="F29" s="177">
        <f t="shared" si="22"/>
        <v>83.333333333333329</v>
      </c>
      <c r="G29" s="24">
        <f t="shared" si="22"/>
        <v>83.333333333333329</v>
      </c>
      <c r="H29" s="149">
        <f t="shared" si="22"/>
        <v>83.333333333333329</v>
      </c>
      <c r="I29" s="177">
        <f t="shared" si="22"/>
        <v>83.333333333333329</v>
      </c>
      <c r="J29" s="24">
        <f t="shared" si="22"/>
        <v>83.333333333333329</v>
      </c>
      <c r="K29" s="24">
        <f t="shared" si="22"/>
        <v>83.333333333333329</v>
      </c>
      <c r="L29" s="177">
        <f t="shared" si="22"/>
        <v>83.333333333333329</v>
      </c>
      <c r="M29" s="24">
        <f t="shared" si="22"/>
        <v>83.333333333333329</v>
      </c>
      <c r="N29" s="178">
        <f t="shared" si="22"/>
        <v>83.333333333333329</v>
      </c>
      <c r="O29" s="24">
        <f t="shared" ref="O29:O39" si="23">SUM(C29:E29)</f>
        <v>250</v>
      </c>
      <c r="P29" s="24">
        <f t="shared" ref="P29:P39" si="24">SUM(F29:H29)</f>
        <v>250</v>
      </c>
      <c r="Q29" s="24">
        <f t="shared" ref="Q29:Q39" si="25">SUM(I29:K29)</f>
        <v>250</v>
      </c>
      <c r="R29" s="24">
        <f t="shared" ref="R29:R39" si="26">SUM(L29:N29)</f>
        <v>250</v>
      </c>
      <c r="S29" s="25">
        <f t="shared" ref="S29:S39" si="27">SUM(C29:N29)</f>
        <v>1000.0000000000001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50.000000000000007</v>
      </c>
      <c r="D31" s="24">
        <f t="shared" si="22"/>
        <v>50.000000000000007</v>
      </c>
      <c r="E31" s="24">
        <f t="shared" si="22"/>
        <v>50.000000000000007</v>
      </c>
      <c r="F31" s="177">
        <f t="shared" si="22"/>
        <v>50.000000000000007</v>
      </c>
      <c r="G31" s="24">
        <f t="shared" si="22"/>
        <v>50.000000000000007</v>
      </c>
      <c r="H31" s="149">
        <f t="shared" si="22"/>
        <v>50.000000000000007</v>
      </c>
      <c r="I31" s="177">
        <f t="shared" si="22"/>
        <v>50.000000000000007</v>
      </c>
      <c r="J31" s="24">
        <f t="shared" si="22"/>
        <v>50.000000000000007</v>
      </c>
      <c r="K31" s="24">
        <f t="shared" si="22"/>
        <v>50.000000000000007</v>
      </c>
      <c r="L31" s="177">
        <f t="shared" si="22"/>
        <v>50.000000000000007</v>
      </c>
      <c r="M31" s="24">
        <f t="shared" si="22"/>
        <v>50.000000000000007</v>
      </c>
      <c r="N31" s="178">
        <f t="shared" si="22"/>
        <v>50.000000000000007</v>
      </c>
      <c r="O31" s="24">
        <f t="shared" si="23"/>
        <v>150.00000000000003</v>
      </c>
      <c r="P31" s="24">
        <f t="shared" si="24"/>
        <v>150.00000000000003</v>
      </c>
      <c r="Q31" s="24">
        <f t="shared" si="25"/>
        <v>150.00000000000003</v>
      </c>
      <c r="R31" s="24">
        <f t="shared" si="26"/>
        <v>150.00000000000003</v>
      </c>
      <c r="S31" s="25">
        <f t="shared" si="27"/>
        <v>600.00000000000011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50.000000000000007</v>
      </c>
      <c r="D32" s="24">
        <f t="shared" si="22"/>
        <v>50.000000000000007</v>
      </c>
      <c r="E32" s="24">
        <f t="shared" si="22"/>
        <v>50.000000000000007</v>
      </c>
      <c r="F32" s="177">
        <f t="shared" si="22"/>
        <v>50.000000000000007</v>
      </c>
      <c r="G32" s="24">
        <f t="shared" si="22"/>
        <v>50.000000000000007</v>
      </c>
      <c r="H32" s="149">
        <f t="shared" si="22"/>
        <v>50.000000000000007</v>
      </c>
      <c r="I32" s="177">
        <f t="shared" si="22"/>
        <v>50.000000000000007</v>
      </c>
      <c r="J32" s="24">
        <f t="shared" si="22"/>
        <v>50.000000000000007</v>
      </c>
      <c r="K32" s="24">
        <f t="shared" si="22"/>
        <v>50.000000000000007</v>
      </c>
      <c r="L32" s="177">
        <f t="shared" si="22"/>
        <v>50.000000000000007</v>
      </c>
      <c r="M32" s="24">
        <f t="shared" si="22"/>
        <v>50.000000000000007</v>
      </c>
      <c r="N32" s="178">
        <f t="shared" si="22"/>
        <v>50.000000000000007</v>
      </c>
      <c r="O32" s="24">
        <f t="shared" si="23"/>
        <v>150.00000000000003</v>
      </c>
      <c r="P32" s="24">
        <f t="shared" si="24"/>
        <v>150.00000000000003</v>
      </c>
      <c r="Q32" s="24">
        <f t="shared" si="25"/>
        <v>150.00000000000003</v>
      </c>
      <c r="R32" s="24">
        <f t="shared" si="26"/>
        <v>150.00000000000003</v>
      </c>
      <c r="S32" s="25">
        <f t="shared" si="27"/>
        <v>600.00000000000011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1153.0024999999991</v>
      </c>
      <c r="D33" s="24">
        <f t="shared" si="22"/>
        <v>1153.0024999999991</v>
      </c>
      <c r="E33" s="24">
        <f t="shared" si="22"/>
        <v>1153.0024999999991</v>
      </c>
      <c r="F33" s="177">
        <f t="shared" si="22"/>
        <v>1153.0024999999991</v>
      </c>
      <c r="G33" s="24">
        <f t="shared" si="22"/>
        <v>1153.0024999999991</v>
      </c>
      <c r="H33" s="149">
        <f t="shared" si="22"/>
        <v>1153.0024999999991</v>
      </c>
      <c r="I33" s="177">
        <f t="shared" si="22"/>
        <v>1153.0024999999991</v>
      </c>
      <c r="J33" s="24">
        <f t="shared" si="22"/>
        <v>1153.0024999999991</v>
      </c>
      <c r="K33" s="24">
        <f t="shared" si="22"/>
        <v>1153.0024999999991</v>
      </c>
      <c r="L33" s="177">
        <f t="shared" si="22"/>
        <v>1153.0024999999991</v>
      </c>
      <c r="M33" s="24">
        <f t="shared" si="22"/>
        <v>1153.0024999999991</v>
      </c>
      <c r="N33" s="178">
        <f t="shared" si="22"/>
        <v>1153.0024999999991</v>
      </c>
      <c r="O33" s="24">
        <f t="shared" si="23"/>
        <v>3459.0074999999974</v>
      </c>
      <c r="P33" s="24">
        <f t="shared" si="24"/>
        <v>3459.0074999999974</v>
      </c>
      <c r="Q33" s="24">
        <f t="shared" si="25"/>
        <v>3459.0074999999974</v>
      </c>
      <c r="R33" s="24">
        <f t="shared" si="26"/>
        <v>3459.0074999999974</v>
      </c>
      <c r="S33" s="25">
        <f t="shared" si="27"/>
        <v>13836.029999999986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84.000000000000014</v>
      </c>
      <c r="D35" s="24">
        <f t="shared" si="22"/>
        <v>84.000000000000014</v>
      </c>
      <c r="E35" s="24">
        <f t="shared" si="22"/>
        <v>84.000000000000014</v>
      </c>
      <c r="F35" s="177">
        <f t="shared" si="22"/>
        <v>84.000000000000014</v>
      </c>
      <c r="G35" s="24">
        <f t="shared" si="22"/>
        <v>84.000000000000014</v>
      </c>
      <c r="H35" s="149">
        <f t="shared" si="22"/>
        <v>84.000000000000014</v>
      </c>
      <c r="I35" s="177">
        <f t="shared" si="22"/>
        <v>84.000000000000014</v>
      </c>
      <c r="J35" s="24">
        <f t="shared" si="22"/>
        <v>84.000000000000014</v>
      </c>
      <c r="K35" s="24">
        <f t="shared" si="22"/>
        <v>84.000000000000014</v>
      </c>
      <c r="L35" s="177">
        <f t="shared" si="22"/>
        <v>84.000000000000014</v>
      </c>
      <c r="M35" s="24">
        <f t="shared" si="22"/>
        <v>84.000000000000014</v>
      </c>
      <c r="N35" s="178">
        <f t="shared" si="22"/>
        <v>84.000000000000014</v>
      </c>
      <c r="O35" s="24">
        <f t="shared" si="23"/>
        <v>252.00000000000006</v>
      </c>
      <c r="P35" s="24">
        <f t="shared" si="24"/>
        <v>252.00000000000006</v>
      </c>
      <c r="Q35" s="24">
        <f t="shared" si="25"/>
        <v>252.00000000000006</v>
      </c>
      <c r="R35" s="24">
        <f t="shared" si="26"/>
        <v>252.00000000000006</v>
      </c>
      <c r="S35" s="25">
        <f t="shared" si="27"/>
        <v>1008.0000000000001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243</v>
      </c>
      <c r="D36" s="24">
        <f t="shared" si="22"/>
        <v>243</v>
      </c>
      <c r="E36" s="24">
        <f t="shared" si="22"/>
        <v>243</v>
      </c>
      <c r="F36" s="177">
        <f t="shared" si="22"/>
        <v>243</v>
      </c>
      <c r="G36" s="24">
        <f t="shared" si="22"/>
        <v>243</v>
      </c>
      <c r="H36" s="149">
        <f t="shared" si="22"/>
        <v>243</v>
      </c>
      <c r="I36" s="177">
        <f t="shared" si="22"/>
        <v>243</v>
      </c>
      <c r="J36" s="24">
        <f t="shared" si="22"/>
        <v>243</v>
      </c>
      <c r="K36" s="24">
        <f t="shared" si="22"/>
        <v>243</v>
      </c>
      <c r="L36" s="177">
        <f t="shared" si="22"/>
        <v>243</v>
      </c>
      <c r="M36" s="24">
        <f t="shared" si="22"/>
        <v>243</v>
      </c>
      <c r="N36" s="178">
        <f t="shared" si="22"/>
        <v>243</v>
      </c>
      <c r="O36" s="24">
        <f t="shared" si="23"/>
        <v>729</v>
      </c>
      <c r="P36" s="24">
        <f t="shared" si="24"/>
        <v>729</v>
      </c>
      <c r="Q36" s="24">
        <f t="shared" si="25"/>
        <v>729</v>
      </c>
      <c r="R36" s="24">
        <f t="shared" si="26"/>
        <v>729</v>
      </c>
      <c r="S36" s="25">
        <f t="shared" si="27"/>
        <v>2916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102</v>
      </c>
      <c r="D37" s="24">
        <f t="shared" si="22"/>
        <v>102</v>
      </c>
      <c r="E37" s="24">
        <f t="shared" si="22"/>
        <v>102</v>
      </c>
      <c r="F37" s="177">
        <f t="shared" si="22"/>
        <v>102</v>
      </c>
      <c r="G37" s="24">
        <f t="shared" si="22"/>
        <v>102</v>
      </c>
      <c r="H37" s="149">
        <f t="shared" si="22"/>
        <v>102</v>
      </c>
      <c r="I37" s="177">
        <f t="shared" si="22"/>
        <v>102</v>
      </c>
      <c r="J37" s="24">
        <f t="shared" si="22"/>
        <v>102</v>
      </c>
      <c r="K37" s="24">
        <f t="shared" si="22"/>
        <v>102</v>
      </c>
      <c r="L37" s="177">
        <f t="shared" si="22"/>
        <v>102</v>
      </c>
      <c r="M37" s="24">
        <f t="shared" si="22"/>
        <v>102</v>
      </c>
      <c r="N37" s="178">
        <f t="shared" si="22"/>
        <v>102</v>
      </c>
      <c r="O37" s="24">
        <f t="shared" si="23"/>
        <v>306</v>
      </c>
      <c r="P37" s="24">
        <f t="shared" si="24"/>
        <v>306</v>
      </c>
      <c r="Q37" s="24">
        <f t="shared" si="25"/>
        <v>306</v>
      </c>
      <c r="R37" s="24">
        <f t="shared" si="26"/>
        <v>306</v>
      </c>
      <c r="S37" s="25">
        <f t="shared" si="27"/>
        <v>1224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92.269233333333332</v>
      </c>
      <c r="D38" s="24">
        <f t="shared" si="22"/>
        <v>92.269233333333332</v>
      </c>
      <c r="E38" s="24">
        <f t="shared" si="22"/>
        <v>92.269233333333332</v>
      </c>
      <c r="F38" s="177">
        <f t="shared" si="22"/>
        <v>92.269233333333332</v>
      </c>
      <c r="G38" s="24">
        <f t="shared" si="22"/>
        <v>92.269233333333332</v>
      </c>
      <c r="H38" s="149">
        <f t="shared" si="22"/>
        <v>92.269233333333332</v>
      </c>
      <c r="I38" s="177">
        <f t="shared" si="22"/>
        <v>92.269233333333332</v>
      </c>
      <c r="J38" s="24">
        <f t="shared" si="22"/>
        <v>92.269233333333332</v>
      </c>
      <c r="K38" s="24">
        <f t="shared" si="22"/>
        <v>92.269233333333332</v>
      </c>
      <c r="L38" s="177">
        <f t="shared" si="22"/>
        <v>92.269233333333332</v>
      </c>
      <c r="M38" s="24">
        <f t="shared" si="22"/>
        <v>92.269233333333332</v>
      </c>
      <c r="N38" s="178">
        <f t="shared" si="22"/>
        <v>92.269233333333332</v>
      </c>
      <c r="O38" s="24">
        <f t="shared" si="23"/>
        <v>276.80770000000001</v>
      </c>
      <c r="P38" s="24">
        <f t="shared" si="24"/>
        <v>276.80770000000001</v>
      </c>
      <c r="Q38" s="24">
        <f t="shared" si="25"/>
        <v>276.80770000000001</v>
      </c>
      <c r="R38" s="24">
        <f t="shared" si="26"/>
        <v>276.80770000000001</v>
      </c>
      <c r="S38" s="25">
        <f t="shared" si="27"/>
        <v>1107.2308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801.55833333333328</v>
      </c>
      <c r="D39" s="27">
        <f t="shared" si="22"/>
        <v>801.55833333333328</v>
      </c>
      <c r="E39" s="27">
        <f t="shared" si="22"/>
        <v>801.55833333333328</v>
      </c>
      <c r="F39" s="179">
        <f t="shared" si="22"/>
        <v>801.55833333333328</v>
      </c>
      <c r="G39" s="27">
        <f t="shared" si="22"/>
        <v>801.55833333333328</v>
      </c>
      <c r="H39" s="150">
        <f t="shared" si="22"/>
        <v>801.55833333333328</v>
      </c>
      <c r="I39" s="179">
        <f t="shared" si="22"/>
        <v>801.55833333333328</v>
      </c>
      <c r="J39" s="27">
        <f t="shared" si="22"/>
        <v>801.55833333333328</v>
      </c>
      <c r="K39" s="27">
        <f t="shared" si="22"/>
        <v>801.55833333333328</v>
      </c>
      <c r="L39" s="179">
        <f t="shared" si="22"/>
        <v>801.55833333333328</v>
      </c>
      <c r="M39" s="27">
        <f t="shared" si="22"/>
        <v>801.55833333333328</v>
      </c>
      <c r="N39" s="180">
        <f t="shared" si="22"/>
        <v>801.55833333333328</v>
      </c>
      <c r="O39" s="27">
        <f t="shared" si="23"/>
        <v>2404.6749999999997</v>
      </c>
      <c r="P39" s="27">
        <f t="shared" si="24"/>
        <v>2404.6749999999997</v>
      </c>
      <c r="Q39" s="27">
        <f t="shared" si="25"/>
        <v>2404.6749999999997</v>
      </c>
      <c r="R39" s="27">
        <f t="shared" si="26"/>
        <v>2404.6749999999997</v>
      </c>
      <c r="S39" s="28">
        <f t="shared" si="27"/>
        <v>9618.6999999999989</v>
      </c>
    </row>
    <row r="40" spans="2:19" s="41" customFormat="1" ht="12.75" x14ac:dyDescent="0.25">
      <c r="B40" s="45" t="s">
        <v>32</v>
      </c>
      <c r="C40" s="138">
        <f>SUM(C29:C39)</f>
        <v>2659.163399999999</v>
      </c>
      <c r="D40" s="46">
        <f t="shared" ref="D40:R40" si="28">SUM(D29:D39)</f>
        <v>2659.163399999999</v>
      </c>
      <c r="E40" s="46">
        <f t="shared" si="28"/>
        <v>2659.163399999999</v>
      </c>
      <c r="F40" s="191">
        <f t="shared" si="28"/>
        <v>2659.163399999999</v>
      </c>
      <c r="G40" s="46">
        <f t="shared" si="28"/>
        <v>2659.163399999999</v>
      </c>
      <c r="H40" s="156">
        <f t="shared" si="28"/>
        <v>2659.163399999999</v>
      </c>
      <c r="I40" s="191">
        <f t="shared" si="28"/>
        <v>2659.163399999999</v>
      </c>
      <c r="J40" s="46">
        <f t="shared" si="28"/>
        <v>2659.163399999999</v>
      </c>
      <c r="K40" s="46">
        <f t="shared" si="28"/>
        <v>2659.163399999999</v>
      </c>
      <c r="L40" s="191">
        <f t="shared" si="28"/>
        <v>2659.163399999999</v>
      </c>
      <c r="M40" s="46">
        <f t="shared" si="28"/>
        <v>2659.163399999999</v>
      </c>
      <c r="N40" s="192">
        <f t="shared" si="28"/>
        <v>2659.163399999999</v>
      </c>
      <c r="O40" s="46">
        <f t="shared" si="28"/>
        <v>7977.4901999999984</v>
      </c>
      <c r="P40" s="46">
        <f t="shared" si="28"/>
        <v>7977.4901999999984</v>
      </c>
      <c r="Q40" s="46">
        <f t="shared" si="28"/>
        <v>7977.4901999999984</v>
      </c>
      <c r="R40" s="46">
        <f t="shared" si="28"/>
        <v>7977.4901999999984</v>
      </c>
      <c r="S40" s="47">
        <f>SUM(S29:S39)</f>
        <v>31909.960799999986</v>
      </c>
    </row>
    <row r="41" spans="2:19" s="39" customFormat="1" ht="12.75" x14ac:dyDescent="0.25">
      <c r="B41" s="48" t="s">
        <v>33</v>
      </c>
      <c r="C41" s="139">
        <f>IFERROR(C40/C13,"N/A")</f>
        <v>0.18699685667918597</v>
      </c>
      <c r="D41" s="49">
        <f t="shared" ref="D41:R41" si="29">IFERROR(D40/D13,"N/A")</f>
        <v>0.18699685667918597</v>
      </c>
      <c r="E41" s="49">
        <f t="shared" si="29"/>
        <v>0.18699685667918597</v>
      </c>
      <c r="F41" s="193">
        <f t="shared" si="29"/>
        <v>0.18699685667918597</v>
      </c>
      <c r="G41" s="49">
        <f t="shared" si="29"/>
        <v>0.18699685667918597</v>
      </c>
      <c r="H41" s="157">
        <f t="shared" si="29"/>
        <v>0.18699685667918597</v>
      </c>
      <c r="I41" s="193">
        <f t="shared" si="29"/>
        <v>0.18699685667918597</v>
      </c>
      <c r="J41" s="49">
        <f t="shared" si="29"/>
        <v>0.18699685667918597</v>
      </c>
      <c r="K41" s="49">
        <f t="shared" si="29"/>
        <v>0.18699685667918597</v>
      </c>
      <c r="L41" s="193">
        <f t="shared" si="29"/>
        <v>0.18699685667918597</v>
      </c>
      <c r="M41" s="49">
        <f t="shared" si="29"/>
        <v>0.18699685667918597</v>
      </c>
      <c r="N41" s="194">
        <f t="shared" si="29"/>
        <v>0.18699685667918597</v>
      </c>
      <c r="O41" s="49">
        <f t="shared" si="29"/>
        <v>0.18699685667918597</v>
      </c>
      <c r="P41" s="49">
        <f t="shared" si="29"/>
        <v>0.18699685667918597</v>
      </c>
      <c r="Q41" s="49">
        <f t="shared" si="29"/>
        <v>0.18699685667918597</v>
      </c>
      <c r="R41" s="49">
        <f t="shared" si="29"/>
        <v>0.18699685667918597</v>
      </c>
      <c r="S41" s="50">
        <f>IFERROR(S40/S13,"N/A")</f>
        <v>0.1869968566791862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6</v>
      </c>
      <c r="D42" s="52">
        <f>C42</f>
        <v>6</v>
      </c>
      <c r="E42" s="52">
        <f t="shared" ref="E42:N42" si="30">D42</f>
        <v>6</v>
      </c>
      <c r="F42" s="195">
        <f t="shared" si="30"/>
        <v>6</v>
      </c>
      <c r="G42" s="52">
        <f t="shared" si="30"/>
        <v>6</v>
      </c>
      <c r="H42" s="158">
        <f t="shared" si="30"/>
        <v>6</v>
      </c>
      <c r="I42" s="195">
        <f t="shared" si="30"/>
        <v>6</v>
      </c>
      <c r="J42" s="52">
        <f t="shared" si="30"/>
        <v>6</v>
      </c>
      <c r="K42" s="52">
        <f t="shared" si="30"/>
        <v>6</v>
      </c>
      <c r="L42" s="195">
        <f t="shared" si="30"/>
        <v>6</v>
      </c>
      <c r="M42" s="52">
        <f t="shared" si="30"/>
        <v>6</v>
      </c>
      <c r="N42" s="196">
        <f t="shared" si="30"/>
        <v>6</v>
      </c>
      <c r="O42" s="52">
        <f>AVERAGE(C42:E42)</f>
        <v>6</v>
      </c>
      <c r="P42" s="52">
        <f>AVERAGE(F42:H42)</f>
        <v>6</v>
      </c>
      <c r="Q42" s="52">
        <f>AVERAGE(I42:K42)</f>
        <v>6</v>
      </c>
      <c r="R42" s="52">
        <f>AVERAGE(L42:N42)</f>
        <v>6</v>
      </c>
      <c r="S42" s="53">
        <f>AVERAGE(O42:R42)</f>
        <v>6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11561.20076666667</v>
      </c>
      <c r="D44" s="34">
        <f t="shared" ref="D44:R44" si="31">D13-D25-D40</f>
        <v>11561.20076666667</v>
      </c>
      <c r="E44" s="34">
        <f t="shared" si="31"/>
        <v>11561.20076666667</v>
      </c>
      <c r="F44" s="185">
        <f t="shared" si="31"/>
        <v>11561.20076666667</v>
      </c>
      <c r="G44" s="34">
        <f t="shared" si="31"/>
        <v>11561.20076666667</v>
      </c>
      <c r="H44" s="153">
        <f t="shared" si="31"/>
        <v>11561.20076666667</v>
      </c>
      <c r="I44" s="185">
        <f t="shared" si="31"/>
        <v>11561.20076666667</v>
      </c>
      <c r="J44" s="34">
        <f t="shared" si="31"/>
        <v>11561.20076666667</v>
      </c>
      <c r="K44" s="34">
        <f t="shared" si="31"/>
        <v>11561.20076666667</v>
      </c>
      <c r="L44" s="185">
        <f t="shared" si="31"/>
        <v>11561.20076666667</v>
      </c>
      <c r="M44" s="34">
        <f t="shared" si="31"/>
        <v>11561.20076666667</v>
      </c>
      <c r="N44" s="186">
        <f t="shared" si="31"/>
        <v>11561.20076666667</v>
      </c>
      <c r="O44" s="34">
        <f t="shared" si="31"/>
        <v>34683.602300000013</v>
      </c>
      <c r="P44" s="34">
        <f t="shared" si="31"/>
        <v>34683.602300000013</v>
      </c>
      <c r="Q44" s="34">
        <f t="shared" si="31"/>
        <v>34683.602300000013</v>
      </c>
      <c r="R44" s="34">
        <f t="shared" si="31"/>
        <v>34683.602300000013</v>
      </c>
      <c r="S44" s="35">
        <f>S13-S25-S40</f>
        <v>138734.40919999982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0.81300314332081403</v>
      </c>
      <c r="D45" s="56">
        <f t="shared" si="32"/>
        <v>0.81300314332081403</v>
      </c>
      <c r="E45" s="56">
        <f t="shared" si="32"/>
        <v>0.81300314332081403</v>
      </c>
      <c r="F45" s="197">
        <f t="shared" si="32"/>
        <v>0.81300314332081403</v>
      </c>
      <c r="G45" s="56">
        <f t="shared" si="32"/>
        <v>0.81300314332081403</v>
      </c>
      <c r="H45" s="159">
        <f t="shared" si="32"/>
        <v>0.81300314332081403</v>
      </c>
      <c r="I45" s="197">
        <f t="shared" si="32"/>
        <v>0.81300314332081403</v>
      </c>
      <c r="J45" s="56">
        <f t="shared" si="32"/>
        <v>0.81300314332081403</v>
      </c>
      <c r="K45" s="56">
        <f t="shared" si="32"/>
        <v>0.81300314332081403</v>
      </c>
      <c r="L45" s="197">
        <f t="shared" si="32"/>
        <v>0.81300314332081403</v>
      </c>
      <c r="M45" s="56">
        <f t="shared" si="32"/>
        <v>0.81300314332081403</v>
      </c>
      <c r="N45" s="198">
        <f t="shared" si="32"/>
        <v>0.81300314332081403</v>
      </c>
      <c r="O45" s="56">
        <f t="shared" si="32"/>
        <v>0.81300314332081403</v>
      </c>
      <c r="P45" s="56">
        <f t="shared" si="32"/>
        <v>0.81300314332081403</v>
      </c>
      <c r="Q45" s="56">
        <f t="shared" si="32"/>
        <v>0.81300314332081403</v>
      </c>
      <c r="R45" s="56">
        <f t="shared" si="32"/>
        <v>0.81300314332081403</v>
      </c>
      <c r="S45" s="57">
        <f>IFERROR(S44/S13,"NO GMV")</f>
        <v>0.81300314332081369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11561.20076666667</v>
      </c>
      <c r="D47" s="60">
        <f t="shared" ref="D47:R47" si="33">+D44+D25</f>
        <v>11561.20076666667</v>
      </c>
      <c r="E47" s="60">
        <f t="shared" si="33"/>
        <v>11561.20076666667</v>
      </c>
      <c r="F47" s="199">
        <f t="shared" si="33"/>
        <v>11561.20076666667</v>
      </c>
      <c r="G47" s="60">
        <f t="shared" si="33"/>
        <v>11561.20076666667</v>
      </c>
      <c r="H47" s="160">
        <f t="shared" si="33"/>
        <v>11561.20076666667</v>
      </c>
      <c r="I47" s="199">
        <f t="shared" si="33"/>
        <v>11561.20076666667</v>
      </c>
      <c r="J47" s="60">
        <f t="shared" si="33"/>
        <v>11561.20076666667</v>
      </c>
      <c r="K47" s="60">
        <f t="shared" si="33"/>
        <v>11561.20076666667</v>
      </c>
      <c r="L47" s="199">
        <f t="shared" si="33"/>
        <v>11561.20076666667</v>
      </c>
      <c r="M47" s="60">
        <f t="shared" si="33"/>
        <v>11561.20076666667</v>
      </c>
      <c r="N47" s="200">
        <f t="shared" si="33"/>
        <v>11561.20076666667</v>
      </c>
      <c r="O47" s="60">
        <f t="shared" si="33"/>
        <v>34683.602300000013</v>
      </c>
      <c r="P47" s="60">
        <f t="shared" si="33"/>
        <v>34683.602300000013</v>
      </c>
      <c r="Q47" s="60">
        <f t="shared" si="33"/>
        <v>34683.602300000013</v>
      </c>
      <c r="R47" s="60">
        <f t="shared" si="33"/>
        <v>34683.602300000013</v>
      </c>
      <c r="S47" s="61">
        <f>+S44+S25</f>
        <v>138734.40919999982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0.81300314332081403</v>
      </c>
      <c r="D48" s="63">
        <f t="shared" si="34"/>
        <v>0.81300314332081403</v>
      </c>
      <c r="E48" s="63">
        <f t="shared" si="34"/>
        <v>0.81300314332081403</v>
      </c>
      <c r="F48" s="201">
        <f t="shared" si="34"/>
        <v>0.81300314332081403</v>
      </c>
      <c r="G48" s="63">
        <f t="shared" si="34"/>
        <v>0.81300314332081403</v>
      </c>
      <c r="H48" s="161">
        <f t="shared" si="34"/>
        <v>0.81300314332081403</v>
      </c>
      <c r="I48" s="201">
        <f t="shared" si="34"/>
        <v>0.81300314332081403</v>
      </c>
      <c r="J48" s="63">
        <f t="shared" si="34"/>
        <v>0.81300314332081403</v>
      </c>
      <c r="K48" s="63">
        <f t="shared" si="34"/>
        <v>0.81300314332081403</v>
      </c>
      <c r="L48" s="201">
        <f t="shared" si="34"/>
        <v>0.81300314332081403</v>
      </c>
      <c r="M48" s="63">
        <f t="shared" si="34"/>
        <v>0.81300314332081403</v>
      </c>
      <c r="N48" s="163">
        <f t="shared" si="34"/>
        <v>0.81300314332081403</v>
      </c>
      <c r="O48" s="63">
        <f t="shared" si="34"/>
        <v>0.81300314332081403</v>
      </c>
      <c r="P48" s="63">
        <f t="shared" si="34"/>
        <v>0.81300314332081403</v>
      </c>
      <c r="Q48" s="63">
        <f t="shared" si="34"/>
        <v>0.81300314332081403</v>
      </c>
      <c r="R48" s="63">
        <f t="shared" si="34"/>
        <v>0.81300314332081403</v>
      </c>
      <c r="S48" s="64">
        <f>IFERROR(S47/S13,"NO GMV")</f>
        <v>0.81300314332081369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DAD9D-89E0-4E8A-B18C-B728924704C0}">
  <sheetPr codeName="Sheet47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31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31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18085.058333333334</v>
      </c>
      <c r="D5" s="15">
        <f>C5</f>
        <v>18085.058333333334</v>
      </c>
      <c r="E5" s="15">
        <f t="shared" ref="E5:N5" si="2">D5</f>
        <v>18085.058333333334</v>
      </c>
      <c r="F5" s="171">
        <f t="shared" si="2"/>
        <v>18085.058333333334</v>
      </c>
      <c r="G5" s="15">
        <f t="shared" si="2"/>
        <v>18085.058333333334</v>
      </c>
      <c r="H5" s="146">
        <f t="shared" si="2"/>
        <v>18085.058333333334</v>
      </c>
      <c r="I5" s="171">
        <f t="shared" si="2"/>
        <v>18085.058333333334</v>
      </c>
      <c r="J5" s="15">
        <f t="shared" si="2"/>
        <v>18085.058333333334</v>
      </c>
      <c r="K5" s="15">
        <f t="shared" si="2"/>
        <v>18085.058333333334</v>
      </c>
      <c r="L5" s="171">
        <f t="shared" si="2"/>
        <v>18085.058333333334</v>
      </c>
      <c r="M5" s="15">
        <f t="shared" si="2"/>
        <v>18085.058333333334</v>
      </c>
      <c r="N5" s="172">
        <f t="shared" si="2"/>
        <v>18085.058333333334</v>
      </c>
      <c r="O5" s="15">
        <f>SUM(C5:E5)</f>
        <v>54255.175000000003</v>
      </c>
      <c r="P5" s="15">
        <f>SUM(F5:H5)</f>
        <v>54255.175000000003</v>
      </c>
      <c r="Q5" s="15">
        <f>SUM(I5:K5)</f>
        <v>54255.175000000003</v>
      </c>
      <c r="R5" s="15">
        <f>SUM(L5:N5)</f>
        <v>54255.175000000003</v>
      </c>
      <c r="S5" s="16">
        <f>SUM(C5:N5)</f>
        <v>217020.70000000007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4550.541666666667</v>
      </c>
      <c r="D8" s="24">
        <f t="shared" ref="D8:N10" si="3">C8</f>
        <v>4550.541666666667</v>
      </c>
      <c r="E8" s="24">
        <f t="shared" si="3"/>
        <v>4550.541666666667</v>
      </c>
      <c r="F8" s="177">
        <f t="shared" si="3"/>
        <v>4550.541666666667</v>
      </c>
      <c r="G8" s="24">
        <f t="shared" si="3"/>
        <v>4550.541666666667</v>
      </c>
      <c r="H8" s="149">
        <f t="shared" si="3"/>
        <v>4550.541666666667</v>
      </c>
      <c r="I8" s="177">
        <f t="shared" si="3"/>
        <v>4550.541666666667</v>
      </c>
      <c r="J8" s="24">
        <f t="shared" si="3"/>
        <v>4550.541666666667</v>
      </c>
      <c r="K8" s="24">
        <f t="shared" si="3"/>
        <v>4550.541666666667</v>
      </c>
      <c r="L8" s="177">
        <f t="shared" si="3"/>
        <v>4550.541666666667</v>
      </c>
      <c r="M8" s="24">
        <f t="shared" si="3"/>
        <v>4550.541666666667</v>
      </c>
      <c r="N8" s="178">
        <f t="shared" si="3"/>
        <v>4550.541666666667</v>
      </c>
      <c r="O8" s="24">
        <f t="shared" ref="O8:O10" si="4">SUM(C8:E8)</f>
        <v>13651.625</v>
      </c>
      <c r="P8" s="24">
        <f t="shared" ref="P8:P10" si="5">SUM(F8:H8)</f>
        <v>13651.625</v>
      </c>
      <c r="Q8" s="24">
        <f t="shared" ref="Q8:Q10" si="6">SUM(I8:K8)</f>
        <v>13651.625</v>
      </c>
      <c r="R8" s="24">
        <f t="shared" ref="R8:R10" si="7">SUM(L8:N8)</f>
        <v>13651.625</v>
      </c>
      <c r="S8" s="25">
        <f t="shared" ref="S8:S10" si="8">SUM(C8:N8)</f>
        <v>54606.499999999993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6843.0440000000008</v>
      </c>
      <c r="D10" s="27">
        <f t="shared" si="3"/>
        <v>6843.0440000000008</v>
      </c>
      <c r="E10" s="27">
        <f t="shared" si="3"/>
        <v>6843.0440000000008</v>
      </c>
      <c r="F10" s="179">
        <f t="shared" si="3"/>
        <v>6843.0440000000008</v>
      </c>
      <c r="G10" s="27">
        <f t="shared" si="3"/>
        <v>6843.0440000000008</v>
      </c>
      <c r="H10" s="150">
        <f t="shared" si="3"/>
        <v>6843.0440000000008</v>
      </c>
      <c r="I10" s="179">
        <f t="shared" si="3"/>
        <v>6843.0440000000008</v>
      </c>
      <c r="J10" s="27">
        <f t="shared" si="3"/>
        <v>6843.0440000000008</v>
      </c>
      <c r="K10" s="27">
        <f t="shared" si="3"/>
        <v>6843.0440000000008</v>
      </c>
      <c r="L10" s="179">
        <f t="shared" si="3"/>
        <v>6843.0440000000008</v>
      </c>
      <c r="M10" s="27">
        <f t="shared" si="3"/>
        <v>6843.0440000000008</v>
      </c>
      <c r="N10" s="180">
        <f t="shared" si="3"/>
        <v>6843.0440000000008</v>
      </c>
      <c r="O10" s="27">
        <f t="shared" si="4"/>
        <v>20529.132000000001</v>
      </c>
      <c r="P10" s="27">
        <f t="shared" si="5"/>
        <v>20529.132000000001</v>
      </c>
      <c r="Q10" s="27">
        <f t="shared" si="6"/>
        <v>20529.132000000001</v>
      </c>
      <c r="R10" s="27">
        <f t="shared" si="7"/>
        <v>20529.132000000001</v>
      </c>
      <c r="S10" s="28">
        <f t="shared" si="8"/>
        <v>82116.527999999991</v>
      </c>
    </row>
    <row r="11" spans="1:19" ht="12.75" x14ac:dyDescent="0.25">
      <c r="B11" s="29" t="s">
        <v>9</v>
      </c>
      <c r="C11" s="133">
        <f>SUM(C8:C9)</f>
        <v>4550.541666666667</v>
      </c>
      <c r="D11" s="30">
        <f t="shared" ref="D11:S11" si="9">SUM(D8:D9)</f>
        <v>4550.541666666667</v>
      </c>
      <c r="E11" s="30">
        <f t="shared" si="9"/>
        <v>4550.541666666667</v>
      </c>
      <c r="F11" s="181">
        <f t="shared" si="9"/>
        <v>4550.541666666667</v>
      </c>
      <c r="G11" s="30">
        <f t="shared" si="9"/>
        <v>4550.541666666667</v>
      </c>
      <c r="H11" s="151">
        <f t="shared" si="9"/>
        <v>4550.541666666667</v>
      </c>
      <c r="I11" s="181">
        <f t="shared" si="9"/>
        <v>4550.541666666667</v>
      </c>
      <c r="J11" s="30">
        <f t="shared" si="9"/>
        <v>4550.541666666667</v>
      </c>
      <c r="K11" s="30">
        <f t="shared" si="9"/>
        <v>4550.541666666667</v>
      </c>
      <c r="L11" s="181">
        <f t="shared" si="9"/>
        <v>4550.541666666667</v>
      </c>
      <c r="M11" s="30">
        <f t="shared" si="9"/>
        <v>4550.541666666667</v>
      </c>
      <c r="N11" s="182">
        <f t="shared" si="9"/>
        <v>4550.541666666667</v>
      </c>
      <c r="O11" s="30">
        <f t="shared" si="9"/>
        <v>13651.625</v>
      </c>
      <c r="P11" s="30">
        <f t="shared" si="9"/>
        <v>13651.625</v>
      </c>
      <c r="Q11" s="30">
        <f t="shared" si="9"/>
        <v>13651.625</v>
      </c>
      <c r="R11" s="30">
        <f t="shared" si="9"/>
        <v>13651.625</v>
      </c>
      <c r="S11" s="31">
        <f t="shared" si="9"/>
        <v>54606.499999999993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6691.4726666666666</v>
      </c>
      <c r="D13" s="34">
        <f t="shared" ref="D13:N13" si="11">D5-SUM(D8:D10)</f>
        <v>6691.4726666666666</v>
      </c>
      <c r="E13" s="34">
        <f t="shared" si="11"/>
        <v>6691.4726666666666</v>
      </c>
      <c r="F13" s="185">
        <f t="shared" si="11"/>
        <v>6691.4726666666666</v>
      </c>
      <c r="G13" s="34">
        <f t="shared" si="11"/>
        <v>6691.4726666666666</v>
      </c>
      <c r="H13" s="153">
        <f t="shared" si="11"/>
        <v>6691.4726666666666</v>
      </c>
      <c r="I13" s="185">
        <f t="shared" si="11"/>
        <v>6691.4726666666666</v>
      </c>
      <c r="J13" s="34">
        <f t="shared" si="11"/>
        <v>6691.4726666666666</v>
      </c>
      <c r="K13" s="34">
        <f t="shared" si="11"/>
        <v>6691.4726666666666</v>
      </c>
      <c r="L13" s="185">
        <f t="shared" si="11"/>
        <v>6691.4726666666666</v>
      </c>
      <c r="M13" s="34">
        <f t="shared" si="11"/>
        <v>6691.4726666666666</v>
      </c>
      <c r="N13" s="186">
        <f t="shared" si="11"/>
        <v>6691.4726666666666</v>
      </c>
      <c r="O13" s="34">
        <f t="shared" ref="O13:R13" si="12">O5-SUM(O8:O10)</f>
        <v>20074.418000000005</v>
      </c>
      <c r="P13" s="34">
        <f t="shared" si="12"/>
        <v>20074.418000000005</v>
      </c>
      <c r="Q13" s="34">
        <f t="shared" si="12"/>
        <v>20074.418000000005</v>
      </c>
      <c r="R13" s="34">
        <f t="shared" si="12"/>
        <v>20074.418000000005</v>
      </c>
      <c r="S13" s="35">
        <f>S5-SUM(S8:S10)</f>
        <v>80297.672000000079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0.37000005990211993</v>
      </c>
      <c r="D14" s="314">
        <f t="shared" si="13"/>
        <v>0.37000005990211993</v>
      </c>
      <c r="E14" s="314">
        <f t="shared" si="13"/>
        <v>0.37000005990211993</v>
      </c>
      <c r="F14" s="315">
        <f t="shared" si="13"/>
        <v>0.37000005990211993</v>
      </c>
      <c r="G14" s="314">
        <f t="shared" si="13"/>
        <v>0.37000005990211993</v>
      </c>
      <c r="H14" s="316">
        <f t="shared" si="13"/>
        <v>0.37000005990211993</v>
      </c>
      <c r="I14" s="315">
        <f t="shared" si="13"/>
        <v>0.37000005990211993</v>
      </c>
      <c r="J14" s="314">
        <f t="shared" si="13"/>
        <v>0.37000005990211993</v>
      </c>
      <c r="K14" s="314">
        <f t="shared" si="13"/>
        <v>0.37000005990211993</v>
      </c>
      <c r="L14" s="315">
        <f t="shared" si="13"/>
        <v>0.37000005990211993</v>
      </c>
      <c r="M14" s="314">
        <f t="shared" si="13"/>
        <v>0.37000005990211993</v>
      </c>
      <c r="N14" s="317">
        <f t="shared" si="13"/>
        <v>0.37000005990211993</v>
      </c>
      <c r="O14" s="314">
        <f t="shared" si="13"/>
        <v>0.37000005990212004</v>
      </c>
      <c r="P14" s="314">
        <f t="shared" si="13"/>
        <v>0.37000005990212004</v>
      </c>
      <c r="Q14" s="314">
        <f t="shared" si="13"/>
        <v>0.37000005990212004</v>
      </c>
      <c r="R14" s="314">
        <f t="shared" si="13"/>
        <v>0.37000005990212004</v>
      </c>
      <c r="S14" s="318">
        <f>IFERROR(S13/S5,"N/A")</f>
        <v>0.3700000599021202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116.66666666666669</v>
      </c>
      <c r="D29" s="24">
        <f t="shared" ref="D29:N39" si="22">C29</f>
        <v>116.66666666666669</v>
      </c>
      <c r="E29" s="24">
        <f t="shared" si="22"/>
        <v>116.66666666666669</v>
      </c>
      <c r="F29" s="177">
        <f t="shared" si="22"/>
        <v>116.66666666666669</v>
      </c>
      <c r="G29" s="24">
        <f t="shared" si="22"/>
        <v>116.66666666666669</v>
      </c>
      <c r="H29" s="149">
        <f t="shared" si="22"/>
        <v>116.66666666666669</v>
      </c>
      <c r="I29" s="177">
        <f t="shared" si="22"/>
        <v>116.66666666666669</v>
      </c>
      <c r="J29" s="24">
        <f t="shared" si="22"/>
        <v>116.66666666666669</v>
      </c>
      <c r="K29" s="24">
        <f t="shared" si="22"/>
        <v>116.66666666666669</v>
      </c>
      <c r="L29" s="177">
        <f t="shared" si="22"/>
        <v>116.66666666666669</v>
      </c>
      <c r="M29" s="24">
        <f t="shared" si="22"/>
        <v>116.66666666666669</v>
      </c>
      <c r="N29" s="178">
        <f t="shared" si="22"/>
        <v>116.66666666666669</v>
      </c>
      <c r="O29" s="24">
        <f t="shared" ref="O29:O39" si="23">SUM(C29:E29)</f>
        <v>350.00000000000006</v>
      </c>
      <c r="P29" s="24">
        <f t="shared" ref="P29:P39" si="24">SUM(F29:H29)</f>
        <v>350.00000000000006</v>
      </c>
      <c r="Q29" s="24">
        <f t="shared" ref="Q29:Q39" si="25">SUM(I29:K29)</f>
        <v>350.00000000000006</v>
      </c>
      <c r="R29" s="24">
        <f t="shared" ref="R29:R39" si="26">SUM(L29:N29)</f>
        <v>350.00000000000006</v>
      </c>
      <c r="S29" s="25">
        <f t="shared" ref="S29:S39" si="27">SUM(C29:N29)</f>
        <v>1400.0000000000007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91.666666666666686</v>
      </c>
      <c r="D31" s="24">
        <f t="shared" si="22"/>
        <v>91.666666666666686</v>
      </c>
      <c r="E31" s="24">
        <f t="shared" si="22"/>
        <v>91.666666666666686</v>
      </c>
      <c r="F31" s="177">
        <f t="shared" si="22"/>
        <v>91.666666666666686</v>
      </c>
      <c r="G31" s="24">
        <f t="shared" si="22"/>
        <v>91.666666666666686</v>
      </c>
      <c r="H31" s="149">
        <f t="shared" si="22"/>
        <v>91.666666666666686</v>
      </c>
      <c r="I31" s="177">
        <f t="shared" si="22"/>
        <v>91.666666666666686</v>
      </c>
      <c r="J31" s="24">
        <f t="shared" si="22"/>
        <v>91.666666666666686</v>
      </c>
      <c r="K31" s="24">
        <f t="shared" si="22"/>
        <v>91.666666666666686</v>
      </c>
      <c r="L31" s="177">
        <f t="shared" si="22"/>
        <v>91.666666666666686</v>
      </c>
      <c r="M31" s="24">
        <f t="shared" si="22"/>
        <v>91.666666666666686</v>
      </c>
      <c r="N31" s="178">
        <f t="shared" si="22"/>
        <v>91.666666666666686</v>
      </c>
      <c r="O31" s="24">
        <f t="shared" si="23"/>
        <v>275.00000000000006</v>
      </c>
      <c r="P31" s="24">
        <f t="shared" si="24"/>
        <v>275.00000000000006</v>
      </c>
      <c r="Q31" s="24">
        <f t="shared" si="25"/>
        <v>275.00000000000006</v>
      </c>
      <c r="R31" s="24">
        <f t="shared" si="26"/>
        <v>275.00000000000006</v>
      </c>
      <c r="S31" s="25">
        <f t="shared" si="27"/>
        <v>1100.0000000000005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91.666666666666686</v>
      </c>
      <c r="D32" s="24">
        <f t="shared" si="22"/>
        <v>91.666666666666686</v>
      </c>
      <c r="E32" s="24">
        <f t="shared" si="22"/>
        <v>91.666666666666686</v>
      </c>
      <c r="F32" s="177">
        <f t="shared" si="22"/>
        <v>91.666666666666686</v>
      </c>
      <c r="G32" s="24">
        <f t="shared" si="22"/>
        <v>91.666666666666686</v>
      </c>
      <c r="H32" s="149">
        <f t="shared" si="22"/>
        <v>91.666666666666686</v>
      </c>
      <c r="I32" s="177">
        <f t="shared" si="22"/>
        <v>91.666666666666686</v>
      </c>
      <c r="J32" s="24">
        <f t="shared" si="22"/>
        <v>91.666666666666686</v>
      </c>
      <c r="K32" s="24">
        <f t="shared" si="22"/>
        <v>91.666666666666686</v>
      </c>
      <c r="L32" s="177">
        <f t="shared" si="22"/>
        <v>91.666666666666686</v>
      </c>
      <c r="M32" s="24">
        <f t="shared" si="22"/>
        <v>91.666666666666686</v>
      </c>
      <c r="N32" s="178">
        <f t="shared" si="22"/>
        <v>91.666666666666686</v>
      </c>
      <c r="O32" s="24">
        <f t="shared" si="23"/>
        <v>275.00000000000006</v>
      </c>
      <c r="P32" s="24">
        <f t="shared" si="24"/>
        <v>275.00000000000006</v>
      </c>
      <c r="Q32" s="24">
        <f t="shared" si="25"/>
        <v>275.00000000000006</v>
      </c>
      <c r="R32" s="24">
        <f t="shared" si="26"/>
        <v>275.00000000000006</v>
      </c>
      <c r="S32" s="25">
        <f t="shared" si="27"/>
        <v>1100.0000000000005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542.55174999999997</v>
      </c>
      <c r="D33" s="24">
        <f t="shared" si="22"/>
        <v>542.55174999999997</v>
      </c>
      <c r="E33" s="24">
        <f t="shared" si="22"/>
        <v>542.55174999999997</v>
      </c>
      <c r="F33" s="177">
        <f t="shared" si="22"/>
        <v>542.55174999999997</v>
      </c>
      <c r="G33" s="24">
        <f t="shared" si="22"/>
        <v>542.55174999999997</v>
      </c>
      <c r="H33" s="149">
        <f t="shared" si="22"/>
        <v>542.55174999999997</v>
      </c>
      <c r="I33" s="177">
        <f t="shared" si="22"/>
        <v>542.55174999999997</v>
      </c>
      <c r="J33" s="24">
        <f t="shared" si="22"/>
        <v>542.55174999999997</v>
      </c>
      <c r="K33" s="24">
        <f t="shared" si="22"/>
        <v>542.55174999999997</v>
      </c>
      <c r="L33" s="177">
        <f t="shared" si="22"/>
        <v>542.55174999999997</v>
      </c>
      <c r="M33" s="24">
        <f t="shared" si="22"/>
        <v>542.55174999999997</v>
      </c>
      <c r="N33" s="178">
        <f t="shared" si="22"/>
        <v>542.55174999999997</v>
      </c>
      <c r="O33" s="24">
        <f t="shared" si="23"/>
        <v>1627.6552499999998</v>
      </c>
      <c r="P33" s="24">
        <f t="shared" si="24"/>
        <v>1627.6552499999998</v>
      </c>
      <c r="Q33" s="24">
        <f t="shared" si="25"/>
        <v>1627.6552499999998</v>
      </c>
      <c r="R33" s="24">
        <f t="shared" si="26"/>
        <v>1627.6552499999998</v>
      </c>
      <c r="S33" s="25">
        <f t="shared" si="27"/>
        <v>6510.6209999999983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154</v>
      </c>
      <c r="D35" s="24">
        <f t="shared" si="22"/>
        <v>154</v>
      </c>
      <c r="E35" s="24">
        <f t="shared" si="22"/>
        <v>154</v>
      </c>
      <c r="F35" s="177">
        <f t="shared" si="22"/>
        <v>154</v>
      </c>
      <c r="G35" s="24">
        <f t="shared" si="22"/>
        <v>154</v>
      </c>
      <c r="H35" s="149">
        <f t="shared" si="22"/>
        <v>154</v>
      </c>
      <c r="I35" s="177">
        <f t="shared" si="22"/>
        <v>154</v>
      </c>
      <c r="J35" s="24">
        <f t="shared" si="22"/>
        <v>154</v>
      </c>
      <c r="K35" s="24">
        <f t="shared" si="22"/>
        <v>154</v>
      </c>
      <c r="L35" s="177">
        <f t="shared" si="22"/>
        <v>154</v>
      </c>
      <c r="M35" s="24">
        <f t="shared" si="22"/>
        <v>154</v>
      </c>
      <c r="N35" s="178">
        <f t="shared" si="22"/>
        <v>154</v>
      </c>
      <c r="O35" s="24">
        <f t="shared" si="23"/>
        <v>462</v>
      </c>
      <c r="P35" s="24">
        <f t="shared" si="24"/>
        <v>462</v>
      </c>
      <c r="Q35" s="24">
        <f t="shared" si="25"/>
        <v>462</v>
      </c>
      <c r="R35" s="24">
        <f t="shared" si="26"/>
        <v>462</v>
      </c>
      <c r="S35" s="25">
        <f t="shared" si="27"/>
        <v>1848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445.50000000000006</v>
      </c>
      <c r="D36" s="24">
        <f t="shared" si="22"/>
        <v>445.50000000000006</v>
      </c>
      <c r="E36" s="24">
        <f t="shared" si="22"/>
        <v>445.50000000000006</v>
      </c>
      <c r="F36" s="177">
        <f t="shared" si="22"/>
        <v>445.50000000000006</v>
      </c>
      <c r="G36" s="24">
        <f t="shared" si="22"/>
        <v>445.50000000000006</v>
      </c>
      <c r="H36" s="149">
        <f t="shared" si="22"/>
        <v>445.50000000000006</v>
      </c>
      <c r="I36" s="177">
        <f t="shared" si="22"/>
        <v>445.50000000000006</v>
      </c>
      <c r="J36" s="24">
        <f t="shared" si="22"/>
        <v>445.50000000000006</v>
      </c>
      <c r="K36" s="24">
        <f t="shared" si="22"/>
        <v>445.50000000000006</v>
      </c>
      <c r="L36" s="177">
        <f t="shared" si="22"/>
        <v>445.50000000000006</v>
      </c>
      <c r="M36" s="24">
        <f t="shared" si="22"/>
        <v>445.50000000000006</v>
      </c>
      <c r="N36" s="178">
        <f t="shared" si="22"/>
        <v>445.50000000000006</v>
      </c>
      <c r="O36" s="24">
        <f t="shared" si="23"/>
        <v>1336.5000000000002</v>
      </c>
      <c r="P36" s="24">
        <f t="shared" si="24"/>
        <v>1336.5000000000002</v>
      </c>
      <c r="Q36" s="24">
        <f t="shared" si="25"/>
        <v>1336.5000000000002</v>
      </c>
      <c r="R36" s="24">
        <f t="shared" si="26"/>
        <v>1336.5000000000002</v>
      </c>
      <c r="S36" s="25">
        <f t="shared" si="27"/>
        <v>5346.0000000000009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187</v>
      </c>
      <c r="D37" s="24">
        <f t="shared" si="22"/>
        <v>187</v>
      </c>
      <c r="E37" s="24">
        <f t="shared" si="22"/>
        <v>187</v>
      </c>
      <c r="F37" s="177">
        <f t="shared" si="22"/>
        <v>187</v>
      </c>
      <c r="G37" s="24">
        <f t="shared" si="22"/>
        <v>187</v>
      </c>
      <c r="H37" s="149">
        <f t="shared" si="22"/>
        <v>187</v>
      </c>
      <c r="I37" s="177">
        <f t="shared" si="22"/>
        <v>187</v>
      </c>
      <c r="J37" s="24">
        <f t="shared" si="22"/>
        <v>187</v>
      </c>
      <c r="K37" s="24">
        <f t="shared" si="22"/>
        <v>187</v>
      </c>
      <c r="L37" s="177">
        <f t="shared" si="22"/>
        <v>187</v>
      </c>
      <c r="M37" s="24">
        <f t="shared" si="22"/>
        <v>187</v>
      </c>
      <c r="N37" s="178">
        <f t="shared" si="22"/>
        <v>187</v>
      </c>
      <c r="O37" s="24">
        <f t="shared" si="23"/>
        <v>561</v>
      </c>
      <c r="P37" s="24">
        <f t="shared" si="24"/>
        <v>561</v>
      </c>
      <c r="Q37" s="24">
        <f t="shared" si="25"/>
        <v>561</v>
      </c>
      <c r="R37" s="24">
        <f t="shared" si="26"/>
        <v>561</v>
      </c>
      <c r="S37" s="25">
        <f t="shared" si="27"/>
        <v>2244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58.701987500000008</v>
      </c>
      <c r="D38" s="24">
        <f t="shared" si="22"/>
        <v>58.701987500000008</v>
      </c>
      <c r="E38" s="24">
        <f t="shared" si="22"/>
        <v>58.701987500000008</v>
      </c>
      <c r="F38" s="177">
        <f t="shared" si="22"/>
        <v>58.701987500000008</v>
      </c>
      <c r="G38" s="24">
        <f t="shared" si="22"/>
        <v>58.701987500000008</v>
      </c>
      <c r="H38" s="149">
        <f t="shared" si="22"/>
        <v>58.701987500000008</v>
      </c>
      <c r="I38" s="177">
        <f t="shared" si="22"/>
        <v>58.701987500000008</v>
      </c>
      <c r="J38" s="24">
        <f t="shared" si="22"/>
        <v>58.701987500000008</v>
      </c>
      <c r="K38" s="24">
        <f t="shared" si="22"/>
        <v>58.701987500000008</v>
      </c>
      <c r="L38" s="177">
        <f t="shared" si="22"/>
        <v>58.701987500000008</v>
      </c>
      <c r="M38" s="24">
        <f t="shared" si="22"/>
        <v>58.701987500000008</v>
      </c>
      <c r="N38" s="178">
        <f t="shared" si="22"/>
        <v>58.701987500000008</v>
      </c>
      <c r="O38" s="24">
        <f t="shared" si="23"/>
        <v>176.10596250000003</v>
      </c>
      <c r="P38" s="24">
        <f t="shared" si="24"/>
        <v>176.10596250000003</v>
      </c>
      <c r="Q38" s="24">
        <f t="shared" si="25"/>
        <v>176.10596250000003</v>
      </c>
      <c r="R38" s="24">
        <f t="shared" si="26"/>
        <v>176.10596250000003</v>
      </c>
      <c r="S38" s="25">
        <f t="shared" si="27"/>
        <v>704.42385000000002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631.17166666666674</v>
      </c>
      <c r="D39" s="27">
        <f t="shared" si="22"/>
        <v>631.17166666666674</v>
      </c>
      <c r="E39" s="27">
        <f t="shared" si="22"/>
        <v>631.17166666666674</v>
      </c>
      <c r="F39" s="179">
        <f t="shared" si="22"/>
        <v>631.17166666666674</v>
      </c>
      <c r="G39" s="27">
        <f t="shared" si="22"/>
        <v>631.17166666666674</v>
      </c>
      <c r="H39" s="150">
        <f t="shared" si="22"/>
        <v>631.17166666666674</v>
      </c>
      <c r="I39" s="179">
        <f t="shared" si="22"/>
        <v>631.17166666666674</v>
      </c>
      <c r="J39" s="27">
        <f t="shared" si="22"/>
        <v>631.17166666666674</v>
      </c>
      <c r="K39" s="27">
        <f t="shared" si="22"/>
        <v>631.17166666666674</v>
      </c>
      <c r="L39" s="179">
        <f t="shared" si="22"/>
        <v>631.17166666666674</v>
      </c>
      <c r="M39" s="27">
        <f t="shared" si="22"/>
        <v>631.17166666666674</v>
      </c>
      <c r="N39" s="180">
        <f t="shared" si="22"/>
        <v>631.17166666666674</v>
      </c>
      <c r="O39" s="27">
        <f t="shared" si="23"/>
        <v>1893.5150000000003</v>
      </c>
      <c r="P39" s="27">
        <f t="shared" si="24"/>
        <v>1893.5150000000003</v>
      </c>
      <c r="Q39" s="27">
        <f t="shared" si="25"/>
        <v>1893.5150000000003</v>
      </c>
      <c r="R39" s="27">
        <f t="shared" si="26"/>
        <v>1893.5150000000003</v>
      </c>
      <c r="S39" s="28">
        <f t="shared" si="27"/>
        <v>7574.0600000000022</v>
      </c>
    </row>
    <row r="40" spans="2:19" s="41" customFormat="1" ht="12.75" x14ac:dyDescent="0.25">
      <c r="B40" s="45" t="s">
        <v>32</v>
      </c>
      <c r="C40" s="138">
        <f>SUM(C29:C39)</f>
        <v>2318.9254041666668</v>
      </c>
      <c r="D40" s="46">
        <f t="shared" ref="D40:R40" si="28">SUM(D29:D39)</f>
        <v>2318.9254041666668</v>
      </c>
      <c r="E40" s="46">
        <f t="shared" si="28"/>
        <v>2318.9254041666668</v>
      </c>
      <c r="F40" s="191">
        <f t="shared" si="28"/>
        <v>2318.9254041666668</v>
      </c>
      <c r="G40" s="46">
        <f t="shared" si="28"/>
        <v>2318.9254041666668</v>
      </c>
      <c r="H40" s="156">
        <f t="shared" si="28"/>
        <v>2318.9254041666668</v>
      </c>
      <c r="I40" s="191">
        <f t="shared" si="28"/>
        <v>2318.9254041666668</v>
      </c>
      <c r="J40" s="46">
        <f t="shared" si="28"/>
        <v>2318.9254041666668</v>
      </c>
      <c r="K40" s="46">
        <f t="shared" si="28"/>
        <v>2318.9254041666668</v>
      </c>
      <c r="L40" s="191">
        <f t="shared" si="28"/>
        <v>2318.9254041666668</v>
      </c>
      <c r="M40" s="46">
        <f t="shared" si="28"/>
        <v>2318.9254041666668</v>
      </c>
      <c r="N40" s="192">
        <f t="shared" si="28"/>
        <v>2318.9254041666668</v>
      </c>
      <c r="O40" s="46">
        <f t="shared" si="28"/>
        <v>6956.7762124999999</v>
      </c>
      <c r="P40" s="46">
        <f t="shared" si="28"/>
        <v>6956.7762124999999</v>
      </c>
      <c r="Q40" s="46">
        <f t="shared" si="28"/>
        <v>6956.7762124999999</v>
      </c>
      <c r="R40" s="46">
        <f t="shared" si="28"/>
        <v>6956.7762124999999</v>
      </c>
      <c r="S40" s="47">
        <f>SUM(S29:S39)</f>
        <v>27827.10485</v>
      </c>
    </row>
    <row r="41" spans="2:19" s="39" customFormat="1" ht="12.75" x14ac:dyDescent="0.25">
      <c r="B41" s="48" t="s">
        <v>33</v>
      </c>
      <c r="C41" s="139">
        <f>IFERROR(C40/C13,"N/A")</f>
        <v>0.34654933520364078</v>
      </c>
      <c r="D41" s="49">
        <f t="shared" ref="D41:R41" si="29">IFERROR(D40/D13,"N/A")</f>
        <v>0.34654933520364078</v>
      </c>
      <c r="E41" s="49">
        <f t="shared" si="29"/>
        <v>0.34654933520364078</v>
      </c>
      <c r="F41" s="193">
        <f t="shared" si="29"/>
        <v>0.34654933520364078</v>
      </c>
      <c r="G41" s="49">
        <f t="shared" si="29"/>
        <v>0.34654933520364078</v>
      </c>
      <c r="H41" s="157">
        <f t="shared" si="29"/>
        <v>0.34654933520364078</v>
      </c>
      <c r="I41" s="193">
        <f t="shared" si="29"/>
        <v>0.34654933520364078</v>
      </c>
      <c r="J41" s="49">
        <f t="shared" si="29"/>
        <v>0.34654933520364078</v>
      </c>
      <c r="K41" s="49">
        <f t="shared" si="29"/>
        <v>0.34654933520364078</v>
      </c>
      <c r="L41" s="193">
        <f t="shared" si="29"/>
        <v>0.34654933520364078</v>
      </c>
      <c r="M41" s="49">
        <f t="shared" si="29"/>
        <v>0.34654933520364078</v>
      </c>
      <c r="N41" s="194">
        <f t="shared" si="29"/>
        <v>0.34654933520364078</v>
      </c>
      <c r="O41" s="49">
        <f t="shared" si="29"/>
        <v>0.34654933520364067</v>
      </c>
      <c r="P41" s="49">
        <f t="shared" si="29"/>
        <v>0.34654933520364067</v>
      </c>
      <c r="Q41" s="49">
        <f t="shared" si="29"/>
        <v>0.34654933520364067</v>
      </c>
      <c r="R41" s="49">
        <f t="shared" si="29"/>
        <v>0.34654933520364067</v>
      </c>
      <c r="S41" s="50">
        <f>IFERROR(S40/S13,"N/A")</f>
        <v>0.34654933520364045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11</v>
      </c>
      <c r="D42" s="52">
        <f>C42</f>
        <v>11</v>
      </c>
      <c r="E42" s="52">
        <f t="shared" ref="E42:N42" si="30">D42</f>
        <v>11</v>
      </c>
      <c r="F42" s="195">
        <f t="shared" si="30"/>
        <v>11</v>
      </c>
      <c r="G42" s="52">
        <f t="shared" si="30"/>
        <v>11</v>
      </c>
      <c r="H42" s="158">
        <f t="shared" si="30"/>
        <v>11</v>
      </c>
      <c r="I42" s="195">
        <f t="shared" si="30"/>
        <v>11</v>
      </c>
      <c r="J42" s="52">
        <f t="shared" si="30"/>
        <v>11</v>
      </c>
      <c r="K42" s="52">
        <f t="shared" si="30"/>
        <v>11</v>
      </c>
      <c r="L42" s="195">
        <f t="shared" si="30"/>
        <v>11</v>
      </c>
      <c r="M42" s="52">
        <f t="shared" si="30"/>
        <v>11</v>
      </c>
      <c r="N42" s="196">
        <f t="shared" si="30"/>
        <v>11</v>
      </c>
      <c r="O42" s="52">
        <f>AVERAGE(C42:E42)</f>
        <v>11</v>
      </c>
      <c r="P42" s="52">
        <f>AVERAGE(F42:H42)</f>
        <v>11</v>
      </c>
      <c r="Q42" s="52">
        <f>AVERAGE(I42:K42)</f>
        <v>11</v>
      </c>
      <c r="R42" s="52">
        <f>AVERAGE(L42:N42)</f>
        <v>11</v>
      </c>
      <c r="S42" s="53">
        <f>AVERAGE(O42:R42)</f>
        <v>11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4372.5472625000002</v>
      </c>
      <c r="D44" s="34">
        <f t="shared" ref="D44:R44" si="31">D13-D25-D40</f>
        <v>4372.5472625000002</v>
      </c>
      <c r="E44" s="34">
        <f t="shared" si="31"/>
        <v>4372.5472625000002</v>
      </c>
      <c r="F44" s="185">
        <f t="shared" si="31"/>
        <v>4372.5472625000002</v>
      </c>
      <c r="G44" s="34">
        <f t="shared" si="31"/>
        <v>4372.5472625000002</v>
      </c>
      <c r="H44" s="153">
        <f t="shared" si="31"/>
        <v>4372.5472625000002</v>
      </c>
      <c r="I44" s="185">
        <f t="shared" si="31"/>
        <v>4372.5472625000002</v>
      </c>
      <c r="J44" s="34">
        <f t="shared" si="31"/>
        <v>4372.5472625000002</v>
      </c>
      <c r="K44" s="34">
        <f t="shared" si="31"/>
        <v>4372.5472625000002</v>
      </c>
      <c r="L44" s="185">
        <f t="shared" si="31"/>
        <v>4372.5472625000002</v>
      </c>
      <c r="M44" s="34">
        <f t="shared" si="31"/>
        <v>4372.5472625000002</v>
      </c>
      <c r="N44" s="186">
        <f t="shared" si="31"/>
        <v>4372.5472625000002</v>
      </c>
      <c r="O44" s="34">
        <f t="shared" si="31"/>
        <v>13117.641787500004</v>
      </c>
      <c r="P44" s="34">
        <f t="shared" si="31"/>
        <v>13117.641787500004</v>
      </c>
      <c r="Q44" s="34">
        <f t="shared" si="31"/>
        <v>13117.641787500004</v>
      </c>
      <c r="R44" s="34">
        <f t="shared" si="31"/>
        <v>13117.641787500004</v>
      </c>
      <c r="S44" s="35">
        <f>S13-S25-S40</f>
        <v>52470.567150000075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0.65345066479635927</v>
      </c>
      <c r="D45" s="56">
        <f t="shared" si="32"/>
        <v>0.65345066479635927</v>
      </c>
      <c r="E45" s="56">
        <f t="shared" si="32"/>
        <v>0.65345066479635927</v>
      </c>
      <c r="F45" s="197">
        <f t="shared" si="32"/>
        <v>0.65345066479635927</v>
      </c>
      <c r="G45" s="56">
        <f t="shared" si="32"/>
        <v>0.65345066479635927</v>
      </c>
      <c r="H45" s="159">
        <f t="shared" si="32"/>
        <v>0.65345066479635927</v>
      </c>
      <c r="I45" s="197">
        <f t="shared" si="32"/>
        <v>0.65345066479635927</v>
      </c>
      <c r="J45" s="56">
        <f t="shared" si="32"/>
        <v>0.65345066479635927</v>
      </c>
      <c r="K45" s="56">
        <f t="shared" si="32"/>
        <v>0.65345066479635927</v>
      </c>
      <c r="L45" s="197">
        <f t="shared" si="32"/>
        <v>0.65345066479635927</v>
      </c>
      <c r="M45" s="56">
        <f t="shared" si="32"/>
        <v>0.65345066479635927</v>
      </c>
      <c r="N45" s="198">
        <f t="shared" si="32"/>
        <v>0.65345066479635927</v>
      </c>
      <c r="O45" s="56">
        <f t="shared" si="32"/>
        <v>0.65345066479635927</v>
      </c>
      <c r="P45" s="56">
        <f t="shared" si="32"/>
        <v>0.65345066479635927</v>
      </c>
      <c r="Q45" s="56">
        <f t="shared" si="32"/>
        <v>0.65345066479635927</v>
      </c>
      <c r="R45" s="56">
        <f t="shared" si="32"/>
        <v>0.65345066479635927</v>
      </c>
      <c r="S45" s="57">
        <f>IFERROR(S44/S13,"NO GMV")</f>
        <v>0.65345066479635949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4372.5472625000002</v>
      </c>
      <c r="D47" s="60">
        <f t="shared" ref="D47:R47" si="33">+D44+D25</f>
        <v>4372.5472625000002</v>
      </c>
      <c r="E47" s="60">
        <f t="shared" si="33"/>
        <v>4372.5472625000002</v>
      </c>
      <c r="F47" s="199">
        <f t="shared" si="33"/>
        <v>4372.5472625000002</v>
      </c>
      <c r="G47" s="60">
        <f t="shared" si="33"/>
        <v>4372.5472625000002</v>
      </c>
      <c r="H47" s="160">
        <f t="shared" si="33"/>
        <v>4372.5472625000002</v>
      </c>
      <c r="I47" s="199">
        <f t="shared" si="33"/>
        <v>4372.5472625000002</v>
      </c>
      <c r="J47" s="60">
        <f t="shared" si="33"/>
        <v>4372.5472625000002</v>
      </c>
      <c r="K47" s="60">
        <f t="shared" si="33"/>
        <v>4372.5472625000002</v>
      </c>
      <c r="L47" s="199">
        <f t="shared" si="33"/>
        <v>4372.5472625000002</v>
      </c>
      <c r="M47" s="60">
        <f t="shared" si="33"/>
        <v>4372.5472625000002</v>
      </c>
      <c r="N47" s="200">
        <f t="shared" si="33"/>
        <v>4372.5472625000002</v>
      </c>
      <c r="O47" s="60">
        <f t="shared" si="33"/>
        <v>13117.641787500004</v>
      </c>
      <c r="P47" s="60">
        <f t="shared" si="33"/>
        <v>13117.641787500004</v>
      </c>
      <c r="Q47" s="60">
        <f t="shared" si="33"/>
        <v>13117.641787500004</v>
      </c>
      <c r="R47" s="60">
        <f t="shared" si="33"/>
        <v>13117.641787500004</v>
      </c>
      <c r="S47" s="61">
        <f>+S44+S25</f>
        <v>52470.567150000075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0.65345066479635927</v>
      </c>
      <c r="D48" s="63">
        <f t="shared" si="34"/>
        <v>0.65345066479635927</v>
      </c>
      <c r="E48" s="63">
        <f t="shared" si="34"/>
        <v>0.65345066479635927</v>
      </c>
      <c r="F48" s="201">
        <f t="shared" si="34"/>
        <v>0.65345066479635927</v>
      </c>
      <c r="G48" s="63">
        <f t="shared" si="34"/>
        <v>0.65345066479635927</v>
      </c>
      <c r="H48" s="161">
        <f t="shared" si="34"/>
        <v>0.65345066479635927</v>
      </c>
      <c r="I48" s="201">
        <f t="shared" si="34"/>
        <v>0.65345066479635927</v>
      </c>
      <c r="J48" s="63">
        <f t="shared" si="34"/>
        <v>0.65345066479635927</v>
      </c>
      <c r="K48" s="63">
        <f t="shared" si="34"/>
        <v>0.65345066479635927</v>
      </c>
      <c r="L48" s="201">
        <f t="shared" si="34"/>
        <v>0.65345066479635927</v>
      </c>
      <c r="M48" s="63">
        <f t="shared" si="34"/>
        <v>0.65345066479635927</v>
      </c>
      <c r="N48" s="163">
        <f t="shared" si="34"/>
        <v>0.65345066479635927</v>
      </c>
      <c r="O48" s="63">
        <f t="shared" si="34"/>
        <v>0.65345066479635927</v>
      </c>
      <c r="P48" s="63">
        <f t="shared" si="34"/>
        <v>0.65345066479635927</v>
      </c>
      <c r="Q48" s="63">
        <f t="shared" si="34"/>
        <v>0.65345066479635927</v>
      </c>
      <c r="R48" s="63">
        <f t="shared" si="34"/>
        <v>0.65345066479635927</v>
      </c>
      <c r="S48" s="64">
        <f>IFERROR(S47/S13,"NO GMV")</f>
        <v>0.65345066479635949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607DA-599C-4D8D-818A-ACD31E4DB9D6}">
  <sheetPr codeName="Sheet48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32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32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33701.654999999999</v>
      </c>
      <c r="D5" s="15">
        <f>C5</f>
        <v>33701.654999999999</v>
      </c>
      <c r="E5" s="15">
        <f t="shared" ref="E5:N5" si="2">D5</f>
        <v>33701.654999999999</v>
      </c>
      <c r="F5" s="171">
        <f t="shared" si="2"/>
        <v>33701.654999999999</v>
      </c>
      <c r="G5" s="15">
        <f t="shared" si="2"/>
        <v>33701.654999999999</v>
      </c>
      <c r="H5" s="146">
        <f t="shared" si="2"/>
        <v>33701.654999999999</v>
      </c>
      <c r="I5" s="171">
        <f t="shared" si="2"/>
        <v>33701.654999999999</v>
      </c>
      <c r="J5" s="15">
        <f t="shared" si="2"/>
        <v>33701.654999999999</v>
      </c>
      <c r="K5" s="15">
        <f t="shared" si="2"/>
        <v>33701.654999999999</v>
      </c>
      <c r="L5" s="171">
        <f t="shared" si="2"/>
        <v>33701.654999999999</v>
      </c>
      <c r="M5" s="15">
        <f t="shared" si="2"/>
        <v>33701.654999999999</v>
      </c>
      <c r="N5" s="172">
        <f t="shared" si="2"/>
        <v>33701.654999999999</v>
      </c>
      <c r="O5" s="15">
        <f>SUM(C5:E5)</f>
        <v>101104.965</v>
      </c>
      <c r="P5" s="15">
        <f>SUM(F5:H5)</f>
        <v>101104.965</v>
      </c>
      <c r="Q5" s="15">
        <f>SUM(I5:K5)</f>
        <v>101104.965</v>
      </c>
      <c r="R5" s="15">
        <f>SUM(L5:N5)</f>
        <v>101104.965</v>
      </c>
      <c r="S5" s="16">
        <f>SUM(C5:N5)</f>
        <v>404419.8600000001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14500.460000000001</v>
      </c>
      <c r="D8" s="24">
        <f t="shared" ref="D8:N10" si="3">C8</f>
        <v>14500.460000000001</v>
      </c>
      <c r="E8" s="24">
        <f t="shared" si="3"/>
        <v>14500.460000000001</v>
      </c>
      <c r="F8" s="177">
        <f t="shared" si="3"/>
        <v>14500.460000000001</v>
      </c>
      <c r="G8" s="24">
        <f t="shared" si="3"/>
        <v>14500.460000000001</v>
      </c>
      <c r="H8" s="149">
        <f t="shared" si="3"/>
        <v>14500.460000000001</v>
      </c>
      <c r="I8" s="177">
        <f t="shared" si="3"/>
        <v>14500.460000000001</v>
      </c>
      <c r="J8" s="24">
        <f t="shared" si="3"/>
        <v>14500.460000000001</v>
      </c>
      <c r="K8" s="24">
        <f t="shared" si="3"/>
        <v>14500.460000000001</v>
      </c>
      <c r="L8" s="177">
        <f t="shared" si="3"/>
        <v>14500.460000000001</v>
      </c>
      <c r="M8" s="24">
        <f t="shared" si="3"/>
        <v>14500.460000000001</v>
      </c>
      <c r="N8" s="178">
        <f t="shared" si="3"/>
        <v>14500.460000000001</v>
      </c>
      <c r="O8" s="24">
        <f t="shared" ref="O8:O10" si="4">SUM(C8:E8)</f>
        <v>43501.380000000005</v>
      </c>
      <c r="P8" s="24">
        <f t="shared" ref="P8:P10" si="5">SUM(F8:H8)</f>
        <v>43501.380000000005</v>
      </c>
      <c r="Q8" s="24">
        <f t="shared" ref="Q8:Q10" si="6">SUM(I8:K8)</f>
        <v>43501.380000000005</v>
      </c>
      <c r="R8" s="24">
        <f t="shared" ref="R8:R10" si="7">SUM(L8:N8)</f>
        <v>43501.380000000005</v>
      </c>
      <c r="S8" s="25">
        <f t="shared" ref="S8:S10" si="8">SUM(C8:N8)</f>
        <v>174005.52000000002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6731.5819999999958</v>
      </c>
      <c r="D10" s="27">
        <f t="shared" si="3"/>
        <v>6731.5819999999958</v>
      </c>
      <c r="E10" s="27">
        <f t="shared" si="3"/>
        <v>6731.5819999999958</v>
      </c>
      <c r="F10" s="179">
        <f t="shared" si="3"/>
        <v>6731.5819999999958</v>
      </c>
      <c r="G10" s="27">
        <f t="shared" si="3"/>
        <v>6731.5819999999958</v>
      </c>
      <c r="H10" s="150">
        <f t="shared" si="3"/>
        <v>6731.5819999999958</v>
      </c>
      <c r="I10" s="179">
        <f t="shared" si="3"/>
        <v>6731.5819999999958</v>
      </c>
      <c r="J10" s="27">
        <f t="shared" si="3"/>
        <v>6731.5819999999958</v>
      </c>
      <c r="K10" s="27">
        <f t="shared" si="3"/>
        <v>6731.5819999999958</v>
      </c>
      <c r="L10" s="179">
        <f t="shared" si="3"/>
        <v>6731.5819999999958</v>
      </c>
      <c r="M10" s="27">
        <f t="shared" si="3"/>
        <v>6731.5819999999958</v>
      </c>
      <c r="N10" s="180">
        <f t="shared" si="3"/>
        <v>6731.5819999999958</v>
      </c>
      <c r="O10" s="27">
        <f t="shared" si="4"/>
        <v>20194.745999999988</v>
      </c>
      <c r="P10" s="27">
        <f t="shared" si="5"/>
        <v>20194.745999999988</v>
      </c>
      <c r="Q10" s="27">
        <f t="shared" si="6"/>
        <v>20194.745999999988</v>
      </c>
      <c r="R10" s="27">
        <f t="shared" si="7"/>
        <v>20194.745999999988</v>
      </c>
      <c r="S10" s="28">
        <f t="shared" si="8"/>
        <v>80778.983999999953</v>
      </c>
    </row>
    <row r="11" spans="1:19" ht="12.75" x14ac:dyDescent="0.25">
      <c r="B11" s="29" t="s">
        <v>9</v>
      </c>
      <c r="C11" s="133">
        <f>SUM(C8:C9)</f>
        <v>14500.460000000001</v>
      </c>
      <c r="D11" s="30">
        <f t="shared" ref="D11:S11" si="9">SUM(D8:D9)</f>
        <v>14500.460000000001</v>
      </c>
      <c r="E11" s="30">
        <f t="shared" si="9"/>
        <v>14500.460000000001</v>
      </c>
      <c r="F11" s="181">
        <f t="shared" si="9"/>
        <v>14500.460000000001</v>
      </c>
      <c r="G11" s="30">
        <f t="shared" si="9"/>
        <v>14500.460000000001</v>
      </c>
      <c r="H11" s="151">
        <f t="shared" si="9"/>
        <v>14500.460000000001</v>
      </c>
      <c r="I11" s="181">
        <f t="shared" si="9"/>
        <v>14500.460000000001</v>
      </c>
      <c r="J11" s="30">
        <f t="shared" si="9"/>
        <v>14500.460000000001</v>
      </c>
      <c r="K11" s="30">
        <f t="shared" si="9"/>
        <v>14500.460000000001</v>
      </c>
      <c r="L11" s="181">
        <f t="shared" si="9"/>
        <v>14500.460000000001</v>
      </c>
      <c r="M11" s="30">
        <f t="shared" si="9"/>
        <v>14500.460000000001</v>
      </c>
      <c r="N11" s="182">
        <f t="shared" si="9"/>
        <v>14500.460000000001</v>
      </c>
      <c r="O11" s="30">
        <f t="shared" si="9"/>
        <v>43501.380000000005</v>
      </c>
      <c r="P11" s="30">
        <f t="shared" si="9"/>
        <v>43501.380000000005</v>
      </c>
      <c r="Q11" s="30">
        <f t="shared" si="9"/>
        <v>43501.380000000005</v>
      </c>
      <c r="R11" s="30">
        <f t="shared" si="9"/>
        <v>43501.380000000005</v>
      </c>
      <c r="S11" s="31">
        <f t="shared" si="9"/>
        <v>174005.52000000002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12469.613000000001</v>
      </c>
      <c r="D13" s="34">
        <f t="shared" ref="D13:N13" si="11">D5-SUM(D8:D10)</f>
        <v>12469.613000000001</v>
      </c>
      <c r="E13" s="34">
        <f t="shared" si="11"/>
        <v>12469.613000000001</v>
      </c>
      <c r="F13" s="185">
        <f t="shared" si="11"/>
        <v>12469.613000000001</v>
      </c>
      <c r="G13" s="34">
        <f t="shared" si="11"/>
        <v>12469.613000000001</v>
      </c>
      <c r="H13" s="153">
        <f t="shared" si="11"/>
        <v>12469.613000000001</v>
      </c>
      <c r="I13" s="185">
        <f t="shared" si="11"/>
        <v>12469.613000000001</v>
      </c>
      <c r="J13" s="34">
        <f t="shared" si="11"/>
        <v>12469.613000000001</v>
      </c>
      <c r="K13" s="34">
        <f t="shared" si="11"/>
        <v>12469.613000000001</v>
      </c>
      <c r="L13" s="185">
        <f t="shared" si="11"/>
        <v>12469.613000000001</v>
      </c>
      <c r="M13" s="34">
        <f t="shared" si="11"/>
        <v>12469.613000000001</v>
      </c>
      <c r="N13" s="186">
        <f t="shared" si="11"/>
        <v>12469.613000000001</v>
      </c>
      <c r="O13" s="34">
        <f t="shared" ref="O13:R13" si="12">O5-SUM(O8:O10)</f>
        <v>37408.839000000007</v>
      </c>
      <c r="P13" s="34">
        <f t="shared" si="12"/>
        <v>37408.839000000007</v>
      </c>
      <c r="Q13" s="34">
        <f t="shared" si="12"/>
        <v>37408.839000000007</v>
      </c>
      <c r="R13" s="34">
        <f t="shared" si="12"/>
        <v>37408.839000000007</v>
      </c>
      <c r="S13" s="35">
        <f>S5-SUM(S8:S10)</f>
        <v>149635.35600000015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0.37000001928688669</v>
      </c>
      <c r="D14" s="314">
        <f t="shared" si="13"/>
        <v>0.37000001928688669</v>
      </c>
      <c r="E14" s="314">
        <f t="shared" si="13"/>
        <v>0.37000001928688669</v>
      </c>
      <c r="F14" s="315">
        <f t="shared" si="13"/>
        <v>0.37000001928688669</v>
      </c>
      <c r="G14" s="314">
        <f t="shared" si="13"/>
        <v>0.37000001928688669</v>
      </c>
      <c r="H14" s="316">
        <f t="shared" si="13"/>
        <v>0.37000001928688669</v>
      </c>
      <c r="I14" s="315">
        <f t="shared" si="13"/>
        <v>0.37000001928688669</v>
      </c>
      <c r="J14" s="314">
        <f t="shared" si="13"/>
        <v>0.37000001928688669</v>
      </c>
      <c r="K14" s="314">
        <f t="shared" si="13"/>
        <v>0.37000001928688669</v>
      </c>
      <c r="L14" s="315">
        <f t="shared" si="13"/>
        <v>0.37000001928688669</v>
      </c>
      <c r="M14" s="314">
        <f t="shared" si="13"/>
        <v>0.37000001928688669</v>
      </c>
      <c r="N14" s="317">
        <f t="shared" si="13"/>
        <v>0.37000001928688669</v>
      </c>
      <c r="O14" s="314">
        <f t="shared" si="13"/>
        <v>0.37000001928688675</v>
      </c>
      <c r="P14" s="314">
        <f t="shared" si="13"/>
        <v>0.37000001928688675</v>
      </c>
      <c r="Q14" s="314">
        <f t="shared" si="13"/>
        <v>0.37000001928688675</v>
      </c>
      <c r="R14" s="314">
        <f t="shared" si="13"/>
        <v>0.37000001928688675</v>
      </c>
      <c r="S14" s="318">
        <f>IFERROR(S13/S5,"N/A")</f>
        <v>0.37000001928688692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166.66666666666666</v>
      </c>
      <c r="D29" s="24">
        <f t="shared" ref="D29:N39" si="22">C29</f>
        <v>166.66666666666666</v>
      </c>
      <c r="E29" s="24">
        <f t="shared" si="22"/>
        <v>166.66666666666666</v>
      </c>
      <c r="F29" s="177">
        <f t="shared" si="22"/>
        <v>166.66666666666666</v>
      </c>
      <c r="G29" s="24">
        <f t="shared" si="22"/>
        <v>166.66666666666666</v>
      </c>
      <c r="H29" s="149">
        <f t="shared" si="22"/>
        <v>166.66666666666666</v>
      </c>
      <c r="I29" s="177">
        <f t="shared" si="22"/>
        <v>166.66666666666666</v>
      </c>
      <c r="J29" s="24">
        <f t="shared" si="22"/>
        <v>166.66666666666666</v>
      </c>
      <c r="K29" s="24">
        <f t="shared" si="22"/>
        <v>166.66666666666666</v>
      </c>
      <c r="L29" s="177">
        <f t="shared" si="22"/>
        <v>166.66666666666666</v>
      </c>
      <c r="M29" s="24">
        <f t="shared" si="22"/>
        <v>166.66666666666666</v>
      </c>
      <c r="N29" s="178">
        <f t="shared" si="22"/>
        <v>166.66666666666666</v>
      </c>
      <c r="O29" s="24">
        <f t="shared" ref="O29:O39" si="23">SUM(C29:E29)</f>
        <v>500</v>
      </c>
      <c r="P29" s="24">
        <f t="shared" ref="P29:P39" si="24">SUM(F29:H29)</f>
        <v>500</v>
      </c>
      <c r="Q29" s="24">
        <f t="shared" ref="Q29:Q39" si="25">SUM(I29:K29)</f>
        <v>500</v>
      </c>
      <c r="R29" s="24">
        <f t="shared" ref="R29:R39" si="26">SUM(L29:N29)</f>
        <v>500</v>
      </c>
      <c r="S29" s="25">
        <f t="shared" ref="S29:S39" si="27">SUM(C29:N29)</f>
        <v>2000.0000000000002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91.666666666666686</v>
      </c>
      <c r="D31" s="24">
        <f t="shared" si="22"/>
        <v>91.666666666666686</v>
      </c>
      <c r="E31" s="24">
        <f t="shared" si="22"/>
        <v>91.666666666666686</v>
      </c>
      <c r="F31" s="177">
        <f t="shared" si="22"/>
        <v>91.666666666666686</v>
      </c>
      <c r="G31" s="24">
        <f t="shared" si="22"/>
        <v>91.666666666666686</v>
      </c>
      <c r="H31" s="149">
        <f t="shared" si="22"/>
        <v>91.666666666666686</v>
      </c>
      <c r="I31" s="177">
        <f t="shared" si="22"/>
        <v>91.666666666666686</v>
      </c>
      <c r="J31" s="24">
        <f t="shared" si="22"/>
        <v>91.666666666666686</v>
      </c>
      <c r="K31" s="24">
        <f t="shared" si="22"/>
        <v>91.666666666666686</v>
      </c>
      <c r="L31" s="177">
        <f t="shared" si="22"/>
        <v>91.666666666666686</v>
      </c>
      <c r="M31" s="24">
        <f t="shared" si="22"/>
        <v>91.666666666666686</v>
      </c>
      <c r="N31" s="178">
        <f t="shared" si="22"/>
        <v>91.666666666666686</v>
      </c>
      <c r="O31" s="24">
        <f t="shared" si="23"/>
        <v>275.00000000000006</v>
      </c>
      <c r="P31" s="24">
        <f t="shared" si="24"/>
        <v>275.00000000000006</v>
      </c>
      <c r="Q31" s="24">
        <f t="shared" si="25"/>
        <v>275.00000000000006</v>
      </c>
      <c r="R31" s="24">
        <f t="shared" si="26"/>
        <v>275.00000000000006</v>
      </c>
      <c r="S31" s="25">
        <f t="shared" si="27"/>
        <v>1100.0000000000005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91.666666666666686</v>
      </c>
      <c r="D32" s="24">
        <f t="shared" si="22"/>
        <v>91.666666666666686</v>
      </c>
      <c r="E32" s="24">
        <f t="shared" si="22"/>
        <v>91.666666666666686</v>
      </c>
      <c r="F32" s="177">
        <f t="shared" si="22"/>
        <v>91.666666666666686</v>
      </c>
      <c r="G32" s="24">
        <f t="shared" si="22"/>
        <v>91.666666666666686</v>
      </c>
      <c r="H32" s="149">
        <f t="shared" si="22"/>
        <v>91.666666666666686</v>
      </c>
      <c r="I32" s="177">
        <f t="shared" si="22"/>
        <v>91.666666666666686</v>
      </c>
      <c r="J32" s="24">
        <f t="shared" si="22"/>
        <v>91.666666666666686</v>
      </c>
      <c r="K32" s="24">
        <f t="shared" si="22"/>
        <v>91.666666666666686</v>
      </c>
      <c r="L32" s="177">
        <f t="shared" si="22"/>
        <v>91.666666666666686</v>
      </c>
      <c r="M32" s="24">
        <f t="shared" si="22"/>
        <v>91.666666666666686</v>
      </c>
      <c r="N32" s="178">
        <f t="shared" si="22"/>
        <v>91.666666666666686</v>
      </c>
      <c r="O32" s="24">
        <f t="shared" si="23"/>
        <v>275.00000000000006</v>
      </c>
      <c r="P32" s="24">
        <f t="shared" si="24"/>
        <v>275.00000000000006</v>
      </c>
      <c r="Q32" s="24">
        <f t="shared" si="25"/>
        <v>275.00000000000006</v>
      </c>
      <c r="R32" s="24">
        <f t="shared" si="26"/>
        <v>275.00000000000006</v>
      </c>
      <c r="S32" s="25">
        <f t="shared" si="27"/>
        <v>1100.0000000000005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1011.0496499999999</v>
      </c>
      <c r="D33" s="24">
        <f t="shared" si="22"/>
        <v>1011.0496499999999</v>
      </c>
      <c r="E33" s="24">
        <f t="shared" si="22"/>
        <v>1011.0496499999999</v>
      </c>
      <c r="F33" s="177">
        <f t="shared" si="22"/>
        <v>1011.0496499999999</v>
      </c>
      <c r="G33" s="24">
        <f t="shared" si="22"/>
        <v>1011.0496499999999</v>
      </c>
      <c r="H33" s="149">
        <f t="shared" si="22"/>
        <v>1011.0496499999999</v>
      </c>
      <c r="I33" s="177">
        <f t="shared" si="22"/>
        <v>1011.0496499999999</v>
      </c>
      <c r="J33" s="24">
        <f t="shared" si="22"/>
        <v>1011.0496499999999</v>
      </c>
      <c r="K33" s="24">
        <f t="shared" si="22"/>
        <v>1011.0496499999999</v>
      </c>
      <c r="L33" s="177">
        <f t="shared" si="22"/>
        <v>1011.0496499999999</v>
      </c>
      <c r="M33" s="24">
        <f t="shared" si="22"/>
        <v>1011.0496499999999</v>
      </c>
      <c r="N33" s="178">
        <f t="shared" si="22"/>
        <v>1011.0496499999999</v>
      </c>
      <c r="O33" s="24">
        <f t="shared" si="23"/>
        <v>3033.1489499999998</v>
      </c>
      <c r="P33" s="24">
        <f t="shared" si="24"/>
        <v>3033.1489499999998</v>
      </c>
      <c r="Q33" s="24">
        <f t="shared" si="25"/>
        <v>3033.1489499999998</v>
      </c>
      <c r="R33" s="24">
        <f t="shared" si="26"/>
        <v>3033.1489499999998</v>
      </c>
      <c r="S33" s="25">
        <f t="shared" si="27"/>
        <v>12132.595800000003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154</v>
      </c>
      <c r="D35" s="24">
        <f t="shared" si="22"/>
        <v>154</v>
      </c>
      <c r="E35" s="24">
        <f t="shared" si="22"/>
        <v>154</v>
      </c>
      <c r="F35" s="177">
        <f t="shared" si="22"/>
        <v>154</v>
      </c>
      <c r="G35" s="24">
        <f t="shared" si="22"/>
        <v>154</v>
      </c>
      <c r="H35" s="149">
        <f t="shared" si="22"/>
        <v>154</v>
      </c>
      <c r="I35" s="177">
        <f t="shared" si="22"/>
        <v>154</v>
      </c>
      <c r="J35" s="24">
        <f t="shared" si="22"/>
        <v>154</v>
      </c>
      <c r="K35" s="24">
        <f t="shared" si="22"/>
        <v>154</v>
      </c>
      <c r="L35" s="177">
        <f t="shared" si="22"/>
        <v>154</v>
      </c>
      <c r="M35" s="24">
        <f t="shared" si="22"/>
        <v>154</v>
      </c>
      <c r="N35" s="178">
        <f t="shared" si="22"/>
        <v>154</v>
      </c>
      <c r="O35" s="24">
        <f t="shared" si="23"/>
        <v>462</v>
      </c>
      <c r="P35" s="24">
        <f t="shared" si="24"/>
        <v>462</v>
      </c>
      <c r="Q35" s="24">
        <f t="shared" si="25"/>
        <v>462</v>
      </c>
      <c r="R35" s="24">
        <f t="shared" si="26"/>
        <v>462</v>
      </c>
      <c r="S35" s="25">
        <f t="shared" si="27"/>
        <v>1848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445.50000000000006</v>
      </c>
      <c r="D36" s="24">
        <f t="shared" si="22"/>
        <v>445.50000000000006</v>
      </c>
      <c r="E36" s="24">
        <f t="shared" si="22"/>
        <v>445.50000000000006</v>
      </c>
      <c r="F36" s="177">
        <f t="shared" si="22"/>
        <v>445.50000000000006</v>
      </c>
      <c r="G36" s="24">
        <f t="shared" si="22"/>
        <v>445.50000000000006</v>
      </c>
      <c r="H36" s="149">
        <f t="shared" si="22"/>
        <v>445.50000000000006</v>
      </c>
      <c r="I36" s="177">
        <f t="shared" si="22"/>
        <v>445.50000000000006</v>
      </c>
      <c r="J36" s="24">
        <f t="shared" si="22"/>
        <v>445.50000000000006</v>
      </c>
      <c r="K36" s="24">
        <f t="shared" si="22"/>
        <v>445.50000000000006</v>
      </c>
      <c r="L36" s="177">
        <f t="shared" si="22"/>
        <v>445.50000000000006</v>
      </c>
      <c r="M36" s="24">
        <f t="shared" si="22"/>
        <v>445.50000000000006</v>
      </c>
      <c r="N36" s="178">
        <f t="shared" si="22"/>
        <v>445.50000000000006</v>
      </c>
      <c r="O36" s="24">
        <f t="shared" si="23"/>
        <v>1336.5000000000002</v>
      </c>
      <c r="P36" s="24">
        <f t="shared" si="24"/>
        <v>1336.5000000000002</v>
      </c>
      <c r="Q36" s="24">
        <f t="shared" si="25"/>
        <v>1336.5000000000002</v>
      </c>
      <c r="R36" s="24">
        <f t="shared" si="26"/>
        <v>1336.5000000000002</v>
      </c>
      <c r="S36" s="25">
        <f t="shared" si="27"/>
        <v>5346.0000000000009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187</v>
      </c>
      <c r="D37" s="24">
        <f t="shared" si="22"/>
        <v>187</v>
      </c>
      <c r="E37" s="24">
        <f t="shared" si="22"/>
        <v>187</v>
      </c>
      <c r="F37" s="177">
        <f t="shared" si="22"/>
        <v>187</v>
      </c>
      <c r="G37" s="24">
        <f t="shared" si="22"/>
        <v>187</v>
      </c>
      <c r="H37" s="149">
        <f t="shared" si="22"/>
        <v>187</v>
      </c>
      <c r="I37" s="177">
        <f t="shared" si="22"/>
        <v>187</v>
      </c>
      <c r="J37" s="24">
        <f t="shared" si="22"/>
        <v>187</v>
      </c>
      <c r="K37" s="24">
        <f t="shared" si="22"/>
        <v>187</v>
      </c>
      <c r="L37" s="177">
        <f t="shared" si="22"/>
        <v>187</v>
      </c>
      <c r="M37" s="24">
        <f t="shared" si="22"/>
        <v>187</v>
      </c>
      <c r="N37" s="178">
        <f t="shared" si="22"/>
        <v>187</v>
      </c>
      <c r="O37" s="24">
        <f t="shared" si="23"/>
        <v>561</v>
      </c>
      <c r="P37" s="24">
        <f t="shared" si="24"/>
        <v>561</v>
      </c>
      <c r="Q37" s="24">
        <f t="shared" si="25"/>
        <v>561</v>
      </c>
      <c r="R37" s="24">
        <f t="shared" si="26"/>
        <v>561</v>
      </c>
      <c r="S37" s="25">
        <f t="shared" si="27"/>
        <v>2244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1454.7866666666669</v>
      </c>
      <c r="D39" s="27">
        <f t="shared" si="22"/>
        <v>1454.7866666666669</v>
      </c>
      <c r="E39" s="27">
        <f t="shared" si="22"/>
        <v>1454.7866666666669</v>
      </c>
      <c r="F39" s="179">
        <f t="shared" si="22"/>
        <v>1454.7866666666669</v>
      </c>
      <c r="G39" s="27">
        <f t="shared" si="22"/>
        <v>1454.7866666666669</v>
      </c>
      <c r="H39" s="150">
        <f t="shared" si="22"/>
        <v>1454.7866666666669</v>
      </c>
      <c r="I39" s="179">
        <f t="shared" si="22"/>
        <v>1454.7866666666669</v>
      </c>
      <c r="J39" s="27">
        <f t="shared" si="22"/>
        <v>1454.7866666666669</v>
      </c>
      <c r="K39" s="27">
        <f t="shared" si="22"/>
        <v>1454.7866666666669</v>
      </c>
      <c r="L39" s="179">
        <f t="shared" si="22"/>
        <v>1454.7866666666669</v>
      </c>
      <c r="M39" s="27">
        <f t="shared" si="22"/>
        <v>1454.7866666666669</v>
      </c>
      <c r="N39" s="180">
        <f t="shared" si="22"/>
        <v>1454.7866666666669</v>
      </c>
      <c r="O39" s="27">
        <f t="shared" si="23"/>
        <v>4364.3600000000006</v>
      </c>
      <c r="P39" s="27">
        <f t="shared" si="24"/>
        <v>4364.3600000000006</v>
      </c>
      <c r="Q39" s="27">
        <f t="shared" si="25"/>
        <v>4364.3600000000006</v>
      </c>
      <c r="R39" s="27">
        <f t="shared" si="26"/>
        <v>4364.3600000000006</v>
      </c>
      <c r="S39" s="28">
        <f t="shared" si="27"/>
        <v>17457.440000000002</v>
      </c>
    </row>
    <row r="40" spans="2:19" s="41" customFormat="1" ht="12.75" x14ac:dyDescent="0.25">
      <c r="B40" s="45" t="s">
        <v>32</v>
      </c>
      <c r="C40" s="138">
        <f>SUM(C29:C39)</f>
        <v>3602.3363166666668</v>
      </c>
      <c r="D40" s="46">
        <f t="shared" ref="D40:R40" si="28">SUM(D29:D39)</f>
        <v>3602.3363166666668</v>
      </c>
      <c r="E40" s="46">
        <f t="shared" si="28"/>
        <v>3602.3363166666668</v>
      </c>
      <c r="F40" s="191">
        <f t="shared" si="28"/>
        <v>3602.3363166666668</v>
      </c>
      <c r="G40" s="46">
        <f t="shared" si="28"/>
        <v>3602.3363166666668</v>
      </c>
      <c r="H40" s="156">
        <f t="shared" si="28"/>
        <v>3602.3363166666668</v>
      </c>
      <c r="I40" s="191">
        <f t="shared" si="28"/>
        <v>3602.3363166666668</v>
      </c>
      <c r="J40" s="46">
        <f t="shared" si="28"/>
        <v>3602.3363166666668</v>
      </c>
      <c r="K40" s="46">
        <f t="shared" si="28"/>
        <v>3602.3363166666668</v>
      </c>
      <c r="L40" s="191">
        <f t="shared" si="28"/>
        <v>3602.3363166666668</v>
      </c>
      <c r="M40" s="46">
        <f t="shared" si="28"/>
        <v>3602.3363166666668</v>
      </c>
      <c r="N40" s="192">
        <f t="shared" si="28"/>
        <v>3602.3363166666668</v>
      </c>
      <c r="O40" s="46">
        <f t="shared" si="28"/>
        <v>10807.008949999999</v>
      </c>
      <c r="P40" s="46">
        <f t="shared" si="28"/>
        <v>10807.008949999999</v>
      </c>
      <c r="Q40" s="46">
        <f t="shared" si="28"/>
        <v>10807.008949999999</v>
      </c>
      <c r="R40" s="46">
        <f t="shared" si="28"/>
        <v>10807.008949999999</v>
      </c>
      <c r="S40" s="47">
        <f>SUM(S29:S39)</f>
        <v>43228.035800000005</v>
      </c>
    </row>
    <row r="41" spans="2:19" s="39" customFormat="1" ht="12.75" x14ac:dyDescent="0.25">
      <c r="B41" s="48" t="s">
        <v>33</v>
      </c>
      <c r="C41" s="139">
        <f>IFERROR(C40/C13,"N/A")</f>
        <v>0.28888918338256903</v>
      </c>
      <c r="D41" s="49">
        <f t="shared" ref="D41:R41" si="29">IFERROR(D40/D13,"N/A")</f>
        <v>0.28888918338256903</v>
      </c>
      <c r="E41" s="49">
        <f t="shared" si="29"/>
        <v>0.28888918338256903</v>
      </c>
      <c r="F41" s="193">
        <f t="shared" si="29"/>
        <v>0.28888918338256903</v>
      </c>
      <c r="G41" s="49">
        <f t="shared" si="29"/>
        <v>0.28888918338256903</v>
      </c>
      <c r="H41" s="157">
        <f t="shared" si="29"/>
        <v>0.28888918338256903</v>
      </c>
      <c r="I41" s="193">
        <f t="shared" si="29"/>
        <v>0.28888918338256903</v>
      </c>
      <c r="J41" s="49">
        <f t="shared" si="29"/>
        <v>0.28888918338256903</v>
      </c>
      <c r="K41" s="49">
        <f t="shared" si="29"/>
        <v>0.28888918338256903</v>
      </c>
      <c r="L41" s="193">
        <f t="shared" si="29"/>
        <v>0.28888918338256903</v>
      </c>
      <c r="M41" s="49">
        <f t="shared" si="29"/>
        <v>0.28888918338256903</v>
      </c>
      <c r="N41" s="194">
        <f t="shared" si="29"/>
        <v>0.28888918338256903</v>
      </c>
      <c r="O41" s="49">
        <f t="shared" si="29"/>
        <v>0.28888918338256897</v>
      </c>
      <c r="P41" s="49">
        <f t="shared" si="29"/>
        <v>0.28888918338256897</v>
      </c>
      <c r="Q41" s="49">
        <f t="shared" si="29"/>
        <v>0.28888918338256897</v>
      </c>
      <c r="R41" s="49">
        <f t="shared" si="29"/>
        <v>0.28888918338256897</v>
      </c>
      <c r="S41" s="50">
        <f>IFERROR(S40/S13,"N/A")</f>
        <v>0.2888891833825688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11</v>
      </c>
      <c r="D42" s="52">
        <f>C42</f>
        <v>11</v>
      </c>
      <c r="E42" s="52">
        <f t="shared" ref="E42:N42" si="30">D42</f>
        <v>11</v>
      </c>
      <c r="F42" s="195">
        <f t="shared" si="30"/>
        <v>11</v>
      </c>
      <c r="G42" s="52">
        <f t="shared" si="30"/>
        <v>11</v>
      </c>
      <c r="H42" s="158">
        <f t="shared" si="30"/>
        <v>11</v>
      </c>
      <c r="I42" s="195">
        <f t="shared" si="30"/>
        <v>11</v>
      </c>
      <c r="J42" s="52">
        <f t="shared" si="30"/>
        <v>11</v>
      </c>
      <c r="K42" s="52">
        <f t="shared" si="30"/>
        <v>11</v>
      </c>
      <c r="L42" s="195">
        <f t="shared" si="30"/>
        <v>11</v>
      </c>
      <c r="M42" s="52">
        <f t="shared" si="30"/>
        <v>11</v>
      </c>
      <c r="N42" s="196">
        <f t="shared" si="30"/>
        <v>11</v>
      </c>
      <c r="O42" s="52">
        <f>AVERAGE(C42:E42)</f>
        <v>11</v>
      </c>
      <c r="P42" s="52">
        <f>AVERAGE(F42:H42)</f>
        <v>11</v>
      </c>
      <c r="Q42" s="52">
        <f>AVERAGE(I42:K42)</f>
        <v>11</v>
      </c>
      <c r="R42" s="52">
        <f>AVERAGE(L42:N42)</f>
        <v>11</v>
      </c>
      <c r="S42" s="53">
        <f>AVERAGE(O42:R42)</f>
        <v>11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8867.2766833333335</v>
      </c>
      <c r="D44" s="34">
        <f t="shared" ref="D44:R44" si="31">D13-D25-D40</f>
        <v>8867.2766833333335</v>
      </c>
      <c r="E44" s="34">
        <f t="shared" si="31"/>
        <v>8867.2766833333335</v>
      </c>
      <c r="F44" s="185">
        <f t="shared" si="31"/>
        <v>8867.2766833333335</v>
      </c>
      <c r="G44" s="34">
        <f t="shared" si="31"/>
        <v>8867.2766833333335</v>
      </c>
      <c r="H44" s="153">
        <f t="shared" si="31"/>
        <v>8867.2766833333335</v>
      </c>
      <c r="I44" s="185">
        <f t="shared" si="31"/>
        <v>8867.2766833333335</v>
      </c>
      <c r="J44" s="34">
        <f t="shared" si="31"/>
        <v>8867.2766833333335</v>
      </c>
      <c r="K44" s="34">
        <f t="shared" si="31"/>
        <v>8867.2766833333335</v>
      </c>
      <c r="L44" s="185">
        <f t="shared" si="31"/>
        <v>8867.2766833333335</v>
      </c>
      <c r="M44" s="34">
        <f t="shared" si="31"/>
        <v>8867.2766833333335</v>
      </c>
      <c r="N44" s="186">
        <f t="shared" si="31"/>
        <v>8867.2766833333335</v>
      </c>
      <c r="O44" s="34">
        <f t="shared" si="31"/>
        <v>26601.830050000008</v>
      </c>
      <c r="P44" s="34">
        <f t="shared" si="31"/>
        <v>26601.830050000008</v>
      </c>
      <c r="Q44" s="34">
        <f t="shared" si="31"/>
        <v>26601.830050000008</v>
      </c>
      <c r="R44" s="34">
        <f t="shared" si="31"/>
        <v>26601.830050000008</v>
      </c>
      <c r="S44" s="35">
        <f>S13-S25-S40</f>
        <v>106407.32020000013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0.71111081661743092</v>
      </c>
      <c r="D45" s="56">
        <f t="shared" si="32"/>
        <v>0.71111081661743092</v>
      </c>
      <c r="E45" s="56">
        <f t="shared" si="32"/>
        <v>0.71111081661743092</v>
      </c>
      <c r="F45" s="197">
        <f t="shared" si="32"/>
        <v>0.71111081661743092</v>
      </c>
      <c r="G45" s="56">
        <f t="shared" si="32"/>
        <v>0.71111081661743092</v>
      </c>
      <c r="H45" s="159">
        <f t="shared" si="32"/>
        <v>0.71111081661743092</v>
      </c>
      <c r="I45" s="197">
        <f t="shared" si="32"/>
        <v>0.71111081661743092</v>
      </c>
      <c r="J45" s="56">
        <f t="shared" si="32"/>
        <v>0.71111081661743092</v>
      </c>
      <c r="K45" s="56">
        <f t="shared" si="32"/>
        <v>0.71111081661743092</v>
      </c>
      <c r="L45" s="197">
        <f t="shared" si="32"/>
        <v>0.71111081661743092</v>
      </c>
      <c r="M45" s="56">
        <f t="shared" si="32"/>
        <v>0.71111081661743092</v>
      </c>
      <c r="N45" s="198">
        <f t="shared" si="32"/>
        <v>0.71111081661743092</v>
      </c>
      <c r="O45" s="56">
        <f t="shared" si="32"/>
        <v>0.71111081661743103</v>
      </c>
      <c r="P45" s="56">
        <f t="shared" si="32"/>
        <v>0.71111081661743103</v>
      </c>
      <c r="Q45" s="56">
        <f t="shared" si="32"/>
        <v>0.71111081661743103</v>
      </c>
      <c r="R45" s="56">
        <f t="shared" si="32"/>
        <v>0.71111081661743103</v>
      </c>
      <c r="S45" s="57">
        <f>IFERROR(S44/S13,"NO GMV")</f>
        <v>0.71111081661743114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8867.2766833333335</v>
      </c>
      <c r="D47" s="60">
        <f t="shared" ref="D47:R47" si="33">+D44+D25</f>
        <v>8867.2766833333335</v>
      </c>
      <c r="E47" s="60">
        <f t="shared" si="33"/>
        <v>8867.2766833333335</v>
      </c>
      <c r="F47" s="199">
        <f t="shared" si="33"/>
        <v>8867.2766833333335</v>
      </c>
      <c r="G47" s="60">
        <f t="shared" si="33"/>
        <v>8867.2766833333335</v>
      </c>
      <c r="H47" s="160">
        <f t="shared" si="33"/>
        <v>8867.2766833333335</v>
      </c>
      <c r="I47" s="199">
        <f t="shared" si="33"/>
        <v>8867.2766833333335</v>
      </c>
      <c r="J47" s="60">
        <f t="shared" si="33"/>
        <v>8867.2766833333335</v>
      </c>
      <c r="K47" s="60">
        <f t="shared" si="33"/>
        <v>8867.2766833333335</v>
      </c>
      <c r="L47" s="199">
        <f t="shared" si="33"/>
        <v>8867.2766833333335</v>
      </c>
      <c r="M47" s="60">
        <f t="shared" si="33"/>
        <v>8867.2766833333335</v>
      </c>
      <c r="N47" s="200">
        <f t="shared" si="33"/>
        <v>8867.2766833333335</v>
      </c>
      <c r="O47" s="60">
        <f t="shared" si="33"/>
        <v>26601.830050000008</v>
      </c>
      <c r="P47" s="60">
        <f t="shared" si="33"/>
        <v>26601.830050000008</v>
      </c>
      <c r="Q47" s="60">
        <f t="shared" si="33"/>
        <v>26601.830050000008</v>
      </c>
      <c r="R47" s="60">
        <f t="shared" si="33"/>
        <v>26601.830050000008</v>
      </c>
      <c r="S47" s="61">
        <f>+S44+S25</f>
        <v>106407.32020000013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0.71111081661743092</v>
      </c>
      <c r="D48" s="63">
        <f t="shared" si="34"/>
        <v>0.71111081661743092</v>
      </c>
      <c r="E48" s="63">
        <f t="shared" si="34"/>
        <v>0.71111081661743092</v>
      </c>
      <c r="F48" s="201">
        <f t="shared" si="34"/>
        <v>0.71111081661743092</v>
      </c>
      <c r="G48" s="63">
        <f t="shared" si="34"/>
        <v>0.71111081661743092</v>
      </c>
      <c r="H48" s="161">
        <f t="shared" si="34"/>
        <v>0.71111081661743092</v>
      </c>
      <c r="I48" s="201">
        <f t="shared" si="34"/>
        <v>0.71111081661743092</v>
      </c>
      <c r="J48" s="63">
        <f t="shared" si="34"/>
        <v>0.71111081661743092</v>
      </c>
      <c r="K48" s="63">
        <f t="shared" si="34"/>
        <v>0.71111081661743092</v>
      </c>
      <c r="L48" s="201">
        <f t="shared" si="34"/>
        <v>0.71111081661743092</v>
      </c>
      <c r="M48" s="63">
        <f t="shared" si="34"/>
        <v>0.71111081661743092</v>
      </c>
      <c r="N48" s="163">
        <f t="shared" si="34"/>
        <v>0.71111081661743092</v>
      </c>
      <c r="O48" s="63">
        <f t="shared" si="34"/>
        <v>0.71111081661743103</v>
      </c>
      <c r="P48" s="63">
        <f t="shared" si="34"/>
        <v>0.71111081661743103</v>
      </c>
      <c r="Q48" s="63">
        <f t="shared" si="34"/>
        <v>0.71111081661743103</v>
      </c>
      <c r="R48" s="63">
        <f t="shared" si="34"/>
        <v>0.71111081661743103</v>
      </c>
      <c r="S48" s="64">
        <f>IFERROR(S47/S13,"NO GMV")</f>
        <v>0.71111081661743114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81FCB-9F43-409E-B3C2-C50E1DBD423D}">
  <sheetPr codeName="Sheet49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33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33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663129.11166666483</v>
      </c>
      <c r="D5" s="15">
        <f>C5</f>
        <v>663129.11166666483</v>
      </c>
      <c r="E5" s="15">
        <f t="shared" ref="E5:N5" si="2">D5</f>
        <v>663129.11166666483</v>
      </c>
      <c r="F5" s="171">
        <f t="shared" si="2"/>
        <v>663129.11166666483</v>
      </c>
      <c r="G5" s="15">
        <f t="shared" si="2"/>
        <v>663129.11166666483</v>
      </c>
      <c r="H5" s="146">
        <f t="shared" si="2"/>
        <v>663129.11166666483</v>
      </c>
      <c r="I5" s="171">
        <f t="shared" si="2"/>
        <v>663129.11166666483</v>
      </c>
      <c r="J5" s="15">
        <f t="shared" si="2"/>
        <v>663129.11166666483</v>
      </c>
      <c r="K5" s="15">
        <f t="shared" si="2"/>
        <v>663129.11166666483</v>
      </c>
      <c r="L5" s="171">
        <f t="shared" si="2"/>
        <v>663129.11166666483</v>
      </c>
      <c r="M5" s="15">
        <f t="shared" si="2"/>
        <v>663129.11166666483</v>
      </c>
      <c r="N5" s="172">
        <f t="shared" si="2"/>
        <v>663129.11166666483</v>
      </c>
      <c r="O5" s="15">
        <f>SUM(C5:E5)</f>
        <v>1989387.3349999944</v>
      </c>
      <c r="P5" s="15">
        <f>SUM(F5:H5)</f>
        <v>1989387.3349999944</v>
      </c>
      <c r="Q5" s="15">
        <f>SUM(I5:K5)</f>
        <v>1989387.3349999944</v>
      </c>
      <c r="R5" s="15">
        <f>SUM(L5:N5)</f>
        <v>1989387.3349999944</v>
      </c>
      <c r="S5" s="16">
        <f>SUM(C5:N5)</f>
        <v>7957549.3399999766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306783.10000000003</v>
      </c>
      <c r="D8" s="24">
        <f t="shared" ref="D8:N10" si="3">C8</f>
        <v>306783.10000000003</v>
      </c>
      <c r="E8" s="24">
        <f t="shared" si="3"/>
        <v>306783.10000000003</v>
      </c>
      <c r="F8" s="177">
        <f t="shared" si="3"/>
        <v>306783.10000000003</v>
      </c>
      <c r="G8" s="24">
        <f t="shared" si="3"/>
        <v>306783.10000000003</v>
      </c>
      <c r="H8" s="149">
        <f t="shared" si="3"/>
        <v>306783.10000000003</v>
      </c>
      <c r="I8" s="177">
        <f t="shared" si="3"/>
        <v>306783.10000000003</v>
      </c>
      <c r="J8" s="24">
        <f t="shared" si="3"/>
        <v>306783.10000000003</v>
      </c>
      <c r="K8" s="24">
        <f t="shared" si="3"/>
        <v>306783.10000000003</v>
      </c>
      <c r="L8" s="177">
        <f t="shared" si="3"/>
        <v>306783.10000000003</v>
      </c>
      <c r="M8" s="24">
        <f t="shared" si="3"/>
        <v>306783.10000000003</v>
      </c>
      <c r="N8" s="178">
        <f t="shared" si="3"/>
        <v>306783.10000000003</v>
      </c>
      <c r="O8" s="24">
        <f t="shared" ref="O8:O10" si="4">SUM(C8:E8)</f>
        <v>920349.3</v>
      </c>
      <c r="P8" s="24">
        <f t="shared" ref="P8:P10" si="5">SUM(F8:H8)</f>
        <v>920349.3</v>
      </c>
      <c r="Q8" s="24">
        <f t="shared" ref="Q8:Q10" si="6">SUM(I8:K8)</f>
        <v>920349.3</v>
      </c>
      <c r="R8" s="24">
        <f t="shared" ref="R8:R10" si="7">SUM(L8:N8)</f>
        <v>920349.3</v>
      </c>
      <c r="S8" s="25">
        <f t="shared" ref="S8:S10" si="8">SUM(C8:N8)</f>
        <v>3681397.2000000007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20085.346666666668</v>
      </c>
      <c r="D9" s="24">
        <f t="shared" si="3"/>
        <v>20085.346666666668</v>
      </c>
      <c r="E9" s="24">
        <f t="shared" si="3"/>
        <v>20085.346666666668</v>
      </c>
      <c r="F9" s="177">
        <f t="shared" si="3"/>
        <v>20085.346666666668</v>
      </c>
      <c r="G9" s="24">
        <f t="shared" si="3"/>
        <v>20085.346666666668</v>
      </c>
      <c r="H9" s="149">
        <f t="shared" si="3"/>
        <v>20085.346666666668</v>
      </c>
      <c r="I9" s="177">
        <f t="shared" si="3"/>
        <v>20085.346666666668</v>
      </c>
      <c r="J9" s="24">
        <f t="shared" si="3"/>
        <v>20085.346666666668</v>
      </c>
      <c r="K9" s="24">
        <f t="shared" si="3"/>
        <v>20085.346666666668</v>
      </c>
      <c r="L9" s="177">
        <f t="shared" si="3"/>
        <v>20085.346666666668</v>
      </c>
      <c r="M9" s="24">
        <f t="shared" si="3"/>
        <v>20085.346666666668</v>
      </c>
      <c r="N9" s="178">
        <f t="shared" si="3"/>
        <v>20085.346666666668</v>
      </c>
      <c r="O9" s="24">
        <f t="shared" si="4"/>
        <v>60256.040000000008</v>
      </c>
      <c r="P9" s="24">
        <f t="shared" si="5"/>
        <v>60256.040000000008</v>
      </c>
      <c r="Q9" s="24">
        <f t="shared" si="6"/>
        <v>60256.040000000008</v>
      </c>
      <c r="R9" s="24">
        <f t="shared" si="7"/>
        <v>60256.040000000008</v>
      </c>
      <c r="S9" s="25">
        <f t="shared" si="8"/>
        <v>241024.16000000006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90902.889999998151</v>
      </c>
      <c r="D10" s="27">
        <f t="shared" si="3"/>
        <v>90902.889999998151</v>
      </c>
      <c r="E10" s="27">
        <f t="shared" si="3"/>
        <v>90902.889999998151</v>
      </c>
      <c r="F10" s="179">
        <f t="shared" si="3"/>
        <v>90902.889999998151</v>
      </c>
      <c r="G10" s="27">
        <f t="shared" si="3"/>
        <v>90902.889999998151</v>
      </c>
      <c r="H10" s="150">
        <f t="shared" si="3"/>
        <v>90902.889999998151</v>
      </c>
      <c r="I10" s="179">
        <f t="shared" si="3"/>
        <v>90902.889999998151</v>
      </c>
      <c r="J10" s="27">
        <f t="shared" si="3"/>
        <v>90902.889999998151</v>
      </c>
      <c r="K10" s="27">
        <f t="shared" si="3"/>
        <v>90902.889999998151</v>
      </c>
      <c r="L10" s="179">
        <f t="shared" si="3"/>
        <v>90902.889999998151</v>
      </c>
      <c r="M10" s="27">
        <f t="shared" si="3"/>
        <v>90902.889999998151</v>
      </c>
      <c r="N10" s="180">
        <f t="shared" si="3"/>
        <v>90902.889999998151</v>
      </c>
      <c r="O10" s="27">
        <f t="shared" si="4"/>
        <v>272708.66999999445</v>
      </c>
      <c r="P10" s="27">
        <f t="shared" si="5"/>
        <v>272708.66999999445</v>
      </c>
      <c r="Q10" s="27">
        <f t="shared" si="6"/>
        <v>272708.66999999445</v>
      </c>
      <c r="R10" s="27">
        <f t="shared" si="7"/>
        <v>272708.66999999445</v>
      </c>
      <c r="S10" s="28">
        <f t="shared" si="8"/>
        <v>1090834.6799999778</v>
      </c>
    </row>
    <row r="11" spans="1:19" ht="12.75" x14ac:dyDescent="0.25">
      <c r="B11" s="29" t="s">
        <v>9</v>
      </c>
      <c r="C11" s="133">
        <f>SUM(C8:C9)</f>
        <v>326868.44666666671</v>
      </c>
      <c r="D11" s="30">
        <f t="shared" ref="D11:S11" si="9">SUM(D8:D9)</f>
        <v>326868.44666666671</v>
      </c>
      <c r="E11" s="30">
        <f t="shared" si="9"/>
        <v>326868.44666666671</v>
      </c>
      <c r="F11" s="181">
        <f t="shared" si="9"/>
        <v>326868.44666666671</v>
      </c>
      <c r="G11" s="30">
        <f t="shared" si="9"/>
        <v>326868.44666666671</v>
      </c>
      <c r="H11" s="151">
        <f t="shared" si="9"/>
        <v>326868.44666666671</v>
      </c>
      <c r="I11" s="181">
        <f t="shared" si="9"/>
        <v>326868.44666666671</v>
      </c>
      <c r="J11" s="30">
        <f t="shared" si="9"/>
        <v>326868.44666666671</v>
      </c>
      <c r="K11" s="30">
        <f t="shared" si="9"/>
        <v>326868.44666666671</v>
      </c>
      <c r="L11" s="181">
        <f t="shared" si="9"/>
        <v>326868.44666666671</v>
      </c>
      <c r="M11" s="30">
        <f t="shared" si="9"/>
        <v>326868.44666666671</v>
      </c>
      <c r="N11" s="182">
        <f t="shared" si="9"/>
        <v>326868.44666666671</v>
      </c>
      <c r="O11" s="30">
        <f t="shared" si="9"/>
        <v>980605.34000000008</v>
      </c>
      <c r="P11" s="30">
        <f t="shared" si="9"/>
        <v>980605.34000000008</v>
      </c>
      <c r="Q11" s="30">
        <f t="shared" si="9"/>
        <v>980605.34000000008</v>
      </c>
      <c r="R11" s="30">
        <f t="shared" si="9"/>
        <v>980605.34000000008</v>
      </c>
      <c r="S11" s="31">
        <f t="shared" si="9"/>
        <v>3922421.3600000008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245357.77499999997</v>
      </c>
      <c r="D13" s="34">
        <f t="shared" ref="D13:N13" si="11">D5-SUM(D8:D10)</f>
        <v>245357.77499999997</v>
      </c>
      <c r="E13" s="34">
        <f t="shared" si="11"/>
        <v>245357.77499999997</v>
      </c>
      <c r="F13" s="185">
        <f t="shared" si="11"/>
        <v>245357.77499999997</v>
      </c>
      <c r="G13" s="34">
        <f t="shared" si="11"/>
        <v>245357.77499999997</v>
      </c>
      <c r="H13" s="153">
        <f t="shared" si="11"/>
        <v>245357.77499999997</v>
      </c>
      <c r="I13" s="185">
        <f t="shared" si="11"/>
        <v>245357.77499999997</v>
      </c>
      <c r="J13" s="34">
        <f t="shared" si="11"/>
        <v>245357.77499999997</v>
      </c>
      <c r="K13" s="34">
        <f t="shared" si="11"/>
        <v>245357.77499999997</v>
      </c>
      <c r="L13" s="185">
        <f t="shared" si="11"/>
        <v>245357.77499999997</v>
      </c>
      <c r="M13" s="34">
        <f t="shared" si="11"/>
        <v>245357.77499999997</v>
      </c>
      <c r="N13" s="186">
        <f t="shared" si="11"/>
        <v>245357.77499999997</v>
      </c>
      <c r="O13" s="34">
        <f t="shared" ref="O13:R13" si="12">O5-SUM(O8:O10)</f>
        <v>736073.32499999972</v>
      </c>
      <c r="P13" s="34">
        <f t="shared" si="12"/>
        <v>736073.32499999972</v>
      </c>
      <c r="Q13" s="34">
        <f t="shared" si="12"/>
        <v>736073.32499999972</v>
      </c>
      <c r="R13" s="34">
        <f t="shared" si="12"/>
        <v>736073.32499999972</v>
      </c>
      <c r="S13" s="35">
        <f>S5-SUM(S8:S10)</f>
        <v>2944293.299999998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0.37000000555447488</v>
      </c>
      <c r="D14" s="314">
        <f t="shared" si="13"/>
        <v>0.37000000555447488</v>
      </c>
      <c r="E14" s="314">
        <f t="shared" si="13"/>
        <v>0.37000000555447488</v>
      </c>
      <c r="F14" s="315">
        <f t="shared" si="13"/>
        <v>0.37000000555447488</v>
      </c>
      <c r="G14" s="314">
        <f t="shared" si="13"/>
        <v>0.37000000555447488</v>
      </c>
      <c r="H14" s="316">
        <f t="shared" si="13"/>
        <v>0.37000000555447488</v>
      </c>
      <c r="I14" s="315">
        <f t="shared" si="13"/>
        <v>0.37000000555447488</v>
      </c>
      <c r="J14" s="314">
        <f t="shared" si="13"/>
        <v>0.37000000555447488</v>
      </c>
      <c r="K14" s="314">
        <f t="shared" si="13"/>
        <v>0.37000000555447488</v>
      </c>
      <c r="L14" s="315">
        <f t="shared" si="13"/>
        <v>0.37000000555447488</v>
      </c>
      <c r="M14" s="314">
        <f t="shared" si="13"/>
        <v>0.37000000555447488</v>
      </c>
      <c r="N14" s="317">
        <f t="shared" si="13"/>
        <v>0.37000000555447488</v>
      </c>
      <c r="O14" s="314">
        <f t="shared" si="13"/>
        <v>0.37000000555447476</v>
      </c>
      <c r="P14" s="314">
        <f t="shared" si="13"/>
        <v>0.37000000555447476</v>
      </c>
      <c r="Q14" s="314">
        <f t="shared" si="13"/>
        <v>0.37000000555447476</v>
      </c>
      <c r="R14" s="314">
        <f t="shared" si="13"/>
        <v>0.37000000555447476</v>
      </c>
      <c r="S14" s="318">
        <f>IFERROR(S13/S5,"N/A")</f>
        <v>0.37000000555447471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2441.79</v>
      </c>
      <c r="D18" s="24">
        <f t="shared" ref="D18:N24" si="14">C18</f>
        <v>2441.79</v>
      </c>
      <c r="E18" s="24">
        <f t="shared" si="14"/>
        <v>2441.79</v>
      </c>
      <c r="F18" s="177">
        <f t="shared" si="14"/>
        <v>2441.79</v>
      </c>
      <c r="G18" s="24">
        <f t="shared" si="14"/>
        <v>2441.79</v>
      </c>
      <c r="H18" s="149">
        <f t="shared" si="14"/>
        <v>2441.79</v>
      </c>
      <c r="I18" s="177">
        <f t="shared" si="14"/>
        <v>2441.79</v>
      </c>
      <c r="J18" s="24">
        <f t="shared" si="14"/>
        <v>2441.79</v>
      </c>
      <c r="K18" s="24">
        <f t="shared" si="14"/>
        <v>2441.79</v>
      </c>
      <c r="L18" s="177">
        <f t="shared" si="14"/>
        <v>2441.79</v>
      </c>
      <c r="M18" s="24">
        <f t="shared" si="14"/>
        <v>2441.79</v>
      </c>
      <c r="N18" s="178">
        <f t="shared" si="14"/>
        <v>2441.79</v>
      </c>
      <c r="O18" s="24">
        <f t="shared" ref="O18:O24" si="15">SUM(C18:E18)</f>
        <v>7325.37</v>
      </c>
      <c r="P18" s="24">
        <f t="shared" ref="P18:P24" si="16">SUM(F18:H18)</f>
        <v>7325.37</v>
      </c>
      <c r="Q18" s="24">
        <f t="shared" ref="Q18:Q24" si="17">SUM(I18:K18)</f>
        <v>7325.37</v>
      </c>
      <c r="R18" s="24">
        <f t="shared" ref="R18:R24" si="18">SUM(L18:N18)</f>
        <v>7325.37</v>
      </c>
      <c r="S18" s="25">
        <f t="shared" ref="S18:S24" si="19">SUM(C18:N18)</f>
        <v>29301.480000000007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777.2266666666668</v>
      </c>
      <c r="D20" s="24">
        <f t="shared" si="14"/>
        <v>777.2266666666668</v>
      </c>
      <c r="E20" s="24">
        <f t="shared" si="14"/>
        <v>777.2266666666668</v>
      </c>
      <c r="F20" s="177">
        <f t="shared" si="14"/>
        <v>777.2266666666668</v>
      </c>
      <c r="G20" s="24">
        <f t="shared" si="14"/>
        <v>777.2266666666668</v>
      </c>
      <c r="H20" s="149">
        <f t="shared" si="14"/>
        <v>777.2266666666668</v>
      </c>
      <c r="I20" s="177">
        <f t="shared" si="14"/>
        <v>777.2266666666668</v>
      </c>
      <c r="J20" s="24">
        <f t="shared" si="14"/>
        <v>777.2266666666668</v>
      </c>
      <c r="K20" s="24">
        <f t="shared" si="14"/>
        <v>777.2266666666668</v>
      </c>
      <c r="L20" s="177">
        <f t="shared" si="14"/>
        <v>777.2266666666668</v>
      </c>
      <c r="M20" s="24">
        <f t="shared" si="14"/>
        <v>777.2266666666668</v>
      </c>
      <c r="N20" s="178">
        <f t="shared" si="14"/>
        <v>777.2266666666668</v>
      </c>
      <c r="O20" s="24">
        <f t="shared" si="15"/>
        <v>2331.6800000000003</v>
      </c>
      <c r="P20" s="24">
        <f t="shared" si="16"/>
        <v>2331.6800000000003</v>
      </c>
      <c r="Q20" s="24">
        <f t="shared" si="17"/>
        <v>2331.6800000000003</v>
      </c>
      <c r="R20" s="24">
        <f t="shared" si="18"/>
        <v>2331.6800000000003</v>
      </c>
      <c r="S20" s="25">
        <f t="shared" si="19"/>
        <v>9326.7200000000012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3219.0166666666669</v>
      </c>
      <c r="D25" s="34">
        <f t="shared" ref="D25:R25" si="20">SUM(D18:D24)</f>
        <v>3219.0166666666669</v>
      </c>
      <c r="E25" s="34">
        <f t="shared" si="20"/>
        <v>3219.0166666666669</v>
      </c>
      <c r="F25" s="185">
        <f t="shared" si="20"/>
        <v>3219.0166666666669</v>
      </c>
      <c r="G25" s="34">
        <f t="shared" si="20"/>
        <v>3219.0166666666669</v>
      </c>
      <c r="H25" s="153">
        <f t="shared" si="20"/>
        <v>3219.0166666666669</v>
      </c>
      <c r="I25" s="185">
        <f t="shared" si="20"/>
        <v>3219.0166666666669</v>
      </c>
      <c r="J25" s="34">
        <f t="shared" si="20"/>
        <v>3219.0166666666669</v>
      </c>
      <c r="K25" s="34">
        <f t="shared" si="20"/>
        <v>3219.0166666666669</v>
      </c>
      <c r="L25" s="185">
        <f t="shared" si="20"/>
        <v>3219.0166666666669</v>
      </c>
      <c r="M25" s="34">
        <f t="shared" si="20"/>
        <v>3219.0166666666669</v>
      </c>
      <c r="N25" s="186">
        <f t="shared" si="20"/>
        <v>3219.0166666666669</v>
      </c>
      <c r="O25" s="34">
        <f t="shared" si="20"/>
        <v>9657.0499999999993</v>
      </c>
      <c r="P25" s="34">
        <f t="shared" si="20"/>
        <v>9657.0499999999993</v>
      </c>
      <c r="Q25" s="34">
        <f t="shared" si="20"/>
        <v>9657.0499999999993</v>
      </c>
      <c r="R25" s="34">
        <f t="shared" si="20"/>
        <v>9657.0499999999993</v>
      </c>
      <c r="S25" s="35">
        <f>SUM(S18:S24)</f>
        <v>38628.200000000012</v>
      </c>
    </row>
    <row r="26" spans="2:19" s="39" customFormat="1" ht="12.75" x14ac:dyDescent="0.25">
      <c r="B26" s="42" t="s">
        <v>21</v>
      </c>
      <c r="C26" s="137">
        <f>IFERROR(C25/C13,"N/A")</f>
        <v>1.3119684781404083E-2</v>
      </c>
      <c r="D26" s="43">
        <f t="shared" ref="D26:R26" si="21">IFERROR(D25/D13,"N/A")</f>
        <v>1.3119684781404083E-2</v>
      </c>
      <c r="E26" s="43">
        <f t="shared" si="21"/>
        <v>1.3119684781404083E-2</v>
      </c>
      <c r="F26" s="189">
        <f t="shared" si="21"/>
        <v>1.3119684781404083E-2</v>
      </c>
      <c r="G26" s="43">
        <f t="shared" si="21"/>
        <v>1.3119684781404083E-2</v>
      </c>
      <c r="H26" s="155">
        <f t="shared" si="21"/>
        <v>1.3119684781404083E-2</v>
      </c>
      <c r="I26" s="189">
        <f t="shared" si="21"/>
        <v>1.3119684781404083E-2</v>
      </c>
      <c r="J26" s="43">
        <f t="shared" si="21"/>
        <v>1.3119684781404083E-2</v>
      </c>
      <c r="K26" s="43">
        <f t="shared" si="21"/>
        <v>1.3119684781404083E-2</v>
      </c>
      <c r="L26" s="189">
        <f t="shared" si="21"/>
        <v>1.3119684781404083E-2</v>
      </c>
      <c r="M26" s="43">
        <f t="shared" si="21"/>
        <v>1.3119684781404083E-2</v>
      </c>
      <c r="N26" s="190">
        <f t="shared" si="21"/>
        <v>1.3119684781404083E-2</v>
      </c>
      <c r="O26" s="43">
        <f t="shared" si="21"/>
        <v>1.3119684781404085E-2</v>
      </c>
      <c r="P26" s="43">
        <f t="shared" si="21"/>
        <v>1.3119684781404085E-2</v>
      </c>
      <c r="Q26" s="43">
        <f t="shared" si="21"/>
        <v>1.3119684781404085E-2</v>
      </c>
      <c r="R26" s="43">
        <f t="shared" si="21"/>
        <v>1.3119684781404085E-2</v>
      </c>
      <c r="S26" s="44">
        <f>IFERROR(S25/S13,"N/A")</f>
        <v>1.3119684781404094E-2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1533.3333333333333</v>
      </c>
      <c r="D29" s="24">
        <f t="shared" ref="D29:N39" si="22">C29</f>
        <v>1533.3333333333333</v>
      </c>
      <c r="E29" s="24">
        <f t="shared" si="22"/>
        <v>1533.3333333333333</v>
      </c>
      <c r="F29" s="177">
        <f t="shared" si="22"/>
        <v>1533.3333333333333</v>
      </c>
      <c r="G29" s="24">
        <f t="shared" si="22"/>
        <v>1533.3333333333333</v>
      </c>
      <c r="H29" s="149">
        <f t="shared" si="22"/>
        <v>1533.3333333333333</v>
      </c>
      <c r="I29" s="177">
        <f t="shared" si="22"/>
        <v>1533.3333333333333</v>
      </c>
      <c r="J29" s="24">
        <f t="shared" si="22"/>
        <v>1533.3333333333333</v>
      </c>
      <c r="K29" s="24">
        <f t="shared" si="22"/>
        <v>1533.3333333333333</v>
      </c>
      <c r="L29" s="177">
        <f t="shared" si="22"/>
        <v>1533.3333333333333</v>
      </c>
      <c r="M29" s="24">
        <f t="shared" si="22"/>
        <v>1533.3333333333333</v>
      </c>
      <c r="N29" s="178">
        <f t="shared" si="22"/>
        <v>1533.3333333333333</v>
      </c>
      <c r="O29" s="24">
        <f t="shared" ref="O29:O39" si="23">SUM(C29:E29)</f>
        <v>4600</v>
      </c>
      <c r="P29" s="24">
        <f t="shared" ref="P29:P39" si="24">SUM(F29:H29)</f>
        <v>4600</v>
      </c>
      <c r="Q29" s="24">
        <f t="shared" ref="Q29:Q39" si="25">SUM(I29:K29)</f>
        <v>4600</v>
      </c>
      <c r="R29" s="24">
        <f t="shared" ref="R29:R39" si="26">SUM(L29:N29)</f>
        <v>4600</v>
      </c>
      <c r="S29" s="25">
        <f t="shared" ref="S29:S39" si="27">SUM(C29:N29)</f>
        <v>18400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3903.8566666666666</v>
      </c>
      <c r="D30" s="24">
        <f t="shared" si="22"/>
        <v>3903.8566666666666</v>
      </c>
      <c r="E30" s="24">
        <f t="shared" si="22"/>
        <v>3903.8566666666666</v>
      </c>
      <c r="F30" s="177">
        <f t="shared" si="22"/>
        <v>3903.8566666666666</v>
      </c>
      <c r="G30" s="24">
        <f t="shared" si="22"/>
        <v>3903.8566666666666</v>
      </c>
      <c r="H30" s="149">
        <f t="shared" si="22"/>
        <v>3903.8566666666666</v>
      </c>
      <c r="I30" s="177">
        <f t="shared" si="22"/>
        <v>3903.8566666666666</v>
      </c>
      <c r="J30" s="24">
        <f t="shared" si="22"/>
        <v>3903.8566666666666</v>
      </c>
      <c r="K30" s="24">
        <f t="shared" si="22"/>
        <v>3903.8566666666666</v>
      </c>
      <c r="L30" s="177">
        <f t="shared" si="22"/>
        <v>3903.8566666666666</v>
      </c>
      <c r="M30" s="24">
        <f t="shared" si="22"/>
        <v>3903.8566666666666</v>
      </c>
      <c r="N30" s="178">
        <f t="shared" si="22"/>
        <v>3903.8566666666666</v>
      </c>
      <c r="O30" s="24">
        <f t="shared" si="23"/>
        <v>11711.57</v>
      </c>
      <c r="P30" s="24">
        <f t="shared" si="24"/>
        <v>11711.57</v>
      </c>
      <c r="Q30" s="24">
        <f t="shared" si="25"/>
        <v>11711.57</v>
      </c>
      <c r="R30" s="24">
        <f t="shared" si="26"/>
        <v>11711.57</v>
      </c>
      <c r="S30" s="25">
        <f t="shared" si="27"/>
        <v>46846.28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941.66666666666663</v>
      </c>
      <c r="D31" s="24">
        <f t="shared" si="22"/>
        <v>941.66666666666663</v>
      </c>
      <c r="E31" s="24">
        <f t="shared" si="22"/>
        <v>941.66666666666663</v>
      </c>
      <c r="F31" s="177">
        <f t="shared" si="22"/>
        <v>941.66666666666663</v>
      </c>
      <c r="G31" s="24">
        <f t="shared" si="22"/>
        <v>941.66666666666663</v>
      </c>
      <c r="H31" s="149">
        <f t="shared" si="22"/>
        <v>941.66666666666663</v>
      </c>
      <c r="I31" s="177">
        <f t="shared" si="22"/>
        <v>941.66666666666663</v>
      </c>
      <c r="J31" s="24">
        <f t="shared" si="22"/>
        <v>941.66666666666663</v>
      </c>
      <c r="K31" s="24">
        <f t="shared" si="22"/>
        <v>941.66666666666663</v>
      </c>
      <c r="L31" s="177">
        <f t="shared" si="22"/>
        <v>941.66666666666663</v>
      </c>
      <c r="M31" s="24">
        <f t="shared" si="22"/>
        <v>941.66666666666663</v>
      </c>
      <c r="N31" s="178">
        <f t="shared" si="22"/>
        <v>941.66666666666663</v>
      </c>
      <c r="O31" s="24">
        <f t="shared" si="23"/>
        <v>2825</v>
      </c>
      <c r="P31" s="24">
        <f t="shared" si="24"/>
        <v>2825</v>
      </c>
      <c r="Q31" s="24">
        <f t="shared" si="25"/>
        <v>2825</v>
      </c>
      <c r="R31" s="24">
        <f t="shared" si="26"/>
        <v>2825</v>
      </c>
      <c r="S31" s="25">
        <f t="shared" si="27"/>
        <v>11299.999999999998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941.66666666666663</v>
      </c>
      <c r="D32" s="24">
        <f t="shared" si="22"/>
        <v>941.66666666666663</v>
      </c>
      <c r="E32" s="24">
        <f t="shared" si="22"/>
        <v>941.66666666666663</v>
      </c>
      <c r="F32" s="177">
        <f t="shared" si="22"/>
        <v>941.66666666666663</v>
      </c>
      <c r="G32" s="24">
        <f t="shared" si="22"/>
        <v>941.66666666666663</v>
      </c>
      <c r="H32" s="149">
        <f t="shared" si="22"/>
        <v>941.66666666666663</v>
      </c>
      <c r="I32" s="177">
        <f t="shared" si="22"/>
        <v>941.66666666666663</v>
      </c>
      <c r="J32" s="24">
        <f t="shared" si="22"/>
        <v>941.66666666666663</v>
      </c>
      <c r="K32" s="24">
        <f t="shared" si="22"/>
        <v>941.66666666666663</v>
      </c>
      <c r="L32" s="177">
        <f t="shared" si="22"/>
        <v>941.66666666666663</v>
      </c>
      <c r="M32" s="24">
        <f t="shared" si="22"/>
        <v>941.66666666666663</v>
      </c>
      <c r="N32" s="178">
        <f t="shared" si="22"/>
        <v>941.66666666666663</v>
      </c>
      <c r="O32" s="24">
        <f t="shared" si="23"/>
        <v>2825</v>
      </c>
      <c r="P32" s="24">
        <f t="shared" si="24"/>
        <v>2825</v>
      </c>
      <c r="Q32" s="24">
        <f t="shared" si="25"/>
        <v>2825</v>
      </c>
      <c r="R32" s="24">
        <f t="shared" si="26"/>
        <v>2825</v>
      </c>
      <c r="S32" s="25">
        <f t="shared" si="27"/>
        <v>11299.999999999998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19893.873349999943</v>
      </c>
      <c r="D33" s="24">
        <f t="shared" si="22"/>
        <v>19893.873349999943</v>
      </c>
      <c r="E33" s="24">
        <f t="shared" si="22"/>
        <v>19893.873349999943</v>
      </c>
      <c r="F33" s="177">
        <f t="shared" si="22"/>
        <v>19893.873349999943</v>
      </c>
      <c r="G33" s="24">
        <f t="shared" si="22"/>
        <v>19893.873349999943</v>
      </c>
      <c r="H33" s="149">
        <f t="shared" si="22"/>
        <v>19893.873349999943</v>
      </c>
      <c r="I33" s="177">
        <f t="shared" si="22"/>
        <v>19893.873349999943</v>
      </c>
      <c r="J33" s="24">
        <f t="shared" si="22"/>
        <v>19893.873349999943</v>
      </c>
      <c r="K33" s="24">
        <f t="shared" si="22"/>
        <v>19893.873349999943</v>
      </c>
      <c r="L33" s="177">
        <f t="shared" si="22"/>
        <v>19893.873349999943</v>
      </c>
      <c r="M33" s="24">
        <f t="shared" si="22"/>
        <v>19893.873349999943</v>
      </c>
      <c r="N33" s="178">
        <f t="shared" si="22"/>
        <v>19893.873349999943</v>
      </c>
      <c r="O33" s="24">
        <f t="shared" si="23"/>
        <v>59681.62004999983</v>
      </c>
      <c r="P33" s="24">
        <f t="shared" si="24"/>
        <v>59681.62004999983</v>
      </c>
      <c r="Q33" s="24">
        <f t="shared" si="25"/>
        <v>59681.62004999983</v>
      </c>
      <c r="R33" s="24">
        <f t="shared" si="26"/>
        <v>59681.62004999983</v>
      </c>
      <c r="S33" s="25">
        <f t="shared" si="27"/>
        <v>238726.48019999938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541.66666666666663</v>
      </c>
      <c r="D34" s="24">
        <f t="shared" si="22"/>
        <v>541.66666666666663</v>
      </c>
      <c r="E34" s="24">
        <f t="shared" si="22"/>
        <v>541.66666666666663</v>
      </c>
      <c r="F34" s="177">
        <f t="shared" si="22"/>
        <v>541.66666666666663</v>
      </c>
      <c r="G34" s="24">
        <f t="shared" si="22"/>
        <v>541.66666666666663</v>
      </c>
      <c r="H34" s="149">
        <f t="shared" si="22"/>
        <v>541.66666666666663</v>
      </c>
      <c r="I34" s="177">
        <f t="shared" si="22"/>
        <v>541.66666666666663</v>
      </c>
      <c r="J34" s="24">
        <f t="shared" si="22"/>
        <v>541.66666666666663</v>
      </c>
      <c r="K34" s="24">
        <f t="shared" si="22"/>
        <v>541.66666666666663</v>
      </c>
      <c r="L34" s="177">
        <f t="shared" si="22"/>
        <v>541.66666666666663</v>
      </c>
      <c r="M34" s="24">
        <f t="shared" si="22"/>
        <v>541.66666666666663</v>
      </c>
      <c r="N34" s="178">
        <f t="shared" si="22"/>
        <v>541.66666666666663</v>
      </c>
      <c r="O34" s="24">
        <f t="shared" si="23"/>
        <v>1625</v>
      </c>
      <c r="P34" s="24">
        <f t="shared" si="24"/>
        <v>1625</v>
      </c>
      <c r="Q34" s="24">
        <f t="shared" si="25"/>
        <v>1625</v>
      </c>
      <c r="R34" s="24">
        <f t="shared" si="26"/>
        <v>1625</v>
      </c>
      <c r="S34" s="25">
        <f t="shared" si="27"/>
        <v>6500.0000000000009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1582</v>
      </c>
      <c r="D35" s="24">
        <f t="shared" si="22"/>
        <v>1582</v>
      </c>
      <c r="E35" s="24">
        <f t="shared" si="22"/>
        <v>1582</v>
      </c>
      <c r="F35" s="177">
        <f t="shared" si="22"/>
        <v>1582</v>
      </c>
      <c r="G35" s="24">
        <f t="shared" si="22"/>
        <v>1582</v>
      </c>
      <c r="H35" s="149">
        <f t="shared" si="22"/>
        <v>1582</v>
      </c>
      <c r="I35" s="177">
        <f t="shared" si="22"/>
        <v>1582</v>
      </c>
      <c r="J35" s="24">
        <f t="shared" si="22"/>
        <v>1582</v>
      </c>
      <c r="K35" s="24">
        <f t="shared" si="22"/>
        <v>1582</v>
      </c>
      <c r="L35" s="177">
        <f t="shared" si="22"/>
        <v>1582</v>
      </c>
      <c r="M35" s="24">
        <f t="shared" si="22"/>
        <v>1582</v>
      </c>
      <c r="N35" s="178">
        <f t="shared" si="22"/>
        <v>1582</v>
      </c>
      <c r="O35" s="24">
        <f t="shared" si="23"/>
        <v>4746</v>
      </c>
      <c r="P35" s="24">
        <f t="shared" si="24"/>
        <v>4746</v>
      </c>
      <c r="Q35" s="24">
        <f t="shared" si="25"/>
        <v>4746</v>
      </c>
      <c r="R35" s="24">
        <f t="shared" si="26"/>
        <v>4746</v>
      </c>
      <c r="S35" s="25">
        <f t="shared" si="27"/>
        <v>18984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4576.5000000000009</v>
      </c>
      <c r="D36" s="24">
        <f t="shared" si="22"/>
        <v>4576.5000000000009</v>
      </c>
      <c r="E36" s="24">
        <f t="shared" si="22"/>
        <v>4576.5000000000009</v>
      </c>
      <c r="F36" s="177">
        <f t="shared" si="22"/>
        <v>4576.5000000000009</v>
      </c>
      <c r="G36" s="24">
        <f t="shared" si="22"/>
        <v>4576.5000000000009</v>
      </c>
      <c r="H36" s="149">
        <f t="shared" si="22"/>
        <v>4576.5000000000009</v>
      </c>
      <c r="I36" s="177">
        <f t="shared" si="22"/>
        <v>4576.5000000000009</v>
      </c>
      <c r="J36" s="24">
        <f t="shared" si="22"/>
        <v>4576.5000000000009</v>
      </c>
      <c r="K36" s="24">
        <f t="shared" si="22"/>
        <v>4576.5000000000009</v>
      </c>
      <c r="L36" s="177">
        <f t="shared" si="22"/>
        <v>4576.5000000000009</v>
      </c>
      <c r="M36" s="24">
        <f t="shared" si="22"/>
        <v>4576.5000000000009</v>
      </c>
      <c r="N36" s="178">
        <f t="shared" si="22"/>
        <v>4576.5000000000009</v>
      </c>
      <c r="O36" s="24">
        <f t="shared" si="23"/>
        <v>13729.500000000004</v>
      </c>
      <c r="P36" s="24">
        <f t="shared" si="24"/>
        <v>13729.500000000004</v>
      </c>
      <c r="Q36" s="24">
        <f t="shared" si="25"/>
        <v>13729.500000000004</v>
      </c>
      <c r="R36" s="24">
        <f t="shared" si="26"/>
        <v>13729.500000000004</v>
      </c>
      <c r="S36" s="25">
        <f t="shared" si="27"/>
        <v>54918.000000000007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1921</v>
      </c>
      <c r="D37" s="24">
        <f t="shared" si="22"/>
        <v>1921</v>
      </c>
      <c r="E37" s="24">
        <f t="shared" si="22"/>
        <v>1921</v>
      </c>
      <c r="F37" s="177">
        <f t="shared" si="22"/>
        <v>1921</v>
      </c>
      <c r="G37" s="24">
        <f t="shared" si="22"/>
        <v>1921</v>
      </c>
      <c r="H37" s="149">
        <f t="shared" si="22"/>
        <v>1921</v>
      </c>
      <c r="I37" s="177">
        <f t="shared" si="22"/>
        <v>1921</v>
      </c>
      <c r="J37" s="24">
        <f t="shared" si="22"/>
        <v>1921</v>
      </c>
      <c r="K37" s="24">
        <f t="shared" si="22"/>
        <v>1921</v>
      </c>
      <c r="L37" s="177">
        <f t="shared" si="22"/>
        <v>1921</v>
      </c>
      <c r="M37" s="24">
        <f t="shared" si="22"/>
        <v>1921</v>
      </c>
      <c r="N37" s="178">
        <f t="shared" si="22"/>
        <v>1921</v>
      </c>
      <c r="O37" s="24">
        <f t="shared" si="23"/>
        <v>5763</v>
      </c>
      <c r="P37" s="24">
        <f t="shared" si="24"/>
        <v>5763</v>
      </c>
      <c r="Q37" s="24">
        <f t="shared" si="25"/>
        <v>5763</v>
      </c>
      <c r="R37" s="24">
        <f t="shared" si="26"/>
        <v>5763</v>
      </c>
      <c r="S37" s="25">
        <f t="shared" si="27"/>
        <v>23052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3988.1803000000004</v>
      </c>
      <c r="D38" s="24">
        <f t="shared" si="22"/>
        <v>3988.1803000000004</v>
      </c>
      <c r="E38" s="24">
        <f t="shared" si="22"/>
        <v>3988.1803000000004</v>
      </c>
      <c r="F38" s="177">
        <f t="shared" si="22"/>
        <v>3988.1803000000004</v>
      </c>
      <c r="G38" s="24">
        <f t="shared" si="22"/>
        <v>3988.1803000000004</v>
      </c>
      <c r="H38" s="149">
        <f t="shared" si="22"/>
        <v>3988.1803000000004</v>
      </c>
      <c r="I38" s="177">
        <f t="shared" si="22"/>
        <v>3988.1803000000004</v>
      </c>
      <c r="J38" s="24">
        <f t="shared" si="22"/>
        <v>3988.1803000000004</v>
      </c>
      <c r="K38" s="24">
        <f t="shared" si="22"/>
        <v>3988.1803000000004</v>
      </c>
      <c r="L38" s="177">
        <f t="shared" si="22"/>
        <v>3988.1803000000004</v>
      </c>
      <c r="M38" s="24">
        <f t="shared" si="22"/>
        <v>3988.1803000000004</v>
      </c>
      <c r="N38" s="178">
        <f t="shared" si="22"/>
        <v>3988.1803000000004</v>
      </c>
      <c r="O38" s="24">
        <f t="shared" si="23"/>
        <v>11964.540900000002</v>
      </c>
      <c r="P38" s="24">
        <f t="shared" si="24"/>
        <v>11964.540900000002</v>
      </c>
      <c r="Q38" s="24">
        <f t="shared" si="25"/>
        <v>11964.540900000002</v>
      </c>
      <c r="R38" s="24">
        <f t="shared" si="26"/>
        <v>11964.540900000002</v>
      </c>
      <c r="S38" s="25">
        <f t="shared" si="27"/>
        <v>47858.163600000007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23918.76500000001</v>
      </c>
      <c r="D39" s="27">
        <f t="shared" si="22"/>
        <v>23918.76500000001</v>
      </c>
      <c r="E39" s="27">
        <f t="shared" si="22"/>
        <v>23918.76500000001</v>
      </c>
      <c r="F39" s="179">
        <f t="shared" si="22"/>
        <v>23918.76500000001</v>
      </c>
      <c r="G39" s="27">
        <f t="shared" si="22"/>
        <v>23918.76500000001</v>
      </c>
      <c r="H39" s="150">
        <f t="shared" si="22"/>
        <v>23918.76500000001</v>
      </c>
      <c r="I39" s="179">
        <f t="shared" si="22"/>
        <v>23918.76500000001</v>
      </c>
      <c r="J39" s="27">
        <f t="shared" si="22"/>
        <v>23918.76500000001</v>
      </c>
      <c r="K39" s="27">
        <f t="shared" si="22"/>
        <v>23918.76500000001</v>
      </c>
      <c r="L39" s="179">
        <f t="shared" si="22"/>
        <v>23918.76500000001</v>
      </c>
      <c r="M39" s="27">
        <f t="shared" si="22"/>
        <v>23918.76500000001</v>
      </c>
      <c r="N39" s="180">
        <f t="shared" si="22"/>
        <v>23918.76500000001</v>
      </c>
      <c r="O39" s="27">
        <f t="shared" si="23"/>
        <v>71756.295000000027</v>
      </c>
      <c r="P39" s="27">
        <f t="shared" si="24"/>
        <v>71756.295000000027</v>
      </c>
      <c r="Q39" s="27">
        <f t="shared" si="25"/>
        <v>71756.295000000027</v>
      </c>
      <c r="R39" s="27">
        <f t="shared" si="26"/>
        <v>71756.295000000027</v>
      </c>
      <c r="S39" s="28">
        <f t="shared" si="27"/>
        <v>287025.18000000011</v>
      </c>
    </row>
    <row r="40" spans="2:19" s="41" customFormat="1" ht="12.75" x14ac:dyDescent="0.25">
      <c r="B40" s="45" t="s">
        <v>32</v>
      </c>
      <c r="C40" s="138">
        <f>SUM(C29:C39)</f>
        <v>63742.50864999996</v>
      </c>
      <c r="D40" s="46">
        <f t="shared" ref="D40:R40" si="28">SUM(D29:D39)</f>
        <v>63742.50864999996</v>
      </c>
      <c r="E40" s="46">
        <f t="shared" si="28"/>
        <v>63742.50864999996</v>
      </c>
      <c r="F40" s="191">
        <f t="shared" si="28"/>
        <v>63742.50864999996</v>
      </c>
      <c r="G40" s="46">
        <f t="shared" si="28"/>
        <v>63742.50864999996</v>
      </c>
      <c r="H40" s="156">
        <f t="shared" si="28"/>
        <v>63742.50864999996</v>
      </c>
      <c r="I40" s="191">
        <f t="shared" si="28"/>
        <v>63742.50864999996</v>
      </c>
      <c r="J40" s="46">
        <f t="shared" si="28"/>
        <v>63742.50864999996</v>
      </c>
      <c r="K40" s="46">
        <f t="shared" si="28"/>
        <v>63742.50864999996</v>
      </c>
      <c r="L40" s="191">
        <f t="shared" si="28"/>
        <v>63742.50864999996</v>
      </c>
      <c r="M40" s="46">
        <f t="shared" si="28"/>
        <v>63742.50864999996</v>
      </c>
      <c r="N40" s="192">
        <f t="shared" si="28"/>
        <v>63742.50864999996</v>
      </c>
      <c r="O40" s="46">
        <f t="shared" si="28"/>
        <v>191227.52594999986</v>
      </c>
      <c r="P40" s="46">
        <f t="shared" si="28"/>
        <v>191227.52594999986</v>
      </c>
      <c r="Q40" s="46">
        <f t="shared" si="28"/>
        <v>191227.52594999986</v>
      </c>
      <c r="R40" s="46">
        <f t="shared" si="28"/>
        <v>191227.52594999986</v>
      </c>
      <c r="S40" s="47">
        <f>SUM(S29:S39)</f>
        <v>764910.10379999946</v>
      </c>
    </row>
    <row r="41" spans="2:19" s="39" customFormat="1" ht="12.75" x14ac:dyDescent="0.25">
      <c r="B41" s="48" t="s">
        <v>33</v>
      </c>
      <c r="C41" s="139">
        <f>IFERROR(C40/C13,"N/A")</f>
        <v>0.25979412574148086</v>
      </c>
      <c r="D41" s="49">
        <f t="shared" ref="D41:R41" si="29">IFERROR(D40/D13,"N/A")</f>
        <v>0.25979412574148086</v>
      </c>
      <c r="E41" s="49">
        <f t="shared" si="29"/>
        <v>0.25979412574148086</v>
      </c>
      <c r="F41" s="193">
        <f t="shared" si="29"/>
        <v>0.25979412574148086</v>
      </c>
      <c r="G41" s="49">
        <f t="shared" si="29"/>
        <v>0.25979412574148086</v>
      </c>
      <c r="H41" s="157">
        <f t="shared" si="29"/>
        <v>0.25979412574148086</v>
      </c>
      <c r="I41" s="193">
        <f t="shared" si="29"/>
        <v>0.25979412574148086</v>
      </c>
      <c r="J41" s="49">
        <f t="shared" si="29"/>
        <v>0.25979412574148086</v>
      </c>
      <c r="K41" s="49">
        <f t="shared" si="29"/>
        <v>0.25979412574148086</v>
      </c>
      <c r="L41" s="193">
        <f t="shared" si="29"/>
        <v>0.25979412574148086</v>
      </c>
      <c r="M41" s="49">
        <f t="shared" si="29"/>
        <v>0.25979412574148086</v>
      </c>
      <c r="N41" s="194">
        <f t="shared" si="29"/>
        <v>0.25979412574148086</v>
      </c>
      <c r="O41" s="49">
        <f t="shared" si="29"/>
        <v>0.25979412574148092</v>
      </c>
      <c r="P41" s="49">
        <f t="shared" si="29"/>
        <v>0.25979412574148092</v>
      </c>
      <c r="Q41" s="49">
        <f t="shared" si="29"/>
        <v>0.25979412574148092</v>
      </c>
      <c r="R41" s="49">
        <f t="shared" si="29"/>
        <v>0.25979412574148092</v>
      </c>
      <c r="S41" s="50">
        <f>IFERROR(S40/S13,"N/A")</f>
        <v>0.25979412574148097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113</v>
      </c>
      <c r="D42" s="52">
        <f>C42</f>
        <v>113</v>
      </c>
      <c r="E42" s="52">
        <f t="shared" ref="E42:N42" si="30">D42</f>
        <v>113</v>
      </c>
      <c r="F42" s="195">
        <f t="shared" si="30"/>
        <v>113</v>
      </c>
      <c r="G42" s="52">
        <f t="shared" si="30"/>
        <v>113</v>
      </c>
      <c r="H42" s="158">
        <f t="shared" si="30"/>
        <v>113</v>
      </c>
      <c r="I42" s="195">
        <f t="shared" si="30"/>
        <v>113</v>
      </c>
      <c r="J42" s="52">
        <f t="shared" si="30"/>
        <v>113</v>
      </c>
      <c r="K42" s="52">
        <f t="shared" si="30"/>
        <v>113</v>
      </c>
      <c r="L42" s="195">
        <f t="shared" si="30"/>
        <v>113</v>
      </c>
      <c r="M42" s="52">
        <f t="shared" si="30"/>
        <v>113</v>
      </c>
      <c r="N42" s="196">
        <f t="shared" si="30"/>
        <v>113</v>
      </c>
      <c r="O42" s="52">
        <f>AVERAGE(C42:E42)</f>
        <v>113</v>
      </c>
      <c r="P42" s="52">
        <f>AVERAGE(F42:H42)</f>
        <v>113</v>
      </c>
      <c r="Q42" s="52">
        <f>AVERAGE(I42:K42)</f>
        <v>113</v>
      </c>
      <c r="R42" s="52">
        <f>AVERAGE(L42:N42)</f>
        <v>113</v>
      </c>
      <c r="S42" s="53">
        <f>AVERAGE(O42:R42)</f>
        <v>113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178396.24968333333</v>
      </c>
      <c r="D44" s="34">
        <f t="shared" ref="D44:R44" si="31">D13-D25-D40</f>
        <v>178396.24968333333</v>
      </c>
      <c r="E44" s="34">
        <f t="shared" si="31"/>
        <v>178396.24968333333</v>
      </c>
      <c r="F44" s="185">
        <f t="shared" si="31"/>
        <v>178396.24968333333</v>
      </c>
      <c r="G44" s="34">
        <f t="shared" si="31"/>
        <v>178396.24968333333</v>
      </c>
      <c r="H44" s="153">
        <f t="shared" si="31"/>
        <v>178396.24968333333</v>
      </c>
      <c r="I44" s="185">
        <f t="shared" si="31"/>
        <v>178396.24968333333</v>
      </c>
      <c r="J44" s="34">
        <f t="shared" si="31"/>
        <v>178396.24968333333</v>
      </c>
      <c r="K44" s="34">
        <f t="shared" si="31"/>
        <v>178396.24968333333</v>
      </c>
      <c r="L44" s="185">
        <f t="shared" si="31"/>
        <v>178396.24968333333</v>
      </c>
      <c r="M44" s="34">
        <f t="shared" si="31"/>
        <v>178396.24968333333</v>
      </c>
      <c r="N44" s="186">
        <f t="shared" si="31"/>
        <v>178396.24968333333</v>
      </c>
      <c r="O44" s="34">
        <f t="shared" si="31"/>
        <v>535188.74904999975</v>
      </c>
      <c r="P44" s="34">
        <f t="shared" si="31"/>
        <v>535188.74904999975</v>
      </c>
      <c r="Q44" s="34">
        <f t="shared" si="31"/>
        <v>535188.74904999975</v>
      </c>
      <c r="R44" s="34">
        <f t="shared" si="31"/>
        <v>535188.74904999975</v>
      </c>
      <c r="S44" s="35">
        <f>S13-S25-S40</f>
        <v>2140754.9961999981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0.72708618947711501</v>
      </c>
      <c r="D45" s="56">
        <f t="shared" si="32"/>
        <v>0.72708618947711501</v>
      </c>
      <c r="E45" s="56">
        <f t="shared" si="32"/>
        <v>0.72708618947711501</v>
      </c>
      <c r="F45" s="197">
        <f t="shared" si="32"/>
        <v>0.72708618947711501</v>
      </c>
      <c r="G45" s="56">
        <f t="shared" si="32"/>
        <v>0.72708618947711501</v>
      </c>
      <c r="H45" s="159">
        <f t="shared" si="32"/>
        <v>0.72708618947711501</v>
      </c>
      <c r="I45" s="197">
        <f t="shared" si="32"/>
        <v>0.72708618947711501</v>
      </c>
      <c r="J45" s="56">
        <f t="shared" si="32"/>
        <v>0.72708618947711501</v>
      </c>
      <c r="K45" s="56">
        <f t="shared" si="32"/>
        <v>0.72708618947711501</v>
      </c>
      <c r="L45" s="197">
        <f t="shared" si="32"/>
        <v>0.72708618947711501</v>
      </c>
      <c r="M45" s="56">
        <f t="shared" si="32"/>
        <v>0.72708618947711501</v>
      </c>
      <c r="N45" s="198">
        <f t="shared" si="32"/>
        <v>0.72708618947711501</v>
      </c>
      <c r="O45" s="56">
        <f t="shared" si="32"/>
        <v>0.7270861894771149</v>
      </c>
      <c r="P45" s="56">
        <f t="shared" si="32"/>
        <v>0.7270861894771149</v>
      </c>
      <c r="Q45" s="56">
        <f t="shared" si="32"/>
        <v>0.7270861894771149</v>
      </c>
      <c r="R45" s="56">
        <f t="shared" si="32"/>
        <v>0.7270861894771149</v>
      </c>
      <c r="S45" s="57">
        <f>IFERROR(S44/S13,"NO GMV")</f>
        <v>0.72708618947711479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181615.26634999999</v>
      </c>
      <c r="D47" s="60">
        <f t="shared" ref="D47:R47" si="33">+D44+D25</f>
        <v>181615.26634999999</v>
      </c>
      <c r="E47" s="60">
        <f t="shared" si="33"/>
        <v>181615.26634999999</v>
      </c>
      <c r="F47" s="199">
        <f t="shared" si="33"/>
        <v>181615.26634999999</v>
      </c>
      <c r="G47" s="60">
        <f t="shared" si="33"/>
        <v>181615.26634999999</v>
      </c>
      <c r="H47" s="160">
        <f t="shared" si="33"/>
        <v>181615.26634999999</v>
      </c>
      <c r="I47" s="199">
        <f t="shared" si="33"/>
        <v>181615.26634999999</v>
      </c>
      <c r="J47" s="60">
        <f t="shared" si="33"/>
        <v>181615.26634999999</v>
      </c>
      <c r="K47" s="60">
        <f t="shared" si="33"/>
        <v>181615.26634999999</v>
      </c>
      <c r="L47" s="199">
        <f t="shared" si="33"/>
        <v>181615.26634999999</v>
      </c>
      <c r="M47" s="60">
        <f t="shared" si="33"/>
        <v>181615.26634999999</v>
      </c>
      <c r="N47" s="200">
        <f t="shared" si="33"/>
        <v>181615.26634999999</v>
      </c>
      <c r="O47" s="60">
        <f t="shared" si="33"/>
        <v>544845.7990499998</v>
      </c>
      <c r="P47" s="60">
        <f t="shared" si="33"/>
        <v>544845.7990499998</v>
      </c>
      <c r="Q47" s="60">
        <f t="shared" si="33"/>
        <v>544845.7990499998</v>
      </c>
      <c r="R47" s="60">
        <f t="shared" si="33"/>
        <v>544845.7990499998</v>
      </c>
      <c r="S47" s="61">
        <f>+S44+S25</f>
        <v>2179383.1961999983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0.74020587425851914</v>
      </c>
      <c r="D48" s="63">
        <f t="shared" si="34"/>
        <v>0.74020587425851914</v>
      </c>
      <c r="E48" s="63">
        <f t="shared" si="34"/>
        <v>0.74020587425851914</v>
      </c>
      <c r="F48" s="201">
        <f t="shared" si="34"/>
        <v>0.74020587425851914</v>
      </c>
      <c r="G48" s="63">
        <f t="shared" si="34"/>
        <v>0.74020587425851914</v>
      </c>
      <c r="H48" s="161">
        <f t="shared" si="34"/>
        <v>0.74020587425851914</v>
      </c>
      <c r="I48" s="201">
        <f t="shared" si="34"/>
        <v>0.74020587425851914</v>
      </c>
      <c r="J48" s="63">
        <f t="shared" si="34"/>
        <v>0.74020587425851914</v>
      </c>
      <c r="K48" s="63">
        <f t="shared" si="34"/>
        <v>0.74020587425851914</v>
      </c>
      <c r="L48" s="201">
        <f t="shared" si="34"/>
        <v>0.74020587425851914</v>
      </c>
      <c r="M48" s="63">
        <f t="shared" si="34"/>
        <v>0.74020587425851914</v>
      </c>
      <c r="N48" s="163">
        <f t="shared" si="34"/>
        <v>0.74020587425851914</v>
      </c>
      <c r="O48" s="63">
        <f t="shared" si="34"/>
        <v>0.74020587425851903</v>
      </c>
      <c r="P48" s="63">
        <f t="shared" si="34"/>
        <v>0.74020587425851903</v>
      </c>
      <c r="Q48" s="63">
        <f t="shared" si="34"/>
        <v>0.74020587425851903</v>
      </c>
      <c r="R48" s="63">
        <f t="shared" si="34"/>
        <v>0.74020587425851903</v>
      </c>
      <c r="S48" s="64">
        <f>IFERROR(S47/S13,"NO GMV")</f>
        <v>0.74020587425851891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A377B-747A-49E5-B0BF-8A35879DFB15}">
  <sheetPr codeName="Sheet50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34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34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73096.63833333338</v>
      </c>
      <c r="D5" s="15">
        <f>C5</f>
        <v>73096.63833333338</v>
      </c>
      <c r="E5" s="15">
        <f t="shared" ref="E5:N5" si="2">D5</f>
        <v>73096.63833333338</v>
      </c>
      <c r="F5" s="171">
        <f t="shared" si="2"/>
        <v>73096.63833333338</v>
      </c>
      <c r="G5" s="15">
        <f t="shared" si="2"/>
        <v>73096.63833333338</v>
      </c>
      <c r="H5" s="146">
        <f t="shared" si="2"/>
        <v>73096.63833333338</v>
      </c>
      <c r="I5" s="171">
        <f t="shared" si="2"/>
        <v>73096.63833333338</v>
      </c>
      <c r="J5" s="15">
        <f t="shared" si="2"/>
        <v>73096.63833333338</v>
      </c>
      <c r="K5" s="15">
        <f t="shared" si="2"/>
        <v>73096.63833333338</v>
      </c>
      <c r="L5" s="171">
        <f t="shared" si="2"/>
        <v>73096.63833333338</v>
      </c>
      <c r="M5" s="15">
        <f t="shared" si="2"/>
        <v>73096.63833333338</v>
      </c>
      <c r="N5" s="172">
        <f t="shared" si="2"/>
        <v>73096.63833333338</v>
      </c>
      <c r="O5" s="15">
        <f>SUM(C5:E5)</f>
        <v>219289.91500000015</v>
      </c>
      <c r="P5" s="15">
        <f>SUM(F5:H5)</f>
        <v>219289.91500000015</v>
      </c>
      <c r="Q5" s="15">
        <f>SUM(I5:K5)</f>
        <v>219289.91500000015</v>
      </c>
      <c r="R5" s="15">
        <f>SUM(L5:N5)</f>
        <v>219289.91500000015</v>
      </c>
      <c r="S5" s="16">
        <f>SUM(C5:N5)</f>
        <v>877159.66000000073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34154.25</v>
      </c>
      <c r="D8" s="24">
        <f t="shared" ref="D8:N10" si="3">C8</f>
        <v>34154.25</v>
      </c>
      <c r="E8" s="24">
        <f t="shared" si="3"/>
        <v>34154.25</v>
      </c>
      <c r="F8" s="177">
        <f t="shared" si="3"/>
        <v>34154.25</v>
      </c>
      <c r="G8" s="24">
        <f t="shared" si="3"/>
        <v>34154.25</v>
      </c>
      <c r="H8" s="149">
        <f t="shared" si="3"/>
        <v>34154.25</v>
      </c>
      <c r="I8" s="177">
        <f t="shared" si="3"/>
        <v>34154.25</v>
      </c>
      <c r="J8" s="24">
        <f t="shared" si="3"/>
        <v>34154.25</v>
      </c>
      <c r="K8" s="24">
        <f t="shared" si="3"/>
        <v>34154.25</v>
      </c>
      <c r="L8" s="177">
        <f t="shared" si="3"/>
        <v>34154.25</v>
      </c>
      <c r="M8" s="24">
        <f t="shared" si="3"/>
        <v>34154.25</v>
      </c>
      <c r="N8" s="178">
        <f t="shared" si="3"/>
        <v>34154.25</v>
      </c>
      <c r="O8" s="24">
        <f t="shared" ref="O8:O10" si="4">SUM(C8:E8)</f>
        <v>102462.75</v>
      </c>
      <c r="P8" s="24">
        <f t="shared" ref="P8:P10" si="5">SUM(F8:H8)</f>
        <v>102462.75</v>
      </c>
      <c r="Q8" s="24">
        <f t="shared" ref="Q8:Q10" si="6">SUM(I8:K8)</f>
        <v>102462.75</v>
      </c>
      <c r="R8" s="24">
        <f t="shared" ref="R8:R10" si="7">SUM(L8:N8)</f>
        <v>102462.75</v>
      </c>
      <c r="S8" s="25">
        <f t="shared" ref="S8:S10" si="8">SUM(C8:N8)</f>
        <v>409851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342.33333333333331</v>
      </c>
      <c r="D9" s="24">
        <f t="shared" si="3"/>
        <v>342.33333333333331</v>
      </c>
      <c r="E9" s="24">
        <f t="shared" si="3"/>
        <v>342.33333333333331</v>
      </c>
      <c r="F9" s="177">
        <f t="shared" si="3"/>
        <v>342.33333333333331</v>
      </c>
      <c r="G9" s="24">
        <f t="shared" si="3"/>
        <v>342.33333333333331</v>
      </c>
      <c r="H9" s="149">
        <f t="shared" si="3"/>
        <v>342.33333333333331</v>
      </c>
      <c r="I9" s="177">
        <f t="shared" si="3"/>
        <v>342.33333333333331</v>
      </c>
      <c r="J9" s="24">
        <f t="shared" si="3"/>
        <v>342.33333333333331</v>
      </c>
      <c r="K9" s="24">
        <f t="shared" si="3"/>
        <v>342.33333333333331</v>
      </c>
      <c r="L9" s="177">
        <f t="shared" si="3"/>
        <v>342.33333333333331</v>
      </c>
      <c r="M9" s="24">
        <f t="shared" si="3"/>
        <v>342.33333333333331</v>
      </c>
      <c r="N9" s="178">
        <f t="shared" si="3"/>
        <v>342.33333333333331</v>
      </c>
      <c r="O9" s="24">
        <f t="shared" si="4"/>
        <v>1027</v>
      </c>
      <c r="P9" s="24">
        <f t="shared" si="5"/>
        <v>1027</v>
      </c>
      <c r="Q9" s="24">
        <f t="shared" si="6"/>
        <v>1027</v>
      </c>
      <c r="R9" s="24">
        <f t="shared" si="7"/>
        <v>1027</v>
      </c>
      <c r="S9" s="25">
        <f t="shared" si="8"/>
        <v>4108.0000000000009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16671.07000000004</v>
      </c>
      <c r="D10" s="27">
        <f t="shared" si="3"/>
        <v>16671.07000000004</v>
      </c>
      <c r="E10" s="27">
        <f t="shared" si="3"/>
        <v>16671.07000000004</v>
      </c>
      <c r="F10" s="179">
        <f t="shared" si="3"/>
        <v>16671.07000000004</v>
      </c>
      <c r="G10" s="27">
        <f t="shared" si="3"/>
        <v>16671.07000000004</v>
      </c>
      <c r="H10" s="150">
        <f t="shared" si="3"/>
        <v>16671.07000000004</v>
      </c>
      <c r="I10" s="179">
        <f t="shared" si="3"/>
        <v>16671.07000000004</v>
      </c>
      <c r="J10" s="27">
        <f t="shared" si="3"/>
        <v>16671.07000000004</v>
      </c>
      <c r="K10" s="27">
        <f t="shared" si="3"/>
        <v>16671.07000000004</v>
      </c>
      <c r="L10" s="179">
        <f t="shared" si="3"/>
        <v>16671.07000000004</v>
      </c>
      <c r="M10" s="27">
        <f t="shared" si="3"/>
        <v>16671.07000000004</v>
      </c>
      <c r="N10" s="180">
        <f t="shared" si="3"/>
        <v>16671.07000000004</v>
      </c>
      <c r="O10" s="27">
        <f t="shared" si="4"/>
        <v>50013.210000000123</v>
      </c>
      <c r="P10" s="27">
        <f t="shared" si="5"/>
        <v>50013.210000000123</v>
      </c>
      <c r="Q10" s="27">
        <f t="shared" si="6"/>
        <v>50013.210000000123</v>
      </c>
      <c r="R10" s="27">
        <f t="shared" si="7"/>
        <v>50013.210000000123</v>
      </c>
      <c r="S10" s="28">
        <f t="shared" si="8"/>
        <v>200052.84000000046</v>
      </c>
    </row>
    <row r="11" spans="1:19" ht="12.75" x14ac:dyDescent="0.25">
      <c r="B11" s="29" t="s">
        <v>9</v>
      </c>
      <c r="C11" s="133">
        <f>SUM(C8:C9)</f>
        <v>34496.583333333336</v>
      </c>
      <c r="D11" s="30">
        <f t="shared" ref="D11:S11" si="9">SUM(D8:D9)</f>
        <v>34496.583333333336</v>
      </c>
      <c r="E11" s="30">
        <f t="shared" si="9"/>
        <v>34496.583333333336</v>
      </c>
      <c r="F11" s="181">
        <f t="shared" si="9"/>
        <v>34496.583333333336</v>
      </c>
      <c r="G11" s="30">
        <f t="shared" si="9"/>
        <v>34496.583333333336</v>
      </c>
      <c r="H11" s="151">
        <f t="shared" si="9"/>
        <v>34496.583333333336</v>
      </c>
      <c r="I11" s="181">
        <f t="shared" si="9"/>
        <v>34496.583333333336</v>
      </c>
      <c r="J11" s="30">
        <f t="shared" si="9"/>
        <v>34496.583333333336</v>
      </c>
      <c r="K11" s="30">
        <f t="shared" si="9"/>
        <v>34496.583333333336</v>
      </c>
      <c r="L11" s="181">
        <f t="shared" si="9"/>
        <v>34496.583333333336</v>
      </c>
      <c r="M11" s="30">
        <f t="shared" si="9"/>
        <v>34496.583333333336</v>
      </c>
      <c r="N11" s="182">
        <f t="shared" si="9"/>
        <v>34496.583333333336</v>
      </c>
      <c r="O11" s="30">
        <f t="shared" si="9"/>
        <v>103489.75</v>
      </c>
      <c r="P11" s="30">
        <f t="shared" si="9"/>
        <v>103489.75</v>
      </c>
      <c r="Q11" s="30">
        <f t="shared" si="9"/>
        <v>103489.75</v>
      </c>
      <c r="R11" s="30">
        <f t="shared" si="9"/>
        <v>103489.75</v>
      </c>
      <c r="S11" s="31">
        <f t="shared" si="9"/>
        <v>413959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21928.985000000001</v>
      </c>
      <c r="D13" s="34">
        <f t="shared" ref="D13:N13" si="11">D5-SUM(D8:D10)</f>
        <v>21928.985000000001</v>
      </c>
      <c r="E13" s="34">
        <f t="shared" si="11"/>
        <v>21928.985000000001</v>
      </c>
      <c r="F13" s="185">
        <f t="shared" si="11"/>
        <v>21928.985000000001</v>
      </c>
      <c r="G13" s="34">
        <f t="shared" si="11"/>
        <v>21928.985000000001</v>
      </c>
      <c r="H13" s="153">
        <f t="shared" si="11"/>
        <v>21928.985000000001</v>
      </c>
      <c r="I13" s="185">
        <f t="shared" si="11"/>
        <v>21928.985000000001</v>
      </c>
      <c r="J13" s="34">
        <f t="shared" si="11"/>
        <v>21928.985000000001</v>
      </c>
      <c r="K13" s="34">
        <f t="shared" si="11"/>
        <v>21928.985000000001</v>
      </c>
      <c r="L13" s="185">
        <f t="shared" si="11"/>
        <v>21928.985000000001</v>
      </c>
      <c r="M13" s="34">
        <f t="shared" si="11"/>
        <v>21928.985000000001</v>
      </c>
      <c r="N13" s="186">
        <f t="shared" si="11"/>
        <v>21928.985000000001</v>
      </c>
      <c r="O13" s="34">
        <f t="shared" ref="O13:R13" si="12">O5-SUM(O8:O10)</f>
        <v>65786.955000000016</v>
      </c>
      <c r="P13" s="34">
        <f t="shared" si="12"/>
        <v>65786.955000000016</v>
      </c>
      <c r="Q13" s="34">
        <f t="shared" si="12"/>
        <v>65786.955000000016</v>
      </c>
      <c r="R13" s="34">
        <f t="shared" si="12"/>
        <v>65786.955000000016</v>
      </c>
      <c r="S13" s="35">
        <f>S5-SUM(S8:S10)</f>
        <v>263147.8200000003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0.29999991107662183</v>
      </c>
      <c r="D14" s="314">
        <f t="shared" si="13"/>
        <v>0.29999991107662183</v>
      </c>
      <c r="E14" s="314">
        <f t="shared" si="13"/>
        <v>0.29999991107662183</v>
      </c>
      <c r="F14" s="315">
        <f t="shared" si="13"/>
        <v>0.29999991107662183</v>
      </c>
      <c r="G14" s="314">
        <f t="shared" si="13"/>
        <v>0.29999991107662183</v>
      </c>
      <c r="H14" s="316">
        <f t="shared" si="13"/>
        <v>0.29999991107662183</v>
      </c>
      <c r="I14" s="315">
        <f t="shared" si="13"/>
        <v>0.29999991107662183</v>
      </c>
      <c r="J14" s="314">
        <f t="shared" si="13"/>
        <v>0.29999991107662183</v>
      </c>
      <c r="K14" s="314">
        <f t="shared" si="13"/>
        <v>0.29999991107662183</v>
      </c>
      <c r="L14" s="315">
        <f t="shared" si="13"/>
        <v>0.29999991107662183</v>
      </c>
      <c r="M14" s="314">
        <f t="shared" si="13"/>
        <v>0.29999991107662183</v>
      </c>
      <c r="N14" s="317">
        <f t="shared" si="13"/>
        <v>0.29999991107662183</v>
      </c>
      <c r="O14" s="314">
        <f t="shared" si="13"/>
        <v>0.29999991107662188</v>
      </c>
      <c r="P14" s="314">
        <f t="shared" si="13"/>
        <v>0.29999991107662188</v>
      </c>
      <c r="Q14" s="314">
        <f t="shared" si="13"/>
        <v>0.29999991107662188</v>
      </c>
      <c r="R14" s="314">
        <f t="shared" si="13"/>
        <v>0.29999991107662188</v>
      </c>
      <c r="S14" s="318">
        <f>IFERROR(S13/S5,"N/A")</f>
        <v>0.29999991107662211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350</v>
      </c>
      <c r="D29" s="24">
        <f t="shared" ref="D29:N39" si="22">C29</f>
        <v>350</v>
      </c>
      <c r="E29" s="24">
        <f t="shared" si="22"/>
        <v>350</v>
      </c>
      <c r="F29" s="177">
        <f t="shared" si="22"/>
        <v>350</v>
      </c>
      <c r="G29" s="24">
        <f t="shared" si="22"/>
        <v>350</v>
      </c>
      <c r="H29" s="149">
        <f t="shared" si="22"/>
        <v>350</v>
      </c>
      <c r="I29" s="177">
        <f t="shared" si="22"/>
        <v>350</v>
      </c>
      <c r="J29" s="24">
        <f t="shared" si="22"/>
        <v>350</v>
      </c>
      <c r="K29" s="24">
        <f t="shared" si="22"/>
        <v>350</v>
      </c>
      <c r="L29" s="177">
        <f t="shared" si="22"/>
        <v>350</v>
      </c>
      <c r="M29" s="24">
        <f t="shared" si="22"/>
        <v>350</v>
      </c>
      <c r="N29" s="178">
        <f t="shared" si="22"/>
        <v>350</v>
      </c>
      <c r="O29" s="24">
        <f t="shared" ref="O29:O39" si="23">SUM(C29:E29)</f>
        <v>1050</v>
      </c>
      <c r="P29" s="24">
        <f t="shared" ref="P29:P39" si="24">SUM(F29:H29)</f>
        <v>1050</v>
      </c>
      <c r="Q29" s="24">
        <f t="shared" ref="Q29:Q39" si="25">SUM(I29:K29)</f>
        <v>1050</v>
      </c>
      <c r="R29" s="24">
        <f t="shared" ref="R29:R39" si="26">SUM(L29:N29)</f>
        <v>1050</v>
      </c>
      <c r="S29" s="25">
        <f t="shared" ref="S29:S39" si="27">SUM(C29:N29)</f>
        <v>4200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342.33333333333331</v>
      </c>
      <c r="D30" s="24">
        <f t="shared" si="22"/>
        <v>342.33333333333331</v>
      </c>
      <c r="E30" s="24">
        <f t="shared" si="22"/>
        <v>342.33333333333331</v>
      </c>
      <c r="F30" s="177">
        <f t="shared" si="22"/>
        <v>342.33333333333331</v>
      </c>
      <c r="G30" s="24">
        <f t="shared" si="22"/>
        <v>342.33333333333331</v>
      </c>
      <c r="H30" s="149">
        <f t="shared" si="22"/>
        <v>342.33333333333331</v>
      </c>
      <c r="I30" s="177">
        <f t="shared" si="22"/>
        <v>342.33333333333331</v>
      </c>
      <c r="J30" s="24">
        <f t="shared" si="22"/>
        <v>342.33333333333331</v>
      </c>
      <c r="K30" s="24">
        <f t="shared" si="22"/>
        <v>342.33333333333331</v>
      </c>
      <c r="L30" s="177">
        <f t="shared" si="22"/>
        <v>342.33333333333331</v>
      </c>
      <c r="M30" s="24">
        <f t="shared" si="22"/>
        <v>342.33333333333331</v>
      </c>
      <c r="N30" s="178">
        <f t="shared" si="22"/>
        <v>342.33333333333331</v>
      </c>
      <c r="O30" s="24">
        <f t="shared" si="23"/>
        <v>1027</v>
      </c>
      <c r="P30" s="24">
        <f t="shared" si="24"/>
        <v>1027</v>
      </c>
      <c r="Q30" s="24">
        <f t="shared" si="25"/>
        <v>1027</v>
      </c>
      <c r="R30" s="24">
        <f t="shared" si="26"/>
        <v>1027</v>
      </c>
      <c r="S30" s="25">
        <f t="shared" si="27"/>
        <v>4108.0000000000009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208.33333333333334</v>
      </c>
      <c r="D31" s="24">
        <f t="shared" si="22"/>
        <v>208.33333333333334</v>
      </c>
      <c r="E31" s="24">
        <f t="shared" si="22"/>
        <v>208.33333333333334</v>
      </c>
      <c r="F31" s="177">
        <f t="shared" si="22"/>
        <v>208.33333333333334</v>
      </c>
      <c r="G31" s="24">
        <f t="shared" si="22"/>
        <v>208.33333333333334</v>
      </c>
      <c r="H31" s="149">
        <f t="shared" si="22"/>
        <v>208.33333333333334</v>
      </c>
      <c r="I31" s="177">
        <f t="shared" si="22"/>
        <v>208.33333333333334</v>
      </c>
      <c r="J31" s="24">
        <f t="shared" si="22"/>
        <v>208.33333333333334</v>
      </c>
      <c r="K31" s="24">
        <f t="shared" si="22"/>
        <v>208.33333333333334</v>
      </c>
      <c r="L31" s="177">
        <f t="shared" si="22"/>
        <v>208.33333333333334</v>
      </c>
      <c r="M31" s="24">
        <f t="shared" si="22"/>
        <v>208.33333333333334</v>
      </c>
      <c r="N31" s="178">
        <f t="shared" si="22"/>
        <v>208.33333333333334</v>
      </c>
      <c r="O31" s="24">
        <f t="shared" si="23"/>
        <v>625</v>
      </c>
      <c r="P31" s="24">
        <f t="shared" si="24"/>
        <v>625</v>
      </c>
      <c r="Q31" s="24">
        <f t="shared" si="25"/>
        <v>625</v>
      </c>
      <c r="R31" s="24">
        <f t="shared" si="26"/>
        <v>625</v>
      </c>
      <c r="S31" s="25">
        <f t="shared" si="27"/>
        <v>2500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208.33333333333334</v>
      </c>
      <c r="D32" s="24">
        <f t="shared" si="22"/>
        <v>208.33333333333334</v>
      </c>
      <c r="E32" s="24">
        <f t="shared" si="22"/>
        <v>208.33333333333334</v>
      </c>
      <c r="F32" s="177">
        <f t="shared" si="22"/>
        <v>208.33333333333334</v>
      </c>
      <c r="G32" s="24">
        <f t="shared" si="22"/>
        <v>208.33333333333334</v>
      </c>
      <c r="H32" s="149">
        <f t="shared" si="22"/>
        <v>208.33333333333334</v>
      </c>
      <c r="I32" s="177">
        <f t="shared" si="22"/>
        <v>208.33333333333334</v>
      </c>
      <c r="J32" s="24">
        <f t="shared" si="22"/>
        <v>208.33333333333334</v>
      </c>
      <c r="K32" s="24">
        <f t="shared" si="22"/>
        <v>208.33333333333334</v>
      </c>
      <c r="L32" s="177">
        <f t="shared" si="22"/>
        <v>208.33333333333334</v>
      </c>
      <c r="M32" s="24">
        <f t="shared" si="22"/>
        <v>208.33333333333334</v>
      </c>
      <c r="N32" s="178">
        <f t="shared" si="22"/>
        <v>208.33333333333334</v>
      </c>
      <c r="O32" s="24">
        <f t="shared" si="23"/>
        <v>625</v>
      </c>
      <c r="P32" s="24">
        <f t="shared" si="24"/>
        <v>625</v>
      </c>
      <c r="Q32" s="24">
        <f t="shared" si="25"/>
        <v>625</v>
      </c>
      <c r="R32" s="24">
        <f t="shared" si="26"/>
        <v>625</v>
      </c>
      <c r="S32" s="25">
        <f t="shared" si="27"/>
        <v>2500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2192.8991500000011</v>
      </c>
      <c r="D33" s="24">
        <f t="shared" si="22"/>
        <v>2192.8991500000011</v>
      </c>
      <c r="E33" s="24">
        <f t="shared" si="22"/>
        <v>2192.8991500000011</v>
      </c>
      <c r="F33" s="177">
        <f t="shared" si="22"/>
        <v>2192.8991500000011</v>
      </c>
      <c r="G33" s="24">
        <f t="shared" si="22"/>
        <v>2192.8991500000011</v>
      </c>
      <c r="H33" s="149">
        <f t="shared" si="22"/>
        <v>2192.8991500000011</v>
      </c>
      <c r="I33" s="177">
        <f t="shared" si="22"/>
        <v>2192.8991500000011</v>
      </c>
      <c r="J33" s="24">
        <f t="shared" si="22"/>
        <v>2192.8991500000011</v>
      </c>
      <c r="K33" s="24">
        <f t="shared" si="22"/>
        <v>2192.8991500000011</v>
      </c>
      <c r="L33" s="177">
        <f t="shared" si="22"/>
        <v>2192.8991500000011</v>
      </c>
      <c r="M33" s="24">
        <f t="shared" si="22"/>
        <v>2192.8991500000011</v>
      </c>
      <c r="N33" s="178">
        <f t="shared" si="22"/>
        <v>2192.8991500000011</v>
      </c>
      <c r="O33" s="24">
        <f t="shared" si="23"/>
        <v>6578.6974500000033</v>
      </c>
      <c r="P33" s="24">
        <f t="shared" si="24"/>
        <v>6578.6974500000033</v>
      </c>
      <c r="Q33" s="24">
        <f t="shared" si="25"/>
        <v>6578.6974500000033</v>
      </c>
      <c r="R33" s="24">
        <f t="shared" si="26"/>
        <v>6578.6974500000033</v>
      </c>
      <c r="S33" s="25">
        <f t="shared" si="27"/>
        <v>26314.789800000013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595.83333333333337</v>
      </c>
      <c r="D34" s="24">
        <f t="shared" si="22"/>
        <v>595.83333333333337</v>
      </c>
      <c r="E34" s="24">
        <f t="shared" si="22"/>
        <v>595.83333333333337</v>
      </c>
      <c r="F34" s="177">
        <f t="shared" si="22"/>
        <v>595.83333333333337</v>
      </c>
      <c r="G34" s="24">
        <f t="shared" si="22"/>
        <v>595.83333333333337</v>
      </c>
      <c r="H34" s="149">
        <f t="shared" si="22"/>
        <v>595.83333333333337</v>
      </c>
      <c r="I34" s="177">
        <f t="shared" si="22"/>
        <v>595.83333333333337</v>
      </c>
      <c r="J34" s="24">
        <f t="shared" si="22"/>
        <v>595.83333333333337</v>
      </c>
      <c r="K34" s="24">
        <f t="shared" si="22"/>
        <v>595.83333333333337</v>
      </c>
      <c r="L34" s="177">
        <f t="shared" si="22"/>
        <v>595.83333333333337</v>
      </c>
      <c r="M34" s="24">
        <f t="shared" si="22"/>
        <v>595.83333333333337</v>
      </c>
      <c r="N34" s="178">
        <f t="shared" si="22"/>
        <v>595.83333333333337</v>
      </c>
      <c r="O34" s="24">
        <f t="shared" si="23"/>
        <v>1787.5</v>
      </c>
      <c r="P34" s="24">
        <f t="shared" si="24"/>
        <v>1787.5</v>
      </c>
      <c r="Q34" s="24">
        <f t="shared" si="25"/>
        <v>1787.5</v>
      </c>
      <c r="R34" s="24">
        <f t="shared" si="26"/>
        <v>1787.5</v>
      </c>
      <c r="S34" s="25">
        <f t="shared" si="27"/>
        <v>7149.9999999999991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350</v>
      </c>
      <c r="D35" s="24">
        <f t="shared" si="22"/>
        <v>350</v>
      </c>
      <c r="E35" s="24">
        <f t="shared" si="22"/>
        <v>350</v>
      </c>
      <c r="F35" s="177">
        <f t="shared" si="22"/>
        <v>350</v>
      </c>
      <c r="G35" s="24">
        <f t="shared" si="22"/>
        <v>350</v>
      </c>
      <c r="H35" s="149">
        <f t="shared" si="22"/>
        <v>350</v>
      </c>
      <c r="I35" s="177">
        <f t="shared" si="22"/>
        <v>350</v>
      </c>
      <c r="J35" s="24">
        <f t="shared" si="22"/>
        <v>350</v>
      </c>
      <c r="K35" s="24">
        <f t="shared" si="22"/>
        <v>350</v>
      </c>
      <c r="L35" s="177">
        <f t="shared" si="22"/>
        <v>350</v>
      </c>
      <c r="M35" s="24">
        <f t="shared" si="22"/>
        <v>350</v>
      </c>
      <c r="N35" s="178">
        <f t="shared" si="22"/>
        <v>350</v>
      </c>
      <c r="O35" s="24">
        <f t="shared" si="23"/>
        <v>1050</v>
      </c>
      <c r="P35" s="24">
        <f t="shared" si="24"/>
        <v>1050</v>
      </c>
      <c r="Q35" s="24">
        <f t="shared" si="25"/>
        <v>1050</v>
      </c>
      <c r="R35" s="24">
        <f t="shared" si="26"/>
        <v>1050</v>
      </c>
      <c r="S35" s="25">
        <f t="shared" si="27"/>
        <v>4200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1012.5</v>
      </c>
      <c r="D36" s="24">
        <f t="shared" si="22"/>
        <v>1012.5</v>
      </c>
      <c r="E36" s="24">
        <f t="shared" si="22"/>
        <v>1012.5</v>
      </c>
      <c r="F36" s="177">
        <f t="shared" si="22"/>
        <v>1012.5</v>
      </c>
      <c r="G36" s="24">
        <f t="shared" si="22"/>
        <v>1012.5</v>
      </c>
      <c r="H36" s="149">
        <f t="shared" si="22"/>
        <v>1012.5</v>
      </c>
      <c r="I36" s="177">
        <f t="shared" si="22"/>
        <v>1012.5</v>
      </c>
      <c r="J36" s="24">
        <f t="shared" si="22"/>
        <v>1012.5</v>
      </c>
      <c r="K36" s="24">
        <f t="shared" si="22"/>
        <v>1012.5</v>
      </c>
      <c r="L36" s="177">
        <f t="shared" si="22"/>
        <v>1012.5</v>
      </c>
      <c r="M36" s="24">
        <f t="shared" si="22"/>
        <v>1012.5</v>
      </c>
      <c r="N36" s="178">
        <f t="shared" si="22"/>
        <v>1012.5</v>
      </c>
      <c r="O36" s="24">
        <f t="shared" si="23"/>
        <v>3037.5</v>
      </c>
      <c r="P36" s="24">
        <f t="shared" si="24"/>
        <v>3037.5</v>
      </c>
      <c r="Q36" s="24">
        <f t="shared" si="25"/>
        <v>3037.5</v>
      </c>
      <c r="R36" s="24">
        <f t="shared" si="26"/>
        <v>3037.5</v>
      </c>
      <c r="S36" s="25">
        <f t="shared" si="27"/>
        <v>12150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425</v>
      </c>
      <c r="D37" s="24">
        <f t="shared" si="22"/>
        <v>425</v>
      </c>
      <c r="E37" s="24">
        <f t="shared" si="22"/>
        <v>425</v>
      </c>
      <c r="F37" s="177">
        <f t="shared" si="22"/>
        <v>425</v>
      </c>
      <c r="G37" s="24">
        <f t="shared" si="22"/>
        <v>425</v>
      </c>
      <c r="H37" s="149">
        <f t="shared" si="22"/>
        <v>425</v>
      </c>
      <c r="I37" s="177">
        <f t="shared" si="22"/>
        <v>425</v>
      </c>
      <c r="J37" s="24">
        <f t="shared" si="22"/>
        <v>425</v>
      </c>
      <c r="K37" s="24">
        <f t="shared" si="22"/>
        <v>425</v>
      </c>
      <c r="L37" s="177">
        <f t="shared" si="22"/>
        <v>425</v>
      </c>
      <c r="M37" s="24">
        <f t="shared" si="22"/>
        <v>425</v>
      </c>
      <c r="N37" s="178">
        <f t="shared" si="22"/>
        <v>425</v>
      </c>
      <c r="O37" s="24">
        <f t="shared" si="23"/>
        <v>1275</v>
      </c>
      <c r="P37" s="24">
        <f t="shared" si="24"/>
        <v>1275</v>
      </c>
      <c r="Q37" s="24">
        <f t="shared" si="25"/>
        <v>1275</v>
      </c>
      <c r="R37" s="24">
        <f t="shared" si="26"/>
        <v>1275</v>
      </c>
      <c r="S37" s="25">
        <f t="shared" si="27"/>
        <v>5100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3313.375</v>
      </c>
      <c r="D39" s="27">
        <f t="shared" si="22"/>
        <v>3313.375</v>
      </c>
      <c r="E39" s="27">
        <f t="shared" si="22"/>
        <v>3313.375</v>
      </c>
      <c r="F39" s="179">
        <f t="shared" si="22"/>
        <v>3313.375</v>
      </c>
      <c r="G39" s="27">
        <f t="shared" si="22"/>
        <v>3313.375</v>
      </c>
      <c r="H39" s="150">
        <f t="shared" si="22"/>
        <v>3313.375</v>
      </c>
      <c r="I39" s="179">
        <f t="shared" si="22"/>
        <v>3313.375</v>
      </c>
      <c r="J39" s="27">
        <f t="shared" si="22"/>
        <v>3313.375</v>
      </c>
      <c r="K39" s="27">
        <f t="shared" si="22"/>
        <v>3313.375</v>
      </c>
      <c r="L39" s="179">
        <f t="shared" si="22"/>
        <v>3313.375</v>
      </c>
      <c r="M39" s="27">
        <f t="shared" si="22"/>
        <v>3313.375</v>
      </c>
      <c r="N39" s="180">
        <f t="shared" si="22"/>
        <v>3313.375</v>
      </c>
      <c r="O39" s="27">
        <f t="shared" si="23"/>
        <v>9940.125</v>
      </c>
      <c r="P39" s="27">
        <f t="shared" si="24"/>
        <v>9940.125</v>
      </c>
      <c r="Q39" s="27">
        <f t="shared" si="25"/>
        <v>9940.125</v>
      </c>
      <c r="R39" s="27">
        <f t="shared" si="26"/>
        <v>9940.125</v>
      </c>
      <c r="S39" s="28">
        <f t="shared" si="27"/>
        <v>39760.5</v>
      </c>
    </row>
    <row r="40" spans="2:19" s="41" customFormat="1" ht="12.75" x14ac:dyDescent="0.25">
      <c r="B40" s="45" t="s">
        <v>32</v>
      </c>
      <c r="C40" s="138">
        <f>SUM(C29:C39)</f>
        <v>8998.607483333335</v>
      </c>
      <c r="D40" s="46">
        <f t="shared" ref="D40:R40" si="28">SUM(D29:D39)</f>
        <v>8998.607483333335</v>
      </c>
      <c r="E40" s="46">
        <f t="shared" si="28"/>
        <v>8998.607483333335</v>
      </c>
      <c r="F40" s="191">
        <f t="shared" si="28"/>
        <v>8998.607483333335</v>
      </c>
      <c r="G40" s="46">
        <f t="shared" si="28"/>
        <v>8998.607483333335</v>
      </c>
      <c r="H40" s="156">
        <f t="shared" si="28"/>
        <v>8998.607483333335</v>
      </c>
      <c r="I40" s="191">
        <f t="shared" si="28"/>
        <v>8998.607483333335</v>
      </c>
      <c r="J40" s="46">
        <f t="shared" si="28"/>
        <v>8998.607483333335</v>
      </c>
      <c r="K40" s="46">
        <f t="shared" si="28"/>
        <v>8998.607483333335</v>
      </c>
      <c r="L40" s="191">
        <f t="shared" si="28"/>
        <v>8998.607483333335</v>
      </c>
      <c r="M40" s="46">
        <f t="shared" si="28"/>
        <v>8998.607483333335</v>
      </c>
      <c r="N40" s="192">
        <f t="shared" si="28"/>
        <v>8998.607483333335</v>
      </c>
      <c r="O40" s="46">
        <f t="shared" si="28"/>
        <v>26995.822450000003</v>
      </c>
      <c r="P40" s="46">
        <f t="shared" si="28"/>
        <v>26995.822450000003</v>
      </c>
      <c r="Q40" s="46">
        <f t="shared" si="28"/>
        <v>26995.822450000003</v>
      </c>
      <c r="R40" s="46">
        <f t="shared" si="28"/>
        <v>26995.822450000003</v>
      </c>
      <c r="S40" s="47">
        <f>SUM(S29:S39)</f>
        <v>107983.28980000001</v>
      </c>
    </row>
    <row r="41" spans="2:19" s="39" customFormat="1" ht="12.75" x14ac:dyDescent="0.25">
      <c r="B41" s="48" t="s">
        <v>33</v>
      </c>
      <c r="C41" s="139">
        <f>IFERROR(C40/C13,"N/A")</f>
        <v>0.41035221116405229</v>
      </c>
      <c r="D41" s="49">
        <f t="shared" ref="D41:R41" si="29">IFERROR(D40/D13,"N/A")</f>
        <v>0.41035221116405229</v>
      </c>
      <c r="E41" s="49">
        <f t="shared" si="29"/>
        <v>0.41035221116405229</v>
      </c>
      <c r="F41" s="193">
        <f t="shared" si="29"/>
        <v>0.41035221116405229</v>
      </c>
      <c r="G41" s="49">
        <f t="shared" si="29"/>
        <v>0.41035221116405229</v>
      </c>
      <c r="H41" s="157">
        <f t="shared" si="29"/>
        <v>0.41035221116405229</v>
      </c>
      <c r="I41" s="193">
        <f t="shared" si="29"/>
        <v>0.41035221116405229</v>
      </c>
      <c r="J41" s="49">
        <f t="shared" si="29"/>
        <v>0.41035221116405229</v>
      </c>
      <c r="K41" s="49">
        <f t="shared" si="29"/>
        <v>0.41035221116405229</v>
      </c>
      <c r="L41" s="193">
        <f t="shared" si="29"/>
        <v>0.41035221116405229</v>
      </c>
      <c r="M41" s="49">
        <f t="shared" si="29"/>
        <v>0.41035221116405229</v>
      </c>
      <c r="N41" s="194">
        <f t="shared" si="29"/>
        <v>0.41035221116405229</v>
      </c>
      <c r="O41" s="49">
        <f t="shared" si="29"/>
        <v>0.41035221116405213</v>
      </c>
      <c r="P41" s="49">
        <f t="shared" si="29"/>
        <v>0.41035221116405213</v>
      </c>
      <c r="Q41" s="49">
        <f t="shared" si="29"/>
        <v>0.41035221116405213</v>
      </c>
      <c r="R41" s="49">
        <f t="shared" si="29"/>
        <v>0.41035221116405213</v>
      </c>
      <c r="S41" s="50">
        <f>IFERROR(S40/S13,"N/A")</f>
        <v>0.41035221116405179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25</v>
      </c>
      <c r="D42" s="52">
        <f>C42</f>
        <v>25</v>
      </c>
      <c r="E42" s="52">
        <f t="shared" ref="E42:N42" si="30">D42</f>
        <v>25</v>
      </c>
      <c r="F42" s="195">
        <f t="shared" si="30"/>
        <v>25</v>
      </c>
      <c r="G42" s="52">
        <f t="shared" si="30"/>
        <v>25</v>
      </c>
      <c r="H42" s="158">
        <f t="shared" si="30"/>
        <v>25</v>
      </c>
      <c r="I42" s="195">
        <f t="shared" si="30"/>
        <v>25</v>
      </c>
      <c r="J42" s="52">
        <f t="shared" si="30"/>
        <v>25</v>
      </c>
      <c r="K42" s="52">
        <f t="shared" si="30"/>
        <v>25</v>
      </c>
      <c r="L42" s="195">
        <f t="shared" si="30"/>
        <v>25</v>
      </c>
      <c r="M42" s="52">
        <f t="shared" si="30"/>
        <v>25</v>
      </c>
      <c r="N42" s="196">
        <f t="shared" si="30"/>
        <v>25</v>
      </c>
      <c r="O42" s="52">
        <f>AVERAGE(C42:E42)</f>
        <v>25</v>
      </c>
      <c r="P42" s="52">
        <f>AVERAGE(F42:H42)</f>
        <v>25</v>
      </c>
      <c r="Q42" s="52">
        <f>AVERAGE(I42:K42)</f>
        <v>25</v>
      </c>
      <c r="R42" s="52">
        <f>AVERAGE(L42:N42)</f>
        <v>25</v>
      </c>
      <c r="S42" s="53">
        <f>AVERAGE(O42:R42)</f>
        <v>25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12930.377516666666</v>
      </c>
      <c r="D44" s="34">
        <f t="shared" ref="D44:R44" si="31">D13-D25-D40</f>
        <v>12930.377516666666</v>
      </c>
      <c r="E44" s="34">
        <f t="shared" si="31"/>
        <v>12930.377516666666</v>
      </c>
      <c r="F44" s="185">
        <f t="shared" si="31"/>
        <v>12930.377516666666</v>
      </c>
      <c r="G44" s="34">
        <f t="shared" si="31"/>
        <v>12930.377516666666</v>
      </c>
      <c r="H44" s="153">
        <f t="shared" si="31"/>
        <v>12930.377516666666</v>
      </c>
      <c r="I44" s="185">
        <f t="shared" si="31"/>
        <v>12930.377516666666</v>
      </c>
      <c r="J44" s="34">
        <f t="shared" si="31"/>
        <v>12930.377516666666</v>
      </c>
      <c r="K44" s="34">
        <f t="shared" si="31"/>
        <v>12930.377516666666</v>
      </c>
      <c r="L44" s="185">
        <f t="shared" si="31"/>
        <v>12930.377516666666</v>
      </c>
      <c r="M44" s="34">
        <f t="shared" si="31"/>
        <v>12930.377516666666</v>
      </c>
      <c r="N44" s="186">
        <f t="shared" si="31"/>
        <v>12930.377516666666</v>
      </c>
      <c r="O44" s="34">
        <f t="shared" si="31"/>
        <v>38791.132550000009</v>
      </c>
      <c r="P44" s="34">
        <f t="shared" si="31"/>
        <v>38791.132550000009</v>
      </c>
      <c r="Q44" s="34">
        <f t="shared" si="31"/>
        <v>38791.132550000009</v>
      </c>
      <c r="R44" s="34">
        <f t="shared" si="31"/>
        <v>38791.132550000009</v>
      </c>
      <c r="S44" s="35">
        <f>S13-S25-S40</f>
        <v>155164.53020000027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0.58964778883594771</v>
      </c>
      <c r="D45" s="56">
        <f t="shared" si="32"/>
        <v>0.58964778883594771</v>
      </c>
      <c r="E45" s="56">
        <f t="shared" si="32"/>
        <v>0.58964778883594771</v>
      </c>
      <c r="F45" s="197">
        <f t="shared" si="32"/>
        <v>0.58964778883594771</v>
      </c>
      <c r="G45" s="56">
        <f t="shared" si="32"/>
        <v>0.58964778883594771</v>
      </c>
      <c r="H45" s="159">
        <f t="shared" si="32"/>
        <v>0.58964778883594771</v>
      </c>
      <c r="I45" s="197">
        <f t="shared" si="32"/>
        <v>0.58964778883594771</v>
      </c>
      <c r="J45" s="56">
        <f t="shared" si="32"/>
        <v>0.58964778883594771</v>
      </c>
      <c r="K45" s="56">
        <f t="shared" si="32"/>
        <v>0.58964778883594771</v>
      </c>
      <c r="L45" s="197">
        <f t="shared" si="32"/>
        <v>0.58964778883594771</v>
      </c>
      <c r="M45" s="56">
        <f t="shared" si="32"/>
        <v>0.58964778883594771</v>
      </c>
      <c r="N45" s="198">
        <f t="shared" si="32"/>
        <v>0.58964778883594771</v>
      </c>
      <c r="O45" s="56">
        <f t="shared" si="32"/>
        <v>0.58964778883594782</v>
      </c>
      <c r="P45" s="56">
        <f t="shared" si="32"/>
        <v>0.58964778883594782</v>
      </c>
      <c r="Q45" s="56">
        <f t="shared" si="32"/>
        <v>0.58964778883594782</v>
      </c>
      <c r="R45" s="56">
        <f t="shared" si="32"/>
        <v>0.58964778883594782</v>
      </c>
      <c r="S45" s="57">
        <f>IFERROR(S44/S13,"NO GMV")</f>
        <v>0.58964778883594815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12930.377516666666</v>
      </c>
      <c r="D47" s="60">
        <f t="shared" ref="D47:R47" si="33">+D44+D25</f>
        <v>12930.377516666666</v>
      </c>
      <c r="E47" s="60">
        <f t="shared" si="33"/>
        <v>12930.377516666666</v>
      </c>
      <c r="F47" s="199">
        <f t="shared" si="33"/>
        <v>12930.377516666666</v>
      </c>
      <c r="G47" s="60">
        <f t="shared" si="33"/>
        <v>12930.377516666666</v>
      </c>
      <c r="H47" s="160">
        <f t="shared" si="33"/>
        <v>12930.377516666666</v>
      </c>
      <c r="I47" s="199">
        <f t="shared" si="33"/>
        <v>12930.377516666666</v>
      </c>
      <c r="J47" s="60">
        <f t="shared" si="33"/>
        <v>12930.377516666666</v>
      </c>
      <c r="K47" s="60">
        <f t="shared" si="33"/>
        <v>12930.377516666666</v>
      </c>
      <c r="L47" s="199">
        <f t="shared" si="33"/>
        <v>12930.377516666666</v>
      </c>
      <c r="M47" s="60">
        <f t="shared" si="33"/>
        <v>12930.377516666666</v>
      </c>
      <c r="N47" s="200">
        <f t="shared" si="33"/>
        <v>12930.377516666666</v>
      </c>
      <c r="O47" s="60">
        <f t="shared" si="33"/>
        <v>38791.132550000009</v>
      </c>
      <c r="P47" s="60">
        <f t="shared" si="33"/>
        <v>38791.132550000009</v>
      </c>
      <c r="Q47" s="60">
        <f t="shared" si="33"/>
        <v>38791.132550000009</v>
      </c>
      <c r="R47" s="60">
        <f t="shared" si="33"/>
        <v>38791.132550000009</v>
      </c>
      <c r="S47" s="61">
        <f>+S44+S25</f>
        <v>155164.53020000027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0.58964778883594771</v>
      </c>
      <c r="D48" s="63">
        <f t="shared" si="34"/>
        <v>0.58964778883594771</v>
      </c>
      <c r="E48" s="63">
        <f t="shared" si="34"/>
        <v>0.58964778883594771</v>
      </c>
      <c r="F48" s="201">
        <f t="shared" si="34"/>
        <v>0.58964778883594771</v>
      </c>
      <c r="G48" s="63">
        <f t="shared" si="34"/>
        <v>0.58964778883594771</v>
      </c>
      <c r="H48" s="161">
        <f t="shared" si="34"/>
        <v>0.58964778883594771</v>
      </c>
      <c r="I48" s="201">
        <f t="shared" si="34"/>
        <v>0.58964778883594771</v>
      </c>
      <c r="J48" s="63">
        <f t="shared" si="34"/>
        <v>0.58964778883594771</v>
      </c>
      <c r="K48" s="63">
        <f t="shared" si="34"/>
        <v>0.58964778883594771</v>
      </c>
      <c r="L48" s="201">
        <f t="shared" si="34"/>
        <v>0.58964778883594771</v>
      </c>
      <c r="M48" s="63">
        <f t="shared" si="34"/>
        <v>0.58964778883594771</v>
      </c>
      <c r="N48" s="163">
        <f t="shared" si="34"/>
        <v>0.58964778883594771</v>
      </c>
      <c r="O48" s="63">
        <f t="shared" si="34"/>
        <v>0.58964778883594782</v>
      </c>
      <c r="P48" s="63">
        <f t="shared" si="34"/>
        <v>0.58964778883594782</v>
      </c>
      <c r="Q48" s="63">
        <f t="shared" si="34"/>
        <v>0.58964778883594782</v>
      </c>
      <c r="R48" s="63">
        <f t="shared" si="34"/>
        <v>0.58964778883594782</v>
      </c>
      <c r="S48" s="64">
        <f>IFERROR(S47/S13,"NO GMV")</f>
        <v>0.58964778883594815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EFB9C-2952-408A-8362-47BFFB32439B}">
  <sheetPr codeName="Sheet51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35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35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38935.693333333351</v>
      </c>
      <c r="D5" s="15">
        <f>C5</f>
        <v>38935.693333333351</v>
      </c>
      <c r="E5" s="15">
        <f t="shared" ref="E5:N5" si="2">D5</f>
        <v>38935.693333333351</v>
      </c>
      <c r="F5" s="171">
        <f t="shared" si="2"/>
        <v>38935.693333333351</v>
      </c>
      <c r="G5" s="15">
        <f t="shared" si="2"/>
        <v>38935.693333333351</v>
      </c>
      <c r="H5" s="146">
        <f t="shared" si="2"/>
        <v>38935.693333333351</v>
      </c>
      <c r="I5" s="171">
        <f t="shared" si="2"/>
        <v>38935.693333333351</v>
      </c>
      <c r="J5" s="15">
        <f t="shared" si="2"/>
        <v>38935.693333333351</v>
      </c>
      <c r="K5" s="15">
        <f t="shared" si="2"/>
        <v>38935.693333333351</v>
      </c>
      <c r="L5" s="171">
        <f t="shared" si="2"/>
        <v>38935.693333333351</v>
      </c>
      <c r="M5" s="15">
        <f t="shared" si="2"/>
        <v>38935.693333333351</v>
      </c>
      <c r="N5" s="172">
        <f t="shared" si="2"/>
        <v>38935.693333333351</v>
      </c>
      <c r="O5" s="15">
        <f>SUM(C5:E5)</f>
        <v>116807.08000000005</v>
      </c>
      <c r="P5" s="15">
        <f>SUM(F5:H5)</f>
        <v>116807.08000000005</v>
      </c>
      <c r="Q5" s="15">
        <f>SUM(I5:K5)</f>
        <v>116807.08000000005</v>
      </c>
      <c r="R5" s="15">
        <f>SUM(L5:N5)</f>
        <v>116807.08000000005</v>
      </c>
      <c r="S5" s="16">
        <f>SUM(C5:N5)</f>
        <v>467228.32000000024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17390.869166666667</v>
      </c>
      <c r="D8" s="24">
        <f t="shared" ref="D8:N10" si="3">C8</f>
        <v>17390.869166666667</v>
      </c>
      <c r="E8" s="24">
        <f t="shared" si="3"/>
        <v>17390.869166666667</v>
      </c>
      <c r="F8" s="177">
        <f t="shared" si="3"/>
        <v>17390.869166666667</v>
      </c>
      <c r="G8" s="24">
        <f t="shared" si="3"/>
        <v>17390.869166666667</v>
      </c>
      <c r="H8" s="149">
        <f t="shared" si="3"/>
        <v>17390.869166666667</v>
      </c>
      <c r="I8" s="177">
        <f t="shared" si="3"/>
        <v>17390.869166666667</v>
      </c>
      <c r="J8" s="24">
        <f t="shared" si="3"/>
        <v>17390.869166666667</v>
      </c>
      <c r="K8" s="24">
        <f t="shared" si="3"/>
        <v>17390.869166666667</v>
      </c>
      <c r="L8" s="177">
        <f t="shared" si="3"/>
        <v>17390.869166666667</v>
      </c>
      <c r="M8" s="24">
        <f t="shared" si="3"/>
        <v>17390.869166666667</v>
      </c>
      <c r="N8" s="178">
        <f t="shared" si="3"/>
        <v>17390.869166666667</v>
      </c>
      <c r="O8" s="24">
        <f t="shared" ref="O8:O10" si="4">SUM(C8:E8)</f>
        <v>52172.607499999998</v>
      </c>
      <c r="P8" s="24">
        <f t="shared" ref="P8:P10" si="5">SUM(F8:H8)</f>
        <v>52172.607499999998</v>
      </c>
      <c r="Q8" s="24">
        <f t="shared" ref="Q8:Q10" si="6">SUM(I8:K8)</f>
        <v>52172.607499999998</v>
      </c>
      <c r="R8" s="24">
        <f t="shared" ref="R8:R10" si="7">SUM(L8:N8)</f>
        <v>52172.607499999998</v>
      </c>
      <c r="S8" s="25">
        <f t="shared" ref="S8:S10" si="8">SUM(C8:N8)</f>
        <v>208690.43000000002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7138.6185000000141</v>
      </c>
      <c r="D10" s="27">
        <f t="shared" si="3"/>
        <v>7138.6185000000141</v>
      </c>
      <c r="E10" s="27">
        <f t="shared" si="3"/>
        <v>7138.6185000000141</v>
      </c>
      <c r="F10" s="179">
        <f t="shared" si="3"/>
        <v>7138.6185000000141</v>
      </c>
      <c r="G10" s="27">
        <f t="shared" si="3"/>
        <v>7138.6185000000141</v>
      </c>
      <c r="H10" s="150">
        <f t="shared" si="3"/>
        <v>7138.6185000000141</v>
      </c>
      <c r="I10" s="179">
        <f t="shared" si="3"/>
        <v>7138.6185000000141</v>
      </c>
      <c r="J10" s="27">
        <f t="shared" si="3"/>
        <v>7138.6185000000141</v>
      </c>
      <c r="K10" s="27">
        <f t="shared" si="3"/>
        <v>7138.6185000000141</v>
      </c>
      <c r="L10" s="179">
        <f t="shared" si="3"/>
        <v>7138.6185000000141</v>
      </c>
      <c r="M10" s="27">
        <f t="shared" si="3"/>
        <v>7138.6185000000141</v>
      </c>
      <c r="N10" s="180">
        <f t="shared" si="3"/>
        <v>7138.6185000000141</v>
      </c>
      <c r="O10" s="27">
        <f t="shared" si="4"/>
        <v>21415.855500000042</v>
      </c>
      <c r="P10" s="27">
        <f t="shared" si="5"/>
        <v>21415.855500000042</v>
      </c>
      <c r="Q10" s="27">
        <f t="shared" si="6"/>
        <v>21415.855500000042</v>
      </c>
      <c r="R10" s="27">
        <f t="shared" si="7"/>
        <v>21415.855500000042</v>
      </c>
      <c r="S10" s="28">
        <f t="shared" si="8"/>
        <v>85663.422000000151</v>
      </c>
    </row>
    <row r="11" spans="1:19" ht="12.75" x14ac:dyDescent="0.25">
      <c r="B11" s="29" t="s">
        <v>9</v>
      </c>
      <c r="C11" s="133">
        <f>SUM(C8:C9)</f>
        <v>17390.869166666667</v>
      </c>
      <c r="D11" s="30">
        <f t="shared" ref="D11:S11" si="9">SUM(D8:D9)</f>
        <v>17390.869166666667</v>
      </c>
      <c r="E11" s="30">
        <f t="shared" si="9"/>
        <v>17390.869166666667</v>
      </c>
      <c r="F11" s="181">
        <f t="shared" si="9"/>
        <v>17390.869166666667</v>
      </c>
      <c r="G11" s="30">
        <f t="shared" si="9"/>
        <v>17390.869166666667</v>
      </c>
      <c r="H11" s="151">
        <f t="shared" si="9"/>
        <v>17390.869166666667</v>
      </c>
      <c r="I11" s="181">
        <f t="shared" si="9"/>
        <v>17390.869166666667</v>
      </c>
      <c r="J11" s="30">
        <f t="shared" si="9"/>
        <v>17390.869166666667</v>
      </c>
      <c r="K11" s="30">
        <f t="shared" si="9"/>
        <v>17390.869166666667</v>
      </c>
      <c r="L11" s="181">
        <f t="shared" si="9"/>
        <v>17390.869166666667</v>
      </c>
      <c r="M11" s="30">
        <f t="shared" si="9"/>
        <v>17390.869166666667</v>
      </c>
      <c r="N11" s="182">
        <f t="shared" si="9"/>
        <v>17390.869166666667</v>
      </c>
      <c r="O11" s="30">
        <f t="shared" si="9"/>
        <v>52172.607499999998</v>
      </c>
      <c r="P11" s="30">
        <f t="shared" si="9"/>
        <v>52172.607499999998</v>
      </c>
      <c r="Q11" s="30">
        <f t="shared" si="9"/>
        <v>52172.607499999998</v>
      </c>
      <c r="R11" s="30">
        <f t="shared" si="9"/>
        <v>52172.607499999998</v>
      </c>
      <c r="S11" s="31">
        <f t="shared" si="9"/>
        <v>208690.43000000002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14406.205666666669</v>
      </c>
      <c r="D13" s="34">
        <f t="shared" ref="D13:N13" si="11">D5-SUM(D8:D10)</f>
        <v>14406.205666666669</v>
      </c>
      <c r="E13" s="34">
        <f t="shared" si="11"/>
        <v>14406.205666666669</v>
      </c>
      <c r="F13" s="185">
        <f t="shared" si="11"/>
        <v>14406.205666666669</v>
      </c>
      <c r="G13" s="34">
        <f t="shared" si="11"/>
        <v>14406.205666666669</v>
      </c>
      <c r="H13" s="153">
        <f t="shared" si="11"/>
        <v>14406.205666666669</v>
      </c>
      <c r="I13" s="185">
        <f t="shared" si="11"/>
        <v>14406.205666666669</v>
      </c>
      <c r="J13" s="34">
        <f t="shared" si="11"/>
        <v>14406.205666666669</v>
      </c>
      <c r="K13" s="34">
        <f t="shared" si="11"/>
        <v>14406.205666666669</v>
      </c>
      <c r="L13" s="185">
        <f t="shared" si="11"/>
        <v>14406.205666666669</v>
      </c>
      <c r="M13" s="34">
        <f t="shared" si="11"/>
        <v>14406.205666666669</v>
      </c>
      <c r="N13" s="186">
        <f t="shared" si="11"/>
        <v>14406.205666666669</v>
      </c>
      <c r="O13" s="34">
        <f t="shared" ref="O13:R13" si="12">O5-SUM(O8:O10)</f>
        <v>43218.616999999998</v>
      </c>
      <c r="P13" s="34">
        <f t="shared" si="12"/>
        <v>43218.616999999998</v>
      </c>
      <c r="Q13" s="34">
        <f t="shared" si="12"/>
        <v>43218.616999999998</v>
      </c>
      <c r="R13" s="34">
        <f t="shared" si="12"/>
        <v>43218.616999999998</v>
      </c>
      <c r="S13" s="35">
        <f>S5-SUM(S8:S10)</f>
        <v>172874.46800000005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0.36999997774107518</v>
      </c>
      <c r="D14" s="314">
        <f t="shared" si="13"/>
        <v>0.36999997774107518</v>
      </c>
      <c r="E14" s="314">
        <f t="shared" si="13"/>
        <v>0.36999997774107518</v>
      </c>
      <c r="F14" s="315">
        <f t="shared" si="13"/>
        <v>0.36999997774107518</v>
      </c>
      <c r="G14" s="314">
        <f t="shared" si="13"/>
        <v>0.36999997774107518</v>
      </c>
      <c r="H14" s="316">
        <f t="shared" si="13"/>
        <v>0.36999997774107518</v>
      </c>
      <c r="I14" s="315">
        <f t="shared" si="13"/>
        <v>0.36999997774107518</v>
      </c>
      <c r="J14" s="314">
        <f t="shared" si="13"/>
        <v>0.36999997774107518</v>
      </c>
      <c r="K14" s="314">
        <f t="shared" si="13"/>
        <v>0.36999997774107518</v>
      </c>
      <c r="L14" s="315">
        <f t="shared" si="13"/>
        <v>0.36999997774107518</v>
      </c>
      <c r="M14" s="314">
        <f t="shared" si="13"/>
        <v>0.36999997774107518</v>
      </c>
      <c r="N14" s="317">
        <f t="shared" si="13"/>
        <v>0.36999997774107518</v>
      </c>
      <c r="O14" s="314">
        <f t="shared" si="13"/>
        <v>0.36999997774107513</v>
      </c>
      <c r="P14" s="314">
        <f t="shared" si="13"/>
        <v>0.36999997774107513</v>
      </c>
      <c r="Q14" s="314">
        <f t="shared" si="13"/>
        <v>0.36999997774107513</v>
      </c>
      <c r="R14" s="314">
        <f t="shared" si="13"/>
        <v>0.36999997774107513</v>
      </c>
      <c r="S14" s="318">
        <f>IFERROR(S13/S5,"N/A")</f>
        <v>0.36999997774107518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133.33333333333334</v>
      </c>
      <c r="D29" s="24">
        <f t="shared" ref="D29:N39" si="22">C29</f>
        <v>133.33333333333334</v>
      </c>
      <c r="E29" s="24">
        <f t="shared" si="22"/>
        <v>133.33333333333334</v>
      </c>
      <c r="F29" s="177">
        <f t="shared" si="22"/>
        <v>133.33333333333334</v>
      </c>
      <c r="G29" s="24">
        <f t="shared" si="22"/>
        <v>133.33333333333334</v>
      </c>
      <c r="H29" s="149">
        <f t="shared" si="22"/>
        <v>133.33333333333334</v>
      </c>
      <c r="I29" s="177">
        <f t="shared" si="22"/>
        <v>133.33333333333334</v>
      </c>
      <c r="J29" s="24">
        <f t="shared" si="22"/>
        <v>133.33333333333334</v>
      </c>
      <c r="K29" s="24">
        <f t="shared" si="22"/>
        <v>133.33333333333334</v>
      </c>
      <c r="L29" s="177">
        <f t="shared" si="22"/>
        <v>133.33333333333334</v>
      </c>
      <c r="M29" s="24">
        <f t="shared" si="22"/>
        <v>133.33333333333334</v>
      </c>
      <c r="N29" s="178">
        <f t="shared" si="22"/>
        <v>133.33333333333334</v>
      </c>
      <c r="O29" s="24">
        <f t="shared" ref="O29:O39" si="23">SUM(C29:E29)</f>
        <v>400</v>
      </c>
      <c r="P29" s="24">
        <f t="shared" ref="P29:P39" si="24">SUM(F29:H29)</f>
        <v>400</v>
      </c>
      <c r="Q29" s="24">
        <f t="shared" ref="Q29:Q39" si="25">SUM(I29:K29)</f>
        <v>400</v>
      </c>
      <c r="R29" s="24">
        <f t="shared" ref="R29:R39" si="26">SUM(L29:N29)</f>
        <v>400</v>
      </c>
      <c r="S29" s="25">
        <f t="shared" ref="S29:S39" si="27">SUM(C29:N29)</f>
        <v>1599.9999999999998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75.000000000000014</v>
      </c>
      <c r="D31" s="24">
        <f t="shared" si="22"/>
        <v>75.000000000000014</v>
      </c>
      <c r="E31" s="24">
        <f t="shared" si="22"/>
        <v>75.000000000000014</v>
      </c>
      <c r="F31" s="177">
        <f t="shared" si="22"/>
        <v>75.000000000000014</v>
      </c>
      <c r="G31" s="24">
        <f t="shared" si="22"/>
        <v>75.000000000000014</v>
      </c>
      <c r="H31" s="149">
        <f t="shared" si="22"/>
        <v>75.000000000000014</v>
      </c>
      <c r="I31" s="177">
        <f t="shared" si="22"/>
        <v>75.000000000000014</v>
      </c>
      <c r="J31" s="24">
        <f t="shared" si="22"/>
        <v>75.000000000000014</v>
      </c>
      <c r="K31" s="24">
        <f t="shared" si="22"/>
        <v>75.000000000000014</v>
      </c>
      <c r="L31" s="177">
        <f t="shared" si="22"/>
        <v>75.000000000000014</v>
      </c>
      <c r="M31" s="24">
        <f t="shared" si="22"/>
        <v>75.000000000000014</v>
      </c>
      <c r="N31" s="178">
        <f t="shared" si="22"/>
        <v>75.000000000000014</v>
      </c>
      <c r="O31" s="24">
        <f t="shared" si="23"/>
        <v>225.00000000000006</v>
      </c>
      <c r="P31" s="24">
        <f t="shared" si="24"/>
        <v>225.00000000000006</v>
      </c>
      <c r="Q31" s="24">
        <f t="shared" si="25"/>
        <v>225.00000000000006</v>
      </c>
      <c r="R31" s="24">
        <f t="shared" si="26"/>
        <v>225.00000000000006</v>
      </c>
      <c r="S31" s="25">
        <f t="shared" si="27"/>
        <v>900.00000000000011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75.000000000000014</v>
      </c>
      <c r="D32" s="24">
        <f t="shared" si="22"/>
        <v>75.000000000000014</v>
      </c>
      <c r="E32" s="24">
        <f t="shared" si="22"/>
        <v>75.000000000000014</v>
      </c>
      <c r="F32" s="177">
        <f t="shared" si="22"/>
        <v>75.000000000000014</v>
      </c>
      <c r="G32" s="24">
        <f t="shared" si="22"/>
        <v>75.000000000000014</v>
      </c>
      <c r="H32" s="149">
        <f t="shared" si="22"/>
        <v>75.000000000000014</v>
      </c>
      <c r="I32" s="177">
        <f t="shared" si="22"/>
        <v>75.000000000000014</v>
      </c>
      <c r="J32" s="24">
        <f t="shared" si="22"/>
        <v>75.000000000000014</v>
      </c>
      <c r="K32" s="24">
        <f t="shared" si="22"/>
        <v>75.000000000000014</v>
      </c>
      <c r="L32" s="177">
        <f t="shared" si="22"/>
        <v>75.000000000000014</v>
      </c>
      <c r="M32" s="24">
        <f t="shared" si="22"/>
        <v>75.000000000000014</v>
      </c>
      <c r="N32" s="178">
        <f t="shared" si="22"/>
        <v>75.000000000000014</v>
      </c>
      <c r="O32" s="24">
        <f t="shared" si="23"/>
        <v>225.00000000000006</v>
      </c>
      <c r="P32" s="24">
        <f t="shared" si="24"/>
        <v>225.00000000000006</v>
      </c>
      <c r="Q32" s="24">
        <f t="shared" si="25"/>
        <v>225.00000000000006</v>
      </c>
      <c r="R32" s="24">
        <f t="shared" si="26"/>
        <v>225.00000000000006</v>
      </c>
      <c r="S32" s="25">
        <f t="shared" si="27"/>
        <v>900.00000000000011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1168.0708000000004</v>
      </c>
      <c r="D33" s="24">
        <f t="shared" si="22"/>
        <v>1168.0708000000004</v>
      </c>
      <c r="E33" s="24">
        <f t="shared" si="22"/>
        <v>1168.0708000000004</v>
      </c>
      <c r="F33" s="177">
        <f t="shared" si="22"/>
        <v>1168.0708000000004</v>
      </c>
      <c r="G33" s="24">
        <f t="shared" si="22"/>
        <v>1168.0708000000004</v>
      </c>
      <c r="H33" s="149">
        <f t="shared" si="22"/>
        <v>1168.0708000000004</v>
      </c>
      <c r="I33" s="177">
        <f t="shared" si="22"/>
        <v>1168.0708000000004</v>
      </c>
      <c r="J33" s="24">
        <f t="shared" si="22"/>
        <v>1168.0708000000004</v>
      </c>
      <c r="K33" s="24">
        <f t="shared" si="22"/>
        <v>1168.0708000000004</v>
      </c>
      <c r="L33" s="177">
        <f t="shared" si="22"/>
        <v>1168.0708000000004</v>
      </c>
      <c r="M33" s="24">
        <f t="shared" si="22"/>
        <v>1168.0708000000004</v>
      </c>
      <c r="N33" s="178">
        <f t="shared" si="22"/>
        <v>1168.0708000000004</v>
      </c>
      <c r="O33" s="24">
        <f t="shared" si="23"/>
        <v>3504.2124000000013</v>
      </c>
      <c r="P33" s="24">
        <f t="shared" si="24"/>
        <v>3504.2124000000013</v>
      </c>
      <c r="Q33" s="24">
        <f t="shared" si="25"/>
        <v>3504.2124000000013</v>
      </c>
      <c r="R33" s="24">
        <f t="shared" si="26"/>
        <v>3504.2124000000013</v>
      </c>
      <c r="S33" s="25">
        <f t="shared" si="27"/>
        <v>14016.849600000009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487.5</v>
      </c>
      <c r="D34" s="24">
        <f t="shared" si="22"/>
        <v>487.5</v>
      </c>
      <c r="E34" s="24">
        <f t="shared" si="22"/>
        <v>487.5</v>
      </c>
      <c r="F34" s="177">
        <f t="shared" si="22"/>
        <v>487.5</v>
      </c>
      <c r="G34" s="24">
        <f t="shared" si="22"/>
        <v>487.5</v>
      </c>
      <c r="H34" s="149">
        <f t="shared" si="22"/>
        <v>487.5</v>
      </c>
      <c r="I34" s="177">
        <f t="shared" si="22"/>
        <v>487.5</v>
      </c>
      <c r="J34" s="24">
        <f t="shared" si="22"/>
        <v>487.5</v>
      </c>
      <c r="K34" s="24">
        <f t="shared" si="22"/>
        <v>487.5</v>
      </c>
      <c r="L34" s="177">
        <f t="shared" si="22"/>
        <v>487.5</v>
      </c>
      <c r="M34" s="24">
        <f t="shared" si="22"/>
        <v>487.5</v>
      </c>
      <c r="N34" s="178">
        <f t="shared" si="22"/>
        <v>487.5</v>
      </c>
      <c r="O34" s="24">
        <f t="shared" si="23"/>
        <v>1462.5</v>
      </c>
      <c r="P34" s="24">
        <f t="shared" si="24"/>
        <v>1462.5</v>
      </c>
      <c r="Q34" s="24">
        <f t="shared" si="25"/>
        <v>1462.5</v>
      </c>
      <c r="R34" s="24">
        <f t="shared" si="26"/>
        <v>1462.5</v>
      </c>
      <c r="S34" s="25">
        <f t="shared" si="27"/>
        <v>5850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126.00000000000001</v>
      </c>
      <c r="D35" s="24">
        <f t="shared" si="22"/>
        <v>126.00000000000001</v>
      </c>
      <c r="E35" s="24">
        <f t="shared" si="22"/>
        <v>126.00000000000001</v>
      </c>
      <c r="F35" s="177">
        <f t="shared" si="22"/>
        <v>126.00000000000001</v>
      </c>
      <c r="G35" s="24">
        <f t="shared" si="22"/>
        <v>126.00000000000001</v>
      </c>
      <c r="H35" s="149">
        <f t="shared" si="22"/>
        <v>126.00000000000001</v>
      </c>
      <c r="I35" s="177">
        <f t="shared" si="22"/>
        <v>126.00000000000001</v>
      </c>
      <c r="J35" s="24">
        <f t="shared" si="22"/>
        <v>126.00000000000001</v>
      </c>
      <c r="K35" s="24">
        <f t="shared" si="22"/>
        <v>126.00000000000001</v>
      </c>
      <c r="L35" s="177">
        <f t="shared" si="22"/>
        <v>126.00000000000001</v>
      </c>
      <c r="M35" s="24">
        <f t="shared" si="22"/>
        <v>126.00000000000001</v>
      </c>
      <c r="N35" s="178">
        <f t="shared" si="22"/>
        <v>126.00000000000001</v>
      </c>
      <c r="O35" s="24">
        <f t="shared" si="23"/>
        <v>378.00000000000006</v>
      </c>
      <c r="P35" s="24">
        <f t="shared" si="24"/>
        <v>378.00000000000006</v>
      </c>
      <c r="Q35" s="24">
        <f t="shared" si="25"/>
        <v>378.00000000000006</v>
      </c>
      <c r="R35" s="24">
        <f t="shared" si="26"/>
        <v>378.00000000000006</v>
      </c>
      <c r="S35" s="25">
        <f t="shared" si="27"/>
        <v>1512.0000000000002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364.50000000000006</v>
      </c>
      <c r="D36" s="24">
        <f t="shared" si="22"/>
        <v>364.50000000000006</v>
      </c>
      <c r="E36" s="24">
        <f t="shared" si="22"/>
        <v>364.50000000000006</v>
      </c>
      <c r="F36" s="177">
        <f t="shared" si="22"/>
        <v>364.50000000000006</v>
      </c>
      <c r="G36" s="24">
        <f t="shared" si="22"/>
        <v>364.50000000000006</v>
      </c>
      <c r="H36" s="149">
        <f t="shared" si="22"/>
        <v>364.50000000000006</v>
      </c>
      <c r="I36" s="177">
        <f t="shared" si="22"/>
        <v>364.50000000000006</v>
      </c>
      <c r="J36" s="24">
        <f t="shared" si="22"/>
        <v>364.50000000000006</v>
      </c>
      <c r="K36" s="24">
        <f t="shared" si="22"/>
        <v>364.50000000000006</v>
      </c>
      <c r="L36" s="177">
        <f t="shared" si="22"/>
        <v>364.50000000000006</v>
      </c>
      <c r="M36" s="24">
        <f t="shared" si="22"/>
        <v>364.50000000000006</v>
      </c>
      <c r="N36" s="178">
        <f t="shared" si="22"/>
        <v>364.50000000000006</v>
      </c>
      <c r="O36" s="24">
        <f t="shared" si="23"/>
        <v>1093.5000000000002</v>
      </c>
      <c r="P36" s="24">
        <f t="shared" si="24"/>
        <v>1093.5000000000002</v>
      </c>
      <c r="Q36" s="24">
        <f t="shared" si="25"/>
        <v>1093.5000000000002</v>
      </c>
      <c r="R36" s="24">
        <f t="shared" si="26"/>
        <v>1093.5000000000002</v>
      </c>
      <c r="S36" s="25">
        <f t="shared" si="27"/>
        <v>4374.0000000000009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153</v>
      </c>
      <c r="D37" s="24">
        <f t="shared" si="22"/>
        <v>153</v>
      </c>
      <c r="E37" s="24">
        <f t="shared" si="22"/>
        <v>153</v>
      </c>
      <c r="F37" s="177">
        <f t="shared" si="22"/>
        <v>153</v>
      </c>
      <c r="G37" s="24">
        <f t="shared" si="22"/>
        <v>153</v>
      </c>
      <c r="H37" s="149">
        <f t="shared" si="22"/>
        <v>153</v>
      </c>
      <c r="I37" s="177">
        <f t="shared" si="22"/>
        <v>153</v>
      </c>
      <c r="J37" s="24">
        <f t="shared" si="22"/>
        <v>153</v>
      </c>
      <c r="K37" s="24">
        <f t="shared" si="22"/>
        <v>153</v>
      </c>
      <c r="L37" s="177">
        <f t="shared" si="22"/>
        <v>153</v>
      </c>
      <c r="M37" s="24">
        <f t="shared" si="22"/>
        <v>153</v>
      </c>
      <c r="N37" s="178">
        <f t="shared" si="22"/>
        <v>153</v>
      </c>
      <c r="O37" s="24">
        <f t="shared" si="23"/>
        <v>459</v>
      </c>
      <c r="P37" s="24">
        <f t="shared" si="24"/>
        <v>459</v>
      </c>
      <c r="Q37" s="24">
        <f t="shared" si="25"/>
        <v>459</v>
      </c>
      <c r="R37" s="24">
        <f t="shared" si="26"/>
        <v>459</v>
      </c>
      <c r="S37" s="25">
        <f t="shared" si="27"/>
        <v>1836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156.51782249999999</v>
      </c>
      <c r="D38" s="24">
        <f t="shared" si="22"/>
        <v>156.51782249999999</v>
      </c>
      <c r="E38" s="24">
        <f t="shared" si="22"/>
        <v>156.51782249999999</v>
      </c>
      <c r="F38" s="177">
        <f t="shared" si="22"/>
        <v>156.51782249999999</v>
      </c>
      <c r="G38" s="24">
        <f t="shared" si="22"/>
        <v>156.51782249999999</v>
      </c>
      <c r="H38" s="149">
        <f t="shared" si="22"/>
        <v>156.51782249999999</v>
      </c>
      <c r="I38" s="177">
        <f t="shared" si="22"/>
        <v>156.51782249999999</v>
      </c>
      <c r="J38" s="24">
        <f t="shared" si="22"/>
        <v>156.51782249999999</v>
      </c>
      <c r="K38" s="24">
        <f t="shared" si="22"/>
        <v>156.51782249999999</v>
      </c>
      <c r="L38" s="177">
        <f t="shared" si="22"/>
        <v>156.51782249999999</v>
      </c>
      <c r="M38" s="24">
        <f t="shared" si="22"/>
        <v>156.51782249999999</v>
      </c>
      <c r="N38" s="178">
        <f t="shared" si="22"/>
        <v>156.51782249999999</v>
      </c>
      <c r="O38" s="24">
        <f t="shared" si="23"/>
        <v>469.55346750000001</v>
      </c>
      <c r="P38" s="24">
        <f t="shared" si="24"/>
        <v>469.55346750000001</v>
      </c>
      <c r="Q38" s="24">
        <f t="shared" si="25"/>
        <v>469.55346750000001</v>
      </c>
      <c r="R38" s="24">
        <f t="shared" si="26"/>
        <v>469.55346750000001</v>
      </c>
      <c r="S38" s="25">
        <f t="shared" si="27"/>
        <v>1878.2138699999998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1956.9549999999999</v>
      </c>
      <c r="D39" s="27">
        <f t="shared" si="22"/>
        <v>1956.9549999999999</v>
      </c>
      <c r="E39" s="27">
        <f t="shared" si="22"/>
        <v>1956.9549999999999</v>
      </c>
      <c r="F39" s="179">
        <f t="shared" si="22"/>
        <v>1956.9549999999999</v>
      </c>
      <c r="G39" s="27">
        <f t="shared" si="22"/>
        <v>1956.9549999999999</v>
      </c>
      <c r="H39" s="150">
        <f t="shared" si="22"/>
        <v>1956.9549999999999</v>
      </c>
      <c r="I39" s="179">
        <f t="shared" si="22"/>
        <v>1956.9549999999999</v>
      </c>
      <c r="J39" s="27">
        <f t="shared" si="22"/>
        <v>1956.9549999999999</v>
      </c>
      <c r="K39" s="27">
        <f t="shared" si="22"/>
        <v>1956.9549999999999</v>
      </c>
      <c r="L39" s="179">
        <f t="shared" si="22"/>
        <v>1956.9549999999999</v>
      </c>
      <c r="M39" s="27">
        <f t="shared" si="22"/>
        <v>1956.9549999999999</v>
      </c>
      <c r="N39" s="180">
        <f t="shared" si="22"/>
        <v>1956.9549999999999</v>
      </c>
      <c r="O39" s="27">
        <f t="shared" si="23"/>
        <v>5870.8649999999998</v>
      </c>
      <c r="P39" s="27">
        <f t="shared" si="24"/>
        <v>5870.8649999999998</v>
      </c>
      <c r="Q39" s="27">
        <f t="shared" si="25"/>
        <v>5870.8649999999998</v>
      </c>
      <c r="R39" s="27">
        <f t="shared" si="26"/>
        <v>5870.8649999999998</v>
      </c>
      <c r="S39" s="28">
        <f t="shared" si="27"/>
        <v>23483.460000000006</v>
      </c>
    </row>
    <row r="40" spans="2:19" s="41" customFormat="1" ht="12.75" x14ac:dyDescent="0.25">
      <c r="B40" s="45" t="s">
        <v>32</v>
      </c>
      <c r="C40" s="138">
        <f>SUM(C29:C39)</f>
        <v>4695.8769558333333</v>
      </c>
      <c r="D40" s="46">
        <f t="shared" ref="D40:R40" si="28">SUM(D29:D39)</f>
        <v>4695.8769558333333</v>
      </c>
      <c r="E40" s="46">
        <f t="shared" si="28"/>
        <v>4695.8769558333333</v>
      </c>
      <c r="F40" s="191">
        <f t="shared" si="28"/>
        <v>4695.8769558333333</v>
      </c>
      <c r="G40" s="46">
        <f t="shared" si="28"/>
        <v>4695.8769558333333</v>
      </c>
      <c r="H40" s="156">
        <f t="shared" si="28"/>
        <v>4695.8769558333333</v>
      </c>
      <c r="I40" s="191">
        <f t="shared" si="28"/>
        <v>4695.8769558333333</v>
      </c>
      <c r="J40" s="46">
        <f t="shared" si="28"/>
        <v>4695.8769558333333</v>
      </c>
      <c r="K40" s="46">
        <f t="shared" si="28"/>
        <v>4695.8769558333333</v>
      </c>
      <c r="L40" s="191">
        <f t="shared" si="28"/>
        <v>4695.8769558333333</v>
      </c>
      <c r="M40" s="46">
        <f t="shared" si="28"/>
        <v>4695.8769558333333</v>
      </c>
      <c r="N40" s="192">
        <f t="shared" si="28"/>
        <v>4695.8769558333333</v>
      </c>
      <c r="O40" s="46">
        <f t="shared" si="28"/>
        <v>14087.630867500002</v>
      </c>
      <c r="P40" s="46">
        <f t="shared" si="28"/>
        <v>14087.630867500002</v>
      </c>
      <c r="Q40" s="46">
        <f t="shared" si="28"/>
        <v>14087.630867500002</v>
      </c>
      <c r="R40" s="46">
        <f t="shared" si="28"/>
        <v>14087.630867500002</v>
      </c>
      <c r="S40" s="47">
        <f>SUM(S29:S39)</f>
        <v>56350.523470000015</v>
      </c>
    </row>
    <row r="41" spans="2:19" s="39" customFormat="1" ht="12.75" x14ac:dyDescent="0.25">
      <c r="B41" s="48" t="s">
        <v>33</v>
      </c>
      <c r="C41" s="139">
        <f>IFERROR(C40/C13,"N/A")</f>
        <v>0.32596209331501741</v>
      </c>
      <c r="D41" s="49">
        <f t="shared" ref="D41:R41" si="29">IFERROR(D40/D13,"N/A")</f>
        <v>0.32596209331501741</v>
      </c>
      <c r="E41" s="49">
        <f t="shared" si="29"/>
        <v>0.32596209331501741</v>
      </c>
      <c r="F41" s="193">
        <f t="shared" si="29"/>
        <v>0.32596209331501741</v>
      </c>
      <c r="G41" s="49">
        <f t="shared" si="29"/>
        <v>0.32596209331501741</v>
      </c>
      <c r="H41" s="157">
        <f t="shared" si="29"/>
        <v>0.32596209331501741</v>
      </c>
      <c r="I41" s="193">
        <f t="shared" si="29"/>
        <v>0.32596209331501741</v>
      </c>
      <c r="J41" s="49">
        <f t="shared" si="29"/>
        <v>0.32596209331501741</v>
      </c>
      <c r="K41" s="49">
        <f t="shared" si="29"/>
        <v>0.32596209331501741</v>
      </c>
      <c r="L41" s="193">
        <f t="shared" si="29"/>
        <v>0.32596209331501741</v>
      </c>
      <c r="M41" s="49">
        <f t="shared" si="29"/>
        <v>0.32596209331501741</v>
      </c>
      <c r="N41" s="194">
        <f t="shared" si="29"/>
        <v>0.32596209331501741</v>
      </c>
      <c r="O41" s="49">
        <f t="shared" si="29"/>
        <v>0.32596209331501752</v>
      </c>
      <c r="P41" s="49">
        <f t="shared" si="29"/>
        <v>0.32596209331501752</v>
      </c>
      <c r="Q41" s="49">
        <f t="shared" si="29"/>
        <v>0.32596209331501752</v>
      </c>
      <c r="R41" s="49">
        <f t="shared" si="29"/>
        <v>0.32596209331501752</v>
      </c>
      <c r="S41" s="50">
        <f>IFERROR(S40/S13,"N/A")</f>
        <v>0.32596209331501746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9</v>
      </c>
      <c r="D42" s="52">
        <f>C42</f>
        <v>9</v>
      </c>
      <c r="E42" s="52">
        <f t="shared" ref="E42:N42" si="30">D42</f>
        <v>9</v>
      </c>
      <c r="F42" s="195">
        <f t="shared" si="30"/>
        <v>9</v>
      </c>
      <c r="G42" s="52">
        <f t="shared" si="30"/>
        <v>9</v>
      </c>
      <c r="H42" s="158">
        <f t="shared" si="30"/>
        <v>9</v>
      </c>
      <c r="I42" s="195">
        <f t="shared" si="30"/>
        <v>9</v>
      </c>
      <c r="J42" s="52">
        <f t="shared" si="30"/>
        <v>9</v>
      </c>
      <c r="K42" s="52">
        <f t="shared" si="30"/>
        <v>9</v>
      </c>
      <c r="L42" s="195">
        <f t="shared" si="30"/>
        <v>9</v>
      </c>
      <c r="M42" s="52">
        <f t="shared" si="30"/>
        <v>9</v>
      </c>
      <c r="N42" s="196">
        <f t="shared" si="30"/>
        <v>9</v>
      </c>
      <c r="O42" s="52">
        <f>AVERAGE(C42:E42)</f>
        <v>9</v>
      </c>
      <c r="P42" s="52">
        <f>AVERAGE(F42:H42)</f>
        <v>9</v>
      </c>
      <c r="Q42" s="52">
        <f>AVERAGE(I42:K42)</f>
        <v>9</v>
      </c>
      <c r="R42" s="52">
        <f>AVERAGE(L42:N42)</f>
        <v>9</v>
      </c>
      <c r="S42" s="53">
        <f>AVERAGE(O42:R42)</f>
        <v>9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9710.3287108333352</v>
      </c>
      <c r="D44" s="34">
        <f t="shared" ref="D44:R44" si="31">D13-D25-D40</f>
        <v>9710.3287108333352</v>
      </c>
      <c r="E44" s="34">
        <f t="shared" si="31"/>
        <v>9710.3287108333352</v>
      </c>
      <c r="F44" s="185">
        <f t="shared" si="31"/>
        <v>9710.3287108333352</v>
      </c>
      <c r="G44" s="34">
        <f t="shared" si="31"/>
        <v>9710.3287108333352</v>
      </c>
      <c r="H44" s="153">
        <f t="shared" si="31"/>
        <v>9710.3287108333352</v>
      </c>
      <c r="I44" s="185">
        <f t="shared" si="31"/>
        <v>9710.3287108333352</v>
      </c>
      <c r="J44" s="34">
        <f t="shared" si="31"/>
        <v>9710.3287108333352</v>
      </c>
      <c r="K44" s="34">
        <f t="shared" si="31"/>
        <v>9710.3287108333352</v>
      </c>
      <c r="L44" s="185">
        <f t="shared" si="31"/>
        <v>9710.3287108333352</v>
      </c>
      <c r="M44" s="34">
        <f t="shared" si="31"/>
        <v>9710.3287108333352</v>
      </c>
      <c r="N44" s="186">
        <f t="shared" si="31"/>
        <v>9710.3287108333352</v>
      </c>
      <c r="O44" s="34">
        <f t="shared" si="31"/>
        <v>29130.986132499995</v>
      </c>
      <c r="P44" s="34">
        <f t="shared" si="31"/>
        <v>29130.986132499995</v>
      </c>
      <c r="Q44" s="34">
        <f t="shared" si="31"/>
        <v>29130.986132499995</v>
      </c>
      <c r="R44" s="34">
        <f t="shared" si="31"/>
        <v>29130.986132499995</v>
      </c>
      <c r="S44" s="35">
        <f>S13-S25-S40</f>
        <v>116523.94453000004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0.67403790668498254</v>
      </c>
      <c r="D45" s="56">
        <f t="shared" si="32"/>
        <v>0.67403790668498254</v>
      </c>
      <c r="E45" s="56">
        <f t="shared" si="32"/>
        <v>0.67403790668498254</v>
      </c>
      <c r="F45" s="197">
        <f t="shared" si="32"/>
        <v>0.67403790668498254</v>
      </c>
      <c r="G45" s="56">
        <f t="shared" si="32"/>
        <v>0.67403790668498254</v>
      </c>
      <c r="H45" s="159">
        <f t="shared" si="32"/>
        <v>0.67403790668498254</v>
      </c>
      <c r="I45" s="197">
        <f t="shared" si="32"/>
        <v>0.67403790668498254</v>
      </c>
      <c r="J45" s="56">
        <f t="shared" si="32"/>
        <v>0.67403790668498254</v>
      </c>
      <c r="K45" s="56">
        <f t="shared" si="32"/>
        <v>0.67403790668498254</v>
      </c>
      <c r="L45" s="197">
        <f t="shared" si="32"/>
        <v>0.67403790668498254</v>
      </c>
      <c r="M45" s="56">
        <f t="shared" si="32"/>
        <v>0.67403790668498254</v>
      </c>
      <c r="N45" s="198">
        <f t="shared" si="32"/>
        <v>0.67403790668498254</v>
      </c>
      <c r="O45" s="56">
        <f t="shared" si="32"/>
        <v>0.67403790668498242</v>
      </c>
      <c r="P45" s="56">
        <f t="shared" si="32"/>
        <v>0.67403790668498242</v>
      </c>
      <c r="Q45" s="56">
        <f t="shared" si="32"/>
        <v>0.67403790668498242</v>
      </c>
      <c r="R45" s="56">
        <f t="shared" si="32"/>
        <v>0.67403790668498242</v>
      </c>
      <c r="S45" s="57">
        <f>IFERROR(S44/S13,"NO GMV")</f>
        <v>0.67403790668498254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9710.3287108333352</v>
      </c>
      <c r="D47" s="60">
        <f t="shared" ref="D47:R47" si="33">+D44+D25</f>
        <v>9710.3287108333352</v>
      </c>
      <c r="E47" s="60">
        <f t="shared" si="33"/>
        <v>9710.3287108333352</v>
      </c>
      <c r="F47" s="199">
        <f t="shared" si="33"/>
        <v>9710.3287108333352</v>
      </c>
      <c r="G47" s="60">
        <f t="shared" si="33"/>
        <v>9710.3287108333352</v>
      </c>
      <c r="H47" s="160">
        <f t="shared" si="33"/>
        <v>9710.3287108333352</v>
      </c>
      <c r="I47" s="199">
        <f t="shared" si="33"/>
        <v>9710.3287108333352</v>
      </c>
      <c r="J47" s="60">
        <f t="shared" si="33"/>
        <v>9710.3287108333352</v>
      </c>
      <c r="K47" s="60">
        <f t="shared" si="33"/>
        <v>9710.3287108333352</v>
      </c>
      <c r="L47" s="199">
        <f t="shared" si="33"/>
        <v>9710.3287108333352</v>
      </c>
      <c r="M47" s="60">
        <f t="shared" si="33"/>
        <v>9710.3287108333352</v>
      </c>
      <c r="N47" s="200">
        <f t="shared" si="33"/>
        <v>9710.3287108333352</v>
      </c>
      <c r="O47" s="60">
        <f t="shared" si="33"/>
        <v>29130.986132499995</v>
      </c>
      <c r="P47" s="60">
        <f t="shared" si="33"/>
        <v>29130.986132499995</v>
      </c>
      <c r="Q47" s="60">
        <f t="shared" si="33"/>
        <v>29130.986132499995</v>
      </c>
      <c r="R47" s="60">
        <f t="shared" si="33"/>
        <v>29130.986132499995</v>
      </c>
      <c r="S47" s="61">
        <f>+S44+S25</f>
        <v>116523.94453000004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0.67403790668498254</v>
      </c>
      <c r="D48" s="63">
        <f t="shared" si="34"/>
        <v>0.67403790668498254</v>
      </c>
      <c r="E48" s="63">
        <f t="shared" si="34"/>
        <v>0.67403790668498254</v>
      </c>
      <c r="F48" s="201">
        <f t="shared" si="34"/>
        <v>0.67403790668498254</v>
      </c>
      <c r="G48" s="63">
        <f t="shared" si="34"/>
        <v>0.67403790668498254</v>
      </c>
      <c r="H48" s="161">
        <f t="shared" si="34"/>
        <v>0.67403790668498254</v>
      </c>
      <c r="I48" s="201">
        <f t="shared" si="34"/>
        <v>0.67403790668498254</v>
      </c>
      <c r="J48" s="63">
        <f t="shared" si="34"/>
        <v>0.67403790668498254</v>
      </c>
      <c r="K48" s="63">
        <f t="shared" si="34"/>
        <v>0.67403790668498254</v>
      </c>
      <c r="L48" s="201">
        <f t="shared" si="34"/>
        <v>0.67403790668498254</v>
      </c>
      <c r="M48" s="63">
        <f t="shared" si="34"/>
        <v>0.67403790668498254</v>
      </c>
      <c r="N48" s="163">
        <f t="shared" si="34"/>
        <v>0.67403790668498254</v>
      </c>
      <c r="O48" s="63">
        <f t="shared" si="34"/>
        <v>0.67403790668498242</v>
      </c>
      <c r="P48" s="63">
        <f t="shared" si="34"/>
        <v>0.67403790668498242</v>
      </c>
      <c r="Q48" s="63">
        <f t="shared" si="34"/>
        <v>0.67403790668498242</v>
      </c>
      <c r="R48" s="63">
        <f t="shared" si="34"/>
        <v>0.67403790668498242</v>
      </c>
      <c r="S48" s="64">
        <f>IFERROR(S47/S13,"NO GMV")</f>
        <v>0.67403790668498254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4C011-9DA6-4922-B53F-7E0D4D5EF71A}">
  <sheetPr codeName="Sheet52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36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36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4585.5333333333338</v>
      </c>
      <c r="D5" s="15">
        <f>C5</f>
        <v>4585.5333333333338</v>
      </c>
      <c r="E5" s="15">
        <f t="shared" ref="E5:N5" si="2">D5</f>
        <v>4585.5333333333338</v>
      </c>
      <c r="F5" s="171">
        <f t="shared" si="2"/>
        <v>4585.5333333333338</v>
      </c>
      <c r="G5" s="15">
        <f t="shared" si="2"/>
        <v>4585.5333333333338</v>
      </c>
      <c r="H5" s="146">
        <f t="shared" si="2"/>
        <v>4585.5333333333338</v>
      </c>
      <c r="I5" s="171">
        <f t="shared" si="2"/>
        <v>4585.5333333333338</v>
      </c>
      <c r="J5" s="15">
        <f t="shared" si="2"/>
        <v>4585.5333333333338</v>
      </c>
      <c r="K5" s="15">
        <f t="shared" si="2"/>
        <v>4585.5333333333338</v>
      </c>
      <c r="L5" s="171">
        <f t="shared" si="2"/>
        <v>4585.5333333333338</v>
      </c>
      <c r="M5" s="15">
        <f t="shared" si="2"/>
        <v>4585.5333333333338</v>
      </c>
      <c r="N5" s="172">
        <f t="shared" si="2"/>
        <v>4585.5333333333338</v>
      </c>
      <c r="O5" s="15">
        <f>SUM(C5:E5)</f>
        <v>13756.600000000002</v>
      </c>
      <c r="P5" s="15">
        <f>SUM(F5:H5)</f>
        <v>13756.600000000002</v>
      </c>
      <c r="Q5" s="15">
        <f>SUM(I5:K5)</f>
        <v>13756.600000000002</v>
      </c>
      <c r="R5" s="15">
        <f>SUM(L5:N5)</f>
        <v>13756.600000000002</v>
      </c>
      <c r="S5" s="16">
        <f>SUM(C5:N5)</f>
        <v>55026.400000000001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3367.1986833333335</v>
      </c>
      <c r="D8" s="24">
        <f t="shared" ref="D8:N10" si="3">C8</f>
        <v>3367.1986833333335</v>
      </c>
      <c r="E8" s="24">
        <f t="shared" si="3"/>
        <v>3367.1986833333335</v>
      </c>
      <c r="F8" s="177">
        <f t="shared" si="3"/>
        <v>3367.1986833333335</v>
      </c>
      <c r="G8" s="24">
        <f t="shared" si="3"/>
        <v>3367.1986833333335</v>
      </c>
      <c r="H8" s="149">
        <f t="shared" si="3"/>
        <v>3367.1986833333335</v>
      </c>
      <c r="I8" s="177">
        <f t="shared" si="3"/>
        <v>3367.1986833333335</v>
      </c>
      <c r="J8" s="24">
        <f t="shared" si="3"/>
        <v>3367.1986833333335</v>
      </c>
      <c r="K8" s="24">
        <f t="shared" si="3"/>
        <v>3367.1986833333335</v>
      </c>
      <c r="L8" s="177">
        <f t="shared" si="3"/>
        <v>3367.1986833333335</v>
      </c>
      <c r="M8" s="24">
        <f t="shared" si="3"/>
        <v>3367.1986833333335</v>
      </c>
      <c r="N8" s="178">
        <f t="shared" si="3"/>
        <v>3367.1986833333335</v>
      </c>
      <c r="O8" s="24">
        <f t="shared" ref="O8:O10" si="4">SUM(C8:E8)</f>
        <v>10101.59605</v>
      </c>
      <c r="P8" s="24">
        <f t="shared" ref="P8:P10" si="5">SUM(F8:H8)</f>
        <v>10101.59605</v>
      </c>
      <c r="Q8" s="24">
        <f t="shared" ref="Q8:Q10" si="6">SUM(I8:K8)</f>
        <v>10101.59605</v>
      </c>
      <c r="R8" s="24">
        <f t="shared" ref="R8:R10" si="7">SUM(L8:N8)</f>
        <v>10101.59605</v>
      </c>
      <c r="S8" s="25">
        <f t="shared" ref="S8:S10" si="8">SUM(C8:N8)</f>
        <v>40406.3842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171.16666666666666</v>
      </c>
      <c r="D9" s="24">
        <f t="shared" si="3"/>
        <v>171.16666666666666</v>
      </c>
      <c r="E9" s="24">
        <f t="shared" si="3"/>
        <v>171.16666666666666</v>
      </c>
      <c r="F9" s="177">
        <f t="shared" si="3"/>
        <v>171.16666666666666</v>
      </c>
      <c r="G9" s="24">
        <f t="shared" si="3"/>
        <v>171.16666666666666</v>
      </c>
      <c r="H9" s="149">
        <f t="shared" si="3"/>
        <v>171.16666666666666</v>
      </c>
      <c r="I9" s="177">
        <f t="shared" si="3"/>
        <v>171.16666666666666</v>
      </c>
      <c r="J9" s="24">
        <f t="shared" si="3"/>
        <v>171.16666666666666</v>
      </c>
      <c r="K9" s="24">
        <f t="shared" si="3"/>
        <v>171.16666666666666</v>
      </c>
      <c r="L9" s="177">
        <f t="shared" si="3"/>
        <v>171.16666666666666</v>
      </c>
      <c r="M9" s="24">
        <f t="shared" si="3"/>
        <v>171.16666666666666</v>
      </c>
      <c r="N9" s="178">
        <f t="shared" si="3"/>
        <v>171.16666666666666</v>
      </c>
      <c r="O9" s="24">
        <f t="shared" si="4"/>
        <v>513.5</v>
      </c>
      <c r="P9" s="24">
        <f t="shared" si="5"/>
        <v>513.5</v>
      </c>
      <c r="Q9" s="24">
        <f t="shared" si="6"/>
        <v>513.5</v>
      </c>
      <c r="R9" s="24">
        <f t="shared" si="7"/>
        <v>513.5</v>
      </c>
      <c r="S9" s="25">
        <f t="shared" si="8"/>
        <v>2054.0000000000005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-649.47934999999961</v>
      </c>
      <c r="D10" s="27">
        <f t="shared" si="3"/>
        <v>-649.47934999999961</v>
      </c>
      <c r="E10" s="27">
        <f t="shared" si="3"/>
        <v>-649.47934999999961</v>
      </c>
      <c r="F10" s="179">
        <f t="shared" si="3"/>
        <v>-649.47934999999961</v>
      </c>
      <c r="G10" s="27">
        <f t="shared" si="3"/>
        <v>-649.47934999999961</v>
      </c>
      <c r="H10" s="150">
        <f t="shared" si="3"/>
        <v>-649.47934999999961</v>
      </c>
      <c r="I10" s="179">
        <f t="shared" si="3"/>
        <v>-649.47934999999961</v>
      </c>
      <c r="J10" s="27">
        <f t="shared" si="3"/>
        <v>-649.47934999999961</v>
      </c>
      <c r="K10" s="27">
        <f t="shared" si="3"/>
        <v>-649.47934999999961</v>
      </c>
      <c r="L10" s="179">
        <f t="shared" si="3"/>
        <v>-649.47934999999961</v>
      </c>
      <c r="M10" s="27">
        <f t="shared" si="3"/>
        <v>-649.47934999999961</v>
      </c>
      <c r="N10" s="180">
        <f t="shared" si="3"/>
        <v>-649.47934999999961</v>
      </c>
      <c r="O10" s="27">
        <f t="shared" si="4"/>
        <v>-1948.4380499999988</v>
      </c>
      <c r="P10" s="27">
        <f t="shared" si="5"/>
        <v>-1948.4380499999988</v>
      </c>
      <c r="Q10" s="27">
        <f t="shared" si="6"/>
        <v>-1948.4380499999988</v>
      </c>
      <c r="R10" s="27">
        <f t="shared" si="7"/>
        <v>-1948.4380499999988</v>
      </c>
      <c r="S10" s="28">
        <f t="shared" si="8"/>
        <v>-7793.7521999999954</v>
      </c>
    </row>
    <row r="11" spans="1:19" ht="12.75" x14ac:dyDescent="0.25">
      <c r="B11" s="29" t="s">
        <v>9</v>
      </c>
      <c r="C11" s="133">
        <f>SUM(C8:C9)</f>
        <v>3538.36535</v>
      </c>
      <c r="D11" s="30">
        <f t="shared" ref="D11:S11" si="9">SUM(D8:D9)</f>
        <v>3538.36535</v>
      </c>
      <c r="E11" s="30">
        <f t="shared" si="9"/>
        <v>3538.36535</v>
      </c>
      <c r="F11" s="181">
        <f t="shared" si="9"/>
        <v>3538.36535</v>
      </c>
      <c r="G11" s="30">
        <f t="shared" si="9"/>
        <v>3538.36535</v>
      </c>
      <c r="H11" s="151">
        <f t="shared" si="9"/>
        <v>3538.36535</v>
      </c>
      <c r="I11" s="181">
        <f t="shared" si="9"/>
        <v>3538.36535</v>
      </c>
      <c r="J11" s="30">
        <f t="shared" si="9"/>
        <v>3538.36535</v>
      </c>
      <c r="K11" s="30">
        <f t="shared" si="9"/>
        <v>3538.36535</v>
      </c>
      <c r="L11" s="181">
        <f t="shared" si="9"/>
        <v>3538.36535</v>
      </c>
      <c r="M11" s="30">
        <f t="shared" si="9"/>
        <v>3538.36535</v>
      </c>
      <c r="N11" s="182">
        <f t="shared" si="9"/>
        <v>3538.36535</v>
      </c>
      <c r="O11" s="30">
        <f t="shared" si="9"/>
        <v>10615.09605</v>
      </c>
      <c r="P11" s="30">
        <f t="shared" si="9"/>
        <v>10615.09605</v>
      </c>
      <c r="Q11" s="30">
        <f t="shared" si="9"/>
        <v>10615.09605</v>
      </c>
      <c r="R11" s="30">
        <f t="shared" si="9"/>
        <v>10615.09605</v>
      </c>
      <c r="S11" s="31">
        <f t="shared" si="9"/>
        <v>42460.3842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1696.6473333333333</v>
      </c>
      <c r="D13" s="34">
        <f t="shared" ref="D13:N13" si="11">D5-SUM(D8:D10)</f>
        <v>1696.6473333333333</v>
      </c>
      <c r="E13" s="34">
        <f t="shared" si="11"/>
        <v>1696.6473333333333</v>
      </c>
      <c r="F13" s="185">
        <f t="shared" si="11"/>
        <v>1696.6473333333333</v>
      </c>
      <c r="G13" s="34">
        <f t="shared" si="11"/>
        <v>1696.6473333333333</v>
      </c>
      <c r="H13" s="153">
        <f t="shared" si="11"/>
        <v>1696.6473333333333</v>
      </c>
      <c r="I13" s="185">
        <f t="shared" si="11"/>
        <v>1696.6473333333333</v>
      </c>
      <c r="J13" s="34">
        <f t="shared" si="11"/>
        <v>1696.6473333333333</v>
      </c>
      <c r="K13" s="34">
        <f t="shared" si="11"/>
        <v>1696.6473333333333</v>
      </c>
      <c r="L13" s="185">
        <f t="shared" si="11"/>
        <v>1696.6473333333333</v>
      </c>
      <c r="M13" s="34">
        <f t="shared" si="11"/>
        <v>1696.6473333333333</v>
      </c>
      <c r="N13" s="186">
        <f t="shared" si="11"/>
        <v>1696.6473333333333</v>
      </c>
      <c r="O13" s="34">
        <f t="shared" ref="O13:R13" si="12">O5-SUM(O8:O10)</f>
        <v>5089.9420000000009</v>
      </c>
      <c r="P13" s="34">
        <f t="shared" si="12"/>
        <v>5089.9420000000009</v>
      </c>
      <c r="Q13" s="34">
        <f t="shared" si="12"/>
        <v>5089.9420000000009</v>
      </c>
      <c r="R13" s="34">
        <f t="shared" si="12"/>
        <v>5089.9420000000009</v>
      </c>
      <c r="S13" s="35">
        <f>S5-SUM(S8:S10)</f>
        <v>20359.767999999996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0.36999999999999994</v>
      </c>
      <c r="D14" s="314">
        <f t="shared" si="13"/>
        <v>0.36999999999999994</v>
      </c>
      <c r="E14" s="314">
        <f t="shared" si="13"/>
        <v>0.36999999999999994</v>
      </c>
      <c r="F14" s="315">
        <f t="shared" si="13"/>
        <v>0.36999999999999994</v>
      </c>
      <c r="G14" s="314">
        <f t="shared" si="13"/>
        <v>0.36999999999999994</v>
      </c>
      <c r="H14" s="316">
        <f t="shared" si="13"/>
        <v>0.36999999999999994</v>
      </c>
      <c r="I14" s="315">
        <f t="shared" si="13"/>
        <v>0.36999999999999994</v>
      </c>
      <c r="J14" s="314">
        <f t="shared" si="13"/>
        <v>0.36999999999999994</v>
      </c>
      <c r="K14" s="314">
        <f t="shared" si="13"/>
        <v>0.36999999999999994</v>
      </c>
      <c r="L14" s="315">
        <f t="shared" si="13"/>
        <v>0.36999999999999994</v>
      </c>
      <c r="M14" s="314">
        <f t="shared" si="13"/>
        <v>0.36999999999999994</v>
      </c>
      <c r="N14" s="317">
        <f t="shared" si="13"/>
        <v>0.36999999999999994</v>
      </c>
      <c r="O14" s="314">
        <f t="shared" si="13"/>
        <v>0.37</v>
      </c>
      <c r="P14" s="314">
        <f t="shared" si="13"/>
        <v>0.37</v>
      </c>
      <c r="Q14" s="314">
        <f t="shared" si="13"/>
        <v>0.37</v>
      </c>
      <c r="R14" s="314">
        <f t="shared" si="13"/>
        <v>0.37</v>
      </c>
      <c r="S14" s="318">
        <f>IFERROR(S13/S5,"N/A")</f>
        <v>0.36999999999999994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478.31333333333333</v>
      </c>
      <c r="D22" s="24">
        <f t="shared" si="14"/>
        <v>478.31333333333333</v>
      </c>
      <c r="E22" s="24">
        <f t="shared" si="14"/>
        <v>478.31333333333333</v>
      </c>
      <c r="F22" s="177">
        <f t="shared" si="14"/>
        <v>478.31333333333333</v>
      </c>
      <c r="G22" s="24">
        <f t="shared" si="14"/>
        <v>478.31333333333333</v>
      </c>
      <c r="H22" s="149">
        <f t="shared" si="14"/>
        <v>478.31333333333333</v>
      </c>
      <c r="I22" s="177">
        <f t="shared" si="14"/>
        <v>478.31333333333333</v>
      </c>
      <c r="J22" s="24">
        <f t="shared" si="14"/>
        <v>478.31333333333333</v>
      </c>
      <c r="K22" s="24">
        <f t="shared" si="14"/>
        <v>478.31333333333333</v>
      </c>
      <c r="L22" s="177">
        <f t="shared" si="14"/>
        <v>478.31333333333333</v>
      </c>
      <c r="M22" s="24">
        <f t="shared" si="14"/>
        <v>478.31333333333333</v>
      </c>
      <c r="N22" s="178">
        <f t="shared" si="14"/>
        <v>478.31333333333333</v>
      </c>
      <c r="O22" s="24">
        <f t="shared" si="15"/>
        <v>1434.94</v>
      </c>
      <c r="P22" s="24">
        <f t="shared" si="16"/>
        <v>1434.94</v>
      </c>
      <c r="Q22" s="24">
        <f t="shared" si="17"/>
        <v>1434.94</v>
      </c>
      <c r="R22" s="24">
        <f t="shared" si="18"/>
        <v>1434.94</v>
      </c>
      <c r="S22" s="25">
        <f t="shared" si="19"/>
        <v>5739.7600000000011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478.31333333333333</v>
      </c>
      <c r="D25" s="34">
        <f t="shared" ref="D25:R25" si="20">SUM(D18:D24)</f>
        <v>478.31333333333333</v>
      </c>
      <c r="E25" s="34">
        <f t="shared" si="20"/>
        <v>478.31333333333333</v>
      </c>
      <c r="F25" s="185">
        <f t="shared" si="20"/>
        <v>478.31333333333333</v>
      </c>
      <c r="G25" s="34">
        <f t="shared" si="20"/>
        <v>478.31333333333333</v>
      </c>
      <c r="H25" s="153">
        <f t="shared" si="20"/>
        <v>478.31333333333333</v>
      </c>
      <c r="I25" s="185">
        <f t="shared" si="20"/>
        <v>478.31333333333333</v>
      </c>
      <c r="J25" s="34">
        <f t="shared" si="20"/>
        <v>478.31333333333333</v>
      </c>
      <c r="K25" s="34">
        <f t="shared" si="20"/>
        <v>478.31333333333333</v>
      </c>
      <c r="L25" s="185">
        <f t="shared" si="20"/>
        <v>478.31333333333333</v>
      </c>
      <c r="M25" s="34">
        <f t="shared" si="20"/>
        <v>478.31333333333333</v>
      </c>
      <c r="N25" s="186">
        <f t="shared" si="20"/>
        <v>478.31333333333333</v>
      </c>
      <c r="O25" s="34">
        <f t="shared" si="20"/>
        <v>1434.94</v>
      </c>
      <c r="P25" s="34">
        <f t="shared" si="20"/>
        <v>1434.94</v>
      </c>
      <c r="Q25" s="34">
        <f t="shared" si="20"/>
        <v>1434.94</v>
      </c>
      <c r="R25" s="34">
        <f t="shared" si="20"/>
        <v>1434.94</v>
      </c>
      <c r="S25" s="35">
        <f>SUM(S18:S24)</f>
        <v>5739.7600000000011</v>
      </c>
    </row>
    <row r="26" spans="2:19" s="39" customFormat="1" ht="12.75" x14ac:dyDescent="0.25">
      <c r="B26" s="42" t="s">
        <v>21</v>
      </c>
      <c r="C26" s="137">
        <f>IFERROR(C25/C13,"N/A")</f>
        <v>0.28191676840325491</v>
      </c>
      <c r="D26" s="43">
        <f t="shared" ref="D26:R26" si="21">IFERROR(D25/D13,"N/A")</f>
        <v>0.28191676840325491</v>
      </c>
      <c r="E26" s="43">
        <f t="shared" si="21"/>
        <v>0.28191676840325491</v>
      </c>
      <c r="F26" s="189">
        <f t="shared" si="21"/>
        <v>0.28191676840325491</v>
      </c>
      <c r="G26" s="43">
        <f t="shared" si="21"/>
        <v>0.28191676840325491</v>
      </c>
      <c r="H26" s="155">
        <f t="shared" si="21"/>
        <v>0.28191676840325491</v>
      </c>
      <c r="I26" s="189">
        <f t="shared" si="21"/>
        <v>0.28191676840325491</v>
      </c>
      <c r="J26" s="43">
        <f t="shared" si="21"/>
        <v>0.28191676840325491</v>
      </c>
      <c r="K26" s="43">
        <f t="shared" si="21"/>
        <v>0.28191676840325491</v>
      </c>
      <c r="L26" s="189">
        <f t="shared" si="21"/>
        <v>0.28191676840325491</v>
      </c>
      <c r="M26" s="43">
        <f t="shared" si="21"/>
        <v>0.28191676840325491</v>
      </c>
      <c r="N26" s="190">
        <f t="shared" si="21"/>
        <v>0.28191676840325491</v>
      </c>
      <c r="O26" s="43">
        <f t="shared" si="21"/>
        <v>0.28191676840325486</v>
      </c>
      <c r="P26" s="43">
        <f t="shared" si="21"/>
        <v>0.28191676840325486</v>
      </c>
      <c r="Q26" s="43">
        <f t="shared" si="21"/>
        <v>0.28191676840325486</v>
      </c>
      <c r="R26" s="43">
        <f t="shared" si="21"/>
        <v>0.28191676840325486</v>
      </c>
      <c r="S26" s="44">
        <f>IFERROR(S25/S13,"N/A")</f>
        <v>0.28191676840325497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83.333333333333329</v>
      </c>
      <c r="D29" s="24">
        <f t="shared" ref="D29:N39" si="22">C29</f>
        <v>83.333333333333329</v>
      </c>
      <c r="E29" s="24">
        <f t="shared" si="22"/>
        <v>83.333333333333329</v>
      </c>
      <c r="F29" s="177">
        <f t="shared" si="22"/>
        <v>83.333333333333329</v>
      </c>
      <c r="G29" s="24">
        <f t="shared" si="22"/>
        <v>83.333333333333329</v>
      </c>
      <c r="H29" s="149">
        <f t="shared" si="22"/>
        <v>83.333333333333329</v>
      </c>
      <c r="I29" s="177">
        <f t="shared" si="22"/>
        <v>83.333333333333329</v>
      </c>
      <c r="J29" s="24">
        <f t="shared" si="22"/>
        <v>83.333333333333329</v>
      </c>
      <c r="K29" s="24">
        <f t="shared" si="22"/>
        <v>83.333333333333329</v>
      </c>
      <c r="L29" s="177">
        <f t="shared" si="22"/>
        <v>83.333333333333329</v>
      </c>
      <c r="M29" s="24">
        <f t="shared" si="22"/>
        <v>83.333333333333329</v>
      </c>
      <c r="N29" s="178">
        <f t="shared" si="22"/>
        <v>83.333333333333329</v>
      </c>
      <c r="O29" s="24">
        <f t="shared" ref="O29:O39" si="23">SUM(C29:E29)</f>
        <v>250</v>
      </c>
      <c r="P29" s="24">
        <f t="shared" ref="P29:P39" si="24">SUM(F29:H29)</f>
        <v>250</v>
      </c>
      <c r="Q29" s="24">
        <f t="shared" ref="Q29:Q39" si="25">SUM(I29:K29)</f>
        <v>250</v>
      </c>
      <c r="R29" s="24">
        <f t="shared" ref="R29:R39" si="26">SUM(L29:N29)</f>
        <v>250</v>
      </c>
      <c r="S29" s="25">
        <f t="shared" ref="S29:S39" si="27">SUM(C29:N29)</f>
        <v>1000.0000000000001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171.16666666666666</v>
      </c>
      <c r="D30" s="24">
        <f t="shared" si="22"/>
        <v>171.16666666666666</v>
      </c>
      <c r="E30" s="24">
        <f t="shared" si="22"/>
        <v>171.16666666666666</v>
      </c>
      <c r="F30" s="177">
        <f t="shared" si="22"/>
        <v>171.16666666666666</v>
      </c>
      <c r="G30" s="24">
        <f t="shared" si="22"/>
        <v>171.16666666666666</v>
      </c>
      <c r="H30" s="149">
        <f t="shared" si="22"/>
        <v>171.16666666666666</v>
      </c>
      <c r="I30" s="177">
        <f t="shared" si="22"/>
        <v>171.16666666666666</v>
      </c>
      <c r="J30" s="24">
        <f t="shared" si="22"/>
        <v>171.16666666666666</v>
      </c>
      <c r="K30" s="24">
        <f t="shared" si="22"/>
        <v>171.16666666666666</v>
      </c>
      <c r="L30" s="177">
        <f t="shared" si="22"/>
        <v>171.16666666666666</v>
      </c>
      <c r="M30" s="24">
        <f t="shared" si="22"/>
        <v>171.16666666666666</v>
      </c>
      <c r="N30" s="178">
        <f t="shared" si="22"/>
        <v>171.16666666666666</v>
      </c>
      <c r="O30" s="24">
        <f t="shared" si="23"/>
        <v>513.5</v>
      </c>
      <c r="P30" s="24">
        <f t="shared" si="24"/>
        <v>513.5</v>
      </c>
      <c r="Q30" s="24">
        <f t="shared" si="25"/>
        <v>513.5</v>
      </c>
      <c r="R30" s="24">
        <f t="shared" si="26"/>
        <v>513.5</v>
      </c>
      <c r="S30" s="25">
        <f t="shared" si="27"/>
        <v>2054.0000000000005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50.000000000000007</v>
      </c>
      <c r="D31" s="24">
        <f t="shared" si="22"/>
        <v>50.000000000000007</v>
      </c>
      <c r="E31" s="24">
        <f t="shared" si="22"/>
        <v>50.000000000000007</v>
      </c>
      <c r="F31" s="177">
        <f t="shared" si="22"/>
        <v>50.000000000000007</v>
      </c>
      <c r="G31" s="24">
        <f t="shared" si="22"/>
        <v>50.000000000000007</v>
      </c>
      <c r="H31" s="149">
        <f t="shared" si="22"/>
        <v>50.000000000000007</v>
      </c>
      <c r="I31" s="177">
        <f t="shared" si="22"/>
        <v>50.000000000000007</v>
      </c>
      <c r="J31" s="24">
        <f t="shared" si="22"/>
        <v>50.000000000000007</v>
      </c>
      <c r="K31" s="24">
        <f t="shared" si="22"/>
        <v>50.000000000000007</v>
      </c>
      <c r="L31" s="177">
        <f t="shared" si="22"/>
        <v>50.000000000000007</v>
      </c>
      <c r="M31" s="24">
        <f t="shared" si="22"/>
        <v>50.000000000000007</v>
      </c>
      <c r="N31" s="178">
        <f t="shared" si="22"/>
        <v>50.000000000000007</v>
      </c>
      <c r="O31" s="24">
        <f t="shared" si="23"/>
        <v>150.00000000000003</v>
      </c>
      <c r="P31" s="24">
        <f t="shared" si="24"/>
        <v>150.00000000000003</v>
      </c>
      <c r="Q31" s="24">
        <f t="shared" si="25"/>
        <v>150.00000000000003</v>
      </c>
      <c r="R31" s="24">
        <f t="shared" si="26"/>
        <v>150.00000000000003</v>
      </c>
      <c r="S31" s="25">
        <f t="shared" si="27"/>
        <v>600.00000000000011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50.000000000000007</v>
      </c>
      <c r="D32" s="24">
        <f t="shared" si="22"/>
        <v>50.000000000000007</v>
      </c>
      <c r="E32" s="24">
        <f t="shared" si="22"/>
        <v>50.000000000000007</v>
      </c>
      <c r="F32" s="177">
        <f t="shared" si="22"/>
        <v>50.000000000000007</v>
      </c>
      <c r="G32" s="24">
        <f t="shared" si="22"/>
        <v>50.000000000000007</v>
      </c>
      <c r="H32" s="149">
        <f t="shared" si="22"/>
        <v>50.000000000000007</v>
      </c>
      <c r="I32" s="177">
        <f t="shared" si="22"/>
        <v>50.000000000000007</v>
      </c>
      <c r="J32" s="24">
        <f t="shared" si="22"/>
        <v>50.000000000000007</v>
      </c>
      <c r="K32" s="24">
        <f t="shared" si="22"/>
        <v>50.000000000000007</v>
      </c>
      <c r="L32" s="177">
        <f t="shared" si="22"/>
        <v>50.000000000000007</v>
      </c>
      <c r="M32" s="24">
        <f t="shared" si="22"/>
        <v>50.000000000000007</v>
      </c>
      <c r="N32" s="178">
        <f t="shared" si="22"/>
        <v>50.000000000000007</v>
      </c>
      <c r="O32" s="24">
        <f t="shared" si="23"/>
        <v>150.00000000000003</v>
      </c>
      <c r="P32" s="24">
        <f t="shared" si="24"/>
        <v>150.00000000000003</v>
      </c>
      <c r="Q32" s="24">
        <f t="shared" si="25"/>
        <v>150.00000000000003</v>
      </c>
      <c r="R32" s="24">
        <f t="shared" si="26"/>
        <v>150.00000000000003</v>
      </c>
      <c r="S32" s="25">
        <f t="shared" si="27"/>
        <v>600.00000000000011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137.566</v>
      </c>
      <c r="D33" s="24">
        <f t="shared" si="22"/>
        <v>137.566</v>
      </c>
      <c r="E33" s="24">
        <f t="shared" si="22"/>
        <v>137.566</v>
      </c>
      <c r="F33" s="177">
        <f t="shared" si="22"/>
        <v>137.566</v>
      </c>
      <c r="G33" s="24">
        <f t="shared" si="22"/>
        <v>137.566</v>
      </c>
      <c r="H33" s="149">
        <f t="shared" si="22"/>
        <v>137.566</v>
      </c>
      <c r="I33" s="177">
        <f t="shared" si="22"/>
        <v>137.566</v>
      </c>
      <c r="J33" s="24">
        <f t="shared" si="22"/>
        <v>137.566</v>
      </c>
      <c r="K33" s="24">
        <f t="shared" si="22"/>
        <v>137.566</v>
      </c>
      <c r="L33" s="177">
        <f t="shared" si="22"/>
        <v>137.566</v>
      </c>
      <c r="M33" s="24">
        <f t="shared" si="22"/>
        <v>137.566</v>
      </c>
      <c r="N33" s="178">
        <f t="shared" si="22"/>
        <v>137.566</v>
      </c>
      <c r="O33" s="24">
        <f t="shared" si="23"/>
        <v>412.69799999999998</v>
      </c>
      <c r="P33" s="24">
        <f t="shared" si="24"/>
        <v>412.69799999999998</v>
      </c>
      <c r="Q33" s="24">
        <f t="shared" si="25"/>
        <v>412.69799999999998</v>
      </c>
      <c r="R33" s="24">
        <f t="shared" si="26"/>
        <v>412.69799999999998</v>
      </c>
      <c r="S33" s="25">
        <f t="shared" si="27"/>
        <v>1650.7920000000001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84.000000000000014</v>
      </c>
      <c r="D35" s="24">
        <f t="shared" si="22"/>
        <v>84.000000000000014</v>
      </c>
      <c r="E35" s="24">
        <f t="shared" si="22"/>
        <v>84.000000000000014</v>
      </c>
      <c r="F35" s="177">
        <f t="shared" si="22"/>
        <v>84.000000000000014</v>
      </c>
      <c r="G35" s="24">
        <f t="shared" si="22"/>
        <v>84.000000000000014</v>
      </c>
      <c r="H35" s="149">
        <f t="shared" si="22"/>
        <v>84.000000000000014</v>
      </c>
      <c r="I35" s="177">
        <f t="shared" si="22"/>
        <v>84.000000000000014</v>
      </c>
      <c r="J35" s="24">
        <f t="shared" si="22"/>
        <v>84.000000000000014</v>
      </c>
      <c r="K35" s="24">
        <f t="shared" si="22"/>
        <v>84.000000000000014</v>
      </c>
      <c r="L35" s="177">
        <f t="shared" si="22"/>
        <v>84.000000000000014</v>
      </c>
      <c r="M35" s="24">
        <f t="shared" si="22"/>
        <v>84.000000000000014</v>
      </c>
      <c r="N35" s="178">
        <f t="shared" si="22"/>
        <v>84.000000000000014</v>
      </c>
      <c r="O35" s="24">
        <f t="shared" si="23"/>
        <v>252.00000000000006</v>
      </c>
      <c r="P35" s="24">
        <f t="shared" si="24"/>
        <v>252.00000000000006</v>
      </c>
      <c r="Q35" s="24">
        <f t="shared" si="25"/>
        <v>252.00000000000006</v>
      </c>
      <c r="R35" s="24">
        <f t="shared" si="26"/>
        <v>252.00000000000006</v>
      </c>
      <c r="S35" s="25">
        <f t="shared" si="27"/>
        <v>1008.0000000000001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243</v>
      </c>
      <c r="D36" s="24">
        <f t="shared" si="22"/>
        <v>243</v>
      </c>
      <c r="E36" s="24">
        <f t="shared" si="22"/>
        <v>243</v>
      </c>
      <c r="F36" s="177">
        <f t="shared" si="22"/>
        <v>243</v>
      </c>
      <c r="G36" s="24">
        <f t="shared" si="22"/>
        <v>243</v>
      </c>
      <c r="H36" s="149">
        <f t="shared" si="22"/>
        <v>243</v>
      </c>
      <c r="I36" s="177">
        <f t="shared" si="22"/>
        <v>243</v>
      </c>
      <c r="J36" s="24">
        <f t="shared" si="22"/>
        <v>243</v>
      </c>
      <c r="K36" s="24">
        <f t="shared" si="22"/>
        <v>243</v>
      </c>
      <c r="L36" s="177">
        <f t="shared" si="22"/>
        <v>243</v>
      </c>
      <c r="M36" s="24">
        <f t="shared" si="22"/>
        <v>243</v>
      </c>
      <c r="N36" s="178">
        <f t="shared" si="22"/>
        <v>243</v>
      </c>
      <c r="O36" s="24">
        <f t="shared" si="23"/>
        <v>729</v>
      </c>
      <c r="P36" s="24">
        <f t="shared" si="24"/>
        <v>729</v>
      </c>
      <c r="Q36" s="24">
        <f t="shared" si="25"/>
        <v>729</v>
      </c>
      <c r="R36" s="24">
        <f t="shared" si="26"/>
        <v>729</v>
      </c>
      <c r="S36" s="25">
        <f t="shared" si="27"/>
        <v>2916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102</v>
      </c>
      <c r="D37" s="24">
        <f t="shared" si="22"/>
        <v>102</v>
      </c>
      <c r="E37" s="24">
        <f t="shared" si="22"/>
        <v>102</v>
      </c>
      <c r="F37" s="177">
        <f t="shared" si="22"/>
        <v>102</v>
      </c>
      <c r="G37" s="24">
        <f t="shared" si="22"/>
        <v>102</v>
      </c>
      <c r="H37" s="149">
        <f t="shared" si="22"/>
        <v>102</v>
      </c>
      <c r="I37" s="177">
        <f t="shared" si="22"/>
        <v>102</v>
      </c>
      <c r="J37" s="24">
        <f t="shared" si="22"/>
        <v>102</v>
      </c>
      <c r="K37" s="24">
        <f t="shared" si="22"/>
        <v>102</v>
      </c>
      <c r="L37" s="177">
        <f t="shared" si="22"/>
        <v>102</v>
      </c>
      <c r="M37" s="24">
        <f t="shared" si="22"/>
        <v>102</v>
      </c>
      <c r="N37" s="178">
        <f t="shared" si="22"/>
        <v>102</v>
      </c>
      <c r="O37" s="24">
        <f t="shared" si="23"/>
        <v>306</v>
      </c>
      <c r="P37" s="24">
        <f t="shared" si="24"/>
        <v>306</v>
      </c>
      <c r="Q37" s="24">
        <f t="shared" si="25"/>
        <v>306</v>
      </c>
      <c r="R37" s="24">
        <f t="shared" si="26"/>
        <v>306</v>
      </c>
      <c r="S37" s="25">
        <f t="shared" si="27"/>
        <v>1224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65.660374325000006</v>
      </c>
      <c r="D38" s="24">
        <f t="shared" si="22"/>
        <v>65.660374325000006</v>
      </c>
      <c r="E38" s="24">
        <f t="shared" si="22"/>
        <v>65.660374325000006</v>
      </c>
      <c r="F38" s="177">
        <f t="shared" si="22"/>
        <v>65.660374325000006</v>
      </c>
      <c r="G38" s="24">
        <f t="shared" si="22"/>
        <v>65.660374325000006</v>
      </c>
      <c r="H38" s="149">
        <f t="shared" si="22"/>
        <v>65.660374325000006</v>
      </c>
      <c r="I38" s="177">
        <f t="shared" si="22"/>
        <v>65.660374325000006</v>
      </c>
      <c r="J38" s="24">
        <f t="shared" si="22"/>
        <v>65.660374325000006</v>
      </c>
      <c r="K38" s="24">
        <f t="shared" si="22"/>
        <v>65.660374325000006</v>
      </c>
      <c r="L38" s="177">
        <f t="shared" si="22"/>
        <v>65.660374325000006</v>
      </c>
      <c r="M38" s="24">
        <f t="shared" si="22"/>
        <v>65.660374325000006</v>
      </c>
      <c r="N38" s="178">
        <f t="shared" si="22"/>
        <v>65.660374325000006</v>
      </c>
      <c r="O38" s="24">
        <f t="shared" si="23"/>
        <v>196.98112297500001</v>
      </c>
      <c r="P38" s="24">
        <f t="shared" si="24"/>
        <v>196.98112297500001</v>
      </c>
      <c r="Q38" s="24">
        <f t="shared" si="25"/>
        <v>196.98112297500001</v>
      </c>
      <c r="R38" s="24">
        <f t="shared" si="26"/>
        <v>196.98112297500001</v>
      </c>
      <c r="S38" s="25">
        <f t="shared" si="27"/>
        <v>787.92449190000013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85.388333333333321</v>
      </c>
      <c r="D39" s="27">
        <f t="shared" si="22"/>
        <v>85.388333333333321</v>
      </c>
      <c r="E39" s="27">
        <f t="shared" si="22"/>
        <v>85.388333333333321</v>
      </c>
      <c r="F39" s="179">
        <f t="shared" si="22"/>
        <v>85.388333333333321</v>
      </c>
      <c r="G39" s="27">
        <f t="shared" si="22"/>
        <v>85.388333333333321</v>
      </c>
      <c r="H39" s="150">
        <f t="shared" si="22"/>
        <v>85.388333333333321</v>
      </c>
      <c r="I39" s="179">
        <f t="shared" si="22"/>
        <v>85.388333333333321</v>
      </c>
      <c r="J39" s="27">
        <f t="shared" si="22"/>
        <v>85.388333333333321</v>
      </c>
      <c r="K39" s="27">
        <f t="shared" si="22"/>
        <v>85.388333333333321</v>
      </c>
      <c r="L39" s="179">
        <f t="shared" si="22"/>
        <v>85.388333333333321</v>
      </c>
      <c r="M39" s="27">
        <f t="shared" si="22"/>
        <v>85.388333333333321</v>
      </c>
      <c r="N39" s="180">
        <f t="shared" si="22"/>
        <v>85.388333333333321</v>
      </c>
      <c r="O39" s="27">
        <f t="shared" si="23"/>
        <v>256.16499999999996</v>
      </c>
      <c r="P39" s="27">
        <f t="shared" si="24"/>
        <v>256.16499999999996</v>
      </c>
      <c r="Q39" s="27">
        <f t="shared" si="25"/>
        <v>256.16499999999996</v>
      </c>
      <c r="R39" s="27">
        <f t="shared" si="26"/>
        <v>256.16499999999996</v>
      </c>
      <c r="S39" s="28">
        <f t="shared" si="27"/>
        <v>1024.6599999999999</v>
      </c>
    </row>
    <row r="40" spans="2:19" s="41" customFormat="1" ht="12.75" x14ac:dyDescent="0.25">
      <c r="B40" s="45" t="s">
        <v>32</v>
      </c>
      <c r="C40" s="138">
        <f>SUM(C29:C39)</f>
        <v>1072.1147076583334</v>
      </c>
      <c r="D40" s="46">
        <f t="shared" ref="D40:R40" si="28">SUM(D29:D39)</f>
        <v>1072.1147076583334</v>
      </c>
      <c r="E40" s="46">
        <f t="shared" si="28"/>
        <v>1072.1147076583334</v>
      </c>
      <c r="F40" s="191">
        <f t="shared" si="28"/>
        <v>1072.1147076583334</v>
      </c>
      <c r="G40" s="46">
        <f t="shared" si="28"/>
        <v>1072.1147076583334</v>
      </c>
      <c r="H40" s="156">
        <f t="shared" si="28"/>
        <v>1072.1147076583334</v>
      </c>
      <c r="I40" s="191">
        <f t="shared" si="28"/>
        <v>1072.1147076583334</v>
      </c>
      <c r="J40" s="46">
        <f t="shared" si="28"/>
        <v>1072.1147076583334</v>
      </c>
      <c r="K40" s="46">
        <f t="shared" si="28"/>
        <v>1072.1147076583334</v>
      </c>
      <c r="L40" s="191">
        <f t="shared" si="28"/>
        <v>1072.1147076583334</v>
      </c>
      <c r="M40" s="46">
        <f t="shared" si="28"/>
        <v>1072.1147076583334</v>
      </c>
      <c r="N40" s="192">
        <f t="shared" si="28"/>
        <v>1072.1147076583334</v>
      </c>
      <c r="O40" s="46">
        <f t="shared" si="28"/>
        <v>3216.3441229749997</v>
      </c>
      <c r="P40" s="46">
        <f t="shared" si="28"/>
        <v>3216.3441229749997</v>
      </c>
      <c r="Q40" s="46">
        <f t="shared" si="28"/>
        <v>3216.3441229749997</v>
      </c>
      <c r="R40" s="46">
        <f t="shared" si="28"/>
        <v>3216.3441229749997</v>
      </c>
      <c r="S40" s="47">
        <f>SUM(S29:S39)</f>
        <v>12865.3764919</v>
      </c>
    </row>
    <row r="41" spans="2:19" s="39" customFormat="1" ht="12.75" x14ac:dyDescent="0.25">
      <c r="B41" s="48" t="s">
        <v>33</v>
      </c>
      <c r="C41" s="139">
        <f>IFERROR(C40/C13,"N/A")</f>
        <v>0.63190192009555313</v>
      </c>
      <c r="D41" s="49">
        <f t="shared" ref="D41:R41" si="29">IFERROR(D40/D13,"N/A")</f>
        <v>0.63190192009555313</v>
      </c>
      <c r="E41" s="49">
        <f t="shared" si="29"/>
        <v>0.63190192009555313</v>
      </c>
      <c r="F41" s="193">
        <f t="shared" si="29"/>
        <v>0.63190192009555313</v>
      </c>
      <c r="G41" s="49">
        <f t="shared" si="29"/>
        <v>0.63190192009555313</v>
      </c>
      <c r="H41" s="157">
        <f t="shared" si="29"/>
        <v>0.63190192009555313</v>
      </c>
      <c r="I41" s="193">
        <f t="shared" si="29"/>
        <v>0.63190192009555313</v>
      </c>
      <c r="J41" s="49">
        <f t="shared" si="29"/>
        <v>0.63190192009555313</v>
      </c>
      <c r="K41" s="49">
        <f t="shared" si="29"/>
        <v>0.63190192009555313</v>
      </c>
      <c r="L41" s="193">
        <f t="shared" si="29"/>
        <v>0.63190192009555313</v>
      </c>
      <c r="M41" s="49">
        <f t="shared" si="29"/>
        <v>0.63190192009555313</v>
      </c>
      <c r="N41" s="194">
        <f t="shared" si="29"/>
        <v>0.63190192009555313</v>
      </c>
      <c r="O41" s="49">
        <f t="shared" si="29"/>
        <v>0.63190192009555302</v>
      </c>
      <c r="P41" s="49">
        <f t="shared" si="29"/>
        <v>0.63190192009555302</v>
      </c>
      <c r="Q41" s="49">
        <f t="shared" si="29"/>
        <v>0.63190192009555302</v>
      </c>
      <c r="R41" s="49">
        <f t="shared" si="29"/>
        <v>0.63190192009555302</v>
      </c>
      <c r="S41" s="50">
        <f>IFERROR(S40/S13,"N/A")</f>
        <v>0.63190192009555324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6</v>
      </c>
      <c r="D42" s="52">
        <f>C42</f>
        <v>6</v>
      </c>
      <c r="E42" s="52">
        <f t="shared" ref="E42:N42" si="30">D42</f>
        <v>6</v>
      </c>
      <c r="F42" s="195">
        <f t="shared" si="30"/>
        <v>6</v>
      </c>
      <c r="G42" s="52">
        <f t="shared" si="30"/>
        <v>6</v>
      </c>
      <c r="H42" s="158">
        <f t="shared" si="30"/>
        <v>6</v>
      </c>
      <c r="I42" s="195">
        <f t="shared" si="30"/>
        <v>6</v>
      </c>
      <c r="J42" s="52">
        <f t="shared" si="30"/>
        <v>6</v>
      </c>
      <c r="K42" s="52">
        <f t="shared" si="30"/>
        <v>6</v>
      </c>
      <c r="L42" s="195">
        <f t="shared" si="30"/>
        <v>6</v>
      </c>
      <c r="M42" s="52">
        <f t="shared" si="30"/>
        <v>6</v>
      </c>
      <c r="N42" s="196">
        <f t="shared" si="30"/>
        <v>6</v>
      </c>
      <c r="O42" s="52">
        <f>AVERAGE(C42:E42)</f>
        <v>6</v>
      </c>
      <c r="P42" s="52">
        <f>AVERAGE(F42:H42)</f>
        <v>6</v>
      </c>
      <c r="Q42" s="52">
        <f>AVERAGE(I42:K42)</f>
        <v>6</v>
      </c>
      <c r="R42" s="52">
        <f>AVERAGE(L42:N42)</f>
        <v>6</v>
      </c>
      <c r="S42" s="53">
        <f>AVERAGE(O42:R42)</f>
        <v>6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146.21929234166669</v>
      </c>
      <c r="D44" s="34">
        <f t="shared" ref="D44:R44" si="31">D13-D25-D40</f>
        <v>146.21929234166669</v>
      </c>
      <c r="E44" s="34">
        <f t="shared" si="31"/>
        <v>146.21929234166669</v>
      </c>
      <c r="F44" s="185">
        <f t="shared" si="31"/>
        <v>146.21929234166669</v>
      </c>
      <c r="G44" s="34">
        <f t="shared" si="31"/>
        <v>146.21929234166669</v>
      </c>
      <c r="H44" s="153">
        <f t="shared" si="31"/>
        <v>146.21929234166669</v>
      </c>
      <c r="I44" s="185">
        <f t="shared" si="31"/>
        <v>146.21929234166669</v>
      </c>
      <c r="J44" s="34">
        <f t="shared" si="31"/>
        <v>146.21929234166669</v>
      </c>
      <c r="K44" s="34">
        <f t="shared" si="31"/>
        <v>146.21929234166669</v>
      </c>
      <c r="L44" s="185">
        <f t="shared" si="31"/>
        <v>146.21929234166669</v>
      </c>
      <c r="M44" s="34">
        <f t="shared" si="31"/>
        <v>146.21929234166669</v>
      </c>
      <c r="N44" s="186">
        <f t="shared" si="31"/>
        <v>146.21929234166669</v>
      </c>
      <c r="O44" s="34">
        <f t="shared" si="31"/>
        <v>438.6578770250012</v>
      </c>
      <c r="P44" s="34">
        <f t="shared" si="31"/>
        <v>438.6578770250012</v>
      </c>
      <c r="Q44" s="34">
        <f t="shared" si="31"/>
        <v>438.6578770250012</v>
      </c>
      <c r="R44" s="34">
        <f t="shared" si="31"/>
        <v>438.6578770250012</v>
      </c>
      <c r="S44" s="35">
        <f>S13-S25-S40</f>
        <v>1754.6315080999939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8.6181311501191973E-2</v>
      </c>
      <c r="D45" s="56">
        <f t="shared" si="32"/>
        <v>8.6181311501191973E-2</v>
      </c>
      <c r="E45" s="56">
        <f t="shared" si="32"/>
        <v>8.6181311501191973E-2</v>
      </c>
      <c r="F45" s="197">
        <f t="shared" si="32"/>
        <v>8.6181311501191973E-2</v>
      </c>
      <c r="G45" s="56">
        <f t="shared" si="32"/>
        <v>8.6181311501191973E-2</v>
      </c>
      <c r="H45" s="159">
        <f t="shared" si="32"/>
        <v>8.6181311501191973E-2</v>
      </c>
      <c r="I45" s="197">
        <f t="shared" si="32"/>
        <v>8.6181311501191973E-2</v>
      </c>
      <c r="J45" s="56">
        <f t="shared" si="32"/>
        <v>8.6181311501191973E-2</v>
      </c>
      <c r="K45" s="56">
        <f t="shared" si="32"/>
        <v>8.6181311501191973E-2</v>
      </c>
      <c r="L45" s="197">
        <f t="shared" si="32"/>
        <v>8.6181311501191973E-2</v>
      </c>
      <c r="M45" s="56">
        <f t="shared" si="32"/>
        <v>8.6181311501191973E-2</v>
      </c>
      <c r="N45" s="198">
        <f t="shared" si="32"/>
        <v>8.6181311501191973E-2</v>
      </c>
      <c r="O45" s="56">
        <f t="shared" si="32"/>
        <v>8.6181311501192182E-2</v>
      </c>
      <c r="P45" s="56">
        <f t="shared" si="32"/>
        <v>8.6181311501192182E-2</v>
      </c>
      <c r="Q45" s="56">
        <f t="shared" si="32"/>
        <v>8.6181311501192182E-2</v>
      </c>
      <c r="R45" s="56">
        <f t="shared" si="32"/>
        <v>8.6181311501192182E-2</v>
      </c>
      <c r="S45" s="57">
        <f>IFERROR(S44/S13,"NO GMV")</f>
        <v>8.6181311501191668E-2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624.53262567499996</v>
      </c>
      <c r="D47" s="60">
        <f t="shared" ref="D47:R47" si="33">+D44+D25</f>
        <v>624.53262567499996</v>
      </c>
      <c r="E47" s="60">
        <f t="shared" si="33"/>
        <v>624.53262567499996</v>
      </c>
      <c r="F47" s="199">
        <f t="shared" si="33"/>
        <v>624.53262567499996</v>
      </c>
      <c r="G47" s="60">
        <f t="shared" si="33"/>
        <v>624.53262567499996</v>
      </c>
      <c r="H47" s="160">
        <f t="shared" si="33"/>
        <v>624.53262567499996</v>
      </c>
      <c r="I47" s="199">
        <f t="shared" si="33"/>
        <v>624.53262567499996</v>
      </c>
      <c r="J47" s="60">
        <f t="shared" si="33"/>
        <v>624.53262567499996</v>
      </c>
      <c r="K47" s="60">
        <f t="shared" si="33"/>
        <v>624.53262567499996</v>
      </c>
      <c r="L47" s="199">
        <f t="shared" si="33"/>
        <v>624.53262567499996</v>
      </c>
      <c r="M47" s="60">
        <f t="shared" si="33"/>
        <v>624.53262567499996</v>
      </c>
      <c r="N47" s="200">
        <f t="shared" si="33"/>
        <v>624.53262567499996</v>
      </c>
      <c r="O47" s="60">
        <f t="shared" si="33"/>
        <v>1873.5978770250013</v>
      </c>
      <c r="P47" s="60">
        <f t="shared" si="33"/>
        <v>1873.5978770250013</v>
      </c>
      <c r="Q47" s="60">
        <f t="shared" si="33"/>
        <v>1873.5978770250013</v>
      </c>
      <c r="R47" s="60">
        <f t="shared" si="33"/>
        <v>1873.5978770250013</v>
      </c>
      <c r="S47" s="61">
        <f>+S44+S25</f>
        <v>7494.391508099995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0.36809807990444682</v>
      </c>
      <c r="D48" s="63">
        <f t="shared" si="34"/>
        <v>0.36809807990444682</v>
      </c>
      <c r="E48" s="63">
        <f t="shared" si="34"/>
        <v>0.36809807990444682</v>
      </c>
      <c r="F48" s="201">
        <f t="shared" si="34"/>
        <v>0.36809807990444682</v>
      </c>
      <c r="G48" s="63">
        <f t="shared" si="34"/>
        <v>0.36809807990444682</v>
      </c>
      <c r="H48" s="161">
        <f t="shared" si="34"/>
        <v>0.36809807990444682</v>
      </c>
      <c r="I48" s="201">
        <f t="shared" si="34"/>
        <v>0.36809807990444682</v>
      </c>
      <c r="J48" s="63">
        <f t="shared" si="34"/>
        <v>0.36809807990444682</v>
      </c>
      <c r="K48" s="63">
        <f t="shared" si="34"/>
        <v>0.36809807990444682</v>
      </c>
      <c r="L48" s="201">
        <f t="shared" si="34"/>
        <v>0.36809807990444682</v>
      </c>
      <c r="M48" s="63">
        <f t="shared" si="34"/>
        <v>0.36809807990444682</v>
      </c>
      <c r="N48" s="163">
        <f t="shared" si="34"/>
        <v>0.36809807990444682</v>
      </c>
      <c r="O48" s="63">
        <f t="shared" si="34"/>
        <v>0.36809807990444704</v>
      </c>
      <c r="P48" s="63">
        <f t="shared" si="34"/>
        <v>0.36809807990444704</v>
      </c>
      <c r="Q48" s="63">
        <f t="shared" si="34"/>
        <v>0.36809807990444704</v>
      </c>
      <c r="R48" s="63">
        <f t="shared" si="34"/>
        <v>0.36809807990444704</v>
      </c>
      <c r="S48" s="64">
        <f>IFERROR(S47/S13,"NO GMV")</f>
        <v>0.36809807990444665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EF36-E237-40B3-A473-BEB6707587D6}">
  <sheetPr codeName="Sheet53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37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37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2158.5416666666665</v>
      </c>
      <c r="D5" s="15">
        <f>C5</f>
        <v>2158.5416666666665</v>
      </c>
      <c r="E5" s="15">
        <f t="shared" ref="E5:N5" si="2">D5</f>
        <v>2158.5416666666665</v>
      </c>
      <c r="F5" s="171">
        <f t="shared" si="2"/>
        <v>2158.5416666666665</v>
      </c>
      <c r="G5" s="15">
        <f t="shared" si="2"/>
        <v>2158.5416666666665</v>
      </c>
      <c r="H5" s="146">
        <f t="shared" si="2"/>
        <v>2158.5416666666665</v>
      </c>
      <c r="I5" s="171">
        <f t="shared" si="2"/>
        <v>2158.5416666666665</v>
      </c>
      <c r="J5" s="15">
        <f t="shared" si="2"/>
        <v>2158.5416666666665</v>
      </c>
      <c r="K5" s="15">
        <f t="shared" si="2"/>
        <v>2158.5416666666665</v>
      </c>
      <c r="L5" s="171">
        <f t="shared" si="2"/>
        <v>2158.5416666666665</v>
      </c>
      <c r="M5" s="15">
        <f t="shared" si="2"/>
        <v>2158.5416666666665</v>
      </c>
      <c r="N5" s="172">
        <f t="shared" si="2"/>
        <v>2158.5416666666665</v>
      </c>
      <c r="O5" s="15">
        <f>SUM(C5:E5)</f>
        <v>6475.625</v>
      </c>
      <c r="P5" s="15">
        <f>SUM(F5:H5)</f>
        <v>6475.625</v>
      </c>
      <c r="Q5" s="15">
        <f>SUM(I5:K5)</f>
        <v>6475.625</v>
      </c>
      <c r="R5" s="15">
        <f>SUM(L5:N5)</f>
        <v>6475.625</v>
      </c>
      <c r="S5" s="16">
        <f>SUM(C5:N5)</f>
        <v>25902.500000000004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1510.9791666666667</v>
      </c>
      <c r="D10" s="27">
        <f t="shared" si="3"/>
        <v>1510.9791666666667</v>
      </c>
      <c r="E10" s="27">
        <f t="shared" si="3"/>
        <v>1510.9791666666667</v>
      </c>
      <c r="F10" s="179">
        <f t="shared" si="3"/>
        <v>1510.9791666666667</v>
      </c>
      <c r="G10" s="27">
        <f t="shared" si="3"/>
        <v>1510.9791666666667</v>
      </c>
      <c r="H10" s="150">
        <f t="shared" si="3"/>
        <v>1510.9791666666667</v>
      </c>
      <c r="I10" s="179">
        <f t="shared" si="3"/>
        <v>1510.9791666666667</v>
      </c>
      <c r="J10" s="27">
        <f t="shared" si="3"/>
        <v>1510.9791666666667</v>
      </c>
      <c r="K10" s="27">
        <f t="shared" si="3"/>
        <v>1510.9791666666667</v>
      </c>
      <c r="L10" s="179">
        <f t="shared" si="3"/>
        <v>1510.9791666666667</v>
      </c>
      <c r="M10" s="27">
        <f t="shared" si="3"/>
        <v>1510.9791666666667</v>
      </c>
      <c r="N10" s="180">
        <f t="shared" si="3"/>
        <v>1510.9791666666667</v>
      </c>
      <c r="O10" s="27">
        <f t="shared" si="4"/>
        <v>4532.9375</v>
      </c>
      <c r="P10" s="27">
        <f t="shared" si="5"/>
        <v>4532.9375</v>
      </c>
      <c r="Q10" s="27">
        <f t="shared" si="6"/>
        <v>4532.9375</v>
      </c>
      <c r="R10" s="27">
        <f t="shared" si="7"/>
        <v>4532.9375</v>
      </c>
      <c r="S10" s="28">
        <f t="shared" si="8"/>
        <v>18131.75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647.56249999999977</v>
      </c>
      <c r="D13" s="34">
        <f t="shared" ref="D13:N13" si="11">D5-SUM(D8:D10)</f>
        <v>647.56249999999977</v>
      </c>
      <c r="E13" s="34">
        <f t="shared" si="11"/>
        <v>647.56249999999977</v>
      </c>
      <c r="F13" s="185">
        <f t="shared" si="11"/>
        <v>647.56249999999977</v>
      </c>
      <c r="G13" s="34">
        <f t="shared" si="11"/>
        <v>647.56249999999977</v>
      </c>
      <c r="H13" s="153">
        <f t="shared" si="11"/>
        <v>647.56249999999977</v>
      </c>
      <c r="I13" s="185">
        <f t="shared" si="11"/>
        <v>647.56249999999977</v>
      </c>
      <c r="J13" s="34">
        <f t="shared" si="11"/>
        <v>647.56249999999977</v>
      </c>
      <c r="K13" s="34">
        <f t="shared" si="11"/>
        <v>647.56249999999977</v>
      </c>
      <c r="L13" s="185">
        <f t="shared" si="11"/>
        <v>647.56249999999977</v>
      </c>
      <c r="M13" s="34">
        <f t="shared" si="11"/>
        <v>647.56249999999977</v>
      </c>
      <c r="N13" s="186">
        <f t="shared" si="11"/>
        <v>647.56249999999977</v>
      </c>
      <c r="O13" s="34">
        <f t="shared" ref="O13:R13" si="12">O5-SUM(O8:O10)</f>
        <v>1942.6875</v>
      </c>
      <c r="P13" s="34">
        <f t="shared" si="12"/>
        <v>1942.6875</v>
      </c>
      <c r="Q13" s="34">
        <f t="shared" si="12"/>
        <v>1942.6875</v>
      </c>
      <c r="R13" s="34">
        <f t="shared" si="12"/>
        <v>1942.6875</v>
      </c>
      <c r="S13" s="35">
        <f>S5-SUM(S8:S10)</f>
        <v>7770.7500000000036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0.29999999999999993</v>
      </c>
      <c r="D14" s="314">
        <f t="shared" si="13"/>
        <v>0.29999999999999993</v>
      </c>
      <c r="E14" s="314">
        <f t="shared" si="13"/>
        <v>0.29999999999999993</v>
      </c>
      <c r="F14" s="315">
        <f t="shared" si="13"/>
        <v>0.29999999999999993</v>
      </c>
      <c r="G14" s="314">
        <f t="shared" si="13"/>
        <v>0.29999999999999993</v>
      </c>
      <c r="H14" s="316">
        <f t="shared" si="13"/>
        <v>0.29999999999999993</v>
      </c>
      <c r="I14" s="315">
        <f t="shared" si="13"/>
        <v>0.29999999999999993</v>
      </c>
      <c r="J14" s="314">
        <f t="shared" si="13"/>
        <v>0.29999999999999993</v>
      </c>
      <c r="K14" s="314">
        <f t="shared" si="13"/>
        <v>0.29999999999999993</v>
      </c>
      <c r="L14" s="315">
        <f t="shared" si="13"/>
        <v>0.29999999999999993</v>
      </c>
      <c r="M14" s="314">
        <f t="shared" si="13"/>
        <v>0.29999999999999993</v>
      </c>
      <c r="N14" s="317">
        <f t="shared" si="13"/>
        <v>0.29999999999999993</v>
      </c>
      <c r="O14" s="314">
        <f t="shared" si="13"/>
        <v>0.3</v>
      </c>
      <c r="P14" s="314">
        <f t="shared" si="13"/>
        <v>0.3</v>
      </c>
      <c r="Q14" s="314">
        <f t="shared" si="13"/>
        <v>0.3</v>
      </c>
      <c r="R14" s="314">
        <f t="shared" si="13"/>
        <v>0.3</v>
      </c>
      <c r="S14" s="318">
        <f>IFERROR(S13/S5,"N/A")</f>
        <v>0.3000000000000001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64.756249999999994</v>
      </c>
      <c r="D33" s="24">
        <f t="shared" si="22"/>
        <v>64.756249999999994</v>
      </c>
      <c r="E33" s="24">
        <f t="shared" si="22"/>
        <v>64.756249999999994</v>
      </c>
      <c r="F33" s="177">
        <f t="shared" si="22"/>
        <v>64.756249999999994</v>
      </c>
      <c r="G33" s="24">
        <f t="shared" si="22"/>
        <v>64.756249999999994</v>
      </c>
      <c r="H33" s="149">
        <f t="shared" si="22"/>
        <v>64.756249999999994</v>
      </c>
      <c r="I33" s="177">
        <f t="shared" si="22"/>
        <v>64.756249999999994</v>
      </c>
      <c r="J33" s="24">
        <f t="shared" si="22"/>
        <v>64.756249999999994</v>
      </c>
      <c r="K33" s="24">
        <f t="shared" si="22"/>
        <v>64.756249999999994</v>
      </c>
      <c r="L33" s="177">
        <f t="shared" si="22"/>
        <v>64.756249999999994</v>
      </c>
      <c r="M33" s="24">
        <f t="shared" si="22"/>
        <v>64.756249999999994</v>
      </c>
      <c r="N33" s="178">
        <f t="shared" si="22"/>
        <v>64.756249999999994</v>
      </c>
      <c r="O33" s="24">
        <f t="shared" si="23"/>
        <v>194.26874999999998</v>
      </c>
      <c r="P33" s="24">
        <f t="shared" si="24"/>
        <v>194.26874999999998</v>
      </c>
      <c r="Q33" s="24">
        <f t="shared" si="25"/>
        <v>194.26874999999998</v>
      </c>
      <c r="R33" s="24">
        <f t="shared" si="26"/>
        <v>194.26874999999998</v>
      </c>
      <c r="S33" s="25">
        <f t="shared" si="27"/>
        <v>777.07500000000016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152.92291666666665</v>
      </c>
      <c r="D40" s="46">
        <f t="shared" ref="D40:R40" si="28">SUM(D29:D39)</f>
        <v>152.92291666666665</v>
      </c>
      <c r="E40" s="46">
        <f t="shared" si="28"/>
        <v>152.92291666666665</v>
      </c>
      <c r="F40" s="191">
        <f t="shared" si="28"/>
        <v>152.92291666666665</v>
      </c>
      <c r="G40" s="46">
        <f t="shared" si="28"/>
        <v>152.92291666666665</v>
      </c>
      <c r="H40" s="156">
        <f t="shared" si="28"/>
        <v>152.92291666666665</v>
      </c>
      <c r="I40" s="191">
        <f t="shared" si="28"/>
        <v>152.92291666666665</v>
      </c>
      <c r="J40" s="46">
        <f t="shared" si="28"/>
        <v>152.92291666666665</v>
      </c>
      <c r="K40" s="46">
        <f t="shared" si="28"/>
        <v>152.92291666666665</v>
      </c>
      <c r="L40" s="191">
        <f t="shared" si="28"/>
        <v>152.92291666666665</v>
      </c>
      <c r="M40" s="46">
        <f t="shared" si="28"/>
        <v>152.92291666666665</v>
      </c>
      <c r="N40" s="192">
        <f t="shared" si="28"/>
        <v>152.92291666666665</v>
      </c>
      <c r="O40" s="46">
        <f t="shared" si="28"/>
        <v>458.76874999999995</v>
      </c>
      <c r="P40" s="46">
        <f t="shared" si="28"/>
        <v>458.76874999999995</v>
      </c>
      <c r="Q40" s="46">
        <f t="shared" si="28"/>
        <v>458.76874999999995</v>
      </c>
      <c r="R40" s="46">
        <f t="shared" si="28"/>
        <v>458.76874999999995</v>
      </c>
      <c r="S40" s="47">
        <f>SUM(S29:S39)</f>
        <v>1835.0750000000003</v>
      </c>
    </row>
    <row r="41" spans="2:19" s="39" customFormat="1" ht="12.75" x14ac:dyDescent="0.25">
      <c r="B41" s="48" t="s">
        <v>33</v>
      </c>
      <c r="C41" s="139">
        <f>IFERROR(C40/C13,"N/A")</f>
        <v>0.23615159411897185</v>
      </c>
      <c r="D41" s="49">
        <f t="shared" ref="D41:R41" si="29">IFERROR(D40/D13,"N/A")</f>
        <v>0.23615159411897185</v>
      </c>
      <c r="E41" s="49">
        <f t="shared" si="29"/>
        <v>0.23615159411897185</v>
      </c>
      <c r="F41" s="193">
        <f t="shared" si="29"/>
        <v>0.23615159411897185</v>
      </c>
      <c r="G41" s="49">
        <f t="shared" si="29"/>
        <v>0.23615159411897185</v>
      </c>
      <c r="H41" s="157">
        <f t="shared" si="29"/>
        <v>0.23615159411897185</v>
      </c>
      <c r="I41" s="193">
        <f t="shared" si="29"/>
        <v>0.23615159411897185</v>
      </c>
      <c r="J41" s="49">
        <f t="shared" si="29"/>
        <v>0.23615159411897185</v>
      </c>
      <c r="K41" s="49">
        <f t="shared" si="29"/>
        <v>0.23615159411897185</v>
      </c>
      <c r="L41" s="193">
        <f t="shared" si="29"/>
        <v>0.23615159411897185</v>
      </c>
      <c r="M41" s="49">
        <f t="shared" si="29"/>
        <v>0.23615159411897185</v>
      </c>
      <c r="N41" s="194">
        <f t="shared" si="29"/>
        <v>0.23615159411897185</v>
      </c>
      <c r="O41" s="49">
        <f t="shared" si="29"/>
        <v>0.23615159411897177</v>
      </c>
      <c r="P41" s="49">
        <f t="shared" si="29"/>
        <v>0.23615159411897177</v>
      </c>
      <c r="Q41" s="49">
        <f t="shared" si="29"/>
        <v>0.23615159411897177</v>
      </c>
      <c r="R41" s="49">
        <f t="shared" si="29"/>
        <v>0.23615159411897177</v>
      </c>
      <c r="S41" s="50">
        <f>IFERROR(S40/S13,"N/A")</f>
        <v>0.23615159411897171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494.63958333333312</v>
      </c>
      <c r="D44" s="34">
        <f t="shared" ref="D44:R44" si="31">D13-D25-D40</f>
        <v>494.63958333333312</v>
      </c>
      <c r="E44" s="34">
        <f t="shared" si="31"/>
        <v>494.63958333333312</v>
      </c>
      <c r="F44" s="185">
        <f t="shared" si="31"/>
        <v>494.63958333333312</v>
      </c>
      <c r="G44" s="34">
        <f t="shared" si="31"/>
        <v>494.63958333333312</v>
      </c>
      <c r="H44" s="153">
        <f t="shared" si="31"/>
        <v>494.63958333333312</v>
      </c>
      <c r="I44" s="185">
        <f t="shared" si="31"/>
        <v>494.63958333333312</v>
      </c>
      <c r="J44" s="34">
        <f t="shared" si="31"/>
        <v>494.63958333333312</v>
      </c>
      <c r="K44" s="34">
        <f t="shared" si="31"/>
        <v>494.63958333333312</v>
      </c>
      <c r="L44" s="185">
        <f t="shared" si="31"/>
        <v>494.63958333333312</v>
      </c>
      <c r="M44" s="34">
        <f t="shared" si="31"/>
        <v>494.63958333333312</v>
      </c>
      <c r="N44" s="186">
        <f t="shared" si="31"/>
        <v>494.63958333333312</v>
      </c>
      <c r="O44" s="34">
        <f t="shared" si="31"/>
        <v>1483.91875</v>
      </c>
      <c r="P44" s="34">
        <f t="shared" si="31"/>
        <v>1483.91875</v>
      </c>
      <c r="Q44" s="34">
        <f t="shared" si="31"/>
        <v>1483.91875</v>
      </c>
      <c r="R44" s="34">
        <f t="shared" si="31"/>
        <v>1483.91875</v>
      </c>
      <c r="S44" s="35">
        <f>S13-S25-S40</f>
        <v>5935.6750000000029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0.7638484058810282</v>
      </c>
      <c r="D45" s="56">
        <f t="shared" si="32"/>
        <v>0.7638484058810282</v>
      </c>
      <c r="E45" s="56">
        <f t="shared" si="32"/>
        <v>0.7638484058810282</v>
      </c>
      <c r="F45" s="197">
        <f t="shared" si="32"/>
        <v>0.7638484058810282</v>
      </c>
      <c r="G45" s="56">
        <f t="shared" si="32"/>
        <v>0.7638484058810282</v>
      </c>
      <c r="H45" s="159">
        <f t="shared" si="32"/>
        <v>0.7638484058810282</v>
      </c>
      <c r="I45" s="197">
        <f t="shared" si="32"/>
        <v>0.7638484058810282</v>
      </c>
      <c r="J45" s="56">
        <f t="shared" si="32"/>
        <v>0.7638484058810282</v>
      </c>
      <c r="K45" s="56">
        <f t="shared" si="32"/>
        <v>0.7638484058810282</v>
      </c>
      <c r="L45" s="197">
        <f t="shared" si="32"/>
        <v>0.7638484058810282</v>
      </c>
      <c r="M45" s="56">
        <f t="shared" si="32"/>
        <v>0.7638484058810282</v>
      </c>
      <c r="N45" s="198">
        <f t="shared" si="32"/>
        <v>0.7638484058810282</v>
      </c>
      <c r="O45" s="56">
        <f t="shared" si="32"/>
        <v>0.7638484058810282</v>
      </c>
      <c r="P45" s="56">
        <f t="shared" si="32"/>
        <v>0.7638484058810282</v>
      </c>
      <c r="Q45" s="56">
        <f t="shared" si="32"/>
        <v>0.7638484058810282</v>
      </c>
      <c r="R45" s="56">
        <f t="shared" si="32"/>
        <v>0.7638484058810282</v>
      </c>
      <c r="S45" s="57">
        <f>IFERROR(S44/S13,"NO GMV")</f>
        <v>0.7638484058810282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494.63958333333312</v>
      </c>
      <c r="D47" s="60">
        <f t="shared" ref="D47:R47" si="33">+D44+D25</f>
        <v>494.63958333333312</v>
      </c>
      <c r="E47" s="60">
        <f t="shared" si="33"/>
        <v>494.63958333333312</v>
      </c>
      <c r="F47" s="199">
        <f t="shared" si="33"/>
        <v>494.63958333333312</v>
      </c>
      <c r="G47" s="60">
        <f t="shared" si="33"/>
        <v>494.63958333333312</v>
      </c>
      <c r="H47" s="160">
        <f t="shared" si="33"/>
        <v>494.63958333333312</v>
      </c>
      <c r="I47" s="199">
        <f t="shared" si="33"/>
        <v>494.63958333333312</v>
      </c>
      <c r="J47" s="60">
        <f t="shared" si="33"/>
        <v>494.63958333333312</v>
      </c>
      <c r="K47" s="60">
        <f t="shared" si="33"/>
        <v>494.63958333333312</v>
      </c>
      <c r="L47" s="199">
        <f t="shared" si="33"/>
        <v>494.63958333333312</v>
      </c>
      <c r="M47" s="60">
        <f t="shared" si="33"/>
        <v>494.63958333333312</v>
      </c>
      <c r="N47" s="200">
        <f t="shared" si="33"/>
        <v>494.63958333333312</v>
      </c>
      <c r="O47" s="60">
        <f t="shared" si="33"/>
        <v>1483.91875</v>
      </c>
      <c r="P47" s="60">
        <f t="shared" si="33"/>
        <v>1483.91875</v>
      </c>
      <c r="Q47" s="60">
        <f t="shared" si="33"/>
        <v>1483.91875</v>
      </c>
      <c r="R47" s="60">
        <f t="shared" si="33"/>
        <v>1483.91875</v>
      </c>
      <c r="S47" s="61">
        <f>+S44+S25</f>
        <v>5935.6750000000029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0.7638484058810282</v>
      </c>
      <c r="D48" s="63">
        <f t="shared" si="34"/>
        <v>0.7638484058810282</v>
      </c>
      <c r="E48" s="63">
        <f t="shared" si="34"/>
        <v>0.7638484058810282</v>
      </c>
      <c r="F48" s="201">
        <f t="shared" si="34"/>
        <v>0.7638484058810282</v>
      </c>
      <c r="G48" s="63">
        <f t="shared" si="34"/>
        <v>0.7638484058810282</v>
      </c>
      <c r="H48" s="161">
        <f t="shared" si="34"/>
        <v>0.7638484058810282</v>
      </c>
      <c r="I48" s="201">
        <f t="shared" si="34"/>
        <v>0.7638484058810282</v>
      </c>
      <c r="J48" s="63">
        <f t="shared" si="34"/>
        <v>0.7638484058810282</v>
      </c>
      <c r="K48" s="63">
        <f t="shared" si="34"/>
        <v>0.7638484058810282</v>
      </c>
      <c r="L48" s="201">
        <f t="shared" si="34"/>
        <v>0.7638484058810282</v>
      </c>
      <c r="M48" s="63">
        <f t="shared" si="34"/>
        <v>0.7638484058810282</v>
      </c>
      <c r="N48" s="163">
        <f t="shared" si="34"/>
        <v>0.7638484058810282</v>
      </c>
      <c r="O48" s="63">
        <f t="shared" si="34"/>
        <v>0.7638484058810282</v>
      </c>
      <c r="P48" s="63">
        <f t="shared" si="34"/>
        <v>0.7638484058810282</v>
      </c>
      <c r="Q48" s="63">
        <f t="shared" si="34"/>
        <v>0.7638484058810282</v>
      </c>
      <c r="R48" s="63">
        <f t="shared" si="34"/>
        <v>0.7638484058810282</v>
      </c>
      <c r="S48" s="64">
        <f>IFERROR(S47/S13,"NO GMV")</f>
        <v>0.7638484058810282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C3B05-FDDA-490B-A569-9BD57A64FDAC}">
  <sheetPr codeName="Sheet54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38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38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6051.0449999999992</v>
      </c>
      <c r="D5" s="15">
        <f>C5</f>
        <v>6051.0449999999992</v>
      </c>
      <c r="E5" s="15">
        <f t="shared" ref="E5:N5" si="2">D5</f>
        <v>6051.0449999999992</v>
      </c>
      <c r="F5" s="171">
        <f t="shared" si="2"/>
        <v>6051.0449999999992</v>
      </c>
      <c r="G5" s="15">
        <f t="shared" si="2"/>
        <v>6051.0449999999992</v>
      </c>
      <c r="H5" s="146">
        <f t="shared" si="2"/>
        <v>6051.0449999999992</v>
      </c>
      <c r="I5" s="171">
        <f t="shared" si="2"/>
        <v>6051.0449999999992</v>
      </c>
      <c r="J5" s="15">
        <f t="shared" si="2"/>
        <v>6051.0449999999992</v>
      </c>
      <c r="K5" s="15">
        <f t="shared" si="2"/>
        <v>6051.0449999999992</v>
      </c>
      <c r="L5" s="171">
        <f t="shared" si="2"/>
        <v>6051.0449999999992</v>
      </c>
      <c r="M5" s="15">
        <f t="shared" si="2"/>
        <v>6051.0449999999992</v>
      </c>
      <c r="N5" s="172">
        <f t="shared" si="2"/>
        <v>6051.0449999999992</v>
      </c>
      <c r="O5" s="15">
        <f>SUM(C5:E5)</f>
        <v>18153.134999999998</v>
      </c>
      <c r="P5" s="15">
        <f>SUM(F5:H5)</f>
        <v>18153.134999999998</v>
      </c>
      <c r="Q5" s="15">
        <f>SUM(I5:K5)</f>
        <v>18153.134999999998</v>
      </c>
      <c r="R5" s="15">
        <f>SUM(L5:N5)</f>
        <v>18153.134999999998</v>
      </c>
      <c r="S5" s="16">
        <f>SUM(C5:N5)</f>
        <v>72612.539999999994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1530.2083333333333</v>
      </c>
      <c r="D8" s="24">
        <f t="shared" ref="D8:N10" si="3">C8</f>
        <v>1530.2083333333333</v>
      </c>
      <c r="E8" s="24">
        <f t="shared" si="3"/>
        <v>1530.2083333333333</v>
      </c>
      <c r="F8" s="177">
        <f t="shared" si="3"/>
        <v>1530.2083333333333</v>
      </c>
      <c r="G8" s="24">
        <f t="shared" si="3"/>
        <v>1530.2083333333333</v>
      </c>
      <c r="H8" s="149">
        <f t="shared" si="3"/>
        <v>1530.2083333333333</v>
      </c>
      <c r="I8" s="177">
        <f t="shared" si="3"/>
        <v>1530.2083333333333</v>
      </c>
      <c r="J8" s="24">
        <f t="shared" si="3"/>
        <v>1530.2083333333333</v>
      </c>
      <c r="K8" s="24">
        <f t="shared" si="3"/>
        <v>1530.2083333333333</v>
      </c>
      <c r="L8" s="177">
        <f t="shared" si="3"/>
        <v>1530.2083333333333</v>
      </c>
      <c r="M8" s="24">
        <f t="shared" si="3"/>
        <v>1530.2083333333333</v>
      </c>
      <c r="N8" s="178">
        <f t="shared" si="3"/>
        <v>1530.2083333333333</v>
      </c>
      <c r="O8" s="24">
        <f t="shared" ref="O8:O10" si="4">SUM(C8:E8)</f>
        <v>4590.625</v>
      </c>
      <c r="P8" s="24">
        <f t="shared" ref="P8:P10" si="5">SUM(F8:H8)</f>
        <v>4590.625</v>
      </c>
      <c r="Q8" s="24">
        <f t="shared" ref="Q8:Q10" si="6">SUM(I8:K8)</f>
        <v>4590.625</v>
      </c>
      <c r="R8" s="24">
        <f t="shared" ref="R8:R10" si="7">SUM(L8:N8)</f>
        <v>4590.625</v>
      </c>
      <c r="S8" s="25">
        <f t="shared" ref="S8:S10" si="8">SUM(C8:N8)</f>
        <v>18362.5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2281.9500166666662</v>
      </c>
      <c r="D10" s="27">
        <f t="shared" si="3"/>
        <v>2281.9500166666662</v>
      </c>
      <c r="E10" s="27">
        <f t="shared" si="3"/>
        <v>2281.9500166666662</v>
      </c>
      <c r="F10" s="179">
        <f t="shared" si="3"/>
        <v>2281.9500166666662</v>
      </c>
      <c r="G10" s="27">
        <f t="shared" si="3"/>
        <v>2281.9500166666662</v>
      </c>
      <c r="H10" s="150">
        <f t="shared" si="3"/>
        <v>2281.9500166666662</v>
      </c>
      <c r="I10" s="179">
        <f t="shared" si="3"/>
        <v>2281.9500166666662</v>
      </c>
      <c r="J10" s="27">
        <f t="shared" si="3"/>
        <v>2281.9500166666662</v>
      </c>
      <c r="K10" s="27">
        <f t="shared" si="3"/>
        <v>2281.9500166666662</v>
      </c>
      <c r="L10" s="179">
        <f t="shared" si="3"/>
        <v>2281.9500166666662</v>
      </c>
      <c r="M10" s="27">
        <f t="shared" si="3"/>
        <v>2281.9500166666662</v>
      </c>
      <c r="N10" s="180">
        <f t="shared" si="3"/>
        <v>2281.9500166666662</v>
      </c>
      <c r="O10" s="27">
        <f t="shared" si="4"/>
        <v>6845.8500499999991</v>
      </c>
      <c r="P10" s="27">
        <f t="shared" si="5"/>
        <v>6845.8500499999991</v>
      </c>
      <c r="Q10" s="27">
        <f t="shared" si="6"/>
        <v>6845.8500499999991</v>
      </c>
      <c r="R10" s="27">
        <f t="shared" si="7"/>
        <v>6845.8500499999991</v>
      </c>
      <c r="S10" s="28">
        <f t="shared" si="8"/>
        <v>27383.400199999993</v>
      </c>
    </row>
    <row r="11" spans="1:19" ht="12.75" x14ac:dyDescent="0.25">
      <c r="B11" s="29" t="s">
        <v>9</v>
      </c>
      <c r="C11" s="133">
        <f>SUM(C8:C9)</f>
        <v>1530.2083333333333</v>
      </c>
      <c r="D11" s="30">
        <f t="shared" ref="D11:S11" si="9">SUM(D8:D9)</f>
        <v>1530.2083333333333</v>
      </c>
      <c r="E11" s="30">
        <f t="shared" si="9"/>
        <v>1530.2083333333333</v>
      </c>
      <c r="F11" s="181">
        <f t="shared" si="9"/>
        <v>1530.2083333333333</v>
      </c>
      <c r="G11" s="30">
        <f t="shared" si="9"/>
        <v>1530.2083333333333</v>
      </c>
      <c r="H11" s="151">
        <f t="shared" si="9"/>
        <v>1530.2083333333333</v>
      </c>
      <c r="I11" s="181">
        <f t="shared" si="9"/>
        <v>1530.2083333333333</v>
      </c>
      <c r="J11" s="30">
        <f t="shared" si="9"/>
        <v>1530.2083333333333</v>
      </c>
      <c r="K11" s="30">
        <f t="shared" si="9"/>
        <v>1530.2083333333333</v>
      </c>
      <c r="L11" s="181">
        <f t="shared" si="9"/>
        <v>1530.2083333333333</v>
      </c>
      <c r="M11" s="30">
        <f t="shared" si="9"/>
        <v>1530.2083333333333</v>
      </c>
      <c r="N11" s="182">
        <f t="shared" si="9"/>
        <v>1530.2083333333333</v>
      </c>
      <c r="O11" s="30">
        <f t="shared" si="9"/>
        <v>4590.625</v>
      </c>
      <c r="P11" s="30">
        <f t="shared" si="9"/>
        <v>4590.625</v>
      </c>
      <c r="Q11" s="30">
        <f t="shared" si="9"/>
        <v>4590.625</v>
      </c>
      <c r="R11" s="30">
        <f t="shared" si="9"/>
        <v>4590.625</v>
      </c>
      <c r="S11" s="31">
        <f t="shared" si="9"/>
        <v>18362.5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2238.8866499999995</v>
      </c>
      <c r="D13" s="34">
        <f t="shared" ref="D13:N13" si="11">D5-SUM(D8:D10)</f>
        <v>2238.8866499999995</v>
      </c>
      <c r="E13" s="34">
        <f t="shared" si="11"/>
        <v>2238.8866499999995</v>
      </c>
      <c r="F13" s="185">
        <f t="shared" si="11"/>
        <v>2238.8866499999995</v>
      </c>
      <c r="G13" s="34">
        <f t="shared" si="11"/>
        <v>2238.8866499999995</v>
      </c>
      <c r="H13" s="153">
        <f t="shared" si="11"/>
        <v>2238.8866499999995</v>
      </c>
      <c r="I13" s="185">
        <f t="shared" si="11"/>
        <v>2238.8866499999995</v>
      </c>
      <c r="J13" s="34">
        <f t="shared" si="11"/>
        <v>2238.8866499999995</v>
      </c>
      <c r="K13" s="34">
        <f t="shared" si="11"/>
        <v>2238.8866499999995</v>
      </c>
      <c r="L13" s="185">
        <f t="shared" si="11"/>
        <v>2238.8866499999995</v>
      </c>
      <c r="M13" s="34">
        <f t="shared" si="11"/>
        <v>2238.8866499999995</v>
      </c>
      <c r="N13" s="186">
        <f t="shared" si="11"/>
        <v>2238.8866499999995</v>
      </c>
      <c r="O13" s="34">
        <f t="shared" ref="O13:R13" si="12">O5-SUM(O8:O10)</f>
        <v>6716.6599499999993</v>
      </c>
      <c r="P13" s="34">
        <f t="shared" si="12"/>
        <v>6716.6599499999993</v>
      </c>
      <c r="Q13" s="34">
        <f t="shared" si="12"/>
        <v>6716.6599499999993</v>
      </c>
      <c r="R13" s="34">
        <f t="shared" si="12"/>
        <v>6716.6599499999993</v>
      </c>
      <c r="S13" s="35">
        <f>S5-SUM(S8:S10)</f>
        <v>26866.639800000004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0.36999999999999994</v>
      </c>
      <c r="D14" s="314">
        <f t="shared" si="13"/>
        <v>0.36999999999999994</v>
      </c>
      <c r="E14" s="314">
        <f t="shared" si="13"/>
        <v>0.36999999999999994</v>
      </c>
      <c r="F14" s="315">
        <f t="shared" si="13"/>
        <v>0.36999999999999994</v>
      </c>
      <c r="G14" s="314">
        <f t="shared" si="13"/>
        <v>0.36999999999999994</v>
      </c>
      <c r="H14" s="316">
        <f t="shared" si="13"/>
        <v>0.36999999999999994</v>
      </c>
      <c r="I14" s="315">
        <f t="shared" si="13"/>
        <v>0.36999999999999994</v>
      </c>
      <c r="J14" s="314">
        <f t="shared" si="13"/>
        <v>0.36999999999999994</v>
      </c>
      <c r="K14" s="314">
        <f t="shared" si="13"/>
        <v>0.36999999999999994</v>
      </c>
      <c r="L14" s="315">
        <f t="shared" si="13"/>
        <v>0.36999999999999994</v>
      </c>
      <c r="M14" s="314">
        <f t="shared" si="13"/>
        <v>0.36999999999999994</v>
      </c>
      <c r="N14" s="317">
        <f t="shared" si="13"/>
        <v>0.36999999999999994</v>
      </c>
      <c r="O14" s="314">
        <f t="shared" si="13"/>
        <v>0.37</v>
      </c>
      <c r="P14" s="314">
        <f t="shared" si="13"/>
        <v>0.37</v>
      </c>
      <c r="Q14" s="314">
        <f t="shared" si="13"/>
        <v>0.37</v>
      </c>
      <c r="R14" s="314">
        <f t="shared" si="13"/>
        <v>0.37</v>
      </c>
      <c r="S14" s="318">
        <f>IFERROR(S13/S5,"N/A")</f>
        <v>0.37000000000000011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50.000000000000007</v>
      </c>
      <c r="D29" s="24">
        <f t="shared" ref="D29:N39" si="22">C29</f>
        <v>50.000000000000007</v>
      </c>
      <c r="E29" s="24">
        <f t="shared" si="22"/>
        <v>50.000000000000007</v>
      </c>
      <c r="F29" s="177">
        <f t="shared" si="22"/>
        <v>50.000000000000007</v>
      </c>
      <c r="G29" s="24">
        <f t="shared" si="22"/>
        <v>50.000000000000007</v>
      </c>
      <c r="H29" s="149">
        <f t="shared" si="22"/>
        <v>50.000000000000007</v>
      </c>
      <c r="I29" s="177">
        <f t="shared" si="22"/>
        <v>50.000000000000007</v>
      </c>
      <c r="J29" s="24">
        <f t="shared" si="22"/>
        <v>50.000000000000007</v>
      </c>
      <c r="K29" s="24">
        <f t="shared" si="22"/>
        <v>50.000000000000007</v>
      </c>
      <c r="L29" s="177">
        <f t="shared" si="22"/>
        <v>50.000000000000007</v>
      </c>
      <c r="M29" s="24">
        <f t="shared" si="22"/>
        <v>50.000000000000007</v>
      </c>
      <c r="N29" s="178">
        <f t="shared" si="22"/>
        <v>50.000000000000007</v>
      </c>
      <c r="O29" s="24">
        <f t="shared" ref="O29:O39" si="23">SUM(C29:E29)</f>
        <v>150.00000000000003</v>
      </c>
      <c r="P29" s="24">
        <f t="shared" ref="P29:P39" si="24">SUM(F29:H29)</f>
        <v>150.00000000000003</v>
      </c>
      <c r="Q29" s="24">
        <f t="shared" ref="Q29:Q39" si="25">SUM(I29:K29)</f>
        <v>150.00000000000003</v>
      </c>
      <c r="R29" s="24">
        <f t="shared" ref="R29:R39" si="26">SUM(L29:N29)</f>
        <v>150.00000000000003</v>
      </c>
      <c r="S29" s="25">
        <f t="shared" ref="S29:S39" si="27">SUM(C29:N29)</f>
        <v>600.00000000000011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33.333333333333336</v>
      </c>
      <c r="D31" s="24">
        <f t="shared" si="22"/>
        <v>33.333333333333336</v>
      </c>
      <c r="E31" s="24">
        <f t="shared" si="22"/>
        <v>33.333333333333336</v>
      </c>
      <c r="F31" s="177">
        <f t="shared" si="22"/>
        <v>33.333333333333336</v>
      </c>
      <c r="G31" s="24">
        <f t="shared" si="22"/>
        <v>33.333333333333336</v>
      </c>
      <c r="H31" s="149">
        <f t="shared" si="22"/>
        <v>33.333333333333336</v>
      </c>
      <c r="I31" s="177">
        <f t="shared" si="22"/>
        <v>33.333333333333336</v>
      </c>
      <c r="J31" s="24">
        <f t="shared" si="22"/>
        <v>33.333333333333336</v>
      </c>
      <c r="K31" s="24">
        <f t="shared" si="22"/>
        <v>33.333333333333336</v>
      </c>
      <c r="L31" s="177">
        <f t="shared" si="22"/>
        <v>33.333333333333336</v>
      </c>
      <c r="M31" s="24">
        <f t="shared" si="22"/>
        <v>33.333333333333336</v>
      </c>
      <c r="N31" s="178">
        <f t="shared" si="22"/>
        <v>33.333333333333336</v>
      </c>
      <c r="O31" s="24">
        <f t="shared" si="23"/>
        <v>100</v>
      </c>
      <c r="P31" s="24">
        <f t="shared" si="24"/>
        <v>100</v>
      </c>
      <c r="Q31" s="24">
        <f t="shared" si="25"/>
        <v>100</v>
      </c>
      <c r="R31" s="24">
        <f t="shared" si="26"/>
        <v>100</v>
      </c>
      <c r="S31" s="25">
        <f t="shared" si="27"/>
        <v>399.99999999999994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33.333333333333336</v>
      </c>
      <c r="D32" s="24">
        <f t="shared" si="22"/>
        <v>33.333333333333336</v>
      </c>
      <c r="E32" s="24">
        <f t="shared" si="22"/>
        <v>33.333333333333336</v>
      </c>
      <c r="F32" s="177">
        <f t="shared" si="22"/>
        <v>33.333333333333336</v>
      </c>
      <c r="G32" s="24">
        <f t="shared" si="22"/>
        <v>33.333333333333336</v>
      </c>
      <c r="H32" s="149">
        <f t="shared" si="22"/>
        <v>33.333333333333336</v>
      </c>
      <c r="I32" s="177">
        <f t="shared" si="22"/>
        <v>33.333333333333336</v>
      </c>
      <c r="J32" s="24">
        <f t="shared" si="22"/>
        <v>33.333333333333336</v>
      </c>
      <c r="K32" s="24">
        <f t="shared" si="22"/>
        <v>33.333333333333336</v>
      </c>
      <c r="L32" s="177">
        <f t="shared" si="22"/>
        <v>33.333333333333336</v>
      </c>
      <c r="M32" s="24">
        <f t="shared" si="22"/>
        <v>33.333333333333336</v>
      </c>
      <c r="N32" s="178">
        <f t="shared" si="22"/>
        <v>33.333333333333336</v>
      </c>
      <c r="O32" s="24">
        <f t="shared" si="23"/>
        <v>100</v>
      </c>
      <c r="P32" s="24">
        <f t="shared" si="24"/>
        <v>100</v>
      </c>
      <c r="Q32" s="24">
        <f t="shared" si="25"/>
        <v>100</v>
      </c>
      <c r="R32" s="24">
        <f t="shared" si="26"/>
        <v>100</v>
      </c>
      <c r="S32" s="25">
        <f t="shared" si="27"/>
        <v>399.99999999999994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181.53134999999997</v>
      </c>
      <c r="D33" s="24">
        <f t="shared" si="22"/>
        <v>181.53134999999997</v>
      </c>
      <c r="E33" s="24">
        <f t="shared" si="22"/>
        <v>181.53134999999997</v>
      </c>
      <c r="F33" s="177">
        <f t="shared" si="22"/>
        <v>181.53134999999997</v>
      </c>
      <c r="G33" s="24">
        <f t="shared" si="22"/>
        <v>181.53134999999997</v>
      </c>
      <c r="H33" s="149">
        <f t="shared" si="22"/>
        <v>181.53134999999997</v>
      </c>
      <c r="I33" s="177">
        <f t="shared" si="22"/>
        <v>181.53134999999997</v>
      </c>
      <c r="J33" s="24">
        <f t="shared" si="22"/>
        <v>181.53134999999997</v>
      </c>
      <c r="K33" s="24">
        <f t="shared" si="22"/>
        <v>181.53134999999997</v>
      </c>
      <c r="L33" s="177">
        <f t="shared" si="22"/>
        <v>181.53134999999997</v>
      </c>
      <c r="M33" s="24">
        <f t="shared" si="22"/>
        <v>181.53134999999997</v>
      </c>
      <c r="N33" s="178">
        <f t="shared" si="22"/>
        <v>181.53134999999997</v>
      </c>
      <c r="O33" s="24">
        <f t="shared" si="23"/>
        <v>544.59404999999992</v>
      </c>
      <c r="P33" s="24">
        <f t="shared" si="24"/>
        <v>544.59404999999992</v>
      </c>
      <c r="Q33" s="24">
        <f t="shared" si="25"/>
        <v>544.59404999999992</v>
      </c>
      <c r="R33" s="24">
        <f t="shared" si="26"/>
        <v>544.59404999999992</v>
      </c>
      <c r="S33" s="25">
        <f t="shared" si="27"/>
        <v>2178.3761999999997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56</v>
      </c>
      <c r="D35" s="24">
        <f t="shared" si="22"/>
        <v>56</v>
      </c>
      <c r="E35" s="24">
        <f t="shared" si="22"/>
        <v>56</v>
      </c>
      <c r="F35" s="177">
        <f t="shared" si="22"/>
        <v>56</v>
      </c>
      <c r="G35" s="24">
        <f t="shared" si="22"/>
        <v>56</v>
      </c>
      <c r="H35" s="149">
        <f t="shared" si="22"/>
        <v>56</v>
      </c>
      <c r="I35" s="177">
        <f t="shared" si="22"/>
        <v>56</v>
      </c>
      <c r="J35" s="24">
        <f t="shared" si="22"/>
        <v>56</v>
      </c>
      <c r="K35" s="24">
        <f t="shared" si="22"/>
        <v>56</v>
      </c>
      <c r="L35" s="177">
        <f t="shared" si="22"/>
        <v>56</v>
      </c>
      <c r="M35" s="24">
        <f t="shared" si="22"/>
        <v>56</v>
      </c>
      <c r="N35" s="178">
        <f t="shared" si="22"/>
        <v>56</v>
      </c>
      <c r="O35" s="24">
        <f t="shared" si="23"/>
        <v>168</v>
      </c>
      <c r="P35" s="24">
        <f t="shared" si="24"/>
        <v>168</v>
      </c>
      <c r="Q35" s="24">
        <f t="shared" si="25"/>
        <v>168</v>
      </c>
      <c r="R35" s="24">
        <f t="shared" si="26"/>
        <v>168</v>
      </c>
      <c r="S35" s="25">
        <f t="shared" si="27"/>
        <v>672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162</v>
      </c>
      <c r="D36" s="24">
        <f t="shared" si="22"/>
        <v>162</v>
      </c>
      <c r="E36" s="24">
        <f t="shared" si="22"/>
        <v>162</v>
      </c>
      <c r="F36" s="177">
        <f t="shared" si="22"/>
        <v>162</v>
      </c>
      <c r="G36" s="24">
        <f t="shared" si="22"/>
        <v>162</v>
      </c>
      <c r="H36" s="149">
        <f t="shared" si="22"/>
        <v>162</v>
      </c>
      <c r="I36" s="177">
        <f t="shared" si="22"/>
        <v>162</v>
      </c>
      <c r="J36" s="24">
        <f t="shared" si="22"/>
        <v>162</v>
      </c>
      <c r="K36" s="24">
        <f t="shared" si="22"/>
        <v>162</v>
      </c>
      <c r="L36" s="177">
        <f t="shared" si="22"/>
        <v>162</v>
      </c>
      <c r="M36" s="24">
        <f t="shared" si="22"/>
        <v>162</v>
      </c>
      <c r="N36" s="178">
        <f t="shared" si="22"/>
        <v>162</v>
      </c>
      <c r="O36" s="24">
        <f t="shared" si="23"/>
        <v>486</v>
      </c>
      <c r="P36" s="24">
        <f t="shared" si="24"/>
        <v>486</v>
      </c>
      <c r="Q36" s="24">
        <f t="shared" si="25"/>
        <v>486</v>
      </c>
      <c r="R36" s="24">
        <f t="shared" si="26"/>
        <v>486</v>
      </c>
      <c r="S36" s="25">
        <f t="shared" si="27"/>
        <v>1944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68</v>
      </c>
      <c r="D37" s="24">
        <f t="shared" si="22"/>
        <v>68</v>
      </c>
      <c r="E37" s="24">
        <f t="shared" si="22"/>
        <v>68</v>
      </c>
      <c r="F37" s="177">
        <f t="shared" si="22"/>
        <v>68</v>
      </c>
      <c r="G37" s="24">
        <f t="shared" si="22"/>
        <v>68</v>
      </c>
      <c r="H37" s="149">
        <f t="shared" si="22"/>
        <v>68</v>
      </c>
      <c r="I37" s="177">
        <f t="shared" si="22"/>
        <v>68</v>
      </c>
      <c r="J37" s="24">
        <f t="shared" si="22"/>
        <v>68</v>
      </c>
      <c r="K37" s="24">
        <f t="shared" si="22"/>
        <v>68</v>
      </c>
      <c r="L37" s="177">
        <f t="shared" si="22"/>
        <v>68</v>
      </c>
      <c r="M37" s="24">
        <f t="shared" si="22"/>
        <v>68</v>
      </c>
      <c r="N37" s="178">
        <f t="shared" si="22"/>
        <v>68</v>
      </c>
      <c r="O37" s="24">
        <f t="shared" si="23"/>
        <v>204</v>
      </c>
      <c r="P37" s="24">
        <f t="shared" si="24"/>
        <v>204</v>
      </c>
      <c r="Q37" s="24">
        <f t="shared" si="25"/>
        <v>204</v>
      </c>
      <c r="R37" s="24">
        <f t="shared" si="26"/>
        <v>204</v>
      </c>
      <c r="S37" s="25">
        <f t="shared" si="27"/>
        <v>816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13.771875000000001</v>
      </c>
      <c r="D38" s="24">
        <f t="shared" si="22"/>
        <v>13.771875000000001</v>
      </c>
      <c r="E38" s="24">
        <f t="shared" si="22"/>
        <v>13.771875000000001</v>
      </c>
      <c r="F38" s="177">
        <f t="shared" si="22"/>
        <v>13.771875000000001</v>
      </c>
      <c r="G38" s="24">
        <f t="shared" si="22"/>
        <v>13.771875000000001</v>
      </c>
      <c r="H38" s="149">
        <f t="shared" si="22"/>
        <v>13.771875000000001</v>
      </c>
      <c r="I38" s="177">
        <f t="shared" si="22"/>
        <v>13.771875000000001</v>
      </c>
      <c r="J38" s="24">
        <f t="shared" si="22"/>
        <v>13.771875000000001</v>
      </c>
      <c r="K38" s="24">
        <f t="shared" si="22"/>
        <v>13.771875000000001</v>
      </c>
      <c r="L38" s="177">
        <f t="shared" si="22"/>
        <v>13.771875000000001</v>
      </c>
      <c r="M38" s="24">
        <f t="shared" si="22"/>
        <v>13.771875000000001</v>
      </c>
      <c r="N38" s="178">
        <f t="shared" si="22"/>
        <v>13.771875000000001</v>
      </c>
      <c r="O38" s="24">
        <f t="shared" si="23"/>
        <v>41.315625000000004</v>
      </c>
      <c r="P38" s="24">
        <f t="shared" si="24"/>
        <v>41.315625000000004</v>
      </c>
      <c r="Q38" s="24">
        <f t="shared" si="25"/>
        <v>41.315625000000004</v>
      </c>
      <c r="R38" s="24">
        <f t="shared" si="26"/>
        <v>41.315625000000004</v>
      </c>
      <c r="S38" s="25">
        <f t="shared" si="27"/>
        <v>165.26249999999996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186.70166666666668</v>
      </c>
      <c r="D39" s="27">
        <f t="shared" si="22"/>
        <v>186.70166666666668</v>
      </c>
      <c r="E39" s="27">
        <f t="shared" si="22"/>
        <v>186.70166666666668</v>
      </c>
      <c r="F39" s="179">
        <f t="shared" si="22"/>
        <v>186.70166666666668</v>
      </c>
      <c r="G39" s="27">
        <f t="shared" si="22"/>
        <v>186.70166666666668</v>
      </c>
      <c r="H39" s="150">
        <f t="shared" si="22"/>
        <v>186.70166666666668</v>
      </c>
      <c r="I39" s="179">
        <f t="shared" si="22"/>
        <v>186.70166666666668</v>
      </c>
      <c r="J39" s="27">
        <f t="shared" si="22"/>
        <v>186.70166666666668</v>
      </c>
      <c r="K39" s="27">
        <f t="shared" si="22"/>
        <v>186.70166666666668</v>
      </c>
      <c r="L39" s="179">
        <f t="shared" si="22"/>
        <v>186.70166666666668</v>
      </c>
      <c r="M39" s="27">
        <f t="shared" si="22"/>
        <v>186.70166666666668</v>
      </c>
      <c r="N39" s="180">
        <f t="shared" si="22"/>
        <v>186.70166666666668</v>
      </c>
      <c r="O39" s="27">
        <f t="shared" si="23"/>
        <v>560.10500000000002</v>
      </c>
      <c r="P39" s="27">
        <f t="shared" si="24"/>
        <v>560.10500000000002</v>
      </c>
      <c r="Q39" s="27">
        <f t="shared" si="25"/>
        <v>560.10500000000002</v>
      </c>
      <c r="R39" s="27">
        <f t="shared" si="26"/>
        <v>560.10500000000002</v>
      </c>
      <c r="S39" s="28">
        <f t="shared" si="27"/>
        <v>2240.42</v>
      </c>
    </row>
    <row r="40" spans="2:19" s="41" customFormat="1" ht="12.75" x14ac:dyDescent="0.25">
      <c r="B40" s="45" t="s">
        <v>32</v>
      </c>
      <c r="C40" s="138">
        <f>SUM(C29:C39)</f>
        <v>784.67155833333345</v>
      </c>
      <c r="D40" s="46">
        <f t="shared" ref="D40:R40" si="28">SUM(D29:D39)</f>
        <v>784.67155833333345</v>
      </c>
      <c r="E40" s="46">
        <f t="shared" si="28"/>
        <v>784.67155833333345</v>
      </c>
      <c r="F40" s="191">
        <f t="shared" si="28"/>
        <v>784.67155833333345</v>
      </c>
      <c r="G40" s="46">
        <f t="shared" si="28"/>
        <v>784.67155833333345</v>
      </c>
      <c r="H40" s="156">
        <f t="shared" si="28"/>
        <v>784.67155833333345</v>
      </c>
      <c r="I40" s="191">
        <f t="shared" si="28"/>
        <v>784.67155833333345</v>
      </c>
      <c r="J40" s="46">
        <f t="shared" si="28"/>
        <v>784.67155833333345</v>
      </c>
      <c r="K40" s="46">
        <f t="shared" si="28"/>
        <v>784.67155833333345</v>
      </c>
      <c r="L40" s="191">
        <f t="shared" si="28"/>
        <v>784.67155833333345</v>
      </c>
      <c r="M40" s="46">
        <f t="shared" si="28"/>
        <v>784.67155833333345</v>
      </c>
      <c r="N40" s="192">
        <f t="shared" si="28"/>
        <v>784.67155833333345</v>
      </c>
      <c r="O40" s="46">
        <f t="shared" si="28"/>
        <v>2354.0146749999999</v>
      </c>
      <c r="P40" s="46">
        <f t="shared" si="28"/>
        <v>2354.0146749999999</v>
      </c>
      <c r="Q40" s="46">
        <f t="shared" si="28"/>
        <v>2354.0146749999999</v>
      </c>
      <c r="R40" s="46">
        <f t="shared" si="28"/>
        <v>2354.0146749999999</v>
      </c>
      <c r="S40" s="47">
        <f>SUM(S29:S39)</f>
        <v>9416.0586999999996</v>
      </c>
    </row>
    <row r="41" spans="2:19" s="39" customFormat="1" ht="12.75" x14ac:dyDescent="0.25">
      <c r="B41" s="48" t="s">
        <v>33</v>
      </c>
      <c r="C41" s="139">
        <f>IFERROR(C40/C13,"N/A")</f>
        <v>0.35047399935737417</v>
      </c>
      <c r="D41" s="49">
        <f t="shared" ref="D41:R41" si="29">IFERROR(D40/D13,"N/A")</f>
        <v>0.35047399935737417</v>
      </c>
      <c r="E41" s="49">
        <f t="shared" si="29"/>
        <v>0.35047399935737417</v>
      </c>
      <c r="F41" s="193">
        <f t="shared" si="29"/>
        <v>0.35047399935737417</v>
      </c>
      <c r="G41" s="49">
        <f t="shared" si="29"/>
        <v>0.35047399935737417</v>
      </c>
      <c r="H41" s="157">
        <f t="shared" si="29"/>
        <v>0.35047399935737417</v>
      </c>
      <c r="I41" s="193">
        <f t="shared" si="29"/>
        <v>0.35047399935737417</v>
      </c>
      <c r="J41" s="49">
        <f t="shared" si="29"/>
        <v>0.35047399935737417</v>
      </c>
      <c r="K41" s="49">
        <f t="shared" si="29"/>
        <v>0.35047399935737417</v>
      </c>
      <c r="L41" s="193">
        <f t="shared" si="29"/>
        <v>0.35047399935737417</v>
      </c>
      <c r="M41" s="49">
        <f t="shared" si="29"/>
        <v>0.35047399935737417</v>
      </c>
      <c r="N41" s="194">
        <f t="shared" si="29"/>
        <v>0.35047399935737417</v>
      </c>
      <c r="O41" s="49">
        <f t="shared" si="29"/>
        <v>0.35047399935737406</v>
      </c>
      <c r="P41" s="49">
        <f t="shared" si="29"/>
        <v>0.35047399935737406</v>
      </c>
      <c r="Q41" s="49">
        <f t="shared" si="29"/>
        <v>0.35047399935737406</v>
      </c>
      <c r="R41" s="49">
        <f t="shared" si="29"/>
        <v>0.35047399935737406</v>
      </c>
      <c r="S41" s="50">
        <f>IFERROR(S40/S13,"N/A")</f>
        <v>0.350473999357374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</v>
      </c>
      <c r="D42" s="52">
        <f>C42</f>
        <v>4</v>
      </c>
      <c r="E42" s="52">
        <f t="shared" ref="E42:N42" si="30">D42</f>
        <v>4</v>
      </c>
      <c r="F42" s="195">
        <f t="shared" si="30"/>
        <v>4</v>
      </c>
      <c r="G42" s="52">
        <f t="shared" si="30"/>
        <v>4</v>
      </c>
      <c r="H42" s="158">
        <f t="shared" si="30"/>
        <v>4</v>
      </c>
      <c r="I42" s="195">
        <f t="shared" si="30"/>
        <v>4</v>
      </c>
      <c r="J42" s="52">
        <f t="shared" si="30"/>
        <v>4</v>
      </c>
      <c r="K42" s="52">
        <f t="shared" si="30"/>
        <v>4</v>
      </c>
      <c r="L42" s="195">
        <f t="shared" si="30"/>
        <v>4</v>
      </c>
      <c r="M42" s="52">
        <f t="shared" si="30"/>
        <v>4</v>
      </c>
      <c r="N42" s="196">
        <f t="shared" si="30"/>
        <v>4</v>
      </c>
      <c r="O42" s="52">
        <f>AVERAGE(C42:E42)</f>
        <v>4</v>
      </c>
      <c r="P42" s="52">
        <f>AVERAGE(F42:H42)</f>
        <v>4</v>
      </c>
      <c r="Q42" s="52">
        <f>AVERAGE(I42:K42)</f>
        <v>4</v>
      </c>
      <c r="R42" s="52">
        <f>AVERAGE(L42:N42)</f>
        <v>4</v>
      </c>
      <c r="S42" s="53">
        <f>AVERAGE(O42:R42)</f>
        <v>4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1454.215091666666</v>
      </c>
      <c r="D44" s="34">
        <f t="shared" ref="D44:R44" si="31">D13-D25-D40</f>
        <v>1454.215091666666</v>
      </c>
      <c r="E44" s="34">
        <f t="shared" si="31"/>
        <v>1454.215091666666</v>
      </c>
      <c r="F44" s="185">
        <f t="shared" si="31"/>
        <v>1454.215091666666</v>
      </c>
      <c r="G44" s="34">
        <f t="shared" si="31"/>
        <v>1454.215091666666</v>
      </c>
      <c r="H44" s="153">
        <f t="shared" si="31"/>
        <v>1454.215091666666</v>
      </c>
      <c r="I44" s="185">
        <f t="shared" si="31"/>
        <v>1454.215091666666</v>
      </c>
      <c r="J44" s="34">
        <f t="shared" si="31"/>
        <v>1454.215091666666</v>
      </c>
      <c r="K44" s="34">
        <f t="shared" si="31"/>
        <v>1454.215091666666</v>
      </c>
      <c r="L44" s="185">
        <f t="shared" si="31"/>
        <v>1454.215091666666</v>
      </c>
      <c r="M44" s="34">
        <f t="shared" si="31"/>
        <v>1454.215091666666</v>
      </c>
      <c r="N44" s="186">
        <f t="shared" si="31"/>
        <v>1454.215091666666</v>
      </c>
      <c r="O44" s="34">
        <f t="shared" si="31"/>
        <v>4362.6452749999989</v>
      </c>
      <c r="P44" s="34">
        <f t="shared" si="31"/>
        <v>4362.6452749999989</v>
      </c>
      <c r="Q44" s="34">
        <f t="shared" si="31"/>
        <v>4362.6452749999989</v>
      </c>
      <c r="R44" s="34">
        <f t="shared" si="31"/>
        <v>4362.6452749999989</v>
      </c>
      <c r="S44" s="35">
        <f>S13-S25-S40</f>
        <v>17450.581100000003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0.64952600064262578</v>
      </c>
      <c r="D45" s="56">
        <f t="shared" si="32"/>
        <v>0.64952600064262578</v>
      </c>
      <c r="E45" s="56">
        <f t="shared" si="32"/>
        <v>0.64952600064262578</v>
      </c>
      <c r="F45" s="197">
        <f t="shared" si="32"/>
        <v>0.64952600064262578</v>
      </c>
      <c r="G45" s="56">
        <f t="shared" si="32"/>
        <v>0.64952600064262578</v>
      </c>
      <c r="H45" s="159">
        <f t="shared" si="32"/>
        <v>0.64952600064262578</v>
      </c>
      <c r="I45" s="197">
        <f t="shared" si="32"/>
        <v>0.64952600064262578</v>
      </c>
      <c r="J45" s="56">
        <f t="shared" si="32"/>
        <v>0.64952600064262578</v>
      </c>
      <c r="K45" s="56">
        <f t="shared" si="32"/>
        <v>0.64952600064262578</v>
      </c>
      <c r="L45" s="197">
        <f t="shared" si="32"/>
        <v>0.64952600064262578</v>
      </c>
      <c r="M45" s="56">
        <f t="shared" si="32"/>
        <v>0.64952600064262578</v>
      </c>
      <c r="N45" s="198">
        <f t="shared" si="32"/>
        <v>0.64952600064262578</v>
      </c>
      <c r="O45" s="56">
        <f t="shared" si="32"/>
        <v>0.64952600064262589</v>
      </c>
      <c r="P45" s="56">
        <f t="shared" si="32"/>
        <v>0.64952600064262589</v>
      </c>
      <c r="Q45" s="56">
        <f t="shared" si="32"/>
        <v>0.64952600064262589</v>
      </c>
      <c r="R45" s="56">
        <f t="shared" si="32"/>
        <v>0.64952600064262589</v>
      </c>
      <c r="S45" s="57">
        <f>IFERROR(S44/S13,"NO GMV")</f>
        <v>0.649526000642626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1454.215091666666</v>
      </c>
      <c r="D47" s="60">
        <f t="shared" ref="D47:R47" si="33">+D44+D25</f>
        <v>1454.215091666666</v>
      </c>
      <c r="E47" s="60">
        <f t="shared" si="33"/>
        <v>1454.215091666666</v>
      </c>
      <c r="F47" s="199">
        <f t="shared" si="33"/>
        <v>1454.215091666666</v>
      </c>
      <c r="G47" s="60">
        <f t="shared" si="33"/>
        <v>1454.215091666666</v>
      </c>
      <c r="H47" s="160">
        <f t="shared" si="33"/>
        <v>1454.215091666666</v>
      </c>
      <c r="I47" s="199">
        <f t="shared" si="33"/>
        <v>1454.215091666666</v>
      </c>
      <c r="J47" s="60">
        <f t="shared" si="33"/>
        <v>1454.215091666666</v>
      </c>
      <c r="K47" s="60">
        <f t="shared" si="33"/>
        <v>1454.215091666666</v>
      </c>
      <c r="L47" s="199">
        <f t="shared" si="33"/>
        <v>1454.215091666666</v>
      </c>
      <c r="M47" s="60">
        <f t="shared" si="33"/>
        <v>1454.215091666666</v>
      </c>
      <c r="N47" s="200">
        <f t="shared" si="33"/>
        <v>1454.215091666666</v>
      </c>
      <c r="O47" s="60">
        <f t="shared" si="33"/>
        <v>4362.6452749999989</v>
      </c>
      <c r="P47" s="60">
        <f t="shared" si="33"/>
        <v>4362.6452749999989</v>
      </c>
      <c r="Q47" s="60">
        <f t="shared" si="33"/>
        <v>4362.6452749999989</v>
      </c>
      <c r="R47" s="60">
        <f t="shared" si="33"/>
        <v>4362.6452749999989</v>
      </c>
      <c r="S47" s="61">
        <f>+S44+S25</f>
        <v>17450.581100000003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0.64952600064262578</v>
      </c>
      <c r="D48" s="63">
        <f t="shared" si="34"/>
        <v>0.64952600064262578</v>
      </c>
      <c r="E48" s="63">
        <f t="shared" si="34"/>
        <v>0.64952600064262578</v>
      </c>
      <c r="F48" s="201">
        <f t="shared" si="34"/>
        <v>0.64952600064262578</v>
      </c>
      <c r="G48" s="63">
        <f t="shared" si="34"/>
        <v>0.64952600064262578</v>
      </c>
      <c r="H48" s="161">
        <f t="shared" si="34"/>
        <v>0.64952600064262578</v>
      </c>
      <c r="I48" s="201">
        <f t="shared" si="34"/>
        <v>0.64952600064262578</v>
      </c>
      <c r="J48" s="63">
        <f t="shared" si="34"/>
        <v>0.64952600064262578</v>
      </c>
      <c r="K48" s="63">
        <f t="shared" si="34"/>
        <v>0.64952600064262578</v>
      </c>
      <c r="L48" s="201">
        <f t="shared" si="34"/>
        <v>0.64952600064262578</v>
      </c>
      <c r="M48" s="63">
        <f t="shared" si="34"/>
        <v>0.64952600064262578</v>
      </c>
      <c r="N48" s="163">
        <f t="shared" si="34"/>
        <v>0.64952600064262578</v>
      </c>
      <c r="O48" s="63">
        <f t="shared" si="34"/>
        <v>0.64952600064262589</v>
      </c>
      <c r="P48" s="63">
        <f t="shared" si="34"/>
        <v>0.64952600064262589</v>
      </c>
      <c r="Q48" s="63">
        <f t="shared" si="34"/>
        <v>0.64952600064262589</v>
      </c>
      <c r="R48" s="63">
        <f t="shared" si="34"/>
        <v>0.64952600064262589</v>
      </c>
      <c r="S48" s="64">
        <f>IFERROR(S47/S13,"NO GMV")</f>
        <v>0.649526000642626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FA80A-3FB2-4764-B554-E5C25D5DD5DA}">
  <sheetPr codeName="Sheet55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39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39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15294.153333333335</v>
      </c>
      <c r="D5" s="15">
        <f>C5</f>
        <v>15294.153333333335</v>
      </c>
      <c r="E5" s="15">
        <f t="shared" ref="E5:N5" si="2">D5</f>
        <v>15294.153333333335</v>
      </c>
      <c r="F5" s="171">
        <f t="shared" si="2"/>
        <v>15294.153333333335</v>
      </c>
      <c r="G5" s="15">
        <f t="shared" si="2"/>
        <v>15294.153333333335</v>
      </c>
      <c r="H5" s="146">
        <f t="shared" si="2"/>
        <v>15294.153333333335</v>
      </c>
      <c r="I5" s="171">
        <f t="shared" si="2"/>
        <v>15294.153333333335</v>
      </c>
      <c r="J5" s="15">
        <f t="shared" si="2"/>
        <v>15294.153333333335</v>
      </c>
      <c r="K5" s="15">
        <f t="shared" si="2"/>
        <v>15294.153333333335</v>
      </c>
      <c r="L5" s="171">
        <f t="shared" si="2"/>
        <v>15294.153333333335</v>
      </c>
      <c r="M5" s="15">
        <f t="shared" si="2"/>
        <v>15294.153333333335</v>
      </c>
      <c r="N5" s="172">
        <f t="shared" si="2"/>
        <v>15294.153333333335</v>
      </c>
      <c r="O5" s="15">
        <f>SUM(C5:E5)</f>
        <v>45882.460000000006</v>
      </c>
      <c r="P5" s="15">
        <f>SUM(F5:H5)</f>
        <v>45882.460000000006</v>
      </c>
      <c r="Q5" s="15">
        <f>SUM(I5:K5)</f>
        <v>45882.460000000006</v>
      </c>
      <c r="R5" s="15">
        <f>SUM(L5:N5)</f>
        <v>45882.460000000006</v>
      </c>
      <c r="S5" s="16">
        <f>SUM(C5:N5)</f>
        <v>183529.83999999997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7434.57</v>
      </c>
      <c r="D8" s="24">
        <f t="shared" ref="D8:N10" si="3">C8</f>
        <v>7434.57</v>
      </c>
      <c r="E8" s="24">
        <f t="shared" si="3"/>
        <v>7434.57</v>
      </c>
      <c r="F8" s="177">
        <f t="shared" si="3"/>
        <v>7434.57</v>
      </c>
      <c r="G8" s="24">
        <f t="shared" si="3"/>
        <v>7434.57</v>
      </c>
      <c r="H8" s="149">
        <f t="shared" si="3"/>
        <v>7434.57</v>
      </c>
      <c r="I8" s="177">
        <f t="shared" si="3"/>
        <v>7434.57</v>
      </c>
      <c r="J8" s="24">
        <f t="shared" si="3"/>
        <v>7434.57</v>
      </c>
      <c r="K8" s="24">
        <f t="shared" si="3"/>
        <v>7434.57</v>
      </c>
      <c r="L8" s="177">
        <f t="shared" si="3"/>
        <v>7434.57</v>
      </c>
      <c r="M8" s="24">
        <f t="shared" si="3"/>
        <v>7434.57</v>
      </c>
      <c r="N8" s="178">
        <f t="shared" si="3"/>
        <v>7434.57</v>
      </c>
      <c r="O8" s="24">
        <f t="shared" ref="O8:O10" si="4">SUM(C8:E8)</f>
        <v>22303.71</v>
      </c>
      <c r="P8" s="24">
        <f t="shared" ref="P8:P10" si="5">SUM(F8:H8)</f>
        <v>22303.71</v>
      </c>
      <c r="Q8" s="24">
        <f t="shared" ref="Q8:Q10" si="6">SUM(I8:K8)</f>
        <v>22303.71</v>
      </c>
      <c r="R8" s="24">
        <f t="shared" ref="R8:R10" si="7">SUM(L8:N8)</f>
        <v>22303.71</v>
      </c>
      <c r="S8" s="25">
        <f t="shared" ref="S8:S10" si="8">SUM(C8:N8)</f>
        <v>89214.840000000026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2200.7461666666691</v>
      </c>
      <c r="D10" s="27">
        <f t="shared" si="3"/>
        <v>2200.7461666666691</v>
      </c>
      <c r="E10" s="27">
        <f t="shared" si="3"/>
        <v>2200.7461666666691</v>
      </c>
      <c r="F10" s="179">
        <f t="shared" si="3"/>
        <v>2200.7461666666691</v>
      </c>
      <c r="G10" s="27">
        <f t="shared" si="3"/>
        <v>2200.7461666666691</v>
      </c>
      <c r="H10" s="150">
        <f t="shared" si="3"/>
        <v>2200.7461666666691</v>
      </c>
      <c r="I10" s="179">
        <f t="shared" si="3"/>
        <v>2200.7461666666691</v>
      </c>
      <c r="J10" s="27">
        <f t="shared" si="3"/>
        <v>2200.7461666666691</v>
      </c>
      <c r="K10" s="27">
        <f t="shared" si="3"/>
        <v>2200.7461666666691</v>
      </c>
      <c r="L10" s="179">
        <f t="shared" si="3"/>
        <v>2200.7461666666691</v>
      </c>
      <c r="M10" s="27">
        <f t="shared" si="3"/>
        <v>2200.7461666666691</v>
      </c>
      <c r="N10" s="180">
        <f t="shared" si="3"/>
        <v>2200.7461666666691</v>
      </c>
      <c r="O10" s="27">
        <f t="shared" si="4"/>
        <v>6602.2385000000068</v>
      </c>
      <c r="P10" s="27">
        <f t="shared" si="5"/>
        <v>6602.2385000000068</v>
      </c>
      <c r="Q10" s="27">
        <f t="shared" si="6"/>
        <v>6602.2385000000068</v>
      </c>
      <c r="R10" s="27">
        <f t="shared" si="7"/>
        <v>6602.2385000000068</v>
      </c>
      <c r="S10" s="28">
        <f t="shared" si="8"/>
        <v>26408.954000000023</v>
      </c>
    </row>
    <row r="11" spans="1:19" ht="12.75" x14ac:dyDescent="0.25">
      <c r="B11" s="29" t="s">
        <v>9</v>
      </c>
      <c r="C11" s="133">
        <f>SUM(C8:C9)</f>
        <v>7434.57</v>
      </c>
      <c r="D11" s="30">
        <f t="shared" ref="D11:S11" si="9">SUM(D8:D9)</f>
        <v>7434.57</v>
      </c>
      <c r="E11" s="30">
        <f t="shared" si="9"/>
        <v>7434.57</v>
      </c>
      <c r="F11" s="181">
        <f t="shared" si="9"/>
        <v>7434.57</v>
      </c>
      <c r="G11" s="30">
        <f t="shared" si="9"/>
        <v>7434.57</v>
      </c>
      <c r="H11" s="151">
        <f t="shared" si="9"/>
        <v>7434.57</v>
      </c>
      <c r="I11" s="181">
        <f t="shared" si="9"/>
        <v>7434.57</v>
      </c>
      <c r="J11" s="30">
        <f t="shared" si="9"/>
        <v>7434.57</v>
      </c>
      <c r="K11" s="30">
        <f t="shared" si="9"/>
        <v>7434.57</v>
      </c>
      <c r="L11" s="181">
        <f t="shared" si="9"/>
        <v>7434.57</v>
      </c>
      <c r="M11" s="30">
        <f t="shared" si="9"/>
        <v>7434.57</v>
      </c>
      <c r="N11" s="182">
        <f t="shared" si="9"/>
        <v>7434.57</v>
      </c>
      <c r="O11" s="30">
        <f t="shared" si="9"/>
        <v>22303.71</v>
      </c>
      <c r="P11" s="30">
        <f t="shared" si="9"/>
        <v>22303.71</v>
      </c>
      <c r="Q11" s="30">
        <f t="shared" si="9"/>
        <v>22303.71</v>
      </c>
      <c r="R11" s="30">
        <f t="shared" si="9"/>
        <v>22303.71</v>
      </c>
      <c r="S11" s="31">
        <f t="shared" si="9"/>
        <v>89214.840000000026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5658.8371666666662</v>
      </c>
      <c r="D13" s="34">
        <f t="shared" ref="D13:N13" si="11">D5-SUM(D8:D10)</f>
        <v>5658.8371666666662</v>
      </c>
      <c r="E13" s="34">
        <f t="shared" si="11"/>
        <v>5658.8371666666662</v>
      </c>
      <c r="F13" s="185">
        <f t="shared" si="11"/>
        <v>5658.8371666666662</v>
      </c>
      <c r="G13" s="34">
        <f t="shared" si="11"/>
        <v>5658.8371666666662</v>
      </c>
      <c r="H13" s="153">
        <f t="shared" si="11"/>
        <v>5658.8371666666662</v>
      </c>
      <c r="I13" s="185">
        <f t="shared" si="11"/>
        <v>5658.8371666666662</v>
      </c>
      <c r="J13" s="34">
        <f t="shared" si="11"/>
        <v>5658.8371666666662</v>
      </c>
      <c r="K13" s="34">
        <f t="shared" si="11"/>
        <v>5658.8371666666662</v>
      </c>
      <c r="L13" s="185">
        <f t="shared" si="11"/>
        <v>5658.8371666666662</v>
      </c>
      <c r="M13" s="34">
        <f t="shared" si="11"/>
        <v>5658.8371666666662</v>
      </c>
      <c r="N13" s="186">
        <f t="shared" si="11"/>
        <v>5658.8371666666662</v>
      </c>
      <c r="O13" s="34">
        <f t="shared" ref="O13:R13" si="12">O5-SUM(O8:O10)</f>
        <v>16976.511500000001</v>
      </c>
      <c r="P13" s="34">
        <f t="shared" si="12"/>
        <v>16976.511500000001</v>
      </c>
      <c r="Q13" s="34">
        <f t="shared" si="12"/>
        <v>16976.511500000001</v>
      </c>
      <c r="R13" s="34">
        <f t="shared" si="12"/>
        <v>16976.511500000001</v>
      </c>
      <c r="S13" s="35">
        <f>S5-SUM(S8:S10)</f>
        <v>67906.045999999915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0.37000002833326712</v>
      </c>
      <c r="D14" s="314">
        <f t="shared" si="13"/>
        <v>0.37000002833326712</v>
      </c>
      <c r="E14" s="314">
        <f t="shared" si="13"/>
        <v>0.37000002833326712</v>
      </c>
      <c r="F14" s="315">
        <f t="shared" si="13"/>
        <v>0.37000002833326712</v>
      </c>
      <c r="G14" s="314">
        <f t="shared" si="13"/>
        <v>0.37000002833326712</v>
      </c>
      <c r="H14" s="316">
        <f t="shared" si="13"/>
        <v>0.37000002833326712</v>
      </c>
      <c r="I14" s="315">
        <f t="shared" si="13"/>
        <v>0.37000002833326712</v>
      </c>
      <c r="J14" s="314">
        <f t="shared" si="13"/>
        <v>0.37000002833326712</v>
      </c>
      <c r="K14" s="314">
        <f t="shared" si="13"/>
        <v>0.37000002833326712</v>
      </c>
      <c r="L14" s="315">
        <f t="shared" si="13"/>
        <v>0.37000002833326712</v>
      </c>
      <c r="M14" s="314">
        <f t="shared" si="13"/>
        <v>0.37000002833326712</v>
      </c>
      <c r="N14" s="317">
        <f t="shared" si="13"/>
        <v>0.37000002833326712</v>
      </c>
      <c r="O14" s="314">
        <f t="shared" si="13"/>
        <v>0.37000002833326717</v>
      </c>
      <c r="P14" s="314">
        <f t="shared" si="13"/>
        <v>0.37000002833326717</v>
      </c>
      <c r="Q14" s="314">
        <f t="shared" si="13"/>
        <v>0.37000002833326717</v>
      </c>
      <c r="R14" s="314">
        <f t="shared" si="13"/>
        <v>0.37000002833326717</v>
      </c>
      <c r="S14" s="318">
        <f>IFERROR(S13/S5,"N/A")</f>
        <v>0.37000002833326684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580.95808333333332</v>
      </c>
      <c r="D21" s="24">
        <f t="shared" si="14"/>
        <v>580.95808333333332</v>
      </c>
      <c r="E21" s="24">
        <f t="shared" si="14"/>
        <v>580.95808333333332</v>
      </c>
      <c r="F21" s="177">
        <f t="shared" si="14"/>
        <v>580.95808333333332</v>
      </c>
      <c r="G21" s="24">
        <f t="shared" si="14"/>
        <v>580.95808333333332</v>
      </c>
      <c r="H21" s="149">
        <f t="shared" si="14"/>
        <v>580.95808333333332</v>
      </c>
      <c r="I21" s="177">
        <f t="shared" si="14"/>
        <v>580.95808333333332</v>
      </c>
      <c r="J21" s="24">
        <f t="shared" si="14"/>
        <v>580.95808333333332</v>
      </c>
      <c r="K21" s="24">
        <f t="shared" si="14"/>
        <v>580.95808333333332</v>
      </c>
      <c r="L21" s="177">
        <f t="shared" si="14"/>
        <v>580.95808333333332</v>
      </c>
      <c r="M21" s="24">
        <f t="shared" si="14"/>
        <v>580.95808333333332</v>
      </c>
      <c r="N21" s="178">
        <f t="shared" si="14"/>
        <v>580.95808333333332</v>
      </c>
      <c r="O21" s="24">
        <f t="shared" si="15"/>
        <v>1742.8742499999998</v>
      </c>
      <c r="P21" s="24">
        <f t="shared" si="16"/>
        <v>1742.8742499999998</v>
      </c>
      <c r="Q21" s="24">
        <f t="shared" si="17"/>
        <v>1742.8742499999998</v>
      </c>
      <c r="R21" s="24">
        <f t="shared" si="18"/>
        <v>1742.8742499999998</v>
      </c>
      <c r="S21" s="25">
        <f t="shared" si="19"/>
        <v>6971.4969999999985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580.95808333333332</v>
      </c>
      <c r="D25" s="34">
        <f t="shared" ref="D25:R25" si="20">SUM(D18:D24)</f>
        <v>580.95808333333332</v>
      </c>
      <c r="E25" s="34">
        <f t="shared" si="20"/>
        <v>580.95808333333332</v>
      </c>
      <c r="F25" s="185">
        <f t="shared" si="20"/>
        <v>580.95808333333332</v>
      </c>
      <c r="G25" s="34">
        <f t="shared" si="20"/>
        <v>580.95808333333332</v>
      </c>
      <c r="H25" s="153">
        <f t="shared" si="20"/>
        <v>580.95808333333332</v>
      </c>
      <c r="I25" s="185">
        <f t="shared" si="20"/>
        <v>580.95808333333332</v>
      </c>
      <c r="J25" s="34">
        <f t="shared" si="20"/>
        <v>580.95808333333332</v>
      </c>
      <c r="K25" s="34">
        <f t="shared" si="20"/>
        <v>580.95808333333332</v>
      </c>
      <c r="L25" s="185">
        <f t="shared" si="20"/>
        <v>580.95808333333332</v>
      </c>
      <c r="M25" s="34">
        <f t="shared" si="20"/>
        <v>580.95808333333332</v>
      </c>
      <c r="N25" s="186">
        <f t="shared" si="20"/>
        <v>580.95808333333332</v>
      </c>
      <c r="O25" s="34">
        <f t="shared" si="20"/>
        <v>1742.8742499999998</v>
      </c>
      <c r="P25" s="34">
        <f t="shared" si="20"/>
        <v>1742.8742499999998</v>
      </c>
      <c r="Q25" s="34">
        <f t="shared" si="20"/>
        <v>1742.8742499999998</v>
      </c>
      <c r="R25" s="34">
        <f t="shared" si="20"/>
        <v>1742.8742499999998</v>
      </c>
      <c r="S25" s="35">
        <f>SUM(S18:S24)</f>
        <v>6971.4969999999985</v>
      </c>
    </row>
    <row r="26" spans="2:19" s="39" customFormat="1" ht="12.75" x14ac:dyDescent="0.25">
      <c r="B26" s="42" t="s">
        <v>21</v>
      </c>
      <c r="C26" s="137">
        <f>IFERROR(C25/C13,"N/A")</f>
        <v>0.10266386294969965</v>
      </c>
      <c r="D26" s="43">
        <f t="shared" ref="D26:R26" si="21">IFERROR(D25/D13,"N/A")</f>
        <v>0.10266386294969965</v>
      </c>
      <c r="E26" s="43">
        <f t="shared" si="21"/>
        <v>0.10266386294969965</v>
      </c>
      <c r="F26" s="189">
        <f t="shared" si="21"/>
        <v>0.10266386294969965</v>
      </c>
      <c r="G26" s="43">
        <f t="shared" si="21"/>
        <v>0.10266386294969965</v>
      </c>
      <c r="H26" s="155">
        <f t="shared" si="21"/>
        <v>0.10266386294969965</v>
      </c>
      <c r="I26" s="189">
        <f t="shared" si="21"/>
        <v>0.10266386294969965</v>
      </c>
      <c r="J26" s="43">
        <f t="shared" si="21"/>
        <v>0.10266386294969965</v>
      </c>
      <c r="K26" s="43">
        <f t="shared" si="21"/>
        <v>0.10266386294969965</v>
      </c>
      <c r="L26" s="189">
        <f t="shared" si="21"/>
        <v>0.10266386294969965</v>
      </c>
      <c r="M26" s="43">
        <f t="shared" si="21"/>
        <v>0.10266386294969965</v>
      </c>
      <c r="N26" s="190">
        <f t="shared" si="21"/>
        <v>0.10266386294969965</v>
      </c>
      <c r="O26" s="43">
        <f t="shared" si="21"/>
        <v>0.10266386294969963</v>
      </c>
      <c r="P26" s="43">
        <f t="shared" si="21"/>
        <v>0.10266386294969963</v>
      </c>
      <c r="Q26" s="43">
        <f t="shared" si="21"/>
        <v>0.10266386294969963</v>
      </c>
      <c r="R26" s="43">
        <f t="shared" si="21"/>
        <v>0.10266386294969963</v>
      </c>
      <c r="S26" s="44">
        <f>IFERROR(S25/S13,"N/A")</f>
        <v>0.10266386294969976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166.66666666666666</v>
      </c>
      <c r="D29" s="24">
        <f t="shared" ref="D29:N39" si="22">C29</f>
        <v>166.66666666666666</v>
      </c>
      <c r="E29" s="24">
        <f t="shared" si="22"/>
        <v>166.66666666666666</v>
      </c>
      <c r="F29" s="177">
        <f t="shared" si="22"/>
        <v>166.66666666666666</v>
      </c>
      <c r="G29" s="24">
        <f t="shared" si="22"/>
        <v>166.66666666666666</v>
      </c>
      <c r="H29" s="149">
        <f t="shared" si="22"/>
        <v>166.66666666666666</v>
      </c>
      <c r="I29" s="177">
        <f t="shared" si="22"/>
        <v>166.66666666666666</v>
      </c>
      <c r="J29" s="24">
        <f t="shared" si="22"/>
        <v>166.66666666666666</v>
      </c>
      <c r="K29" s="24">
        <f t="shared" si="22"/>
        <v>166.66666666666666</v>
      </c>
      <c r="L29" s="177">
        <f t="shared" si="22"/>
        <v>166.66666666666666</v>
      </c>
      <c r="M29" s="24">
        <f t="shared" si="22"/>
        <v>166.66666666666666</v>
      </c>
      <c r="N29" s="178">
        <f t="shared" si="22"/>
        <v>166.66666666666666</v>
      </c>
      <c r="O29" s="24">
        <f t="shared" ref="O29:O39" si="23">SUM(C29:E29)</f>
        <v>500</v>
      </c>
      <c r="P29" s="24">
        <f t="shared" ref="P29:P39" si="24">SUM(F29:H29)</f>
        <v>500</v>
      </c>
      <c r="Q29" s="24">
        <f t="shared" ref="Q29:Q39" si="25">SUM(I29:K29)</f>
        <v>500</v>
      </c>
      <c r="R29" s="24">
        <f t="shared" ref="R29:R39" si="26">SUM(L29:N29)</f>
        <v>500</v>
      </c>
      <c r="S29" s="25">
        <f t="shared" ref="S29:S39" si="27">SUM(C29:N29)</f>
        <v>2000.0000000000002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100.00000000000001</v>
      </c>
      <c r="D31" s="24">
        <f t="shared" si="22"/>
        <v>100.00000000000001</v>
      </c>
      <c r="E31" s="24">
        <f t="shared" si="22"/>
        <v>100.00000000000001</v>
      </c>
      <c r="F31" s="177">
        <f t="shared" si="22"/>
        <v>100.00000000000001</v>
      </c>
      <c r="G31" s="24">
        <f t="shared" si="22"/>
        <v>100.00000000000001</v>
      </c>
      <c r="H31" s="149">
        <f t="shared" si="22"/>
        <v>100.00000000000001</v>
      </c>
      <c r="I31" s="177">
        <f t="shared" si="22"/>
        <v>100.00000000000001</v>
      </c>
      <c r="J31" s="24">
        <f t="shared" si="22"/>
        <v>100.00000000000001</v>
      </c>
      <c r="K31" s="24">
        <f t="shared" si="22"/>
        <v>100.00000000000001</v>
      </c>
      <c r="L31" s="177">
        <f t="shared" si="22"/>
        <v>100.00000000000001</v>
      </c>
      <c r="M31" s="24">
        <f t="shared" si="22"/>
        <v>100.00000000000001</v>
      </c>
      <c r="N31" s="178">
        <f t="shared" si="22"/>
        <v>100.00000000000001</v>
      </c>
      <c r="O31" s="24">
        <f t="shared" si="23"/>
        <v>300.00000000000006</v>
      </c>
      <c r="P31" s="24">
        <f t="shared" si="24"/>
        <v>300.00000000000006</v>
      </c>
      <c r="Q31" s="24">
        <f t="shared" si="25"/>
        <v>300.00000000000006</v>
      </c>
      <c r="R31" s="24">
        <f t="shared" si="26"/>
        <v>300.00000000000006</v>
      </c>
      <c r="S31" s="25">
        <f t="shared" si="27"/>
        <v>1200.0000000000002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100.00000000000001</v>
      </c>
      <c r="D32" s="24">
        <f t="shared" si="22"/>
        <v>100.00000000000001</v>
      </c>
      <c r="E32" s="24">
        <f t="shared" si="22"/>
        <v>100.00000000000001</v>
      </c>
      <c r="F32" s="177">
        <f t="shared" si="22"/>
        <v>100.00000000000001</v>
      </c>
      <c r="G32" s="24">
        <f t="shared" si="22"/>
        <v>100.00000000000001</v>
      </c>
      <c r="H32" s="149">
        <f t="shared" si="22"/>
        <v>100.00000000000001</v>
      </c>
      <c r="I32" s="177">
        <f t="shared" si="22"/>
        <v>100.00000000000001</v>
      </c>
      <c r="J32" s="24">
        <f t="shared" si="22"/>
        <v>100.00000000000001</v>
      </c>
      <c r="K32" s="24">
        <f t="shared" si="22"/>
        <v>100.00000000000001</v>
      </c>
      <c r="L32" s="177">
        <f t="shared" si="22"/>
        <v>100.00000000000001</v>
      </c>
      <c r="M32" s="24">
        <f t="shared" si="22"/>
        <v>100.00000000000001</v>
      </c>
      <c r="N32" s="178">
        <f t="shared" si="22"/>
        <v>100.00000000000001</v>
      </c>
      <c r="O32" s="24">
        <f t="shared" si="23"/>
        <v>300.00000000000006</v>
      </c>
      <c r="P32" s="24">
        <f t="shared" si="24"/>
        <v>300.00000000000006</v>
      </c>
      <c r="Q32" s="24">
        <f t="shared" si="25"/>
        <v>300.00000000000006</v>
      </c>
      <c r="R32" s="24">
        <f t="shared" si="26"/>
        <v>300.00000000000006</v>
      </c>
      <c r="S32" s="25">
        <f t="shared" si="27"/>
        <v>1200.0000000000002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458.82460000000009</v>
      </c>
      <c r="D33" s="24">
        <f t="shared" si="22"/>
        <v>458.82460000000009</v>
      </c>
      <c r="E33" s="24">
        <f t="shared" si="22"/>
        <v>458.82460000000009</v>
      </c>
      <c r="F33" s="177">
        <f t="shared" si="22"/>
        <v>458.82460000000009</v>
      </c>
      <c r="G33" s="24">
        <f t="shared" si="22"/>
        <v>458.82460000000009</v>
      </c>
      <c r="H33" s="149">
        <f t="shared" si="22"/>
        <v>458.82460000000009</v>
      </c>
      <c r="I33" s="177">
        <f t="shared" si="22"/>
        <v>458.82460000000009</v>
      </c>
      <c r="J33" s="24">
        <f t="shared" si="22"/>
        <v>458.82460000000009</v>
      </c>
      <c r="K33" s="24">
        <f t="shared" si="22"/>
        <v>458.82460000000009</v>
      </c>
      <c r="L33" s="177">
        <f t="shared" si="22"/>
        <v>458.82460000000009</v>
      </c>
      <c r="M33" s="24">
        <f t="shared" si="22"/>
        <v>458.82460000000009</v>
      </c>
      <c r="N33" s="178">
        <f t="shared" si="22"/>
        <v>458.82460000000009</v>
      </c>
      <c r="O33" s="24">
        <f t="shared" si="23"/>
        <v>1376.4738000000002</v>
      </c>
      <c r="P33" s="24">
        <f t="shared" si="24"/>
        <v>1376.4738000000002</v>
      </c>
      <c r="Q33" s="24">
        <f t="shared" si="25"/>
        <v>1376.4738000000002</v>
      </c>
      <c r="R33" s="24">
        <f t="shared" si="26"/>
        <v>1376.4738000000002</v>
      </c>
      <c r="S33" s="25">
        <f t="shared" si="27"/>
        <v>5505.8951999999999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168.00000000000003</v>
      </c>
      <c r="D35" s="24">
        <f t="shared" si="22"/>
        <v>168.00000000000003</v>
      </c>
      <c r="E35" s="24">
        <f t="shared" si="22"/>
        <v>168.00000000000003</v>
      </c>
      <c r="F35" s="177">
        <f t="shared" si="22"/>
        <v>168.00000000000003</v>
      </c>
      <c r="G35" s="24">
        <f t="shared" si="22"/>
        <v>168.00000000000003</v>
      </c>
      <c r="H35" s="149">
        <f t="shared" si="22"/>
        <v>168.00000000000003</v>
      </c>
      <c r="I35" s="177">
        <f t="shared" si="22"/>
        <v>168.00000000000003</v>
      </c>
      <c r="J35" s="24">
        <f t="shared" si="22"/>
        <v>168.00000000000003</v>
      </c>
      <c r="K35" s="24">
        <f t="shared" si="22"/>
        <v>168.00000000000003</v>
      </c>
      <c r="L35" s="177">
        <f t="shared" si="22"/>
        <v>168.00000000000003</v>
      </c>
      <c r="M35" s="24">
        <f t="shared" si="22"/>
        <v>168.00000000000003</v>
      </c>
      <c r="N35" s="178">
        <f t="shared" si="22"/>
        <v>168.00000000000003</v>
      </c>
      <c r="O35" s="24">
        <f t="shared" si="23"/>
        <v>504.00000000000011</v>
      </c>
      <c r="P35" s="24">
        <f t="shared" si="24"/>
        <v>504.00000000000011</v>
      </c>
      <c r="Q35" s="24">
        <f t="shared" si="25"/>
        <v>504.00000000000011</v>
      </c>
      <c r="R35" s="24">
        <f t="shared" si="26"/>
        <v>504.00000000000011</v>
      </c>
      <c r="S35" s="25">
        <f t="shared" si="27"/>
        <v>2016.0000000000002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486</v>
      </c>
      <c r="D36" s="24">
        <f t="shared" si="22"/>
        <v>486</v>
      </c>
      <c r="E36" s="24">
        <f t="shared" si="22"/>
        <v>486</v>
      </c>
      <c r="F36" s="177">
        <f t="shared" si="22"/>
        <v>486</v>
      </c>
      <c r="G36" s="24">
        <f t="shared" si="22"/>
        <v>486</v>
      </c>
      <c r="H36" s="149">
        <f t="shared" si="22"/>
        <v>486</v>
      </c>
      <c r="I36" s="177">
        <f t="shared" si="22"/>
        <v>486</v>
      </c>
      <c r="J36" s="24">
        <f t="shared" si="22"/>
        <v>486</v>
      </c>
      <c r="K36" s="24">
        <f t="shared" si="22"/>
        <v>486</v>
      </c>
      <c r="L36" s="177">
        <f t="shared" si="22"/>
        <v>486</v>
      </c>
      <c r="M36" s="24">
        <f t="shared" si="22"/>
        <v>486</v>
      </c>
      <c r="N36" s="178">
        <f t="shared" si="22"/>
        <v>486</v>
      </c>
      <c r="O36" s="24">
        <f t="shared" si="23"/>
        <v>1458</v>
      </c>
      <c r="P36" s="24">
        <f t="shared" si="24"/>
        <v>1458</v>
      </c>
      <c r="Q36" s="24">
        <f t="shared" si="25"/>
        <v>1458</v>
      </c>
      <c r="R36" s="24">
        <f t="shared" si="26"/>
        <v>1458</v>
      </c>
      <c r="S36" s="25">
        <f t="shared" si="27"/>
        <v>5832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204</v>
      </c>
      <c r="D37" s="24">
        <f t="shared" si="22"/>
        <v>204</v>
      </c>
      <c r="E37" s="24">
        <f t="shared" si="22"/>
        <v>204</v>
      </c>
      <c r="F37" s="177">
        <f t="shared" si="22"/>
        <v>204</v>
      </c>
      <c r="G37" s="24">
        <f t="shared" si="22"/>
        <v>204</v>
      </c>
      <c r="H37" s="149">
        <f t="shared" si="22"/>
        <v>204</v>
      </c>
      <c r="I37" s="177">
        <f t="shared" si="22"/>
        <v>204</v>
      </c>
      <c r="J37" s="24">
        <f t="shared" si="22"/>
        <v>204</v>
      </c>
      <c r="K37" s="24">
        <f t="shared" si="22"/>
        <v>204</v>
      </c>
      <c r="L37" s="177">
        <f t="shared" si="22"/>
        <v>204</v>
      </c>
      <c r="M37" s="24">
        <f t="shared" si="22"/>
        <v>204</v>
      </c>
      <c r="N37" s="178">
        <f t="shared" si="22"/>
        <v>204</v>
      </c>
      <c r="O37" s="24">
        <f t="shared" si="23"/>
        <v>612</v>
      </c>
      <c r="P37" s="24">
        <f t="shared" si="24"/>
        <v>612</v>
      </c>
      <c r="Q37" s="24">
        <f t="shared" si="25"/>
        <v>612</v>
      </c>
      <c r="R37" s="24">
        <f t="shared" si="26"/>
        <v>612</v>
      </c>
      <c r="S37" s="25">
        <f t="shared" si="27"/>
        <v>2448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88.471383000000003</v>
      </c>
      <c r="D38" s="24">
        <f t="shared" si="22"/>
        <v>88.471383000000003</v>
      </c>
      <c r="E38" s="24">
        <f t="shared" si="22"/>
        <v>88.471383000000003</v>
      </c>
      <c r="F38" s="177">
        <f t="shared" si="22"/>
        <v>88.471383000000003</v>
      </c>
      <c r="G38" s="24">
        <f t="shared" si="22"/>
        <v>88.471383000000003</v>
      </c>
      <c r="H38" s="149">
        <f t="shared" si="22"/>
        <v>88.471383000000003</v>
      </c>
      <c r="I38" s="177">
        <f t="shared" si="22"/>
        <v>88.471383000000003</v>
      </c>
      <c r="J38" s="24">
        <f t="shared" si="22"/>
        <v>88.471383000000003</v>
      </c>
      <c r="K38" s="24">
        <f t="shared" si="22"/>
        <v>88.471383000000003</v>
      </c>
      <c r="L38" s="177">
        <f t="shared" si="22"/>
        <v>88.471383000000003</v>
      </c>
      <c r="M38" s="24">
        <f t="shared" si="22"/>
        <v>88.471383000000003</v>
      </c>
      <c r="N38" s="178">
        <f t="shared" si="22"/>
        <v>88.471383000000003</v>
      </c>
      <c r="O38" s="24">
        <f t="shared" si="23"/>
        <v>265.41414900000001</v>
      </c>
      <c r="P38" s="24">
        <f t="shared" si="24"/>
        <v>265.41414900000001</v>
      </c>
      <c r="Q38" s="24">
        <f t="shared" si="25"/>
        <v>265.41414900000001</v>
      </c>
      <c r="R38" s="24">
        <f t="shared" si="26"/>
        <v>265.41414900000001</v>
      </c>
      <c r="S38" s="25">
        <f t="shared" si="27"/>
        <v>1061.6565960000003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654.33333333333337</v>
      </c>
      <c r="D39" s="27">
        <f t="shared" si="22"/>
        <v>654.33333333333337</v>
      </c>
      <c r="E39" s="27">
        <f t="shared" si="22"/>
        <v>654.33333333333337</v>
      </c>
      <c r="F39" s="179">
        <f t="shared" si="22"/>
        <v>654.33333333333337</v>
      </c>
      <c r="G39" s="27">
        <f t="shared" si="22"/>
        <v>654.33333333333337</v>
      </c>
      <c r="H39" s="150">
        <f t="shared" si="22"/>
        <v>654.33333333333337</v>
      </c>
      <c r="I39" s="179">
        <f t="shared" si="22"/>
        <v>654.33333333333337</v>
      </c>
      <c r="J39" s="27">
        <f t="shared" si="22"/>
        <v>654.33333333333337</v>
      </c>
      <c r="K39" s="27">
        <f t="shared" si="22"/>
        <v>654.33333333333337</v>
      </c>
      <c r="L39" s="179">
        <f t="shared" si="22"/>
        <v>654.33333333333337</v>
      </c>
      <c r="M39" s="27">
        <f t="shared" si="22"/>
        <v>654.33333333333337</v>
      </c>
      <c r="N39" s="180">
        <f t="shared" si="22"/>
        <v>654.33333333333337</v>
      </c>
      <c r="O39" s="27">
        <f t="shared" si="23"/>
        <v>1963</v>
      </c>
      <c r="P39" s="27">
        <f t="shared" si="24"/>
        <v>1963</v>
      </c>
      <c r="Q39" s="27">
        <f t="shared" si="25"/>
        <v>1963</v>
      </c>
      <c r="R39" s="27">
        <f t="shared" si="26"/>
        <v>1963</v>
      </c>
      <c r="S39" s="28">
        <f t="shared" si="27"/>
        <v>7851.9999999999991</v>
      </c>
    </row>
    <row r="40" spans="2:19" s="41" customFormat="1" ht="12.75" x14ac:dyDescent="0.25">
      <c r="B40" s="45" t="s">
        <v>32</v>
      </c>
      <c r="C40" s="138">
        <f>SUM(C29:C39)</f>
        <v>2426.2959830000004</v>
      </c>
      <c r="D40" s="46">
        <f t="shared" ref="D40:R40" si="28">SUM(D29:D39)</f>
        <v>2426.2959830000004</v>
      </c>
      <c r="E40" s="46">
        <f t="shared" si="28"/>
        <v>2426.2959830000004</v>
      </c>
      <c r="F40" s="191">
        <f t="shared" si="28"/>
        <v>2426.2959830000004</v>
      </c>
      <c r="G40" s="46">
        <f t="shared" si="28"/>
        <v>2426.2959830000004</v>
      </c>
      <c r="H40" s="156">
        <f t="shared" si="28"/>
        <v>2426.2959830000004</v>
      </c>
      <c r="I40" s="191">
        <f t="shared" si="28"/>
        <v>2426.2959830000004</v>
      </c>
      <c r="J40" s="46">
        <f t="shared" si="28"/>
        <v>2426.2959830000004</v>
      </c>
      <c r="K40" s="46">
        <f t="shared" si="28"/>
        <v>2426.2959830000004</v>
      </c>
      <c r="L40" s="191">
        <f t="shared" si="28"/>
        <v>2426.2959830000004</v>
      </c>
      <c r="M40" s="46">
        <f t="shared" si="28"/>
        <v>2426.2959830000004</v>
      </c>
      <c r="N40" s="192">
        <f t="shared" si="28"/>
        <v>2426.2959830000004</v>
      </c>
      <c r="O40" s="46">
        <f t="shared" si="28"/>
        <v>7278.8879489999999</v>
      </c>
      <c r="P40" s="46">
        <f t="shared" si="28"/>
        <v>7278.8879489999999</v>
      </c>
      <c r="Q40" s="46">
        <f t="shared" si="28"/>
        <v>7278.8879489999999</v>
      </c>
      <c r="R40" s="46">
        <f t="shared" si="28"/>
        <v>7278.8879489999999</v>
      </c>
      <c r="S40" s="47">
        <f>SUM(S29:S39)</f>
        <v>29115.551796</v>
      </c>
    </row>
    <row r="41" spans="2:19" s="39" customFormat="1" ht="12.75" x14ac:dyDescent="0.25">
      <c r="B41" s="48" t="s">
        <v>33</v>
      </c>
      <c r="C41" s="139">
        <f>IFERROR(C40/C13,"N/A")</f>
        <v>0.42876229012067657</v>
      </c>
      <c r="D41" s="49">
        <f t="shared" ref="D41:R41" si="29">IFERROR(D40/D13,"N/A")</f>
        <v>0.42876229012067657</v>
      </c>
      <c r="E41" s="49">
        <f t="shared" si="29"/>
        <v>0.42876229012067657</v>
      </c>
      <c r="F41" s="193">
        <f t="shared" si="29"/>
        <v>0.42876229012067657</v>
      </c>
      <c r="G41" s="49">
        <f t="shared" si="29"/>
        <v>0.42876229012067657</v>
      </c>
      <c r="H41" s="157">
        <f t="shared" si="29"/>
        <v>0.42876229012067657</v>
      </c>
      <c r="I41" s="193">
        <f t="shared" si="29"/>
        <v>0.42876229012067657</v>
      </c>
      <c r="J41" s="49">
        <f t="shared" si="29"/>
        <v>0.42876229012067657</v>
      </c>
      <c r="K41" s="49">
        <f t="shared" si="29"/>
        <v>0.42876229012067657</v>
      </c>
      <c r="L41" s="193">
        <f t="shared" si="29"/>
        <v>0.42876229012067657</v>
      </c>
      <c r="M41" s="49">
        <f t="shared" si="29"/>
        <v>0.42876229012067657</v>
      </c>
      <c r="N41" s="194">
        <f t="shared" si="29"/>
        <v>0.42876229012067657</v>
      </c>
      <c r="O41" s="49">
        <f t="shared" si="29"/>
        <v>0.4287622901206764</v>
      </c>
      <c r="P41" s="49">
        <f t="shared" si="29"/>
        <v>0.4287622901206764</v>
      </c>
      <c r="Q41" s="49">
        <f t="shared" si="29"/>
        <v>0.4287622901206764</v>
      </c>
      <c r="R41" s="49">
        <f t="shared" si="29"/>
        <v>0.4287622901206764</v>
      </c>
      <c r="S41" s="50">
        <f>IFERROR(S40/S13,"N/A")</f>
        <v>0.42876229012067696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12</v>
      </c>
      <c r="D42" s="52">
        <f>C42</f>
        <v>12</v>
      </c>
      <c r="E42" s="52">
        <f t="shared" ref="E42:N42" si="30">D42</f>
        <v>12</v>
      </c>
      <c r="F42" s="195">
        <f t="shared" si="30"/>
        <v>12</v>
      </c>
      <c r="G42" s="52">
        <f t="shared" si="30"/>
        <v>12</v>
      </c>
      <c r="H42" s="158">
        <f t="shared" si="30"/>
        <v>12</v>
      </c>
      <c r="I42" s="195">
        <f t="shared" si="30"/>
        <v>12</v>
      </c>
      <c r="J42" s="52">
        <f t="shared" si="30"/>
        <v>12</v>
      </c>
      <c r="K42" s="52">
        <f t="shared" si="30"/>
        <v>12</v>
      </c>
      <c r="L42" s="195">
        <f t="shared" si="30"/>
        <v>12</v>
      </c>
      <c r="M42" s="52">
        <f t="shared" si="30"/>
        <v>12</v>
      </c>
      <c r="N42" s="196">
        <f t="shared" si="30"/>
        <v>12</v>
      </c>
      <c r="O42" s="52">
        <f>AVERAGE(C42:E42)</f>
        <v>12</v>
      </c>
      <c r="P42" s="52">
        <f>AVERAGE(F42:H42)</f>
        <v>12</v>
      </c>
      <c r="Q42" s="52">
        <f>AVERAGE(I42:K42)</f>
        <v>12</v>
      </c>
      <c r="R42" s="52">
        <f>AVERAGE(L42:N42)</f>
        <v>12</v>
      </c>
      <c r="S42" s="53">
        <f>AVERAGE(O42:R42)</f>
        <v>12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2651.5831003333328</v>
      </c>
      <c r="D44" s="34">
        <f t="shared" ref="D44:R44" si="31">D13-D25-D40</f>
        <v>2651.5831003333328</v>
      </c>
      <c r="E44" s="34">
        <f t="shared" si="31"/>
        <v>2651.5831003333328</v>
      </c>
      <c r="F44" s="185">
        <f t="shared" si="31"/>
        <v>2651.5831003333328</v>
      </c>
      <c r="G44" s="34">
        <f t="shared" si="31"/>
        <v>2651.5831003333328</v>
      </c>
      <c r="H44" s="153">
        <f t="shared" si="31"/>
        <v>2651.5831003333328</v>
      </c>
      <c r="I44" s="185">
        <f t="shared" si="31"/>
        <v>2651.5831003333328</v>
      </c>
      <c r="J44" s="34">
        <f t="shared" si="31"/>
        <v>2651.5831003333328</v>
      </c>
      <c r="K44" s="34">
        <f t="shared" si="31"/>
        <v>2651.5831003333328</v>
      </c>
      <c r="L44" s="185">
        <f t="shared" si="31"/>
        <v>2651.5831003333328</v>
      </c>
      <c r="M44" s="34">
        <f t="shared" si="31"/>
        <v>2651.5831003333328</v>
      </c>
      <c r="N44" s="186">
        <f t="shared" si="31"/>
        <v>2651.5831003333328</v>
      </c>
      <c r="O44" s="34">
        <f t="shared" si="31"/>
        <v>7954.7493009999998</v>
      </c>
      <c r="P44" s="34">
        <f t="shared" si="31"/>
        <v>7954.7493009999998</v>
      </c>
      <c r="Q44" s="34">
        <f t="shared" si="31"/>
        <v>7954.7493009999998</v>
      </c>
      <c r="R44" s="34">
        <f t="shared" si="31"/>
        <v>7954.7493009999998</v>
      </c>
      <c r="S44" s="35">
        <f>S13-S25-S40</f>
        <v>31818.997203999919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0.46857384692962384</v>
      </c>
      <c r="D45" s="56">
        <f t="shared" si="32"/>
        <v>0.46857384692962384</v>
      </c>
      <c r="E45" s="56">
        <f t="shared" si="32"/>
        <v>0.46857384692962384</v>
      </c>
      <c r="F45" s="197">
        <f t="shared" si="32"/>
        <v>0.46857384692962384</v>
      </c>
      <c r="G45" s="56">
        <f t="shared" si="32"/>
        <v>0.46857384692962384</v>
      </c>
      <c r="H45" s="159">
        <f t="shared" si="32"/>
        <v>0.46857384692962384</v>
      </c>
      <c r="I45" s="197">
        <f t="shared" si="32"/>
        <v>0.46857384692962384</v>
      </c>
      <c r="J45" s="56">
        <f t="shared" si="32"/>
        <v>0.46857384692962384</v>
      </c>
      <c r="K45" s="56">
        <f t="shared" si="32"/>
        <v>0.46857384692962384</v>
      </c>
      <c r="L45" s="197">
        <f t="shared" si="32"/>
        <v>0.46857384692962384</v>
      </c>
      <c r="M45" s="56">
        <f t="shared" si="32"/>
        <v>0.46857384692962384</v>
      </c>
      <c r="N45" s="198">
        <f t="shared" si="32"/>
        <v>0.46857384692962384</v>
      </c>
      <c r="O45" s="56">
        <f t="shared" si="32"/>
        <v>0.46857384692962389</v>
      </c>
      <c r="P45" s="56">
        <f t="shared" si="32"/>
        <v>0.46857384692962389</v>
      </c>
      <c r="Q45" s="56">
        <f t="shared" si="32"/>
        <v>0.46857384692962389</v>
      </c>
      <c r="R45" s="56">
        <f t="shared" si="32"/>
        <v>0.46857384692962389</v>
      </c>
      <c r="S45" s="57">
        <f>IFERROR(S44/S13,"NO GMV")</f>
        <v>0.46857384692962328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3232.5411836666663</v>
      </c>
      <c r="D47" s="60">
        <f t="shared" ref="D47:R47" si="33">+D44+D25</f>
        <v>3232.5411836666663</v>
      </c>
      <c r="E47" s="60">
        <f t="shared" si="33"/>
        <v>3232.5411836666663</v>
      </c>
      <c r="F47" s="199">
        <f t="shared" si="33"/>
        <v>3232.5411836666663</v>
      </c>
      <c r="G47" s="60">
        <f t="shared" si="33"/>
        <v>3232.5411836666663</v>
      </c>
      <c r="H47" s="160">
        <f t="shared" si="33"/>
        <v>3232.5411836666663</v>
      </c>
      <c r="I47" s="199">
        <f t="shared" si="33"/>
        <v>3232.5411836666663</v>
      </c>
      <c r="J47" s="60">
        <f t="shared" si="33"/>
        <v>3232.5411836666663</v>
      </c>
      <c r="K47" s="60">
        <f t="shared" si="33"/>
        <v>3232.5411836666663</v>
      </c>
      <c r="L47" s="199">
        <f t="shared" si="33"/>
        <v>3232.5411836666663</v>
      </c>
      <c r="M47" s="60">
        <f t="shared" si="33"/>
        <v>3232.5411836666663</v>
      </c>
      <c r="N47" s="200">
        <f t="shared" si="33"/>
        <v>3232.5411836666663</v>
      </c>
      <c r="O47" s="60">
        <f t="shared" si="33"/>
        <v>9697.6235510000006</v>
      </c>
      <c r="P47" s="60">
        <f t="shared" si="33"/>
        <v>9697.6235510000006</v>
      </c>
      <c r="Q47" s="60">
        <f t="shared" si="33"/>
        <v>9697.6235510000006</v>
      </c>
      <c r="R47" s="60">
        <f t="shared" si="33"/>
        <v>9697.6235510000006</v>
      </c>
      <c r="S47" s="61">
        <f>+S44+S25</f>
        <v>38790.494203999915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0.57123770987932354</v>
      </c>
      <c r="D48" s="63">
        <f t="shared" si="34"/>
        <v>0.57123770987932354</v>
      </c>
      <c r="E48" s="63">
        <f t="shared" si="34"/>
        <v>0.57123770987932354</v>
      </c>
      <c r="F48" s="201">
        <f t="shared" si="34"/>
        <v>0.57123770987932354</v>
      </c>
      <c r="G48" s="63">
        <f t="shared" si="34"/>
        <v>0.57123770987932354</v>
      </c>
      <c r="H48" s="161">
        <f t="shared" si="34"/>
        <v>0.57123770987932354</v>
      </c>
      <c r="I48" s="201">
        <f t="shared" si="34"/>
        <v>0.57123770987932354</v>
      </c>
      <c r="J48" s="63">
        <f t="shared" si="34"/>
        <v>0.57123770987932354</v>
      </c>
      <c r="K48" s="63">
        <f t="shared" si="34"/>
        <v>0.57123770987932354</v>
      </c>
      <c r="L48" s="201">
        <f t="shared" si="34"/>
        <v>0.57123770987932354</v>
      </c>
      <c r="M48" s="63">
        <f t="shared" si="34"/>
        <v>0.57123770987932354</v>
      </c>
      <c r="N48" s="163">
        <f t="shared" si="34"/>
        <v>0.57123770987932354</v>
      </c>
      <c r="O48" s="63">
        <f t="shared" si="34"/>
        <v>0.57123770987932354</v>
      </c>
      <c r="P48" s="63">
        <f t="shared" si="34"/>
        <v>0.57123770987932354</v>
      </c>
      <c r="Q48" s="63">
        <f t="shared" si="34"/>
        <v>0.57123770987932354</v>
      </c>
      <c r="R48" s="63">
        <f t="shared" si="34"/>
        <v>0.57123770987932354</v>
      </c>
      <c r="S48" s="64">
        <f>IFERROR(S47/S13,"NO GMV")</f>
        <v>0.57123770987932299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BB221-C37C-4C09-9370-F3D87F260B41}">
  <sheetPr codeName="Sheet56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40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40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4004.1516666666671</v>
      </c>
      <c r="D5" s="15">
        <f>C5</f>
        <v>4004.1516666666671</v>
      </c>
      <c r="E5" s="15">
        <f t="shared" ref="E5:N5" si="2">D5</f>
        <v>4004.1516666666671</v>
      </c>
      <c r="F5" s="171">
        <f t="shared" si="2"/>
        <v>4004.1516666666671</v>
      </c>
      <c r="G5" s="15">
        <f t="shared" si="2"/>
        <v>4004.1516666666671</v>
      </c>
      <c r="H5" s="146">
        <f t="shared" si="2"/>
        <v>4004.1516666666671</v>
      </c>
      <c r="I5" s="171">
        <f t="shared" si="2"/>
        <v>4004.1516666666671</v>
      </c>
      <c r="J5" s="15">
        <f t="shared" si="2"/>
        <v>4004.1516666666671</v>
      </c>
      <c r="K5" s="15">
        <f t="shared" si="2"/>
        <v>4004.1516666666671</v>
      </c>
      <c r="L5" s="171">
        <f t="shared" si="2"/>
        <v>4004.1516666666671</v>
      </c>
      <c r="M5" s="15">
        <f t="shared" si="2"/>
        <v>4004.1516666666671</v>
      </c>
      <c r="N5" s="172">
        <f t="shared" si="2"/>
        <v>4004.1516666666671</v>
      </c>
      <c r="O5" s="15">
        <f>SUM(C5:E5)</f>
        <v>12012.455000000002</v>
      </c>
      <c r="P5" s="15">
        <f>SUM(F5:H5)</f>
        <v>12012.455000000002</v>
      </c>
      <c r="Q5" s="15">
        <f>SUM(I5:K5)</f>
        <v>12012.455000000002</v>
      </c>
      <c r="R5" s="15">
        <f>SUM(L5:N5)</f>
        <v>12012.455000000002</v>
      </c>
      <c r="S5" s="16">
        <f>SUM(C5:N5)</f>
        <v>48049.82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2522.6155500000009</v>
      </c>
      <c r="D10" s="27">
        <f t="shared" si="3"/>
        <v>2522.6155500000009</v>
      </c>
      <c r="E10" s="27">
        <f t="shared" si="3"/>
        <v>2522.6155500000009</v>
      </c>
      <c r="F10" s="179">
        <f t="shared" si="3"/>
        <v>2522.6155500000009</v>
      </c>
      <c r="G10" s="27">
        <f t="shared" si="3"/>
        <v>2522.6155500000009</v>
      </c>
      <c r="H10" s="150">
        <f t="shared" si="3"/>
        <v>2522.6155500000009</v>
      </c>
      <c r="I10" s="179">
        <f t="shared" si="3"/>
        <v>2522.6155500000009</v>
      </c>
      <c r="J10" s="27">
        <f t="shared" si="3"/>
        <v>2522.6155500000009</v>
      </c>
      <c r="K10" s="27">
        <f t="shared" si="3"/>
        <v>2522.6155500000009</v>
      </c>
      <c r="L10" s="179">
        <f t="shared" si="3"/>
        <v>2522.6155500000009</v>
      </c>
      <c r="M10" s="27">
        <f t="shared" si="3"/>
        <v>2522.6155500000009</v>
      </c>
      <c r="N10" s="180">
        <f t="shared" si="3"/>
        <v>2522.6155500000009</v>
      </c>
      <c r="O10" s="27">
        <f t="shared" si="4"/>
        <v>7567.8466500000031</v>
      </c>
      <c r="P10" s="27">
        <f t="shared" si="5"/>
        <v>7567.8466500000031</v>
      </c>
      <c r="Q10" s="27">
        <f t="shared" si="6"/>
        <v>7567.8466500000031</v>
      </c>
      <c r="R10" s="27">
        <f t="shared" si="7"/>
        <v>7567.8466500000031</v>
      </c>
      <c r="S10" s="28">
        <f t="shared" si="8"/>
        <v>30271.386600000016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1481.5361166666662</v>
      </c>
      <c r="D13" s="34">
        <f t="shared" ref="D13:N13" si="11">D5-SUM(D8:D10)</f>
        <v>1481.5361166666662</v>
      </c>
      <c r="E13" s="34">
        <f t="shared" si="11"/>
        <v>1481.5361166666662</v>
      </c>
      <c r="F13" s="185">
        <f t="shared" si="11"/>
        <v>1481.5361166666662</v>
      </c>
      <c r="G13" s="34">
        <f t="shared" si="11"/>
        <v>1481.5361166666662</v>
      </c>
      <c r="H13" s="153">
        <f t="shared" si="11"/>
        <v>1481.5361166666662</v>
      </c>
      <c r="I13" s="185">
        <f t="shared" si="11"/>
        <v>1481.5361166666662</v>
      </c>
      <c r="J13" s="34">
        <f t="shared" si="11"/>
        <v>1481.5361166666662</v>
      </c>
      <c r="K13" s="34">
        <f t="shared" si="11"/>
        <v>1481.5361166666662</v>
      </c>
      <c r="L13" s="185">
        <f t="shared" si="11"/>
        <v>1481.5361166666662</v>
      </c>
      <c r="M13" s="34">
        <f t="shared" si="11"/>
        <v>1481.5361166666662</v>
      </c>
      <c r="N13" s="186">
        <f t="shared" si="11"/>
        <v>1481.5361166666662</v>
      </c>
      <c r="O13" s="34">
        <f t="shared" ref="O13:R13" si="12">O5-SUM(O8:O10)</f>
        <v>4444.6083499999986</v>
      </c>
      <c r="P13" s="34">
        <f t="shared" si="12"/>
        <v>4444.6083499999986</v>
      </c>
      <c r="Q13" s="34">
        <f t="shared" si="12"/>
        <v>4444.6083499999986</v>
      </c>
      <c r="R13" s="34">
        <f t="shared" si="12"/>
        <v>4444.6083499999986</v>
      </c>
      <c r="S13" s="35">
        <f>S5-SUM(S8:S10)</f>
        <v>17778.433399999984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0.36999999999999983</v>
      </c>
      <c r="D14" s="314">
        <f t="shared" si="13"/>
        <v>0.36999999999999983</v>
      </c>
      <c r="E14" s="314">
        <f t="shared" si="13"/>
        <v>0.36999999999999983</v>
      </c>
      <c r="F14" s="315">
        <f t="shared" si="13"/>
        <v>0.36999999999999983</v>
      </c>
      <c r="G14" s="314">
        <f t="shared" si="13"/>
        <v>0.36999999999999983</v>
      </c>
      <c r="H14" s="316">
        <f t="shared" si="13"/>
        <v>0.36999999999999983</v>
      </c>
      <c r="I14" s="315">
        <f t="shared" si="13"/>
        <v>0.36999999999999983</v>
      </c>
      <c r="J14" s="314">
        <f t="shared" si="13"/>
        <v>0.36999999999999983</v>
      </c>
      <c r="K14" s="314">
        <f t="shared" si="13"/>
        <v>0.36999999999999983</v>
      </c>
      <c r="L14" s="315">
        <f t="shared" si="13"/>
        <v>0.36999999999999983</v>
      </c>
      <c r="M14" s="314">
        <f t="shared" si="13"/>
        <v>0.36999999999999983</v>
      </c>
      <c r="N14" s="317">
        <f t="shared" si="13"/>
        <v>0.36999999999999983</v>
      </c>
      <c r="O14" s="314">
        <f t="shared" si="13"/>
        <v>0.36999999999999983</v>
      </c>
      <c r="P14" s="314">
        <f t="shared" si="13"/>
        <v>0.36999999999999983</v>
      </c>
      <c r="Q14" s="314">
        <f t="shared" si="13"/>
        <v>0.36999999999999983</v>
      </c>
      <c r="R14" s="314">
        <f t="shared" si="13"/>
        <v>0.36999999999999983</v>
      </c>
      <c r="S14" s="318">
        <f>IFERROR(S13/S5,"N/A")</f>
        <v>0.36999999999999966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120.12455</v>
      </c>
      <c r="D33" s="24">
        <f t="shared" si="22"/>
        <v>120.12455</v>
      </c>
      <c r="E33" s="24">
        <f t="shared" si="22"/>
        <v>120.12455</v>
      </c>
      <c r="F33" s="177">
        <f t="shared" si="22"/>
        <v>120.12455</v>
      </c>
      <c r="G33" s="24">
        <f t="shared" si="22"/>
        <v>120.12455</v>
      </c>
      <c r="H33" s="149">
        <f t="shared" si="22"/>
        <v>120.12455</v>
      </c>
      <c r="I33" s="177">
        <f t="shared" si="22"/>
        <v>120.12455</v>
      </c>
      <c r="J33" s="24">
        <f t="shared" si="22"/>
        <v>120.12455</v>
      </c>
      <c r="K33" s="24">
        <f t="shared" si="22"/>
        <v>120.12455</v>
      </c>
      <c r="L33" s="177">
        <f t="shared" si="22"/>
        <v>120.12455</v>
      </c>
      <c r="M33" s="24">
        <f t="shared" si="22"/>
        <v>120.12455</v>
      </c>
      <c r="N33" s="178">
        <f t="shared" si="22"/>
        <v>120.12455</v>
      </c>
      <c r="O33" s="24">
        <f t="shared" si="23"/>
        <v>360.37365</v>
      </c>
      <c r="P33" s="24">
        <f t="shared" si="24"/>
        <v>360.37365</v>
      </c>
      <c r="Q33" s="24">
        <f t="shared" si="25"/>
        <v>360.37365</v>
      </c>
      <c r="R33" s="24">
        <f t="shared" si="26"/>
        <v>360.37365</v>
      </c>
      <c r="S33" s="25">
        <f t="shared" si="27"/>
        <v>1441.4946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208.29121666666666</v>
      </c>
      <c r="D40" s="46">
        <f t="shared" ref="D40:R40" si="28">SUM(D29:D39)</f>
        <v>208.29121666666666</v>
      </c>
      <c r="E40" s="46">
        <f t="shared" si="28"/>
        <v>208.29121666666666</v>
      </c>
      <c r="F40" s="191">
        <f t="shared" si="28"/>
        <v>208.29121666666666</v>
      </c>
      <c r="G40" s="46">
        <f t="shared" si="28"/>
        <v>208.29121666666666</v>
      </c>
      <c r="H40" s="156">
        <f t="shared" si="28"/>
        <v>208.29121666666666</v>
      </c>
      <c r="I40" s="191">
        <f t="shared" si="28"/>
        <v>208.29121666666666</v>
      </c>
      <c r="J40" s="46">
        <f t="shared" si="28"/>
        <v>208.29121666666666</v>
      </c>
      <c r="K40" s="46">
        <f t="shared" si="28"/>
        <v>208.29121666666666</v>
      </c>
      <c r="L40" s="191">
        <f t="shared" si="28"/>
        <v>208.29121666666666</v>
      </c>
      <c r="M40" s="46">
        <f t="shared" si="28"/>
        <v>208.29121666666666</v>
      </c>
      <c r="N40" s="192">
        <f t="shared" si="28"/>
        <v>208.29121666666666</v>
      </c>
      <c r="O40" s="46">
        <f t="shared" si="28"/>
        <v>624.87365</v>
      </c>
      <c r="P40" s="46">
        <f t="shared" si="28"/>
        <v>624.87365</v>
      </c>
      <c r="Q40" s="46">
        <f t="shared" si="28"/>
        <v>624.87365</v>
      </c>
      <c r="R40" s="46">
        <f t="shared" si="28"/>
        <v>624.87365</v>
      </c>
      <c r="S40" s="47">
        <f>SUM(S29:S39)</f>
        <v>2499.4946</v>
      </c>
    </row>
    <row r="41" spans="2:19" s="39" customFormat="1" ht="12.75" x14ac:dyDescent="0.25">
      <c r="B41" s="48" t="s">
        <v>33</v>
      </c>
      <c r="C41" s="139">
        <f>IFERROR(C40/C13,"N/A")</f>
        <v>0.14059138641540828</v>
      </c>
      <c r="D41" s="49">
        <f t="shared" ref="D41:R41" si="29">IFERROR(D40/D13,"N/A")</f>
        <v>0.14059138641540828</v>
      </c>
      <c r="E41" s="49">
        <f t="shared" si="29"/>
        <v>0.14059138641540828</v>
      </c>
      <c r="F41" s="193">
        <f t="shared" si="29"/>
        <v>0.14059138641540828</v>
      </c>
      <c r="G41" s="49">
        <f t="shared" si="29"/>
        <v>0.14059138641540828</v>
      </c>
      <c r="H41" s="157">
        <f t="shared" si="29"/>
        <v>0.14059138641540828</v>
      </c>
      <c r="I41" s="193">
        <f t="shared" si="29"/>
        <v>0.14059138641540828</v>
      </c>
      <c r="J41" s="49">
        <f t="shared" si="29"/>
        <v>0.14059138641540828</v>
      </c>
      <c r="K41" s="49">
        <f t="shared" si="29"/>
        <v>0.14059138641540828</v>
      </c>
      <c r="L41" s="193">
        <f t="shared" si="29"/>
        <v>0.14059138641540828</v>
      </c>
      <c r="M41" s="49">
        <f t="shared" si="29"/>
        <v>0.14059138641540828</v>
      </c>
      <c r="N41" s="194">
        <f t="shared" si="29"/>
        <v>0.14059138641540828</v>
      </c>
      <c r="O41" s="49">
        <f t="shared" si="29"/>
        <v>0.14059138641540828</v>
      </c>
      <c r="P41" s="49">
        <f t="shared" si="29"/>
        <v>0.14059138641540828</v>
      </c>
      <c r="Q41" s="49">
        <f t="shared" si="29"/>
        <v>0.14059138641540828</v>
      </c>
      <c r="R41" s="49">
        <f t="shared" si="29"/>
        <v>0.14059138641540828</v>
      </c>
      <c r="S41" s="50">
        <f>IFERROR(S40/S13,"N/A")</f>
        <v>0.14059138641540836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1273.2448999999995</v>
      </c>
      <c r="D44" s="34">
        <f t="shared" ref="D44:R44" si="31">D13-D25-D40</f>
        <v>1273.2448999999995</v>
      </c>
      <c r="E44" s="34">
        <f t="shared" si="31"/>
        <v>1273.2448999999995</v>
      </c>
      <c r="F44" s="185">
        <f t="shared" si="31"/>
        <v>1273.2448999999995</v>
      </c>
      <c r="G44" s="34">
        <f t="shared" si="31"/>
        <v>1273.2448999999995</v>
      </c>
      <c r="H44" s="153">
        <f t="shared" si="31"/>
        <v>1273.2448999999995</v>
      </c>
      <c r="I44" s="185">
        <f t="shared" si="31"/>
        <v>1273.2448999999995</v>
      </c>
      <c r="J44" s="34">
        <f t="shared" si="31"/>
        <v>1273.2448999999995</v>
      </c>
      <c r="K44" s="34">
        <f t="shared" si="31"/>
        <v>1273.2448999999995</v>
      </c>
      <c r="L44" s="185">
        <f t="shared" si="31"/>
        <v>1273.2448999999995</v>
      </c>
      <c r="M44" s="34">
        <f t="shared" si="31"/>
        <v>1273.2448999999995</v>
      </c>
      <c r="N44" s="186">
        <f t="shared" si="31"/>
        <v>1273.2448999999995</v>
      </c>
      <c r="O44" s="34">
        <f t="shared" si="31"/>
        <v>3819.7346999999986</v>
      </c>
      <c r="P44" s="34">
        <f t="shared" si="31"/>
        <v>3819.7346999999986</v>
      </c>
      <c r="Q44" s="34">
        <f t="shared" si="31"/>
        <v>3819.7346999999986</v>
      </c>
      <c r="R44" s="34">
        <f t="shared" si="31"/>
        <v>3819.7346999999986</v>
      </c>
      <c r="S44" s="35">
        <f>S13-S25-S40</f>
        <v>15278.938799999984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0.85940861358459164</v>
      </c>
      <c r="D45" s="56">
        <f t="shared" si="32"/>
        <v>0.85940861358459164</v>
      </c>
      <c r="E45" s="56">
        <f t="shared" si="32"/>
        <v>0.85940861358459164</v>
      </c>
      <c r="F45" s="197">
        <f t="shared" si="32"/>
        <v>0.85940861358459164</v>
      </c>
      <c r="G45" s="56">
        <f t="shared" si="32"/>
        <v>0.85940861358459164</v>
      </c>
      <c r="H45" s="159">
        <f t="shared" si="32"/>
        <v>0.85940861358459164</v>
      </c>
      <c r="I45" s="197">
        <f t="shared" si="32"/>
        <v>0.85940861358459164</v>
      </c>
      <c r="J45" s="56">
        <f t="shared" si="32"/>
        <v>0.85940861358459164</v>
      </c>
      <c r="K45" s="56">
        <f t="shared" si="32"/>
        <v>0.85940861358459164</v>
      </c>
      <c r="L45" s="197">
        <f t="shared" si="32"/>
        <v>0.85940861358459164</v>
      </c>
      <c r="M45" s="56">
        <f t="shared" si="32"/>
        <v>0.85940861358459164</v>
      </c>
      <c r="N45" s="198">
        <f t="shared" si="32"/>
        <v>0.85940861358459164</v>
      </c>
      <c r="O45" s="56">
        <f t="shared" si="32"/>
        <v>0.85940861358459175</v>
      </c>
      <c r="P45" s="56">
        <f t="shared" si="32"/>
        <v>0.85940861358459175</v>
      </c>
      <c r="Q45" s="56">
        <f t="shared" si="32"/>
        <v>0.85940861358459175</v>
      </c>
      <c r="R45" s="56">
        <f t="shared" si="32"/>
        <v>0.85940861358459175</v>
      </c>
      <c r="S45" s="57">
        <f>IFERROR(S44/S13,"NO GMV")</f>
        <v>0.85940861358459164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1273.2448999999995</v>
      </c>
      <c r="D47" s="60">
        <f t="shared" ref="D47:R47" si="33">+D44+D25</f>
        <v>1273.2448999999995</v>
      </c>
      <c r="E47" s="60">
        <f t="shared" si="33"/>
        <v>1273.2448999999995</v>
      </c>
      <c r="F47" s="199">
        <f t="shared" si="33"/>
        <v>1273.2448999999995</v>
      </c>
      <c r="G47" s="60">
        <f t="shared" si="33"/>
        <v>1273.2448999999995</v>
      </c>
      <c r="H47" s="160">
        <f t="shared" si="33"/>
        <v>1273.2448999999995</v>
      </c>
      <c r="I47" s="199">
        <f t="shared" si="33"/>
        <v>1273.2448999999995</v>
      </c>
      <c r="J47" s="60">
        <f t="shared" si="33"/>
        <v>1273.2448999999995</v>
      </c>
      <c r="K47" s="60">
        <f t="shared" si="33"/>
        <v>1273.2448999999995</v>
      </c>
      <c r="L47" s="199">
        <f t="shared" si="33"/>
        <v>1273.2448999999995</v>
      </c>
      <c r="M47" s="60">
        <f t="shared" si="33"/>
        <v>1273.2448999999995</v>
      </c>
      <c r="N47" s="200">
        <f t="shared" si="33"/>
        <v>1273.2448999999995</v>
      </c>
      <c r="O47" s="60">
        <f t="shared" si="33"/>
        <v>3819.7346999999986</v>
      </c>
      <c r="P47" s="60">
        <f t="shared" si="33"/>
        <v>3819.7346999999986</v>
      </c>
      <c r="Q47" s="60">
        <f t="shared" si="33"/>
        <v>3819.7346999999986</v>
      </c>
      <c r="R47" s="60">
        <f t="shared" si="33"/>
        <v>3819.7346999999986</v>
      </c>
      <c r="S47" s="61">
        <f>+S44+S25</f>
        <v>15278.938799999984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0.85940861358459164</v>
      </c>
      <c r="D48" s="63">
        <f t="shared" si="34"/>
        <v>0.85940861358459164</v>
      </c>
      <c r="E48" s="63">
        <f t="shared" si="34"/>
        <v>0.85940861358459164</v>
      </c>
      <c r="F48" s="201">
        <f t="shared" si="34"/>
        <v>0.85940861358459164</v>
      </c>
      <c r="G48" s="63">
        <f t="shared" si="34"/>
        <v>0.85940861358459164</v>
      </c>
      <c r="H48" s="161">
        <f t="shared" si="34"/>
        <v>0.85940861358459164</v>
      </c>
      <c r="I48" s="201">
        <f t="shared" si="34"/>
        <v>0.85940861358459164</v>
      </c>
      <c r="J48" s="63">
        <f t="shared" si="34"/>
        <v>0.85940861358459164</v>
      </c>
      <c r="K48" s="63">
        <f t="shared" si="34"/>
        <v>0.85940861358459164</v>
      </c>
      <c r="L48" s="201">
        <f t="shared" si="34"/>
        <v>0.85940861358459164</v>
      </c>
      <c r="M48" s="63">
        <f t="shared" si="34"/>
        <v>0.85940861358459164</v>
      </c>
      <c r="N48" s="163">
        <f t="shared" si="34"/>
        <v>0.85940861358459164</v>
      </c>
      <c r="O48" s="63">
        <f t="shared" si="34"/>
        <v>0.85940861358459175</v>
      </c>
      <c r="P48" s="63">
        <f t="shared" si="34"/>
        <v>0.85940861358459175</v>
      </c>
      <c r="Q48" s="63">
        <f t="shared" si="34"/>
        <v>0.85940861358459175</v>
      </c>
      <c r="R48" s="63">
        <f t="shared" si="34"/>
        <v>0.85940861358459175</v>
      </c>
      <c r="S48" s="64">
        <f>IFERROR(S47/S13,"NO GMV")</f>
        <v>0.85940861358459164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A08A-3F69-40F6-AC62-4804FA0CF14C}">
  <sheetPr codeName="Sheet57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41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41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1604.5683333333334</v>
      </c>
      <c r="D5" s="15">
        <f>C5</f>
        <v>1604.5683333333334</v>
      </c>
      <c r="E5" s="15">
        <f t="shared" ref="E5:N5" si="2">D5</f>
        <v>1604.5683333333334</v>
      </c>
      <c r="F5" s="171">
        <f t="shared" si="2"/>
        <v>1604.5683333333334</v>
      </c>
      <c r="G5" s="15">
        <f t="shared" si="2"/>
        <v>1604.5683333333334</v>
      </c>
      <c r="H5" s="146">
        <f t="shared" si="2"/>
        <v>1604.5683333333334</v>
      </c>
      <c r="I5" s="171">
        <f t="shared" si="2"/>
        <v>1604.5683333333334</v>
      </c>
      <c r="J5" s="15">
        <f t="shared" si="2"/>
        <v>1604.5683333333334</v>
      </c>
      <c r="K5" s="15">
        <f t="shared" si="2"/>
        <v>1604.5683333333334</v>
      </c>
      <c r="L5" s="171">
        <f t="shared" si="2"/>
        <v>1604.5683333333334</v>
      </c>
      <c r="M5" s="15">
        <f t="shared" si="2"/>
        <v>1604.5683333333334</v>
      </c>
      <c r="N5" s="172">
        <f t="shared" si="2"/>
        <v>1604.5683333333334</v>
      </c>
      <c r="O5" s="15">
        <f>SUM(C5:E5)</f>
        <v>4813.7049999999999</v>
      </c>
      <c r="P5" s="15">
        <f>SUM(F5:H5)</f>
        <v>4813.7049999999999</v>
      </c>
      <c r="Q5" s="15">
        <f>SUM(I5:K5)</f>
        <v>4813.7049999999999</v>
      </c>
      <c r="R5" s="15">
        <f>SUM(L5:N5)</f>
        <v>4813.7049999999999</v>
      </c>
      <c r="S5" s="16">
        <f>SUM(C5:N5)</f>
        <v>19254.819999999996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1010.8780500000001</v>
      </c>
      <c r="D10" s="27">
        <f t="shared" si="3"/>
        <v>1010.8780500000001</v>
      </c>
      <c r="E10" s="27">
        <f t="shared" si="3"/>
        <v>1010.8780500000001</v>
      </c>
      <c r="F10" s="179">
        <f t="shared" si="3"/>
        <v>1010.8780500000001</v>
      </c>
      <c r="G10" s="27">
        <f t="shared" si="3"/>
        <v>1010.8780500000001</v>
      </c>
      <c r="H10" s="150">
        <f t="shared" si="3"/>
        <v>1010.8780500000001</v>
      </c>
      <c r="I10" s="179">
        <f t="shared" si="3"/>
        <v>1010.8780500000001</v>
      </c>
      <c r="J10" s="27">
        <f t="shared" si="3"/>
        <v>1010.8780500000001</v>
      </c>
      <c r="K10" s="27">
        <f t="shared" si="3"/>
        <v>1010.8780500000001</v>
      </c>
      <c r="L10" s="179">
        <f t="shared" si="3"/>
        <v>1010.8780500000001</v>
      </c>
      <c r="M10" s="27">
        <f t="shared" si="3"/>
        <v>1010.8780500000001</v>
      </c>
      <c r="N10" s="180">
        <f t="shared" si="3"/>
        <v>1010.8780500000001</v>
      </c>
      <c r="O10" s="27">
        <f t="shared" si="4"/>
        <v>3032.6341500000003</v>
      </c>
      <c r="P10" s="27">
        <f t="shared" si="5"/>
        <v>3032.6341500000003</v>
      </c>
      <c r="Q10" s="27">
        <f t="shared" si="6"/>
        <v>3032.6341500000003</v>
      </c>
      <c r="R10" s="27">
        <f t="shared" si="7"/>
        <v>3032.6341500000003</v>
      </c>
      <c r="S10" s="28">
        <f t="shared" si="8"/>
        <v>12130.536599999999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593.69028333333324</v>
      </c>
      <c r="D13" s="34">
        <f t="shared" ref="D13:N13" si="11">D5-SUM(D8:D10)</f>
        <v>593.69028333333324</v>
      </c>
      <c r="E13" s="34">
        <f t="shared" si="11"/>
        <v>593.69028333333324</v>
      </c>
      <c r="F13" s="185">
        <f t="shared" si="11"/>
        <v>593.69028333333324</v>
      </c>
      <c r="G13" s="34">
        <f t="shared" si="11"/>
        <v>593.69028333333324</v>
      </c>
      <c r="H13" s="153">
        <f t="shared" si="11"/>
        <v>593.69028333333324</v>
      </c>
      <c r="I13" s="185">
        <f t="shared" si="11"/>
        <v>593.69028333333324</v>
      </c>
      <c r="J13" s="34">
        <f t="shared" si="11"/>
        <v>593.69028333333324</v>
      </c>
      <c r="K13" s="34">
        <f t="shared" si="11"/>
        <v>593.69028333333324</v>
      </c>
      <c r="L13" s="185">
        <f t="shared" si="11"/>
        <v>593.69028333333324</v>
      </c>
      <c r="M13" s="34">
        <f t="shared" si="11"/>
        <v>593.69028333333324</v>
      </c>
      <c r="N13" s="186">
        <f t="shared" si="11"/>
        <v>593.69028333333324</v>
      </c>
      <c r="O13" s="34">
        <f t="shared" ref="O13:R13" si="12">O5-SUM(O8:O10)</f>
        <v>1781.0708499999996</v>
      </c>
      <c r="P13" s="34">
        <f t="shared" si="12"/>
        <v>1781.0708499999996</v>
      </c>
      <c r="Q13" s="34">
        <f t="shared" si="12"/>
        <v>1781.0708499999996</v>
      </c>
      <c r="R13" s="34">
        <f t="shared" si="12"/>
        <v>1781.0708499999996</v>
      </c>
      <c r="S13" s="35">
        <f>S5-SUM(S8:S10)</f>
        <v>7124.2833999999966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0.36999999999999994</v>
      </c>
      <c r="D14" s="314">
        <f t="shared" si="13"/>
        <v>0.36999999999999994</v>
      </c>
      <c r="E14" s="314">
        <f t="shared" si="13"/>
        <v>0.36999999999999994</v>
      </c>
      <c r="F14" s="315">
        <f t="shared" si="13"/>
        <v>0.36999999999999994</v>
      </c>
      <c r="G14" s="314">
        <f t="shared" si="13"/>
        <v>0.36999999999999994</v>
      </c>
      <c r="H14" s="316">
        <f t="shared" si="13"/>
        <v>0.36999999999999994</v>
      </c>
      <c r="I14" s="315">
        <f t="shared" si="13"/>
        <v>0.36999999999999994</v>
      </c>
      <c r="J14" s="314">
        <f t="shared" si="13"/>
        <v>0.36999999999999994</v>
      </c>
      <c r="K14" s="314">
        <f t="shared" si="13"/>
        <v>0.36999999999999994</v>
      </c>
      <c r="L14" s="315">
        <f t="shared" si="13"/>
        <v>0.36999999999999994</v>
      </c>
      <c r="M14" s="314">
        <f t="shared" si="13"/>
        <v>0.36999999999999994</v>
      </c>
      <c r="N14" s="317">
        <f t="shared" si="13"/>
        <v>0.36999999999999994</v>
      </c>
      <c r="O14" s="314">
        <f t="shared" si="13"/>
        <v>0.36999999999999994</v>
      </c>
      <c r="P14" s="314">
        <f t="shared" si="13"/>
        <v>0.36999999999999994</v>
      </c>
      <c r="Q14" s="314">
        <f t="shared" si="13"/>
        <v>0.36999999999999994</v>
      </c>
      <c r="R14" s="314">
        <f t="shared" si="13"/>
        <v>0.36999999999999994</v>
      </c>
      <c r="S14" s="318">
        <f>IFERROR(S13/S5,"N/A")</f>
        <v>0.36999999999999988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48.137050000000009</v>
      </c>
      <c r="D33" s="24">
        <f t="shared" si="22"/>
        <v>48.137050000000009</v>
      </c>
      <c r="E33" s="24">
        <f t="shared" si="22"/>
        <v>48.137050000000009</v>
      </c>
      <c r="F33" s="177">
        <f t="shared" si="22"/>
        <v>48.137050000000009</v>
      </c>
      <c r="G33" s="24">
        <f t="shared" si="22"/>
        <v>48.137050000000009</v>
      </c>
      <c r="H33" s="149">
        <f t="shared" si="22"/>
        <v>48.137050000000009</v>
      </c>
      <c r="I33" s="177">
        <f t="shared" si="22"/>
        <v>48.137050000000009</v>
      </c>
      <c r="J33" s="24">
        <f t="shared" si="22"/>
        <v>48.137050000000009</v>
      </c>
      <c r="K33" s="24">
        <f t="shared" si="22"/>
        <v>48.137050000000009</v>
      </c>
      <c r="L33" s="177">
        <f t="shared" si="22"/>
        <v>48.137050000000009</v>
      </c>
      <c r="M33" s="24">
        <f t="shared" si="22"/>
        <v>48.137050000000009</v>
      </c>
      <c r="N33" s="178">
        <f t="shared" si="22"/>
        <v>48.137050000000009</v>
      </c>
      <c r="O33" s="24">
        <f t="shared" si="23"/>
        <v>144.41115000000002</v>
      </c>
      <c r="P33" s="24">
        <f t="shared" si="24"/>
        <v>144.41115000000002</v>
      </c>
      <c r="Q33" s="24">
        <f t="shared" si="25"/>
        <v>144.41115000000002</v>
      </c>
      <c r="R33" s="24">
        <f t="shared" si="26"/>
        <v>144.41115000000002</v>
      </c>
      <c r="S33" s="25">
        <f t="shared" si="27"/>
        <v>577.64460000000008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136.30371666666667</v>
      </c>
      <c r="D40" s="46">
        <f t="shared" ref="D40:R40" si="28">SUM(D29:D39)</f>
        <v>136.30371666666667</v>
      </c>
      <c r="E40" s="46">
        <f t="shared" si="28"/>
        <v>136.30371666666667</v>
      </c>
      <c r="F40" s="191">
        <f t="shared" si="28"/>
        <v>136.30371666666667</v>
      </c>
      <c r="G40" s="46">
        <f t="shared" si="28"/>
        <v>136.30371666666667</v>
      </c>
      <c r="H40" s="156">
        <f t="shared" si="28"/>
        <v>136.30371666666667</v>
      </c>
      <c r="I40" s="191">
        <f t="shared" si="28"/>
        <v>136.30371666666667</v>
      </c>
      <c r="J40" s="46">
        <f t="shared" si="28"/>
        <v>136.30371666666667</v>
      </c>
      <c r="K40" s="46">
        <f t="shared" si="28"/>
        <v>136.30371666666667</v>
      </c>
      <c r="L40" s="191">
        <f t="shared" si="28"/>
        <v>136.30371666666667</v>
      </c>
      <c r="M40" s="46">
        <f t="shared" si="28"/>
        <v>136.30371666666667</v>
      </c>
      <c r="N40" s="192">
        <f t="shared" si="28"/>
        <v>136.30371666666667</v>
      </c>
      <c r="O40" s="46">
        <f t="shared" si="28"/>
        <v>408.91115000000002</v>
      </c>
      <c r="P40" s="46">
        <f t="shared" si="28"/>
        <v>408.91115000000002</v>
      </c>
      <c r="Q40" s="46">
        <f t="shared" si="28"/>
        <v>408.91115000000002</v>
      </c>
      <c r="R40" s="46">
        <f t="shared" si="28"/>
        <v>408.91115000000002</v>
      </c>
      <c r="S40" s="47">
        <f>SUM(S29:S39)</f>
        <v>1635.6446000000001</v>
      </c>
    </row>
    <row r="41" spans="2:19" s="39" customFormat="1" ht="12.75" x14ac:dyDescent="0.25">
      <c r="B41" s="48" t="s">
        <v>33</v>
      </c>
      <c r="C41" s="139">
        <f>IFERROR(C40/C13,"N/A")</f>
        <v>0.22958724522384952</v>
      </c>
      <c r="D41" s="49">
        <f t="shared" ref="D41:R41" si="29">IFERROR(D40/D13,"N/A")</f>
        <v>0.22958724522384952</v>
      </c>
      <c r="E41" s="49">
        <f t="shared" si="29"/>
        <v>0.22958724522384952</v>
      </c>
      <c r="F41" s="193">
        <f t="shared" si="29"/>
        <v>0.22958724522384952</v>
      </c>
      <c r="G41" s="49">
        <f t="shared" si="29"/>
        <v>0.22958724522384952</v>
      </c>
      <c r="H41" s="157">
        <f t="shared" si="29"/>
        <v>0.22958724522384952</v>
      </c>
      <c r="I41" s="193">
        <f t="shared" si="29"/>
        <v>0.22958724522384952</v>
      </c>
      <c r="J41" s="49">
        <f t="shared" si="29"/>
        <v>0.22958724522384952</v>
      </c>
      <c r="K41" s="49">
        <f t="shared" si="29"/>
        <v>0.22958724522384952</v>
      </c>
      <c r="L41" s="193">
        <f t="shared" si="29"/>
        <v>0.22958724522384952</v>
      </c>
      <c r="M41" s="49">
        <f t="shared" si="29"/>
        <v>0.22958724522384952</v>
      </c>
      <c r="N41" s="194">
        <f t="shared" si="29"/>
        <v>0.22958724522384952</v>
      </c>
      <c r="O41" s="49">
        <f t="shared" si="29"/>
        <v>0.22958724522384952</v>
      </c>
      <c r="P41" s="49">
        <f t="shared" si="29"/>
        <v>0.22958724522384952</v>
      </c>
      <c r="Q41" s="49">
        <f t="shared" si="29"/>
        <v>0.22958724522384952</v>
      </c>
      <c r="R41" s="49">
        <f t="shared" si="29"/>
        <v>0.22958724522384952</v>
      </c>
      <c r="S41" s="50">
        <f>IFERROR(S40/S13,"N/A")</f>
        <v>0.22958724522384957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457.38656666666657</v>
      </c>
      <c r="D44" s="34">
        <f t="shared" ref="D44:R44" si="31">D13-D25-D40</f>
        <v>457.38656666666657</v>
      </c>
      <c r="E44" s="34">
        <f t="shared" si="31"/>
        <v>457.38656666666657</v>
      </c>
      <c r="F44" s="185">
        <f t="shared" si="31"/>
        <v>457.38656666666657</v>
      </c>
      <c r="G44" s="34">
        <f t="shared" si="31"/>
        <v>457.38656666666657</v>
      </c>
      <c r="H44" s="153">
        <f t="shared" si="31"/>
        <v>457.38656666666657</v>
      </c>
      <c r="I44" s="185">
        <f t="shared" si="31"/>
        <v>457.38656666666657</v>
      </c>
      <c r="J44" s="34">
        <f t="shared" si="31"/>
        <v>457.38656666666657</v>
      </c>
      <c r="K44" s="34">
        <f t="shared" si="31"/>
        <v>457.38656666666657</v>
      </c>
      <c r="L44" s="185">
        <f t="shared" si="31"/>
        <v>457.38656666666657</v>
      </c>
      <c r="M44" s="34">
        <f t="shared" si="31"/>
        <v>457.38656666666657</v>
      </c>
      <c r="N44" s="186">
        <f t="shared" si="31"/>
        <v>457.38656666666657</v>
      </c>
      <c r="O44" s="34">
        <f t="shared" si="31"/>
        <v>1372.1596999999997</v>
      </c>
      <c r="P44" s="34">
        <f t="shared" si="31"/>
        <v>1372.1596999999997</v>
      </c>
      <c r="Q44" s="34">
        <f t="shared" si="31"/>
        <v>1372.1596999999997</v>
      </c>
      <c r="R44" s="34">
        <f t="shared" si="31"/>
        <v>1372.1596999999997</v>
      </c>
      <c r="S44" s="35">
        <f>S13-S25-S40</f>
        <v>5488.638799999997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0.77041275477615045</v>
      </c>
      <c r="D45" s="56">
        <f t="shared" si="32"/>
        <v>0.77041275477615045</v>
      </c>
      <c r="E45" s="56">
        <f t="shared" si="32"/>
        <v>0.77041275477615045</v>
      </c>
      <c r="F45" s="197">
        <f t="shared" si="32"/>
        <v>0.77041275477615045</v>
      </c>
      <c r="G45" s="56">
        <f t="shared" si="32"/>
        <v>0.77041275477615045</v>
      </c>
      <c r="H45" s="159">
        <f t="shared" si="32"/>
        <v>0.77041275477615045</v>
      </c>
      <c r="I45" s="197">
        <f t="shared" si="32"/>
        <v>0.77041275477615045</v>
      </c>
      <c r="J45" s="56">
        <f t="shared" si="32"/>
        <v>0.77041275477615045</v>
      </c>
      <c r="K45" s="56">
        <f t="shared" si="32"/>
        <v>0.77041275477615045</v>
      </c>
      <c r="L45" s="197">
        <f t="shared" si="32"/>
        <v>0.77041275477615045</v>
      </c>
      <c r="M45" s="56">
        <f t="shared" si="32"/>
        <v>0.77041275477615045</v>
      </c>
      <c r="N45" s="198">
        <f t="shared" si="32"/>
        <v>0.77041275477615045</v>
      </c>
      <c r="O45" s="56">
        <f t="shared" si="32"/>
        <v>0.77041275477615057</v>
      </c>
      <c r="P45" s="56">
        <f t="shared" si="32"/>
        <v>0.77041275477615057</v>
      </c>
      <c r="Q45" s="56">
        <f t="shared" si="32"/>
        <v>0.77041275477615057</v>
      </c>
      <c r="R45" s="56">
        <f t="shared" si="32"/>
        <v>0.77041275477615057</v>
      </c>
      <c r="S45" s="57">
        <f>IFERROR(S44/S13,"NO GMV")</f>
        <v>0.77041275477615045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457.38656666666657</v>
      </c>
      <c r="D47" s="60">
        <f t="shared" ref="D47:R47" si="33">+D44+D25</f>
        <v>457.38656666666657</v>
      </c>
      <c r="E47" s="60">
        <f t="shared" si="33"/>
        <v>457.38656666666657</v>
      </c>
      <c r="F47" s="199">
        <f t="shared" si="33"/>
        <v>457.38656666666657</v>
      </c>
      <c r="G47" s="60">
        <f t="shared" si="33"/>
        <v>457.38656666666657</v>
      </c>
      <c r="H47" s="160">
        <f t="shared" si="33"/>
        <v>457.38656666666657</v>
      </c>
      <c r="I47" s="199">
        <f t="shared" si="33"/>
        <v>457.38656666666657</v>
      </c>
      <c r="J47" s="60">
        <f t="shared" si="33"/>
        <v>457.38656666666657</v>
      </c>
      <c r="K47" s="60">
        <f t="shared" si="33"/>
        <v>457.38656666666657</v>
      </c>
      <c r="L47" s="199">
        <f t="shared" si="33"/>
        <v>457.38656666666657</v>
      </c>
      <c r="M47" s="60">
        <f t="shared" si="33"/>
        <v>457.38656666666657</v>
      </c>
      <c r="N47" s="200">
        <f t="shared" si="33"/>
        <v>457.38656666666657</v>
      </c>
      <c r="O47" s="60">
        <f t="shared" si="33"/>
        <v>1372.1596999999997</v>
      </c>
      <c r="P47" s="60">
        <f t="shared" si="33"/>
        <v>1372.1596999999997</v>
      </c>
      <c r="Q47" s="60">
        <f t="shared" si="33"/>
        <v>1372.1596999999997</v>
      </c>
      <c r="R47" s="60">
        <f t="shared" si="33"/>
        <v>1372.1596999999997</v>
      </c>
      <c r="S47" s="61">
        <f>+S44+S25</f>
        <v>5488.638799999997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0.77041275477615045</v>
      </c>
      <c r="D48" s="63">
        <f t="shared" si="34"/>
        <v>0.77041275477615045</v>
      </c>
      <c r="E48" s="63">
        <f t="shared" si="34"/>
        <v>0.77041275477615045</v>
      </c>
      <c r="F48" s="201">
        <f t="shared" si="34"/>
        <v>0.77041275477615045</v>
      </c>
      <c r="G48" s="63">
        <f t="shared" si="34"/>
        <v>0.77041275477615045</v>
      </c>
      <c r="H48" s="161">
        <f t="shared" si="34"/>
        <v>0.77041275477615045</v>
      </c>
      <c r="I48" s="201">
        <f t="shared" si="34"/>
        <v>0.77041275477615045</v>
      </c>
      <c r="J48" s="63">
        <f t="shared" si="34"/>
        <v>0.77041275477615045</v>
      </c>
      <c r="K48" s="63">
        <f t="shared" si="34"/>
        <v>0.77041275477615045</v>
      </c>
      <c r="L48" s="201">
        <f t="shared" si="34"/>
        <v>0.77041275477615045</v>
      </c>
      <c r="M48" s="63">
        <f t="shared" si="34"/>
        <v>0.77041275477615045</v>
      </c>
      <c r="N48" s="163">
        <f t="shared" si="34"/>
        <v>0.77041275477615045</v>
      </c>
      <c r="O48" s="63">
        <f t="shared" si="34"/>
        <v>0.77041275477615057</v>
      </c>
      <c r="P48" s="63">
        <f t="shared" si="34"/>
        <v>0.77041275477615057</v>
      </c>
      <c r="Q48" s="63">
        <f t="shared" si="34"/>
        <v>0.77041275477615057</v>
      </c>
      <c r="R48" s="63">
        <f t="shared" si="34"/>
        <v>0.77041275477615057</v>
      </c>
      <c r="S48" s="64">
        <f>IFERROR(S47/S13,"NO GMV")</f>
        <v>0.77041275477615045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5BED-D4CE-447F-BD94-8C4DB4F700D7}">
  <sheetPr codeName="Sheet58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42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42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422.5</v>
      </c>
      <c r="D5" s="15">
        <f>C5</f>
        <v>422.5</v>
      </c>
      <c r="E5" s="15">
        <f t="shared" ref="E5:N5" si="2">D5</f>
        <v>422.5</v>
      </c>
      <c r="F5" s="171">
        <f t="shared" si="2"/>
        <v>422.5</v>
      </c>
      <c r="G5" s="15">
        <f t="shared" si="2"/>
        <v>422.5</v>
      </c>
      <c r="H5" s="146">
        <f t="shared" si="2"/>
        <v>422.5</v>
      </c>
      <c r="I5" s="171">
        <f t="shared" si="2"/>
        <v>422.5</v>
      </c>
      <c r="J5" s="15">
        <f t="shared" si="2"/>
        <v>422.5</v>
      </c>
      <c r="K5" s="15">
        <f t="shared" si="2"/>
        <v>422.5</v>
      </c>
      <c r="L5" s="171">
        <f t="shared" si="2"/>
        <v>422.5</v>
      </c>
      <c r="M5" s="15">
        <f t="shared" si="2"/>
        <v>422.5</v>
      </c>
      <c r="N5" s="172">
        <f t="shared" si="2"/>
        <v>422.5</v>
      </c>
      <c r="O5" s="15">
        <f>SUM(C5:E5)</f>
        <v>1267.5</v>
      </c>
      <c r="P5" s="15">
        <f>SUM(F5:H5)</f>
        <v>1267.5</v>
      </c>
      <c r="Q5" s="15">
        <f>SUM(I5:K5)</f>
        <v>1267.5</v>
      </c>
      <c r="R5" s="15">
        <f>SUM(L5:N5)</f>
        <v>1267.5</v>
      </c>
      <c r="S5" s="16">
        <f>SUM(C5:N5)</f>
        <v>5070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266.17500000000001</v>
      </c>
      <c r="D10" s="27">
        <f t="shared" si="3"/>
        <v>266.17500000000001</v>
      </c>
      <c r="E10" s="27">
        <f t="shared" si="3"/>
        <v>266.17500000000001</v>
      </c>
      <c r="F10" s="179">
        <f t="shared" si="3"/>
        <v>266.17500000000001</v>
      </c>
      <c r="G10" s="27">
        <f t="shared" si="3"/>
        <v>266.17500000000001</v>
      </c>
      <c r="H10" s="150">
        <f t="shared" si="3"/>
        <v>266.17500000000001</v>
      </c>
      <c r="I10" s="179">
        <f t="shared" si="3"/>
        <v>266.17500000000001</v>
      </c>
      <c r="J10" s="27">
        <f t="shared" si="3"/>
        <v>266.17500000000001</v>
      </c>
      <c r="K10" s="27">
        <f t="shared" si="3"/>
        <v>266.17500000000001</v>
      </c>
      <c r="L10" s="179">
        <f t="shared" si="3"/>
        <v>266.17500000000001</v>
      </c>
      <c r="M10" s="27">
        <f t="shared" si="3"/>
        <v>266.17500000000001</v>
      </c>
      <c r="N10" s="180">
        <f t="shared" si="3"/>
        <v>266.17500000000001</v>
      </c>
      <c r="O10" s="27">
        <f t="shared" si="4"/>
        <v>798.52500000000009</v>
      </c>
      <c r="P10" s="27">
        <f t="shared" si="5"/>
        <v>798.52500000000009</v>
      </c>
      <c r="Q10" s="27">
        <f t="shared" si="6"/>
        <v>798.52500000000009</v>
      </c>
      <c r="R10" s="27">
        <f t="shared" si="7"/>
        <v>798.52500000000009</v>
      </c>
      <c r="S10" s="28">
        <f t="shared" si="8"/>
        <v>3194.1000000000008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156.32499999999999</v>
      </c>
      <c r="D13" s="34">
        <f t="shared" ref="D13:N13" si="11">D5-SUM(D8:D10)</f>
        <v>156.32499999999999</v>
      </c>
      <c r="E13" s="34">
        <f t="shared" si="11"/>
        <v>156.32499999999999</v>
      </c>
      <c r="F13" s="185">
        <f t="shared" si="11"/>
        <v>156.32499999999999</v>
      </c>
      <c r="G13" s="34">
        <f t="shared" si="11"/>
        <v>156.32499999999999</v>
      </c>
      <c r="H13" s="153">
        <f t="shared" si="11"/>
        <v>156.32499999999999</v>
      </c>
      <c r="I13" s="185">
        <f t="shared" si="11"/>
        <v>156.32499999999999</v>
      </c>
      <c r="J13" s="34">
        <f t="shared" si="11"/>
        <v>156.32499999999999</v>
      </c>
      <c r="K13" s="34">
        <f t="shared" si="11"/>
        <v>156.32499999999999</v>
      </c>
      <c r="L13" s="185">
        <f t="shared" si="11"/>
        <v>156.32499999999999</v>
      </c>
      <c r="M13" s="34">
        <f t="shared" si="11"/>
        <v>156.32499999999999</v>
      </c>
      <c r="N13" s="186">
        <f t="shared" si="11"/>
        <v>156.32499999999999</v>
      </c>
      <c r="O13" s="34">
        <f t="shared" ref="O13:R13" si="12">O5-SUM(O8:O10)</f>
        <v>468.97499999999991</v>
      </c>
      <c r="P13" s="34">
        <f t="shared" si="12"/>
        <v>468.97499999999991</v>
      </c>
      <c r="Q13" s="34">
        <f t="shared" si="12"/>
        <v>468.97499999999991</v>
      </c>
      <c r="R13" s="34">
        <f t="shared" si="12"/>
        <v>468.97499999999991</v>
      </c>
      <c r="S13" s="35">
        <f>S5-SUM(S8:S10)</f>
        <v>1875.8999999999992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</v>
      </c>
      <c r="D14" s="314">
        <f t="shared" si="13"/>
        <v>0.37</v>
      </c>
      <c r="E14" s="314">
        <f t="shared" si="13"/>
        <v>0.37</v>
      </c>
      <c r="F14" s="315">
        <f t="shared" si="13"/>
        <v>0.37</v>
      </c>
      <c r="G14" s="314">
        <f t="shared" si="13"/>
        <v>0.37</v>
      </c>
      <c r="H14" s="316">
        <f t="shared" si="13"/>
        <v>0.37</v>
      </c>
      <c r="I14" s="315">
        <f t="shared" si="13"/>
        <v>0.37</v>
      </c>
      <c r="J14" s="314">
        <f t="shared" si="13"/>
        <v>0.37</v>
      </c>
      <c r="K14" s="314">
        <f t="shared" si="13"/>
        <v>0.37</v>
      </c>
      <c r="L14" s="315">
        <f t="shared" si="13"/>
        <v>0.37</v>
      </c>
      <c r="M14" s="314">
        <f t="shared" si="13"/>
        <v>0.37</v>
      </c>
      <c r="N14" s="317">
        <f t="shared" si="13"/>
        <v>0.37</v>
      </c>
      <c r="O14" s="314">
        <f t="shared" si="13"/>
        <v>0.36999999999999994</v>
      </c>
      <c r="P14" s="314">
        <f t="shared" si="13"/>
        <v>0.36999999999999994</v>
      </c>
      <c r="Q14" s="314">
        <f t="shared" si="13"/>
        <v>0.36999999999999994</v>
      </c>
      <c r="R14" s="314">
        <f t="shared" si="13"/>
        <v>0.36999999999999994</v>
      </c>
      <c r="S14" s="318">
        <f>IFERROR(S13/S5,"N/A")</f>
        <v>0.36999999999999983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12.674999999999999</v>
      </c>
      <c r="D33" s="24">
        <f t="shared" si="22"/>
        <v>12.674999999999999</v>
      </c>
      <c r="E33" s="24">
        <f t="shared" si="22"/>
        <v>12.674999999999999</v>
      </c>
      <c r="F33" s="177">
        <f t="shared" si="22"/>
        <v>12.674999999999999</v>
      </c>
      <c r="G33" s="24">
        <f t="shared" si="22"/>
        <v>12.674999999999999</v>
      </c>
      <c r="H33" s="149">
        <f t="shared" si="22"/>
        <v>12.674999999999999</v>
      </c>
      <c r="I33" s="177">
        <f t="shared" si="22"/>
        <v>12.674999999999999</v>
      </c>
      <c r="J33" s="24">
        <f t="shared" si="22"/>
        <v>12.674999999999999</v>
      </c>
      <c r="K33" s="24">
        <f t="shared" si="22"/>
        <v>12.674999999999999</v>
      </c>
      <c r="L33" s="177">
        <f t="shared" si="22"/>
        <v>12.674999999999999</v>
      </c>
      <c r="M33" s="24">
        <f t="shared" si="22"/>
        <v>12.674999999999999</v>
      </c>
      <c r="N33" s="178">
        <f t="shared" si="22"/>
        <v>12.674999999999999</v>
      </c>
      <c r="O33" s="24">
        <f t="shared" si="23"/>
        <v>38.024999999999999</v>
      </c>
      <c r="P33" s="24">
        <f t="shared" si="24"/>
        <v>38.024999999999999</v>
      </c>
      <c r="Q33" s="24">
        <f t="shared" si="25"/>
        <v>38.024999999999999</v>
      </c>
      <c r="R33" s="24">
        <f t="shared" si="26"/>
        <v>38.024999999999999</v>
      </c>
      <c r="S33" s="25">
        <f t="shared" si="27"/>
        <v>152.1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100.84166666666667</v>
      </c>
      <c r="D40" s="46">
        <f t="shared" ref="D40:R40" si="28">SUM(D29:D39)</f>
        <v>100.84166666666667</v>
      </c>
      <c r="E40" s="46">
        <f t="shared" si="28"/>
        <v>100.84166666666667</v>
      </c>
      <c r="F40" s="191">
        <f t="shared" si="28"/>
        <v>100.84166666666667</v>
      </c>
      <c r="G40" s="46">
        <f t="shared" si="28"/>
        <v>100.84166666666667</v>
      </c>
      <c r="H40" s="156">
        <f t="shared" si="28"/>
        <v>100.84166666666667</v>
      </c>
      <c r="I40" s="191">
        <f t="shared" si="28"/>
        <v>100.84166666666667</v>
      </c>
      <c r="J40" s="46">
        <f t="shared" si="28"/>
        <v>100.84166666666667</v>
      </c>
      <c r="K40" s="46">
        <f t="shared" si="28"/>
        <v>100.84166666666667</v>
      </c>
      <c r="L40" s="191">
        <f t="shared" si="28"/>
        <v>100.84166666666667</v>
      </c>
      <c r="M40" s="46">
        <f t="shared" si="28"/>
        <v>100.84166666666667</v>
      </c>
      <c r="N40" s="192">
        <f t="shared" si="28"/>
        <v>100.84166666666667</v>
      </c>
      <c r="O40" s="46">
        <f t="shared" si="28"/>
        <v>302.52499999999998</v>
      </c>
      <c r="P40" s="46">
        <f t="shared" si="28"/>
        <v>302.52499999999998</v>
      </c>
      <c r="Q40" s="46">
        <f t="shared" si="28"/>
        <v>302.52499999999998</v>
      </c>
      <c r="R40" s="46">
        <f t="shared" si="28"/>
        <v>302.52499999999998</v>
      </c>
      <c r="S40" s="47">
        <f>SUM(S29:S39)</f>
        <v>1210.0999999999999</v>
      </c>
    </row>
    <row r="41" spans="2:19" s="39" customFormat="1" ht="12.75" x14ac:dyDescent="0.25">
      <c r="B41" s="48" t="s">
        <v>33</v>
      </c>
      <c r="C41" s="139">
        <f>IFERROR(C40/C13,"N/A")</f>
        <v>0.64507702969241432</v>
      </c>
      <c r="D41" s="49">
        <f t="shared" ref="D41:R41" si="29">IFERROR(D40/D13,"N/A")</f>
        <v>0.64507702969241432</v>
      </c>
      <c r="E41" s="49">
        <f t="shared" si="29"/>
        <v>0.64507702969241432</v>
      </c>
      <c r="F41" s="193">
        <f t="shared" si="29"/>
        <v>0.64507702969241432</v>
      </c>
      <c r="G41" s="49">
        <f t="shared" si="29"/>
        <v>0.64507702969241432</v>
      </c>
      <c r="H41" s="157">
        <f t="shared" si="29"/>
        <v>0.64507702969241432</v>
      </c>
      <c r="I41" s="193">
        <f t="shared" si="29"/>
        <v>0.64507702969241432</v>
      </c>
      <c r="J41" s="49">
        <f t="shared" si="29"/>
        <v>0.64507702969241432</v>
      </c>
      <c r="K41" s="49">
        <f t="shared" si="29"/>
        <v>0.64507702969241432</v>
      </c>
      <c r="L41" s="193">
        <f t="shared" si="29"/>
        <v>0.64507702969241432</v>
      </c>
      <c r="M41" s="49">
        <f t="shared" si="29"/>
        <v>0.64507702969241432</v>
      </c>
      <c r="N41" s="194">
        <f t="shared" si="29"/>
        <v>0.64507702969241432</v>
      </c>
      <c r="O41" s="49">
        <f t="shared" si="29"/>
        <v>0.64507702969241443</v>
      </c>
      <c r="P41" s="49">
        <f t="shared" si="29"/>
        <v>0.64507702969241443</v>
      </c>
      <c r="Q41" s="49">
        <f t="shared" si="29"/>
        <v>0.64507702969241443</v>
      </c>
      <c r="R41" s="49">
        <f t="shared" si="29"/>
        <v>0.64507702969241443</v>
      </c>
      <c r="S41" s="50">
        <f>IFERROR(S40/S13,"N/A")</f>
        <v>0.64507702969241454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55.48333333333332</v>
      </c>
      <c r="D44" s="34">
        <f t="shared" ref="D44:R44" si="31">D13-D25-D40</f>
        <v>55.48333333333332</v>
      </c>
      <c r="E44" s="34">
        <f t="shared" si="31"/>
        <v>55.48333333333332</v>
      </c>
      <c r="F44" s="185">
        <f t="shared" si="31"/>
        <v>55.48333333333332</v>
      </c>
      <c r="G44" s="34">
        <f t="shared" si="31"/>
        <v>55.48333333333332</v>
      </c>
      <c r="H44" s="153">
        <f t="shared" si="31"/>
        <v>55.48333333333332</v>
      </c>
      <c r="I44" s="185">
        <f t="shared" si="31"/>
        <v>55.48333333333332</v>
      </c>
      <c r="J44" s="34">
        <f t="shared" si="31"/>
        <v>55.48333333333332</v>
      </c>
      <c r="K44" s="34">
        <f t="shared" si="31"/>
        <v>55.48333333333332</v>
      </c>
      <c r="L44" s="185">
        <f t="shared" si="31"/>
        <v>55.48333333333332</v>
      </c>
      <c r="M44" s="34">
        <f t="shared" si="31"/>
        <v>55.48333333333332</v>
      </c>
      <c r="N44" s="186">
        <f t="shared" si="31"/>
        <v>55.48333333333332</v>
      </c>
      <c r="O44" s="34">
        <f t="shared" si="31"/>
        <v>166.44999999999993</v>
      </c>
      <c r="P44" s="34">
        <f t="shared" si="31"/>
        <v>166.44999999999993</v>
      </c>
      <c r="Q44" s="34">
        <f t="shared" si="31"/>
        <v>166.44999999999993</v>
      </c>
      <c r="R44" s="34">
        <f t="shared" si="31"/>
        <v>166.44999999999993</v>
      </c>
      <c r="S44" s="35">
        <f>S13-S25-S40</f>
        <v>665.79999999999927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0.35492297030758563</v>
      </c>
      <c r="D45" s="56">
        <f t="shared" si="32"/>
        <v>0.35492297030758563</v>
      </c>
      <c r="E45" s="56">
        <f t="shared" si="32"/>
        <v>0.35492297030758563</v>
      </c>
      <c r="F45" s="197">
        <f t="shared" si="32"/>
        <v>0.35492297030758563</v>
      </c>
      <c r="G45" s="56">
        <f t="shared" si="32"/>
        <v>0.35492297030758563</v>
      </c>
      <c r="H45" s="159">
        <f t="shared" si="32"/>
        <v>0.35492297030758563</v>
      </c>
      <c r="I45" s="197">
        <f t="shared" si="32"/>
        <v>0.35492297030758563</v>
      </c>
      <c r="J45" s="56">
        <f t="shared" si="32"/>
        <v>0.35492297030758563</v>
      </c>
      <c r="K45" s="56">
        <f t="shared" si="32"/>
        <v>0.35492297030758563</v>
      </c>
      <c r="L45" s="197">
        <f t="shared" si="32"/>
        <v>0.35492297030758563</v>
      </c>
      <c r="M45" s="56">
        <f t="shared" si="32"/>
        <v>0.35492297030758563</v>
      </c>
      <c r="N45" s="198">
        <f t="shared" si="32"/>
        <v>0.35492297030758563</v>
      </c>
      <c r="O45" s="56">
        <f t="shared" si="32"/>
        <v>0.35492297030758563</v>
      </c>
      <c r="P45" s="56">
        <f t="shared" si="32"/>
        <v>0.35492297030758563</v>
      </c>
      <c r="Q45" s="56">
        <f t="shared" si="32"/>
        <v>0.35492297030758563</v>
      </c>
      <c r="R45" s="56">
        <f t="shared" si="32"/>
        <v>0.35492297030758563</v>
      </c>
      <c r="S45" s="57">
        <f>IFERROR(S44/S13,"NO GMV")</f>
        <v>0.35492297030758546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55.48333333333332</v>
      </c>
      <c r="D47" s="60">
        <f t="shared" ref="D47:R47" si="33">+D44+D25</f>
        <v>55.48333333333332</v>
      </c>
      <c r="E47" s="60">
        <f t="shared" si="33"/>
        <v>55.48333333333332</v>
      </c>
      <c r="F47" s="199">
        <f t="shared" si="33"/>
        <v>55.48333333333332</v>
      </c>
      <c r="G47" s="60">
        <f t="shared" si="33"/>
        <v>55.48333333333332</v>
      </c>
      <c r="H47" s="160">
        <f t="shared" si="33"/>
        <v>55.48333333333332</v>
      </c>
      <c r="I47" s="199">
        <f t="shared" si="33"/>
        <v>55.48333333333332</v>
      </c>
      <c r="J47" s="60">
        <f t="shared" si="33"/>
        <v>55.48333333333332</v>
      </c>
      <c r="K47" s="60">
        <f t="shared" si="33"/>
        <v>55.48333333333332</v>
      </c>
      <c r="L47" s="199">
        <f t="shared" si="33"/>
        <v>55.48333333333332</v>
      </c>
      <c r="M47" s="60">
        <f t="shared" si="33"/>
        <v>55.48333333333332</v>
      </c>
      <c r="N47" s="200">
        <f t="shared" si="33"/>
        <v>55.48333333333332</v>
      </c>
      <c r="O47" s="60">
        <f t="shared" si="33"/>
        <v>166.44999999999993</v>
      </c>
      <c r="P47" s="60">
        <f t="shared" si="33"/>
        <v>166.44999999999993</v>
      </c>
      <c r="Q47" s="60">
        <f t="shared" si="33"/>
        <v>166.44999999999993</v>
      </c>
      <c r="R47" s="60">
        <f t="shared" si="33"/>
        <v>166.44999999999993</v>
      </c>
      <c r="S47" s="61">
        <f>+S44+S25</f>
        <v>665.79999999999927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0.35492297030758563</v>
      </c>
      <c r="D48" s="63">
        <f t="shared" si="34"/>
        <v>0.35492297030758563</v>
      </c>
      <c r="E48" s="63">
        <f t="shared" si="34"/>
        <v>0.35492297030758563</v>
      </c>
      <c r="F48" s="201">
        <f t="shared" si="34"/>
        <v>0.35492297030758563</v>
      </c>
      <c r="G48" s="63">
        <f t="shared" si="34"/>
        <v>0.35492297030758563</v>
      </c>
      <c r="H48" s="161">
        <f t="shared" si="34"/>
        <v>0.35492297030758563</v>
      </c>
      <c r="I48" s="201">
        <f t="shared" si="34"/>
        <v>0.35492297030758563</v>
      </c>
      <c r="J48" s="63">
        <f t="shared" si="34"/>
        <v>0.35492297030758563</v>
      </c>
      <c r="K48" s="63">
        <f t="shared" si="34"/>
        <v>0.35492297030758563</v>
      </c>
      <c r="L48" s="201">
        <f t="shared" si="34"/>
        <v>0.35492297030758563</v>
      </c>
      <c r="M48" s="63">
        <f t="shared" si="34"/>
        <v>0.35492297030758563</v>
      </c>
      <c r="N48" s="163">
        <f t="shared" si="34"/>
        <v>0.35492297030758563</v>
      </c>
      <c r="O48" s="63">
        <f t="shared" si="34"/>
        <v>0.35492297030758563</v>
      </c>
      <c r="P48" s="63">
        <f t="shared" si="34"/>
        <v>0.35492297030758563</v>
      </c>
      <c r="Q48" s="63">
        <f t="shared" si="34"/>
        <v>0.35492297030758563</v>
      </c>
      <c r="R48" s="63">
        <f t="shared" si="34"/>
        <v>0.35492297030758563</v>
      </c>
      <c r="S48" s="64">
        <f>IFERROR(S47/S13,"NO GMV")</f>
        <v>0.35492297030758546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318-C0E9-4E0B-80F2-52B6832F6184}">
  <sheetPr codeName="Sheet59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43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43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0</v>
      </c>
      <c r="D10" s="27">
        <f t="shared" si="3"/>
        <v>0</v>
      </c>
      <c r="E10" s="27">
        <f t="shared" si="3"/>
        <v>0</v>
      </c>
      <c r="F10" s="179">
        <f t="shared" si="3"/>
        <v>0</v>
      </c>
      <c r="G10" s="27">
        <f t="shared" si="3"/>
        <v>0</v>
      </c>
      <c r="H10" s="150">
        <f t="shared" si="3"/>
        <v>0</v>
      </c>
      <c r="I10" s="179">
        <f t="shared" si="3"/>
        <v>0</v>
      </c>
      <c r="J10" s="27">
        <f t="shared" si="3"/>
        <v>0</v>
      </c>
      <c r="K10" s="27">
        <f t="shared" si="3"/>
        <v>0</v>
      </c>
      <c r="L10" s="179">
        <f t="shared" si="3"/>
        <v>0</v>
      </c>
      <c r="M10" s="27">
        <f t="shared" si="3"/>
        <v>0</v>
      </c>
      <c r="N10" s="180">
        <f t="shared" si="3"/>
        <v>0</v>
      </c>
      <c r="O10" s="27">
        <f t="shared" si="4"/>
        <v>0</v>
      </c>
      <c r="P10" s="27">
        <f t="shared" si="5"/>
        <v>0</v>
      </c>
      <c r="Q10" s="27">
        <f t="shared" si="6"/>
        <v>0</v>
      </c>
      <c r="R10" s="27">
        <f t="shared" si="7"/>
        <v>0</v>
      </c>
      <c r="S10" s="28">
        <f t="shared" si="8"/>
        <v>0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0</v>
      </c>
      <c r="D31" s="24">
        <f t="shared" si="22"/>
        <v>0</v>
      </c>
      <c r="E31" s="24">
        <f t="shared" si="22"/>
        <v>0</v>
      </c>
      <c r="F31" s="177">
        <f t="shared" si="22"/>
        <v>0</v>
      </c>
      <c r="G31" s="24">
        <f t="shared" si="22"/>
        <v>0</v>
      </c>
      <c r="H31" s="149">
        <f t="shared" si="22"/>
        <v>0</v>
      </c>
      <c r="I31" s="177">
        <f t="shared" si="22"/>
        <v>0</v>
      </c>
      <c r="J31" s="24">
        <f t="shared" si="22"/>
        <v>0</v>
      </c>
      <c r="K31" s="24">
        <f t="shared" si="22"/>
        <v>0</v>
      </c>
      <c r="L31" s="177">
        <f t="shared" si="22"/>
        <v>0</v>
      </c>
      <c r="M31" s="24">
        <f t="shared" si="22"/>
        <v>0</v>
      </c>
      <c r="N31" s="178">
        <f t="shared" si="22"/>
        <v>0</v>
      </c>
      <c r="O31" s="24">
        <f t="shared" si="23"/>
        <v>0</v>
      </c>
      <c r="P31" s="24">
        <f t="shared" si="24"/>
        <v>0</v>
      </c>
      <c r="Q31" s="24">
        <f t="shared" si="25"/>
        <v>0</v>
      </c>
      <c r="R31" s="24">
        <f t="shared" si="26"/>
        <v>0</v>
      </c>
      <c r="S31" s="25">
        <f t="shared" si="27"/>
        <v>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0</v>
      </c>
      <c r="D32" s="24">
        <f t="shared" si="22"/>
        <v>0</v>
      </c>
      <c r="E32" s="24">
        <f t="shared" si="22"/>
        <v>0</v>
      </c>
      <c r="F32" s="177">
        <f t="shared" si="22"/>
        <v>0</v>
      </c>
      <c r="G32" s="24">
        <f t="shared" si="22"/>
        <v>0</v>
      </c>
      <c r="H32" s="149">
        <f t="shared" si="22"/>
        <v>0</v>
      </c>
      <c r="I32" s="177">
        <f t="shared" si="22"/>
        <v>0</v>
      </c>
      <c r="J32" s="24">
        <f t="shared" si="22"/>
        <v>0</v>
      </c>
      <c r="K32" s="24">
        <f t="shared" si="22"/>
        <v>0</v>
      </c>
      <c r="L32" s="177">
        <f t="shared" si="22"/>
        <v>0</v>
      </c>
      <c r="M32" s="24">
        <f t="shared" si="22"/>
        <v>0</v>
      </c>
      <c r="N32" s="178">
        <f t="shared" si="22"/>
        <v>0</v>
      </c>
      <c r="O32" s="24">
        <f t="shared" si="23"/>
        <v>0</v>
      </c>
      <c r="P32" s="24">
        <f t="shared" si="24"/>
        <v>0</v>
      </c>
      <c r="Q32" s="24">
        <f t="shared" si="25"/>
        <v>0</v>
      </c>
      <c r="R32" s="24">
        <f t="shared" si="26"/>
        <v>0</v>
      </c>
      <c r="S32" s="25">
        <f t="shared" si="27"/>
        <v>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0</v>
      </c>
      <c r="D35" s="24">
        <f t="shared" si="22"/>
        <v>0</v>
      </c>
      <c r="E35" s="24">
        <f t="shared" si="22"/>
        <v>0</v>
      </c>
      <c r="F35" s="177">
        <f t="shared" si="22"/>
        <v>0</v>
      </c>
      <c r="G35" s="24">
        <f t="shared" si="22"/>
        <v>0</v>
      </c>
      <c r="H35" s="149">
        <f t="shared" si="22"/>
        <v>0</v>
      </c>
      <c r="I35" s="177">
        <f t="shared" si="22"/>
        <v>0</v>
      </c>
      <c r="J35" s="24">
        <f t="shared" si="22"/>
        <v>0</v>
      </c>
      <c r="K35" s="24">
        <f t="shared" si="22"/>
        <v>0</v>
      </c>
      <c r="L35" s="177">
        <f t="shared" si="22"/>
        <v>0</v>
      </c>
      <c r="M35" s="24">
        <f t="shared" si="22"/>
        <v>0</v>
      </c>
      <c r="N35" s="178">
        <f t="shared" si="22"/>
        <v>0</v>
      </c>
      <c r="O35" s="24">
        <f t="shared" si="23"/>
        <v>0</v>
      </c>
      <c r="P35" s="24">
        <f t="shared" si="24"/>
        <v>0</v>
      </c>
      <c r="Q35" s="24">
        <f t="shared" si="25"/>
        <v>0</v>
      </c>
      <c r="R35" s="24">
        <f t="shared" si="26"/>
        <v>0</v>
      </c>
      <c r="S35" s="25">
        <f t="shared" si="27"/>
        <v>0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0</v>
      </c>
      <c r="D36" s="24">
        <f t="shared" si="22"/>
        <v>0</v>
      </c>
      <c r="E36" s="24">
        <f t="shared" si="22"/>
        <v>0</v>
      </c>
      <c r="F36" s="177">
        <f t="shared" si="22"/>
        <v>0</v>
      </c>
      <c r="G36" s="24">
        <f t="shared" si="22"/>
        <v>0</v>
      </c>
      <c r="H36" s="149">
        <f t="shared" si="22"/>
        <v>0</v>
      </c>
      <c r="I36" s="177">
        <f t="shared" si="22"/>
        <v>0</v>
      </c>
      <c r="J36" s="24">
        <f t="shared" si="22"/>
        <v>0</v>
      </c>
      <c r="K36" s="24">
        <f t="shared" si="22"/>
        <v>0</v>
      </c>
      <c r="L36" s="177">
        <f t="shared" si="22"/>
        <v>0</v>
      </c>
      <c r="M36" s="24">
        <f t="shared" si="22"/>
        <v>0</v>
      </c>
      <c r="N36" s="178">
        <f t="shared" si="22"/>
        <v>0</v>
      </c>
      <c r="O36" s="24">
        <f t="shared" si="23"/>
        <v>0</v>
      </c>
      <c r="P36" s="24">
        <f t="shared" si="24"/>
        <v>0</v>
      </c>
      <c r="Q36" s="24">
        <f t="shared" si="25"/>
        <v>0</v>
      </c>
      <c r="R36" s="24">
        <f t="shared" si="26"/>
        <v>0</v>
      </c>
      <c r="S36" s="25">
        <f t="shared" si="27"/>
        <v>0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0</v>
      </c>
      <c r="D37" s="24">
        <f t="shared" si="22"/>
        <v>0</v>
      </c>
      <c r="E37" s="24">
        <f t="shared" si="22"/>
        <v>0</v>
      </c>
      <c r="F37" s="177">
        <f t="shared" si="22"/>
        <v>0</v>
      </c>
      <c r="G37" s="24">
        <f t="shared" si="22"/>
        <v>0</v>
      </c>
      <c r="H37" s="149">
        <f t="shared" si="22"/>
        <v>0</v>
      </c>
      <c r="I37" s="177">
        <f t="shared" si="22"/>
        <v>0</v>
      </c>
      <c r="J37" s="24">
        <f t="shared" si="22"/>
        <v>0</v>
      </c>
      <c r="K37" s="24">
        <f t="shared" si="22"/>
        <v>0</v>
      </c>
      <c r="L37" s="177">
        <f t="shared" si="22"/>
        <v>0</v>
      </c>
      <c r="M37" s="24">
        <f t="shared" si="22"/>
        <v>0</v>
      </c>
      <c r="N37" s="178">
        <f t="shared" si="22"/>
        <v>0</v>
      </c>
      <c r="O37" s="24">
        <f t="shared" si="23"/>
        <v>0</v>
      </c>
      <c r="P37" s="24">
        <f t="shared" si="24"/>
        <v>0</v>
      </c>
      <c r="Q37" s="24">
        <f t="shared" si="25"/>
        <v>0</v>
      </c>
      <c r="R37" s="24">
        <f t="shared" si="26"/>
        <v>0</v>
      </c>
      <c r="S37" s="25">
        <f t="shared" si="27"/>
        <v>0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0</v>
      </c>
      <c r="D40" s="46">
        <f t="shared" ref="D40:R40" si="28">SUM(D29:D39)</f>
        <v>0</v>
      </c>
      <c r="E40" s="46">
        <f t="shared" si="28"/>
        <v>0</v>
      </c>
      <c r="F40" s="191">
        <f t="shared" si="28"/>
        <v>0</v>
      </c>
      <c r="G40" s="46">
        <f t="shared" si="28"/>
        <v>0</v>
      </c>
      <c r="H40" s="156">
        <f t="shared" si="28"/>
        <v>0</v>
      </c>
      <c r="I40" s="191">
        <f t="shared" si="28"/>
        <v>0</v>
      </c>
      <c r="J40" s="46">
        <f t="shared" si="28"/>
        <v>0</v>
      </c>
      <c r="K40" s="46">
        <f t="shared" si="28"/>
        <v>0</v>
      </c>
      <c r="L40" s="191">
        <f t="shared" si="28"/>
        <v>0</v>
      </c>
      <c r="M40" s="46">
        <f t="shared" si="28"/>
        <v>0</v>
      </c>
      <c r="N40" s="192">
        <f t="shared" si="28"/>
        <v>0</v>
      </c>
      <c r="O40" s="46">
        <f t="shared" si="28"/>
        <v>0</v>
      </c>
      <c r="P40" s="46">
        <f t="shared" si="28"/>
        <v>0</v>
      </c>
      <c r="Q40" s="46">
        <f t="shared" si="28"/>
        <v>0</v>
      </c>
      <c r="R40" s="46">
        <f t="shared" si="28"/>
        <v>0</v>
      </c>
      <c r="S40" s="47">
        <f>SUM(S29:S39)</f>
        <v>0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0</v>
      </c>
      <c r="D42" s="52">
        <f>C42</f>
        <v>0</v>
      </c>
      <c r="E42" s="52">
        <f t="shared" ref="E42:N42" si="30">D42</f>
        <v>0</v>
      </c>
      <c r="F42" s="195">
        <f t="shared" si="30"/>
        <v>0</v>
      </c>
      <c r="G42" s="52">
        <f t="shared" si="30"/>
        <v>0</v>
      </c>
      <c r="H42" s="158">
        <f t="shared" si="30"/>
        <v>0</v>
      </c>
      <c r="I42" s="195">
        <f t="shared" si="30"/>
        <v>0</v>
      </c>
      <c r="J42" s="52">
        <f t="shared" si="30"/>
        <v>0</v>
      </c>
      <c r="K42" s="52">
        <f t="shared" si="30"/>
        <v>0</v>
      </c>
      <c r="L42" s="195">
        <f t="shared" si="30"/>
        <v>0</v>
      </c>
      <c r="M42" s="52">
        <f t="shared" si="30"/>
        <v>0</v>
      </c>
      <c r="N42" s="196">
        <f t="shared" si="30"/>
        <v>0</v>
      </c>
      <c r="O42" s="52">
        <f>AVERAGE(C42:E42)</f>
        <v>0</v>
      </c>
      <c r="P42" s="52">
        <f>AVERAGE(F42:H42)</f>
        <v>0</v>
      </c>
      <c r="Q42" s="52">
        <f>AVERAGE(I42:K42)</f>
        <v>0</v>
      </c>
      <c r="R42" s="52">
        <f>AVERAGE(L42:N42)</f>
        <v>0</v>
      </c>
      <c r="S42" s="53">
        <f>AVERAGE(O42:R42)</f>
        <v>0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0</v>
      </c>
      <c r="D44" s="34">
        <f t="shared" ref="D44:R44" si="31">D13-D25-D40</f>
        <v>0</v>
      </c>
      <c r="E44" s="34">
        <f t="shared" si="31"/>
        <v>0</v>
      </c>
      <c r="F44" s="185">
        <f t="shared" si="31"/>
        <v>0</v>
      </c>
      <c r="G44" s="34">
        <f t="shared" si="31"/>
        <v>0</v>
      </c>
      <c r="H44" s="153">
        <f t="shared" si="31"/>
        <v>0</v>
      </c>
      <c r="I44" s="185">
        <f t="shared" si="31"/>
        <v>0</v>
      </c>
      <c r="J44" s="34">
        <f t="shared" si="31"/>
        <v>0</v>
      </c>
      <c r="K44" s="34">
        <f t="shared" si="31"/>
        <v>0</v>
      </c>
      <c r="L44" s="185">
        <f t="shared" si="31"/>
        <v>0</v>
      </c>
      <c r="M44" s="34">
        <f t="shared" si="31"/>
        <v>0</v>
      </c>
      <c r="N44" s="186">
        <f t="shared" si="31"/>
        <v>0</v>
      </c>
      <c r="O44" s="34">
        <f t="shared" si="31"/>
        <v>0</v>
      </c>
      <c r="P44" s="34">
        <f t="shared" si="31"/>
        <v>0</v>
      </c>
      <c r="Q44" s="34">
        <f t="shared" si="31"/>
        <v>0</v>
      </c>
      <c r="R44" s="34">
        <f t="shared" si="31"/>
        <v>0</v>
      </c>
      <c r="S44" s="35">
        <f>S13-S25-S40</f>
        <v>0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0</v>
      </c>
      <c r="D47" s="60">
        <f t="shared" ref="D47:R47" si="33">+D44+D25</f>
        <v>0</v>
      </c>
      <c r="E47" s="60">
        <f t="shared" si="33"/>
        <v>0</v>
      </c>
      <c r="F47" s="199">
        <f t="shared" si="33"/>
        <v>0</v>
      </c>
      <c r="G47" s="60">
        <f t="shared" si="33"/>
        <v>0</v>
      </c>
      <c r="H47" s="160">
        <f t="shared" si="33"/>
        <v>0</v>
      </c>
      <c r="I47" s="199">
        <f t="shared" si="33"/>
        <v>0</v>
      </c>
      <c r="J47" s="60">
        <f t="shared" si="33"/>
        <v>0</v>
      </c>
      <c r="K47" s="60">
        <f t="shared" si="33"/>
        <v>0</v>
      </c>
      <c r="L47" s="199">
        <f t="shared" si="33"/>
        <v>0</v>
      </c>
      <c r="M47" s="60">
        <f t="shared" si="33"/>
        <v>0</v>
      </c>
      <c r="N47" s="200">
        <f t="shared" si="33"/>
        <v>0</v>
      </c>
      <c r="O47" s="60">
        <f t="shared" si="33"/>
        <v>0</v>
      </c>
      <c r="P47" s="60">
        <f t="shared" si="33"/>
        <v>0</v>
      </c>
      <c r="Q47" s="60">
        <f t="shared" si="33"/>
        <v>0</v>
      </c>
      <c r="R47" s="60">
        <f t="shared" si="33"/>
        <v>0</v>
      </c>
      <c r="S47" s="61">
        <f>+S44+S25</f>
        <v>0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E7E1F-4856-42AC-AC30-B4C4ADD65E6E}">
  <sheetPr codeName="Sheet60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44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44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73733.031666666706</v>
      </c>
      <c r="D5" s="15">
        <f>C5</f>
        <v>73733.031666666706</v>
      </c>
      <c r="E5" s="15">
        <f t="shared" ref="E5:N5" si="2">D5</f>
        <v>73733.031666666706</v>
      </c>
      <c r="F5" s="171">
        <f t="shared" si="2"/>
        <v>73733.031666666706</v>
      </c>
      <c r="G5" s="15">
        <f t="shared" si="2"/>
        <v>73733.031666666706</v>
      </c>
      <c r="H5" s="146">
        <f t="shared" si="2"/>
        <v>73733.031666666706</v>
      </c>
      <c r="I5" s="171">
        <f t="shared" si="2"/>
        <v>73733.031666666706</v>
      </c>
      <c r="J5" s="15">
        <f t="shared" si="2"/>
        <v>73733.031666666706</v>
      </c>
      <c r="K5" s="15">
        <f t="shared" si="2"/>
        <v>73733.031666666706</v>
      </c>
      <c r="L5" s="171">
        <f t="shared" si="2"/>
        <v>73733.031666666706</v>
      </c>
      <c r="M5" s="15">
        <f t="shared" si="2"/>
        <v>73733.031666666706</v>
      </c>
      <c r="N5" s="172">
        <f t="shared" si="2"/>
        <v>73733.031666666706</v>
      </c>
      <c r="O5" s="15">
        <f>SUM(C5:E5)</f>
        <v>221199.09500000012</v>
      </c>
      <c r="P5" s="15">
        <f>SUM(F5:H5)</f>
        <v>221199.09500000012</v>
      </c>
      <c r="Q5" s="15">
        <f>SUM(I5:K5)</f>
        <v>221199.09500000012</v>
      </c>
      <c r="R5" s="15">
        <f>SUM(L5:N5)</f>
        <v>221199.09500000012</v>
      </c>
      <c r="S5" s="16">
        <f>SUM(C5:N5)</f>
        <v>884796.3800000007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54549.473333333335</v>
      </c>
      <c r="D8" s="24">
        <f t="shared" ref="D8:N10" si="3">C8</f>
        <v>54549.473333333335</v>
      </c>
      <c r="E8" s="24">
        <f t="shared" si="3"/>
        <v>54549.473333333335</v>
      </c>
      <c r="F8" s="177">
        <f t="shared" si="3"/>
        <v>54549.473333333335</v>
      </c>
      <c r="G8" s="24">
        <f t="shared" si="3"/>
        <v>54549.473333333335</v>
      </c>
      <c r="H8" s="149">
        <f t="shared" si="3"/>
        <v>54549.473333333335</v>
      </c>
      <c r="I8" s="177">
        <f t="shared" si="3"/>
        <v>54549.473333333335</v>
      </c>
      <c r="J8" s="24">
        <f t="shared" si="3"/>
        <v>54549.473333333335</v>
      </c>
      <c r="K8" s="24">
        <f t="shared" si="3"/>
        <v>54549.473333333335</v>
      </c>
      <c r="L8" s="177">
        <f t="shared" si="3"/>
        <v>54549.473333333335</v>
      </c>
      <c r="M8" s="24">
        <f t="shared" si="3"/>
        <v>54549.473333333335</v>
      </c>
      <c r="N8" s="178">
        <f t="shared" si="3"/>
        <v>54549.473333333335</v>
      </c>
      <c r="O8" s="24">
        <f t="shared" ref="O8:O10" si="4">SUM(C8:E8)</f>
        <v>163648.42000000001</v>
      </c>
      <c r="P8" s="24">
        <f t="shared" ref="P8:P10" si="5">SUM(F8:H8)</f>
        <v>163648.42000000001</v>
      </c>
      <c r="Q8" s="24">
        <f t="shared" ref="Q8:Q10" si="6">SUM(I8:K8)</f>
        <v>163648.42000000001</v>
      </c>
      <c r="R8" s="24">
        <f t="shared" ref="R8:R10" si="7">SUM(L8:N8)</f>
        <v>163648.42000000001</v>
      </c>
      <c r="S8" s="25">
        <f t="shared" ref="S8:S10" si="8">SUM(C8:N8)</f>
        <v>654593.68000000017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750.29933333337556</v>
      </c>
      <c r="D10" s="27">
        <f t="shared" si="3"/>
        <v>750.29933333337556</v>
      </c>
      <c r="E10" s="27">
        <f t="shared" si="3"/>
        <v>750.29933333337556</v>
      </c>
      <c r="F10" s="179">
        <f t="shared" si="3"/>
        <v>750.29933333337556</v>
      </c>
      <c r="G10" s="27">
        <f t="shared" si="3"/>
        <v>750.29933333337556</v>
      </c>
      <c r="H10" s="150">
        <f t="shared" si="3"/>
        <v>750.29933333337556</v>
      </c>
      <c r="I10" s="179">
        <f t="shared" si="3"/>
        <v>750.29933333337556</v>
      </c>
      <c r="J10" s="27">
        <f t="shared" si="3"/>
        <v>750.29933333337556</v>
      </c>
      <c r="K10" s="27">
        <f t="shared" si="3"/>
        <v>750.29933333337556</v>
      </c>
      <c r="L10" s="179">
        <f t="shared" si="3"/>
        <v>750.29933333337556</v>
      </c>
      <c r="M10" s="27">
        <f t="shared" si="3"/>
        <v>750.29933333337556</v>
      </c>
      <c r="N10" s="180">
        <f t="shared" si="3"/>
        <v>750.29933333337556</v>
      </c>
      <c r="O10" s="27">
        <f t="shared" si="4"/>
        <v>2250.8980000001266</v>
      </c>
      <c r="P10" s="27">
        <f t="shared" si="5"/>
        <v>2250.8980000001266</v>
      </c>
      <c r="Q10" s="27">
        <f t="shared" si="6"/>
        <v>2250.8980000001266</v>
      </c>
      <c r="R10" s="27">
        <f t="shared" si="7"/>
        <v>2250.8980000001266</v>
      </c>
      <c r="S10" s="28">
        <f t="shared" si="8"/>
        <v>9003.5920000005062</v>
      </c>
    </row>
    <row r="11" spans="1:19" ht="12.75" x14ac:dyDescent="0.25">
      <c r="B11" s="29" t="s">
        <v>9</v>
      </c>
      <c r="C11" s="133">
        <f>SUM(C8:C9)</f>
        <v>54549.473333333335</v>
      </c>
      <c r="D11" s="30">
        <f t="shared" ref="D11:S11" si="9">SUM(D8:D9)</f>
        <v>54549.473333333335</v>
      </c>
      <c r="E11" s="30">
        <f t="shared" si="9"/>
        <v>54549.473333333335</v>
      </c>
      <c r="F11" s="181">
        <f t="shared" si="9"/>
        <v>54549.473333333335</v>
      </c>
      <c r="G11" s="30">
        <f t="shared" si="9"/>
        <v>54549.473333333335</v>
      </c>
      <c r="H11" s="151">
        <f t="shared" si="9"/>
        <v>54549.473333333335</v>
      </c>
      <c r="I11" s="181">
        <f t="shared" si="9"/>
        <v>54549.473333333335</v>
      </c>
      <c r="J11" s="30">
        <f t="shared" si="9"/>
        <v>54549.473333333335</v>
      </c>
      <c r="K11" s="30">
        <f t="shared" si="9"/>
        <v>54549.473333333335</v>
      </c>
      <c r="L11" s="181">
        <f t="shared" si="9"/>
        <v>54549.473333333335</v>
      </c>
      <c r="M11" s="30">
        <f t="shared" si="9"/>
        <v>54549.473333333335</v>
      </c>
      <c r="N11" s="182">
        <f t="shared" si="9"/>
        <v>54549.473333333335</v>
      </c>
      <c r="O11" s="30">
        <f t="shared" si="9"/>
        <v>163648.42000000001</v>
      </c>
      <c r="P11" s="30">
        <f t="shared" si="9"/>
        <v>163648.42000000001</v>
      </c>
      <c r="Q11" s="30">
        <f t="shared" si="9"/>
        <v>163648.42000000001</v>
      </c>
      <c r="R11" s="30">
        <f t="shared" si="9"/>
        <v>163648.42000000001</v>
      </c>
      <c r="S11" s="31">
        <f t="shared" si="9"/>
        <v>654593.68000000017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18433.258999999998</v>
      </c>
      <c r="D13" s="34">
        <f t="shared" ref="D13:N13" si="11">D5-SUM(D8:D10)</f>
        <v>18433.258999999998</v>
      </c>
      <c r="E13" s="34">
        <f t="shared" si="11"/>
        <v>18433.258999999998</v>
      </c>
      <c r="F13" s="185">
        <f t="shared" si="11"/>
        <v>18433.258999999998</v>
      </c>
      <c r="G13" s="34">
        <f t="shared" si="11"/>
        <v>18433.258999999998</v>
      </c>
      <c r="H13" s="153">
        <f t="shared" si="11"/>
        <v>18433.258999999998</v>
      </c>
      <c r="I13" s="185">
        <f t="shared" si="11"/>
        <v>18433.258999999998</v>
      </c>
      <c r="J13" s="34">
        <f t="shared" si="11"/>
        <v>18433.258999999998</v>
      </c>
      <c r="K13" s="34">
        <f t="shared" si="11"/>
        <v>18433.258999999998</v>
      </c>
      <c r="L13" s="185">
        <f t="shared" si="11"/>
        <v>18433.258999999998</v>
      </c>
      <c r="M13" s="34">
        <f t="shared" si="11"/>
        <v>18433.258999999998</v>
      </c>
      <c r="N13" s="186">
        <f t="shared" si="11"/>
        <v>18433.258999999998</v>
      </c>
      <c r="O13" s="34">
        <f t="shared" ref="O13:R13" si="12">O5-SUM(O8:O10)</f>
        <v>55299.776999999973</v>
      </c>
      <c r="P13" s="34">
        <f t="shared" si="12"/>
        <v>55299.776999999973</v>
      </c>
      <c r="Q13" s="34">
        <f t="shared" si="12"/>
        <v>55299.776999999973</v>
      </c>
      <c r="R13" s="34">
        <f t="shared" si="12"/>
        <v>55299.776999999973</v>
      </c>
      <c r="S13" s="35">
        <f>S5-SUM(S8:S10)</f>
        <v>221199.10800000001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0.25000001469264588</v>
      </c>
      <c r="D14" s="314">
        <f t="shared" si="13"/>
        <v>0.25000001469264588</v>
      </c>
      <c r="E14" s="314">
        <f t="shared" si="13"/>
        <v>0.25000001469264588</v>
      </c>
      <c r="F14" s="315">
        <f t="shared" si="13"/>
        <v>0.25000001469264588</v>
      </c>
      <c r="G14" s="314">
        <f t="shared" si="13"/>
        <v>0.25000001469264588</v>
      </c>
      <c r="H14" s="316">
        <f t="shared" si="13"/>
        <v>0.25000001469264588</v>
      </c>
      <c r="I14" s="315">
        <f t="shared" si="13"/>
        <v>0.25000001469264588</v>
      </c>
      <c r="J14" s="314">
        <f t="shared" si="13"/>
        <v>0.25000001469264588</v>
      </c>
      <c r="K14" s="314">
        <f t="shared" si="13"/>
        <v>0.25000001469264588</v>
      </c>
      <c r="L14" s="315">
        <f t="shared" si="13"/>
        <v>0.25000001469264588</v>
      </c>
      <c r="M14" s="314">
        <f t="shared" si="13"/>
        <v>0.25000001469264588</v>
      </c>
      <c r="N14" s="317">
        <f t="shared" si="13"/>
        <v>0.25000001469264588</v>
      </c>
      <c r="O14" s="314">
        <f t="shared" si="13"/>
        <v>0.25000001469264577</v>
      </c>
      <c r="P14" s="314">
        <f t="shared" si="13"/>
        <v>0.25000001469264577</v>
      </c>
      <c r="Q14" s="314">
        <f t="shared" si="13"/>
        <v>0.25000001469264577</v>
      </c>
      <c r="R14" s="314">
        <f t="shared" si="13"/>
        <v>0.25000001469264577</v>
      </c>
      <c r="S14" s="318">
        <f>IFERROR(S13/S5,"N/A")</f>
        <v>0.25000001469264582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433.33333333333331</v>
      </c>
      <c r="D29" s="24">
        <f t="shared" ref="D29:N39" si="22">C29</f>
        <v>433.33333333333331</v>
      </c>
      <c r="E29" s="24">
        <f t="shared" si="22"/>
        <v>433.33333333333331</v>
      </c>
      <c r="F29" s="177">
        <f t="shared" si="22"/>
        <v>433.33333333333331</v>
      </c>
      <c r="G29" s="24">
        <f t="shared" si="22"/>
        <v>433.33333333333331</v>
      </c>
      <c r="H29" s="149">
        <f t="shared" si="22"/>
        <v>433.33333333333331</v>
      </c>
      <c r="I29" s="177">
        <f t="shared" si="22"/>
        <v>433.33333333333331</v>
      </c>
      <c r="J29" s="24">
        <f t="shared" si="22"/>
        <v>433.33333333333331</v>
      </c>
      <c r="K29" s="24">
        <f t="shared" si="22"/>
        <v>433.33333333333331</v>
      </c>
      <c r="L29" s="177">
        <f t="shared" si="22"/>
        <v>433.33333333333331</v>
      </c>
      <c r="M29" s="24">
        <f t="shared" si="22"/>
        <v>433.33333333333331</v>
      </c>
      <c r="N29" s="178">
        <f t="shared" si="22"/>
        <v>433.33333333333331</v>
      </c>
      <c r="O29" s="24">
        <f t="shared" ref="O29:O39" si="23">SUM(C29:E29)</f>
        <v>1300</v>
      </c>
      <c r="P29" s="24">
        <f t="shared" ref="P29:P39" si="24">SUM(F29:H29)</f>
        <v>1300</v>
      </c>
      <c r="Q29" s="24">
        <f t="shared" ref="Q29:Q39" si="25">SUM(I29:K29)</f>
        <v>1300</v>
      </c>
      <c r="R29" s="24">
        <f t="shared" ref="R29:R39" si="26">SUM(L29:N29)</f>
        <v>1300</v>
      </c>
      <c r="S29" s="25">
        <f t="shared" ref="S29:S39" si="27">SUM(C29:N29)</f>
        <v>5200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308.33333333333337</v>
      </c>
      <c r="D31" s="24">
        <f t="shared" si="22"/>
        <v>308.33333333333337</v>
      </c>
      <c r="E31" s="24">
        <f t="shared" si="22"/>
        <v>308.33333333333337</v>
      </c>
      <c r="F31" s="177">
        <f t="shared" si="22"/>
        <v>308.33333333333337</v>
      </c>
      <c r="G31" s="24">
        <f t="shared" si="22"/>
        <v>308.33333333333337</v>
      </c>
      <c r="H31" s="149">
        <f t="shared" si="22"/>
        <v>308.33333333333337</v>
      </c>
      <c r="I31" s="177">
        <f t="shared" si="22"/>
        <v>308.33333333333337</v>
      </c>
      <c r="J31" s="24">
        <f t="shared" si="22"/>
        <v>308.33333333333337</v>
      </c>
      <c r="K31" s="24">
        <f t="shared" si="22"/>
        <v>308.33333333333337</v>
      </c>
      <c r="L31" s="177">
        <f t="shared" si="22"/>
        <v>308.33333333333337</v>
      </c>
      <c r="M31" s="24">
        <f t="shared" si="22"/>
        <v>308.33333333333337</v>
      </c>
      <c r="N31" s="178">
        <f t="shared" si="22"/>
        <v>308.33333333333337</v>
      </c>
      <c r="O31" s="24">
        <f t="shared" si="23"/>
        <v>925.00000000000011</v>
      </c>
      <c r="P31" s="24">
        <f t="shared" si="24"/>
        <v>925.00000000000011</v>
      </c>
      <c r="Q31" s="24">
        <f t="shared" si="25"/>
        <v>925.00000000000011</v>
      </c>
      <c r="R31" s="24">
        <f t="shared" si="26"/>
        <v>925.00000000000011</v>
      </c>
      <c r="S31" s="25">
        <f t="shared" si="27"/>
        <v>3700.0000000000014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308.33333333333337</v>
      </c>
      <c r="D32" s="24">
        <f t="shared" si="22"/>
        <v>308.33333333333337</v>
      </c>
      <c r="E32" s="24">
        <f t="shared" si="22"/>
        <v>308.33333333333337</v>
      </c>
      <c r="F32" s="177">
        <f t="shared" si="22"/>
        <v>308.33333333333337</v>
      </c>
      <c r="G32" s="24">
        <f t="shared" si="22"/>
        <v>308.33333333333337</v>
      </c>
      <c r="H32" s="149">
        <f t="shared" si="22"/>
        <v>308.33333333333337</v>
      </c>
      <c r="I32" s="177">
        <f t="shared" si="22"/>
        <v>308.33333333333337</v>
      </c>
      <c r="J32" s="24">
        <f t="shared" si="22"/>
        <v>308.33333333333337</v>
      </c>
      <c r="K32" s="24">
        <f t="shared" si="22"/>
        <v>308.33333333333337</v>
      </c>
      <c r="L32" s="177">
        <f t="shared" si="22"/>
        <v>308.33333333333337</v>
      </c>
      <c r="M32" s="24">
        <f t="shared" si="22"/>
        <v>308.33333333333337</v>
      </c>
      <c r="N32" s="178">
        <f t="shared" si="22"/>
        <v>308.33333333333337</v>
      </c>
      <c r="O32" s="24">
        <f t="shared" si="23"/>
        <v>925.00000000000011</v>
      </c>
      <c r="P32" s="24">
        <f t="shared" si="24"/>
        <v>925.00000000000011</v>
      </c>
      <c r="Q32" s="24">
        <f t="shared" si="25"/>
        <v>925.00000000000011</v>
      </c>
      <c r="R32" s="24">
        <f t="shared" si="26"/>
        <v>925.00000000000011</v>
      </c>
      <c r="S32" s="25">
        <f t="shared" si="27"/>
        <v>3700.0000000000014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2211.9909500000012</v>
      </c>
      <c r="D33" s="24">
        <f t="shared" si="22"/>
        <v>2211.9909500000012</v>
      </c>
      <c r="E33" s="24">
        <f t="shared" si="22"/>
        <v>2211.9909500000012</v>
      </c>
      <c r="F33" s="177">
        <f t="shared" si="22"/>
        <v>2211.9909500000012</v>
      </c>
      <c r="G33" s="24">
        <f t="shared" si="22"/>
        <v>2211.9909500000012</v>
      </c>
      <c r="H33" s="149">
        <f t="shared" si="22"/>
        <v>2211.9909500000012</v>
      </c>
      <c r="I33" s="177">
        <f t="shared" si="22"/>
        <v>2211.9909500000012</v>
      </c>
      <c r="J33" s="24">
        <f t="shared" si="22"/>
        <v>2211.9909500000012</v>
      </c>
      <c r="K33" s="24">
        <f t="shared" si="22"/>
        <v>2211.9909500000012</v>
      </c>
      <c r="L33" s="177">
        <f t="shared" si="22"/>
        <v>2211.9909500000012</v>
      </c>
      <c r="M33" s="24">
        <f t="shared" si="22"/>
        <v>2211.9909500000012</v>
      </c>
      <c r="N33" s="178">
        <f t="shared" si="22"/>
        <v>2211.9909500000012</v>
      </c>
      <c r="O33" s="24">
        <f t="shared" si="23"/>
        <v>6635.9728500000037</v>
      </c>
      <c r="P33" s="24">
        <f t="shared" si="24"/>
        <v>6635.9728500000037</v>
      </c>
      <c r="Q33" s="24">
        <f t="shared" si="25"/>
        <v>6635.9728500000037</v>
      </c>
      <c r="R33" s="24">
        <f t="shared" si="26"/>
        <v>6635.9728500000037</v>
      </c>
      <c r="S33" s="25">
        <f t="shared" si="27"/>
        <v>26543.891400000008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487.5</v>
      </c>
      <c r="D34" s="24">
        <f t="shared" si="22"/>
        <v>487.5</v>
      </c>
      <c r="E34" s="24">
        <f t="shared" si="22"/>
        <v>487.5</v>
      </c>
      <c r="F34" s="177">
        <f t="shared" si="22"/>
        <v>487.5</v>
      </c>
      <c r="G34" s="24">
        <f t="shared" si="22"/>
        <v>487.5</v>
      </c>
      <c r="H34" s="149">
        <f t="shared" si="22"/>
        <v>487.5</v>
      </c>
      <c r="I34" s="177">
        <f t="shared" si="22"/>
        <v>487.5</v>
      </c>
      <c r="J34" s="24">
        <f t="shared" si="22"/>
        <v>487.5</v>
      </c>
      <c r="K34" s="24">
        <f t="shared" si="22"/>
        <v>487.5</v>
      </c>
      <c r="L34" s="177">
        <f t="shared" si="22"/>
        <v>487.5</v>
      </c>
      <c r="M34" s="24">
        <f t="shared" si="22"/>
        <v>487.5</v>
      </c>
      <c r="N34" s="178">
        <f t="shared" si="22"/>
        <v>487.5</v>
      </c>
      <c r="O34" s="24">
        <f t="shared" si="23"/>
        <v>1462.5</v>
      </c>
      <c r="P34" s="24">
        <f t="shared" si="24"/>
        <v>1462.5</v>
      </c>
      <c r="Q34" s="24">
        <f t="shared" si="25"/>
        <v>1462.5</v>
      </c>
      <c r="R34" s="24">
        <f t="shared" si="26"/>
        <v>1462.5</v>
      </c>
      <c r="S34" s="25">
        <f t="shared" si="27"/>
        <v>5850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518</v>
      </c>
      <c r="D35" s="24">
        <f t="shared" si="22"/>
        <v>518</v>
      </c>
      <c r="E35" s="24">
        <f t="shared" si="22"/>
        <v>518</v>
      </c>
      <c r="F35" s="177">
        <f t="shared" si="22"/>
        <v>518</v>
      </c>
      <c r="G35" s="24">
        <f t="shared" si="22"/>
        <v>518</v>
      </c>
      <c r="H35" s="149">
        <f t="shared" si="22"/>
        <v>518</v>
      </c>
      <c r="I35" s="177">
        <f t="shared" si="22"/>
        <v>518</v>
      </c>
      <c r="J35" s="24">
        <f t="shared" si="22"/>
        <v>518</v>
      </c>
      <c r="K35" s="24">
        <f t="shared" si="22"/>
        <v>518</v>
      </c>
      <c r="L35" s="177">
        <f t="shared" si="22"/>
        <v>518</v>
      </c>
      <c r="M35" s="24">
        <f t="shared" si="22"/>
        <v>518</v>
      </c>
      <c r="N35" s="178">
        <f t="shared" si="22"/>
        <v>518</v>
      </c>
      <c r="O35" s="24">
        <f t="shared" si="23"/>
        <v>1554</v>
      </c>
      <c r="P35" s="24">
        <f t="shared" si="24"/>
        <v>1554</v>
      </c>
      <c r="Q35" s="24">
        <f t="shared" si="25"/>
        <v>1554</v>
      </c>
      <c r="R35" s="24">
        <f t="shared" si="26"/>
        <v>1554</v>
      </c>
      <c r="S35" s="25">
        <f t="shared" si="27"/>
        <v>6216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1498.5</v>
      </c>
      <c r="D36" s="24">
        <f t="shared" si="22"/>
        <v>1498.5</v>
      </c>
      <c r="E36" s="24">
        <f t="shared" si="22"/>
        <v>1498.5</v>
      </c>
      <c r="F36" s="177">
        <f t="shared" si="22"/>
        <v>1498.5</v>
      </c>
      <c r="G36" s="24">
        <f t="shared" si="22"/>
        <v>1498.5</v>
      </c>
      <c r="H36" s="149">
        <f t="shared" si="22"/>
        <v>1498.5</v>
      </c>
      <c r="I36" s="177">
        <f t="shared" si="22"/>
        <v>1498.5</v>
      </c>
      <c r="J36" s="24">
        <f t="shared" si="22"/>
        <v>1498.5</v>
      </c>
      <c r="K36" s="24">
        <f t="shared" si="22"/>
        <v>1498.5</v>
      </c>
      <c r="L36" s="177">
        <f t="shared" si="22"/>
        <v>1498.5</v>
      </c>
      <c r="M36" s="24">
        <f t="shared" si="22"/>
        <v>1498.5</v>
      </c>
      <c r="N36" s="178">
        <f t="shared" si="22"/>
        <v>1498.5</v>
      </c>
      <c r="O36" s="24">
        <f t="shared" si="23"/>
        <v>4495.5</v>
      </c>
      <c r="P36" s="24">
        <f t="shared" si="24"/>
        <v>4495.5</v>
      </c>
      <c r="Q36" s="24">
        <f t="shared" si="25"/>
        <v>4495.5</v>
      </c>
      <c r="R36" s="24">
        <f t="shared" si="26"/>
        <v>4495.5</v>
      </c>
      <c r="S36" s="25">
        <f t="shared" si="27"/>
        <v>17982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629</v>
      </c>
      <c r="D37" s="24">
        <f t="shared" si="22"/>
        <v>629</v>
      </c>
      <c r="E37" s="24">
        <f t="shared" si="22"/>
        <v>629</v>
      </c>
      <c r="F37" s="177">
        <f t="shared" si="22"/>
        <v>629</v>
      </c>
      <c r="G37" s="24">
        <f t="shared" si="22"/>
        <v>629</v>
      </c>
      <c r="H37" s="149">
        <f t="shared" si="22"/>
        <v>629</v>
      </c>
      <c r="I37" s="177">
        <f t="shared" si="22"/>
        <v>629</v>
      </c>
      <c r="J37" s="24">
        <f t="shared" si="22"/>
        <v>629</v>
      </c>
      <c r="K37" s="24">
        <f t="shared" si="22"/>
        <v>629</v>
      </c>
      <c r="L37" s="177">
        <f t="shared" si="22"/>
        <v>629</v>
      </c>
      <c r="M37" s="24">
        <f t="shared" si="22"/>
        <v>629</v>
      </c>
      <c r="N37" s="178">
        <f t="shared" si="22"/>
        <v>629</v>
      </c>
      <c r="O37" s="24">
        <f t="shared" si="23"/>
        <v>1887</v>
      </c>
      <c r="P37" s="24">
        <f t="shared" si="24"/>
        <v>1887</v>
      </c>
      <c r="Q37" s="24">
        <f t="shared" si="25"/>
        <v>1887</v>
      </c>
      <c r="R37" s="24">
        <f t="shared" si="26"/>
        <v>1887</v>
      </c>
      <c r="S37" s="25">
        <f t="shared" si="27"/>
        <v>7548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960.07073066666669</v>
      </c>
      <c r="D38" s="24">
        <f t="shared" si="22"/>
        <v>960.07073066666669</v>
      </c>
      <c r="E38" s="24">
        <f t="shared" si="22"/>
        <v>960.07073066666669</v>
      </c>
      <c r="F38" s="177">
        <f t="shared" si="22"/>
        <v>960.07073066666669</v>
      </c>
      <c r="G38" s="24">
        <f t="shared" si="22"/>
        <v>960.07073066666669</v>
      </c>
      <c r="H38" s="149">
        <f t="shared" si="22"/>
        <v>960.07073066666669</v>
      </c>
      <c r="I38" s="177">
        <f t="shared" si="22"/>
        <v>960.07073066666669</v>
      </c>
      <c r="J38" s="24">
        <f t="shared" si="22"/>
        <v>960.07073066666669</v>
      </c>
      <c r="K38" s="24">
        <f t="shared" si="22"/>
        <v>960.07073066666669</v>
      </c>
      <c r="L38" s="177">
        <f t="shared" si="22"/>
        <v>960.07073066666669</v>
      </c>
      <c r="M38" s="24">
        <f t="shared" si="22"/>
        <v>960.07073066666669</v>
      </c>
      <c r="N38" s="178">
        <f t="shared" si="22"/>
        <v>960.07073066666669</v>
      </c>
      <c r="O38" s="24">
        <f t="shared" si="23"/>
        <v>2880.212192</v>
      </c>
      <c r="P38" s="24">
        <f t="shared" si="24"/>
        <v>2880.212192</v>
      </c>
      <c r="Q38" s="24">
        <f t="shared" si="25"/>
        <v>2880.212192</v>
      </c>
      <c r="R38" s="24">
        <f t="shared" si="26"/>
        <v>2880.212192</v>
      </c>
      <c r="S38" s="25">
        <f t="shared" si="27"/>
        <v>11520.848767999998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4531.0200000000004</v>
      </c>
      <c r="D39" s="27">
        <f t="shared" si="22"/>
        <v>4531.0200000000004</v>
      </c>
      <c r="E39" s="27">
        <f t="shared" si="22"/>
        <v>4531.0200000000004</v>
      </c>
      <c r="F39" s="179">
        <f t="shared" si="22"/>
        <v>4531.0200000000004</v>
      </c>
      <c r="G39" s="27">
        <f t="shared" si="22"/>
        <v>4531.0200000000004</v>
      </c>
      <c r="H39" s="150">
        <f t="shared" si="22"/>
        <v>4531.0200000000004</v>
      </c>
      <c r="I39" s="179">
        <f t="shared" si="22"/>
        <v>4531.0200000000004</v>
      </c>
      <c r="J39" s="27">
        <f t="shared" si="22"/>
        <v>4531.0200000000004</v>
      </c>
      <c r="K39" s="27">
        <f t="shared" si="22"/>
        <v>4531.0200000000004</v>
      </c>
      <c r="L39" s="179">
        <f t="shared" si="22"/>
        <v>4531.0200000000004</v>
      </c>
      <c r="M39" s="27">
        <f t="shared" si="22"/>
        <v>4531.0200000000004</v>
      </c>
      <c r="N39" s="180">
        <f t="shared" si="22"/>
        <v>4531.0200000000004</v>
      </c>
      <c r="O39" s="27">
        <f t="shared" si="23"/>
        <v>13593.060000000001</v>
      </c>
      <c r="P39" s="27">
        <f t="shared" si="24"/>
        <v>13593.060000000001</v>
      </c>
      <c r="Q39" s="27">
        <f t="shared" si="25"/>
        <v>13593.060000000001</v>
      </c>
      <c r="R39" s="27">
        <f t="shared" si="26"/>
        <v>13593.060000000001</v>
      </c>
      <c r="S39" s="28">
        <f t="shared" si="27"/>
        <v>54372.24000000002</v>
      </c>
    </row>
    <row r="40" spans="2:19" s="41" customFormat="1" ht="12.75" x14ac:dyDescent="0.25">
      <c r="B40" s="45" t="s">
        <v>32</v>
      </c>
      <c r="C40" s="138">
        <f>SUM(C29:C39)</f>
        <v>11886.081680666668</v>
      </c>
      <c r="D40" s="46">
        <f t="shared" ref="D40:R40" si="28">SUM(D29:D39)</f>
        <v>11886.081680666668</v>
      </c>
      <c r="E40" s="46">
        <f t="shared" si="28"/>
        <v>11886.081680666668</v>
      </c>
      <c r="F40" s="191">
        <f t="shared" si="28"/>
        <v>11886.081680666668</v>
      </c>
      <c r="G40" s="46">
        <f t="shared" si="28"/>
        <v>11886.081680666668</v>
      </c>
      <c r="H40" s="156">
        <f t="shared" si="28"/>
        <v>11886.081680666668</v>
      </c>
      <c r="I40" s="191">
        <f t="shared" si="28"/>
        <v>11886.081680666668</v>
      </c>
      <c r="J40" s="46">
        <f t="shared" si="28"/>
        <v>11886.081680666668</v>
      </c>
      <c r="K40" s="46">
        <f t="shared" si="28"/>
        <v>11886.081680666668</v>
      </c>
      <c r="L40" s="191">
        <f t="shared" si="28"/>
        <v>11886.081680666668</v>
      </c>
      <c r="M40" s="46">
        <f t="shared" si="28"/>
        <v>11886.081680666668</v>
      </c>
      <c r="N40" s="192">
        <f t="shared" si="28"/>
        <v>11886.081680666668</v>
      </c>
      <c r="O40" s="46">
        <f t="shared" si="28"/>
        <v>35658.24504200001</v>
      </c>
      <c r="P40" s="46">
        <f t="shared" si="28"/>
        <v>35658.24504200001</v>
      </c>
      <c r="Q40" s="46">
        <f t="shared" si="28"/>
        <v>35658.24504200001</v>
      </c>
      <c r="R40" s="46">
        <f t="shared" si="28"/>
        <v>35658.24504200001</v>
      </c>
      <c r="S40" s="47">
        <f>SUM(S29:S39)</f>
        <v>142632.98016800004</v>
      </c>
    </row>
    <row r="41" spans="2:19" s="39" customFormat="1" ht="12.75" x14ac:dyDescent="0.25">
      <c r="B41" s="48" t="s">
        <v>33</v>
      </c>
      <c r="C41" s="139">
        <f>IFERROR(C40/C13,"N/A")</f>
        <v>0.64481715797877459</v>
      </c>
      <c r="D41" s="49">
        <f t="shared" ref="D41:R41" si="29">IFERROR(D40/D13,"N/A")</f>
        <v>0.64481715797877459</v>
      </c>
      <c r="E41" s="49">
        <f t="shared" si="29"/>
        <v>0.64481715797877459</v>
      </c>
      <c r="F41" s="193">
        <f t="shared" si="29"/>
        <v>0.64481715797877459</v>
      </c>
      <c r="G41" s="49">
        <f t="shared" si="29"/>
        <v>0.64481715797877459</v>
      </c>
      <c r="H41" s="157">
        <f t="shared" si="29"/>
        <v>0.64481715797877459</v>
      </c>
      <c r="I41" s="193">
        <f t="shared" si="29"/>
        <v>0.64481715797877459</v>
      </c>
      <c r="J41" s="49">
        <f t="shared" si="29"/>
        <v>0.64481715797877459</v>
      </c>
      <c r="K41" s="49">
        <f t="shared" si="29"/>
        <v>0.64481715797877459</v>
      </c>
      <c r="L41" s="193">
        <f t="shared" si="29"/>
        <v>0.64481715797877459</v>
      </c>
      <c r="M41" s="49">
        <f t="shared" si="29"/>
        <v>0.64481715797877459</v>
      </c>
      <c r="N41" s="194">
        <f t="shared" si="29"/>
        <v>0.64481715797877459</v>
      </c>
      <c r="O41" s="49">
        <f t="shared" si="29"/>
        <v>0.64481715797877504</v>
      </c>
      <c r="P41" s="49">
        <f t="shared" si="29"/>
        <v>0.64481715797877504</v>
      </c>
      <c r="Q41" s="49">
        <f t="shared" si="29"/>
        <v>0.64481715797877504</v>
      </c>
      <c r="R41" s="49">
        <f t="shared" si="29"/>
        <v>0.64481715797877504</v>
      </c>
      <c r="S41" s="50">
        <f>IFERROR(S40/S13,"N/A")</f>
        <v>0.64481715797877459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37</v>
      </c>
      <c r="D42" s="52">
        <f>C42</f>
        <v>37</v>
      </c>
      <c r="E42" s="52">
        <f t="shared" ref="E42:N42" si="30">D42</f>
        <v>37</v>
      </c>
      <c r="F42" s="195">
        <f t="shared" si="30"/>
        <v>37</v>
      </c>
      <c r="G42" s="52">
        <f t="shared" si="30"/>
        <v>37</v>
      </c>
      <c r="H42" s="158">
        <f t="shared" si="30"/>
        <v>37</v>
      </c>
      <c r="I42" s="195">
        <f t="shared" si="30"/>
        <v>37</v>
      </c>
      <c r="J42" s="52">
        <f t="shared" si="30"/>
        <v>37</v>
      </c>
      <c r="K42" s="52">
        <f t="shared" si="30"/>
        <v>37</v>
      </c>
      <c r="L42" s="195">
        <f t="shared" si="30"/>
        <v>37</v>
      </c>
      <c r="M42" s="52">
        <f t="shared" si="30"/>
        <v>37</v>
      </c>
      <c r="N42" s="196">
        <f t="shared" si="30"/>
        <v>37</v>
      </c>
      <c r="O42" s="52">
        <f>AVERAGE(C42:E42)</f>
        <v>37</v>
      </c>
      <c r="P42" s="52">
        <f>AVERAGE(F42:H42)</f>
        <v>37</v>
      </c>
      <c r="Q42" s="52">
        <f>AVERAGE(I42:K42)</f>
        <v>37</v>
      </c>
      <c r="R42" s="52">
        <f>AVERAGE(L42:N42)</f>
        <v>37</v>
      </c>
      <c r="S42" s="53">
        <f>AVERAGE(O42:R42)</f>
        <v>37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6547.1773193333302</v>
      </c>
      <c r="D44" s="34">
        <f t="shared" ref="D44:R44" si="31">D13-D25-D40</f>
        <v>6547.1773193333302</v>
      </c>
      <c r="E44" s="34">
        <f t="shared" si="31"/>
        <v>6547.1773193333302</v>
      </c>
      <c r="F44" s="185">
        <f t="shared" si="31"/>
        <v>6547.1773193333302</v>
      </c>
      <c r="G44" s="34">
        <f t="shared" si="31"/>
        <v>6547.1773193333302</v>
      </c>
      <c r="H44" s="153">
        <f t="shared" si="31"/>
        <v>6547.1773193333302</v>
      </c>
      <c r="I44" s="185">
        <f t="shared" si="31"/>
        <v>6547.1773193333302</v>
      </c>
      <c r="J44" s="34">
        <f t="shared" si="31"/>
        <v>6547.1773193333302</v>
      </c>
      <c r="K44" s="34">
        <f t="shared" si="31"/>
        <v>6547.1773193333302</v>
      </c>
      <c r="L44" s="185">
        <f t="shared" si="31"/>
        <v>6547.1773193333302</v>
      </c>
      <c r="M44" s="34">
        <f t="shared" si="31"/>
        <v>6547.1773193333302</v>
      </c>
      <c r="N44" s="186">
        <f t="shared" si="31"/>
        <v>6547.1773193333302</v>
      </c>
      <c r="O44" s="34">
        <f t="shared" si="31"/>
        <v>19641.531957999963</v>
      </c>
      <c r="P44" s="34">
        <f t="shared" si="31"/>
        <v>19641.531957999963</v>
      </c>
      <c r="Q44" s="34">
        <f t="shared" si="31"/>
        <v>19641.531957999963</v>
      </c>
      <c r="R44" s="34">
        <f t="shared" si="31"/>
        <v>19641.531957999963</v>
      </c>
      <c r="S44" s="35">
        <f>S13-S25-S40</f>
        <v>78566.127831999969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0.35518284202122535</v>
      </c>
      <c r="D45" s="56">
        <f t="shared" si="32"/>
        <v>0.35518284202122535</v>
      </c>
      <c r="E45" s="56">
        <f t="shared" si="32"/>
        <v>0.35518284202122535</v>
      </c>
      <c r="F45" s="197">
        <f t="shared" si="32"/>
        <v>0.35518284202122535</v>
      </c>
      <c r="G45" s="56">
        <f t="shared" si="32"/>
        <v>0.35518284202122535</v>
      </c>
      <c r="H45" s="159">
        <f t="shared" si="32"/>
        <v>0.35518284202122535</v>
      </c>
      <c r="I45" s="197">
        <f t="shared" si="32"/>
        <v>0.35518284202122535</v>
      </c>
      <c r="J45" s="56">
        <f t="shared" si="32"/>
        <v>0.35518284202122535</v>
      </c>
      <c r="K45" s="56">
        <f t="shared" si="32"/>
        <v>0.35518284202122535</v>
      </c>
      <c r="L45" s="197">
        <f t="shared" si="32"/>
        <v>0.35518284202122535</v>
      </c>
      <c r="M45" s="56">
        <f t="shared" si="32"/>
        <v>0.35518284202122535</v>
      </c>
      <c r="N45" s="198">
        <f t="shared" si="32"/>
        <v>0.35518284202122535</v>
      </c>
      <c r="O45" s="56">
        <f t="shared" si="32"/>
        <v>0.35518284202122502</v>
      </c>
      <c r="P45" s="56">
        <f t="shared" si="32"/>
        <v>0.35518284202122502</v>
      </c>
      <c r="Q45" s="56">
        <f t="shared" si="32"/>
        <v>0.35518284202122502</v>
      </c>
      <c r="R45" s="56">
        <f t="shared" si="32"/>
        <v>0.35518284202122502</v>
      </c>
      <c r="S45" s="57">
        <f>IFERROR(S44/S13,"NO GMV")</f>
        <v>0.35518284202122535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6547.1773193333302</v>
      </c>
      <c r="D47" s="60">
        <f t="shared" ref="D47:R47" si="33">+D44+D25</f>
        <v>6547.1773193333302</v>
      </c>
      <c r="E47" s="60">
        <f t="shared" si="33"/>
        <v>6547.1773193333302</v>
      </c>
      <c r="F47" s="199">
        <f t="shared" si="33"/>
        <v>6547.1773193333302</v>
      </c>
      <c r="G47" s="60">
        <f t="shared" si="33"/>
        <v>6547.1773193333302</v>
      </c>
      <c r="H47" s="160">
        <f t="shared" si="33"/>
        <v>6547.1773193333302</v>
      </c>
      <c r="I47" s="199">
        <f t="shared" si="33"/>
        <v>6547.1773193333302</v>
      </c>
      <c r="J47" s="60">
        <f t="shared" si="33"/>
        <v>6547.1773193333302</v>
      </c>
      <c r="K47" s="60">
        <f t="shared" si="33"/>
        <v>6547.1773193333302</v>
      </c>
      <c r="L47" s="199">
        <f t="shared" si="33"/>
        <v>6547.1773193333302</v>
      </c>
      <c r="M47" s="60">
        <f t="shared" si="33"/>
        <v>6547.1773193333302</v>
      </c>
      <c r="N47" s="200">
        <f t="shared" si="33"/>
        <v>6547.1773193333302</v>
      </c>
      <c r="O47" s="60">
        <f t="shared" si="33"/>
        <v>19641.531957999963</v>
      </c>
      <c r="P47" s="60">
        <f t="shared" si="33"/>
        <v>19641.531957999963</v>
      </c>
      <c r="Q47" s="60">
        <f t="shared" si="33"/>
        <v>19641.531957999963</v>
      </c>
      <c r="R47" s="60">
        <f t="shared" si="33"/>
        <v>19641.531957999963</v>
      </c>
      <c r="S47" s="61">
        <f>+S44+S25</f>
        <v>78566.127831999969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0.35518284202122535</v>
      </c>
      <c r="D48" s="63">
        <f t="shared" si="34"/>
        <v>0.35518284202122535</v>
      </c>
      <c r="E48" s="63">
        <f t="shared" si="34"/>
        <v>0.35518284202122535</v>
      </c>
      <c r="F48" s="201">
        <f t="shared" si="34"/>
        <v>0.35518284202122535</v>
      </c>
      <c r="G48" s="63">
        <f t="shared" si="34"/>
        <v>0.35518284202122535</v>
      </c>
      <c r="H48" s="161">
        <f t="shared" si="34"/>
        <v>0.35518284202122535</v>
      </c>
      <c r="I48" s="201">
        <f t="shared" si="34"/>
        <v>0.35518284202122535</v>
      </c>
      <c r="J48" s="63">
        <f t="shared" si="34"/>
        <v>0.35518284202122535</v>
      </c>
      <c r="K48" s="63">
        <f t="shared" si="34"/>
        <v>0.35518284202122535</v>
      </c>
      <c r="L48" s="201">
        <f t="shared" si="34"/>
        <v>0.35518284202122535</v>
      </c>
      <c r="M48" s="63">
        <f t="shared" si="34"/>
        <v>0.35518284202122535</v>
      </c>
      <c r="N48" s="163">
        <f t="shared" si="34"/>
        <v>0.35518284202122535</v>
      </c>
      <c r="O48" s="63">
        <f t="shared" si="34"/>
        <v>0.35518284202122502</v>
      </c>
      <c r="P48" s="63">
        <f t="shared" si="34"/>
        <v>0.35518284202122502</v>
      </c>
      <c r="Q48" s="63">
        <f t="shared" si="34"/>
        <v>0.35518284202122502</v>
      </c>
      <c r="R48" s="63">
        <f t="shared" si="34"/>
        <v>0.35518284202122502</v>
      </c>
      <c r="S48" s="64">
        <f>IFERROR(S47/S13,"NO GMV")</f>
        <v>0.35518284202122535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0429D-C32E-4BAF-9C3A-382C6D785900}">
  <sheetPr codeName="Sheet61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45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45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0</v>
      </c>
      <c r="D10" s="27">
        <f t="shared" si="3"/>
        <v>0</v>
      </c>
      <c r="E10" s="27">
        <f t="shared" si="3"/>
        <v>0</v>
      </c>
      <c r="F10" s="179">
        <f t="shared" si="3"/>
        <v>0</v>
      </c>
      <c r="G10" s="27">
        <f t="shared" si="3"/>
        <v>0</v>
      </c>
      <c r="H10" s="150">
        <f t="shared" si="3"/>
        <v>0</v>
      </c>
      <c r="I10" s="179">
        <f t="shared" si="3"/>
        <v>0</v>
      </c>
      <c r="J10" s="27">
        <f t="shared" si="3"/>
        <v>0</v>
      </c>
      <c r="K10" s="27">
        <f t="shared" si="3"/>
        <v>0</v>
      </c>
      <c r="L10" s="179">
        <f t="shared" si="3"/>
        <v>0</v>
      </c>
      <c r="M10" s="27">
        <f t="shared" si="3"/>
        <v>0</v>
      </c>
      <c r="N10" s="180">
        <f t="shared" si="3"/>
        <v>0</v>
      </c>
      <c r="O10" s="27">
        <f t="shared" si="4"/>
        <v>0</v>
      </c>
      <c r="P10" s="27">
        <f t="shared" si="5"/>
        <v>0</v>
      </c>
      <c r="Q10" s="27">
        <f t="shared" si="6"/>
        <v>0</v>
      </c>
      <c r="R10" s="27">
        <f t="shared" si="7"/>
        <v>0</v>
      </c>
      <c r="S10" s="28">
        <f t="shared" si="8"/>
        <v>0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88.166666666666671</v>
      </c>
      <c r="D40" s="46">
        <f t="shared" ref="D40:R40" si="28">SUM(D29:D39)</f>
        <v>88.166666666666671</v>
      </c>
      <c r="E40" s="46">
        <f t="shared" si="28"/>
        <v>88.166666666666671</v>
      </c>
      <c r="F40" s="191">
        <f t="shared" si="28"/>
        <v>88.166666666666671</v>
      </c>
      <c r="G40" s="46">
        <f t="shared" si="28"/>
        <v>88.166666666666671</v>
      </c>
      <c r="H40" s="156">
        <f t="shared" si="28"/>
        <v>88.166666666666671</v>
      </c>
      <c r="I40" s="191">
        <f t="shared" si="28"/>
        <v>88.166666666666671</v>
      </c>
      <c r="J40" s="46">
        <f t="shared" si="28"/>
        <v>88.166666666666671</v>
      </c>
      <c r="K40" s="46">
        <f t="shared" si="28"/>
        <v>88.166666666666671</v>
      </c>
      <c r="L40" s="191">
        <f t="shared" si="28"/>
        <v>88.166666666666671</v>
      </c>
      <c r="M40" s="46">
        <f t="shared" si="28"/>
        <v>88.166666666666671</v>
      </c>
      <c r="N40" s="192">
        <f t="shared" si="28"/>
        <v>88.166666666666671</v>
      </c>
      <c r="O40" s="46">
        <f t="shared" si="28"/>
        <v>264.5</v>
      </c>
      <c r="P40" s="46">
        <f t="shared" si="28"/>
        <v>264.5</v>
      </c>
      <c r="Q40" s="46">
        <f t="shared" si="28"/>
        <v>264.5</v>
      </c>
      <c r="R40" s="46">
        <f t="shared" si="28"/>
        <v>264.5</v>
      </c>
      <c r="S40" s="47">
        <f>SUM(S29:S39)</f>
        <v>1058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-88.166666666666671</v>
      </c>
      <c r="D44" s="34">
        <f t="shared" ref="D44:R44" si="31">D13-D25-D40</f>
        <v>-88.166666666666671</v>
      </c>
      <c r="E44" s="34">
        <f t="shared" si="31"/>
        <v>-88.166666666666671</v>
      </c>
      <c r="F44" s="185">
        <f t="shared" si="31"/>
        <v>-88.166666666666671</v>
      </c>
      <c r="G44" s="34">
        <f t="shared" si="31"/>
        <v>-88.166666666666671</v>
      </c>
      <c r="H44" s="153">
        <f t="shared" si="31"/>
        <v>-88.166666666666671</v>
      </c>
      <c r="I44" s="185">
        <f t="shared" si="31"/>
        <v>-88.166666666666671</v>
      </c>
      <c r="J44" s="34">
        <f t="shared" si="31"/>
        <v>-88.166666666666671</v>
      </c>
      <c r="K44" s="34">
        <f t="shared" si="31"/>
        <v>-88.166666666666671</v>
      </c>
      <c r="L44" s="185">
        <f t="shared" si="31"/>
        <v>-88.166666666666671</v>
      </c>
      <c r="M44" s="34">
        <f t="shared" si="31"/>
        <v>-88.166666666666671</v>
      </c>
      <c r="N44" s="186">
        <f t="shared" si="31"/>
        <v>-88.166666666666671</v>
      </c>
      <c r="O44" s="34">
        <f t="shared" si="31"/>
        <v>-264.5</v>
      </c>
      <c r="P44" s="34">
        <f t="shared" si="31"/>
        <v>-264.5</v>
      </c>
      <c r="Q44" s="34">
        <f t="shared" si="31"/>
        <v>-264.5</v>
      </c>
      <c r="R44" s="34">
        <f t="shared" si="31"/>
        <v>-264.5</v>
      </c>
      <c r="S44" s="35">
        <f>S13-S25-S40</f>
        <v>-1058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-88.166666666666671</v>
      </c>
      <c r="D47" s="60">
        <f t="shared" ref="D47:R47" si="33">+D44+D25</f>
        <v>-88.166666666666671</v>
      </c>
      <c r="E47" s="60">
        <f t="shared" si="33"/>
        <v>-88.166666666666671</v>
      </c>
      <c r="F47" s="199">
        <f t="shared" si="33"/>
        <v>-88.166666666666671</v>
      </c>
      <c r="G47" s="60">
        <f t="shared" si="33"/>
        <v>-88.166666666666671</v>
      </c>
      <c r="H47" s="160">
        <f t="shared" si="33"/>
        <v>-88.166666666666671</v>
      </c>
      <c r="I47" s="199">
        <f t="shared" si="33"/>
        <v>-88.166666666666671</v>
      </c>
      <c r="J47" s="60">
        <f t="shared" si="33"/>
        <v>-88.166666666666671</v>
      </c>
      <c r="K47" s="60">
        <f t="shared" si="33"/>
        <v>-88.166666666666671</v>
      </c>
      <c r="L47" s="199">
        <f t="shared" si="33"/>
        <v>-88.166666666666671</v>
      </c>
      <c r="M47" s="60">
        <f t="shared" si="33"/>
        <v>-88.166666666666671</v>
      </c>
      <c r="N47" s="200">
        <f t="shared" si="33"/>
        <v>-88.166666666666671</v>
      </c>
      <c r="O47" s="60">
        <f t="shared" si="33"/>
        <v>-264.5</v>
      </c>
      <c r="P47" s="60">
        <f t="shared" si="33"/>
        <v>-264.5</v>
      </c>
      <c r="Q47" s="60">
        <f t="shared" si="33"/>
        <v>-264.5</v>
      </c>
      <c r="R47" s="60">
        <f t="shared" si="33"/>
        <v>-264.5</v>
      </c>
      <c r="S47" s="61">
        <f>+S44+S25</f>
        <v>-1058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0E12-1CFF-404F-8E01-4E1D274C0E9F}">
  <sheetPr codeName="Sheet62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46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46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0</v>
      </c>
      <c r="D10" s="27">
        <f t="shared" si="3"/>
        <v>0</v>
      </c>
      <c r="E10" s="27">
        <f t="shared" si="3"/>
        <v>0</v>
      </c>
      <c r="F10" s="179">
        <f t="shared" si="3"/>
        <v>0</v>
      </c>
      <c r="G10" s="27">
        <f t="shared" si="3"/>
        <v>0</v>
      </c>
      <c r="H10" s="150">
        <f t="shared" si="3"/>
        <v>0</v>
      </c>
      <c r="I10" s="179">
        <f t="shared" si="3"/>
        <v>0</v>
      </c>
      <c r="J10" s="27">
        <f t="shared" si="3"/>
        <v>0</v>
      </c>
      <c r="K10" s="27">
        <f t="shared" si="3"/>
        <v>0</v>
      </c>
      <c r="L10" s="179">
        <f t="shared" si="3"/>
        <v>0</v>
      </c>
      <c r="M10" s="27">
        <f t="shared" si="3"/>
        <v>0</v>
      </c>
      <c r="N10" s="180">
        <f t="shared" si="3"/>
        <v>0</v>
      </c>
      <c r="O10" s="27">
        <f t="shared" si="4"/>
        <v>0</v>
      </c>
      <c r="P10" s="27">
        <f t="shared" si="5"/>
        <v>0</v>
      </c>
      <c r="Q10" s="27">
        <f t="shared" si="6"/>
        <v>0</v>
      </c>
      <c r="R10" s="27">
        <f t="shared" si="7"/>
        <v>0</v>
      </c>
      <c r="S10" s="28">
        <f t="shared" si="8"/>
        <v>0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0</v>
      </c>
      <c r="D31" s="24">
        <f t="shared" si="22"/>
        <v>0</v>
      </c>
      <c r="E31" s="24">
        <f t="shared" si="22"/>
        <v>0</v>
      </c>
      <c r="F31" s="177">
        <f t="shared" si="22"/>
        <v>0</v>
      </c>
      <c r="G31" s="24">
        <f t="shared" si="22"/>
        <v>0</v>
      </c>
      <c r="H31" s="149">
        <f t="shared" si="22"/>
        <v>0</v>
      </c>
      <c r="I31" s="177">
        <f t="shared" si="22"/>
        <v>0</v>
      </c>
      <c r="J31" s="24">
        <f t="shared" si="22"/>
        <v>0</v>
      </c>
      <c r="K31" s="24">
        <f t="shared" si="22"/>
        <v>0</v>
      </c>
      <c r="L31" s="177">
        <f t="shared" si="22"/>
        <v>0</v>
      </c>
      <c r="M31" s="24">
        <f t="shared" si="22"/>
        <v>0</v>
      </c>
      <c r="N31" s="178">
        <f t="shared" si="22"/>
        <v>0</v>
      </c>
      <c r="O31" s="24">
        <f t="shared" si="23"/>
        <v>0</v>
      </c>
      <c r="P31" s="24">
        <f t="shared" si="24"/>
        <v>0</v>
      </c>
      <c r="Q31" s="24">
        <f t="shared" si="25"/>
        <v>0</v>
      </c>
      <c r="R31" s="24">
        <f t="shared" si="26"/>
        <v>0</v>
      </c>
      <c r="S31" s="25">
        <f t="shared" si="27"/>
        <v>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0</v>
      </c>
      <c r="D32" s="24">
        <f t="shared" si="22"/>
        <v>0</v>
      </c>
      <c r="E32" s="24">
        <f t="shared" si="22"/>
        <v>0</v>
      </c>
      <c r="F32" s="177">
        <f t="shared" si="22"/>
        <v>0</v>
      </c>
      <c r="G32" s="24">
        <f t="shared" si="22"/>
        <v>0</v>
      </c>
      <c r="H32" s="149">
        <f t="shared" si="22"/>
        <v>0</v>
      </c>
      <c r="I32" s="177">
        <f t="shared" si="22"/>
        <v>0</v>
      </c>
      <c r="J32" s="24">
        <f t="shared" si="22"/>
        <v>0</v>
      </c>
      <c r="K32" s="24">
        <f t="shared" si="22"/>
        <v>0</v>
      </c>
      <c r="L32" s="177">
        <f t="shared" si="22"/>
        <v>0</v>
      </c>
      <c r="M32" s="24">
        <f t="shared" si="22"/>
        <v>0</v>
      </c>
      <c r="N32" s="178">
        <f t="shared" si="22"/>
        <v>0</v>
      </c>
      <c r="O32" s="24">
        <f t="shared" si="23"/>
        <v>0</v>
      </c>
      <c r="P32" s="24">
        <f t="shared" si="24"/>
        <v>0</v>
      </c>
      <c r="Q32" s="24">
        <f t="shared" si="25"/>
        <v>0</v>
      </c>
      <c r="R32" s="24">
        <f t="shared" si="26"/>
        <v>0</v>
      </c>
      <c r="S32" s="25">
        <f t="shared" si="27"/>
        <v>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0</v>
      </c>
      <c r="D35" s="24">
        <f t="shared" si="22"/>
        <v>0</v>
      </c>
      <c r="E35" s="24">
        <f t="shared" si="22"/>
        <v>0</v>
      </c>
      <c r="F35" s="177">
        <f t="shared" si="22"/>
        <v>0</v>
      </c>
      <c r="G35" s="24">
        <f t="shared" si="22"/>
        <v>0</v>
      </c>
      <c r="H35" s="149">
        <f t="shared" si="22"/>
        <v>0</v>
      </c>
      <c r="I35" s="177">
        <f t="shared" si="22"/>
        <v>0</v>
      </c>
      <c r="J35" s="24">
        <f t="shared" si="22"/>
        <v>0</v>
      </c>
      <c r="K35" s="24">
        <f t="shared" si="22"/>
        <v>0</v>
      </c>
      <c r="L35" s="177">
        <f t="shared" si="22"/>
        <v>0</v>
      </c>
      <c r="M35" s="24">
        <f t="shared" si="22"/>
        <v>0</v>
      </c>
      <c r="N35" s="178">
        <f t="shared" si="22"/>
        <v>0</v>
      </c>
      <c r="O35" s="24">
        <f t="shared" si="23"/>
        <v>0</v>
      </c>
      <c r="P35" s="24">
        <f t="shared" si="24"/>
        <v>0</v>
      </c>
      <c r="Q35" s="24">
        <f t="shared" si="25"/>
        <v>0</v>
      </c>
      <c r="R35" s="24">
        <f t="shared" si="26"/>
        <v>0</v>
      </c>
      <c r="S35" s="25">
        <f t="shared" si="27"/>
        <v>0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0</v>
      </c>
      <c r="D36" s="24">
        <f t="shared" si="22"/>
        <v>0</v>
      </c>
      <c r="E36" s="24">
        <f t="shared" si="22"/>
        <v>0</v>
      </c>
      <c r="F36" s="177">
        <f t="shared" si="22"/>
        <v>0</v>
      </c>
      <c r="G36" s="24">
        <f t="shared" si="22"/>
        <v>0</v>
      </c>
      <c r="H36" s="149">
        <f t="shared" si="22"/>
        <v>0</v>
      </c>
      <c r="I36" s="177">
        <f t="shared" si="22"/>
        <v>0</v>
      </c>
      <c r="J36" s="24">
        <f t="shared" si="22"/>
        <v>0</v>
      </c>
      <c r="K36" s="24">
        <f t="shared" si="22"/>
        <v>0</v>
      </c>
      <c r="L36" s="177">
        <f t="shared" si="22"/>
        <v>0</v>
      </c>
      <c r="M36" s="24">
        <f t="shared" si="22"/>
        <v>0</v>
      </c>
      <c r="N36" s="178">
        <f t="shared" si="22"/>
        <v>0</v>
      </c>
      <c r="O36" s="24">
        <f t="shared" si="23"/>
        <v>0</v>
      </c>
      <c r="P36" s="24">
        <f t="shared" si="24"/>
        <v>0</v>
      </c>
      <c r="Q36" s="24">
        <f t="shared" si="25"/>
        <v>0</v>
      </c>
      <c r="R36" s="24">
        <f t="shared" si="26"/>
        <v>0</v>
      </c>
      <c r="S36" s="25">
        <f t="shared" si="27"/>
        <v>0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0</v>
      </c>
      <c r="D37" s="24">
        <f t="shared" si="22"/>
        <v>0</v>
      </c>
      <c r="E37" s="24">
        <f t="shared" si="22"/>
        <v>0</v>
      </c>
      <c r="F37" s="177">
        <f t="shared" si="22"/>
        <v>0</v>
      </c>
      <c r="G37" s="24">
        <f t="shared" si="22"/>
        <v>0</v>
      </c>
      <c r="H37" s="149">
        <f t="shared" si="22"/>
        <v>0</v>
      </c>
      <c r="I37" s="177">
        <f t="shared" si="22"/>
        <v>0</v>
      </c>
      <c r="J37" s="24">
        <f t="shared" si="22"/>
        <v>0</v>
      </c>
      <c r="K37" s="24">
        <f t="shared" si="22"/>
        <v>0</v>
      </c>
      <c r="L37" s="177">
        <f t="shared" si="22"/>
        <v>0</v>
      </c>
      <c r="M37" s="24">
        <f t="shared" si="22"/>
        <v>0</v>
      </c>
      <c r="N37" s="178">
        <f t="shared" si="22"/>
        <v>0</v>
      </c>
      <c r="O37" s="24">
        <f t="shared" si="23"/>
        <v>0</v>
      </c>
      <c r="P37" s="24">
        <f t="shared" si="24"/>
        <v>0</v>
      </c>
      <c r="Q37" s="24">
        <f t="shared" si="25"/>
        <v>0</v>
      </c>
      <c r="R37" s="24">
        <f t="shared" si="26"/>
        <v>0</v>
      </c>
      <c r="S37" s="25">
        <f t="shared" si="27"/>
        <v>0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0</v>
      </c>
      <c r="D40" s="46">
        <f t="shared" ref="D40:R40" si="28">SUM(D29:D39)</f>
        <v>0</v>
      </c>
      <c r="E40" s="46">
        <f t="shared" si="28"/>
        <v>0</v>
      </c>
      <c r="F40" s="191">
        <f t="shared" si="28"/>
        <v>0</v>
      </c>
      <c r="G40" s="46">
        <f t="shared" si="28"/>
        <v>0</v>
      </c>
      <c r="H40" s="156">
        <f t="shared" si="28"/>
        <v>0</v>
      </c>
      <c r="I40" s="191">
        <f t="shared" si="28"/>
        <v>0</v>
      </c>
      <c r="J40" s="46">
        <f t="shared" si="28"/>
        <v>0</v>
      </c>
      <c r="K40" s="46">
        <f t="shared" si="28"/>
        <v>0</v>
      </c>
      <c r="L40" s="191">
        <f t="shared" si="28"/>
        <v>0</v>
      </c>
      <c r="M40" s="46">
        <f t="shared" si="28"/>
        <v>0</v>
      </c>
      <c r="N40" s="192">
        <f t="shared" si="28"/>
        <v>0</v>
      </c>
      <c r="O40" s="46">
        <f t="shared" si="28"/>
        <v>0</v>
      </c>
      <c r="P40" s="46">
        <f t="shared" si="28"/>
        <v>0</v>
      </c>
      <c r="Q40" s="46">
        <f t="shared" si="28"/>
        <v>0</v>
      </c>
      <c r="R40" s="46">
        <f t="shared" si="28"/>
        <v>0</v>
      </c>
      <c r="S40" s="47">
        <f>SUM(S29:S39)</f>
        <v>0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0</v>
      </c>
      <c r="D42" s="52">
        <f>C42</f>
        <v>0</v>
      </c>
      <c r="E42" s="52">
        <f t="shared" ref="E42:N42" si="30">D42</f>
        <v>0</v>
      </c>
      <c r="F42" s="195">
        <f t="shared" si="30"/>
        <v>0</v>
      </c>
      <c r="G42" s="52">
        <f t="shared" si="30"/>
        <v>0</v>
      </c>
      <c r="H42" s="158">
        <f t="shared" si="30"/>
        <v>0</v>
      </c>
      <c r="I42" s="195">
        <f t="shared" si="30"/>
        <v>0</v>
      </c>
      <c r="J42" s="52">
        <f t="shared" si="30"/>
        <v>0</v>
      </c>
      <c r="K42" s="52">
        <f t="shared" si="30"/>
        <v>0</v>
      </c>
      <c r="L42" s="195">
        <f t="shared" si="30"/>
        <v>0</v>
      </c>
      <c r="M42" s="52">
        <f t="shared" si="30"/>
        <v>0</v>
      </c>
      <c r="N42" s="196">
        <f t="shared" si="30"/>
        <v>0</v>
      </c>
      <c r="O42" s="52">
        <f>AVERAGE(C42:E42)</f>
        <v>0</v>
      </c>
      <c r="P42" s="52">
        <f>AVERAGE(F42:H42)</f>
        <v>0</v>
      </c>
      <c r="Q42" s="52">
        <f>AVERAGE(I42:K42)</f>
        <v>0</v>
      </c>
      <c r="R42" s="52">
        <f>AVERAGE(L42:N42)</f>
        <v>0</v>
      </c>
      <c r="S42" s="53">
        <f>AVERAGE(O42:R42)</f>
        <v>0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0</v>
      </c>
      <c r="D44" s="34">
        <f t="shared" ref="D44:R44" si="31">D13-D25-D40</f>
        <v>0</v>
      </c>
      <c r="E44" s="34">
        <f t="shared" si="31"/>
        <v>0</v>
      </c>
      <c r="F44" s="185">
        <f t="shared" si="31"/>
        <v>0</v>
      </c>
      <c r="G44" s="34">
        <f t="shared" si="31"/>
        <v>0</v>
      </c>
      <c r="H44" s="153">
        <f t="shared" si="31"/>
        <v>0</v>
      </c>
      <c r="I44" s="185">
        <f t="shared" si="31"/>
        <v>0</v>
      </c>
      <c r="J44" s="34">
        <f t="shared" si="31"/>
        <v>0</v>
      </c>
      <c r="K44" s="34">
        <f t="shared" si="31"/>
        <v>0</v>
      </c>
      <c r="L44" s="185">
        <f t="shared" si="31"/>
        <v>0</v>
      </c>
      <c r="M44" s="34">
        <f t="shared" si="31"/>
        <v>0</v>
      </c>
      <c r="N44" s="186">
        <f t="shared" si="31"/>
        <v>0</v>
      </c>
      <c r="O44" s="34">
        <f t="shared" si="31"/>
        <v>0</v>
      </c>
      <c r="P44" s="34">
        <f t="shared" si="31"/>
        <v>0</v>
      </c>
      <c r="Q44" s="34">
        <f t="shared" si="31"/>
        <v>0</v>
      </c>
      <c r="R44" s="34">
        <f t="shared" si="31"/>
        <v>0</v>
      </c>
      <c r="S44" s="35">
        <f>S13-S25-S40</f>
        <v>0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0</v>
      </c>
      <c r="D47" s="60">
        <f t="shared" ref="D47:R47" si="33">+D44+D25</f>
        <v>0</v>
      </c>
      <c r="E47" s="60">
        <f t="shared" si="33"/>
        <v>0</v>
      </c>
      <c r="F47" s="199">
        <f t="shared" si="33"/>
        <v>0</v>
      </c>
      <c r="G47" s="60">
        <f t="shared" si="33"/>
        <v>0</v>
      </c>
      <c r="H47" s="160">
        <f t="shared" si="33"/>
        <v>0</v>
      </c>
      <c r="I47" s="199">
        <f t="shared" si="33"/>
        <v>0</v>
      </c>
      <c r="J47" s="60">
        <f t="shared" si="33"/>
        <v>0</v>
      </c>
      <c r="K47" s="60">
        <f t="shared" si="33"/>
        <v>0</v>
      </c>
      <c r="L47" s="199">
        <f t="shared" si="33"/>
        <v>0</v>
      </c>
      <c r="M47" s="60">
        <f t="shared" si="33"/>
        <v>0</v>
      </c>
      <c r="N47" s="200">
        <f t="shared" si="33"/>
        <v>0</v>
      </c>
      <c r="O47" s="60">
        <f t="shared" si="33"/>
        <v>0</v>
      </c>
      <c r="P47" s="60">
        <f t="shared" si="33"/>
        <v>0</v>
      </c>
      <c r="Q47" s="60">
        <f t="shared" si="33"/>
        <v>0</v>
      </c>
      <c r="R47" s="60">
        <f t="shared" si="33"/>
        <v>0</v>
      </c>
      <c r="S47" s="61">
        <f>+S44+S25</f>
        <v>0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2371C-B204-4707-A9B6-DDFF502EB02F}">
  <sheetPr codeName="Sheet63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47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47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7.583333333333333</v>
      </c>
      <c r="D8" s="24">
        <f t="shared" ref="D8:N10" si="3">C8</f>
        <v>7.583333333333333</v>
      </c>
      <c r="E8" s="24">
        <f t="shared" si="3"/>
        <v>7.583333333333333</v>
      </c>
      <c r="F8" s="177">
        <f t="shared" si="3"/>
        <v>7.583333333333333</v>
      </c>
      <c r="G8" s="24">
        <f t="shared" si="3"/>
        <v>7.583333333333333</v>
      </c>
      <c r="H8" s="149">
        <f t="shared" si="3"/>
        <v>7.583333333333333</v>
      </c>
      <c r="I8" s="177">
        <f t="shared" si="3"/>
        <v>7.583333333333333</v>
      </c>
      <c r="J8" s="24">
        <f t="shared" si="3"/>
        <v>7.583333333333333</v>
      </c>
      <c r="K8" s="24">
        <f t="shared" si="3"/>
        <v>7.583333333333333</v>
      </c>
      <c r="L8" s="177">
        <f t="shared" si="3"/>
        <v>7.583333333333333</v>
      </c>
      <c r="M8" s="24">
        <f t="shared" si="3"/>
        <v>7.583333333333333</v>
      </c>
      <c r="N8" s="178">
        <f t="shared" si="3"/>
        <v>7.583333333333333</v>
      </c>
      <c r="O8" s="24">
        <f t="shared" ref="O8:O10" si="4">SUM(C8:E8)</f>
        <v>22.75</v>
      </c>
      <c r="P8" s="24">
        <f t="shared" ref="P8:P10" si="5">SUM(F8:H8)</f>
        <v>22.75</v>
      </c>
      <c r="Q8" s="24">
        <f t="shared" ref="Q8:Q10" si="6">SUM(I8:K8)</f>
        <v>22.75</v>
      </c>
      <c r="R8" s="24">
        <f t="shared" ref="R8:R10" si="7">SUM(L8:N8)</f>
        <v>22.75</v>
      </c>
      <c r="S8" s="25">
        <f t="shared" ref="S8:S10" si="8">SUM(C8:N8)</f>
        <v>90.999999999999986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-7.583333333333333</v>
      </c>
      <c r="D10" s="27">
        <f t="shared" si="3"/>
        <v>-7.583333333333333</v>
      </c>
      <c r="E10" s="27">
        <f t="shared" si="3"/>
        <v>-7.583333333333333</v>
      </c>
      <c r="F10" s="179">
        <f t="shared" si="3"/>
        <v>-7.583333333333333</v>
      </c>
      <c r="G10" s="27">
        <f t="shared" si="3"/>
        <v>-7.583333333333333</v>
      </c>
      <c r="H10" s="150">
        <f t="shared" si="3"/>
        <v>-7.583333333333333</v>
      </c>
      <c r="I10" s="179">
        <f t="shared" si="3"/>
        <v>-7.583333333333333</v>
      </c>
      <c r="J10" s="27">
        <f t="shared" si="3"/>
        <v>-7.583333333333333</v>
      </c>
      <c r="K10" s="27">
        <f t="shared" si="3"/>
        <v>-7.583333333333333</v>
      </c>
      <c r="L10" s="179">
        <f t="shared" si="3"/>
        <v>-7.583333333333333</v>
      </c>
      <c r="M10" s="27">
        <f t="shared" si="3"/>
        <v>-7.583333333333333</v>
      </c>
      <c r="N10" s="180">
        <f t="shared" si="3"/>
        <v>-7.583333333333333</v>
      </c>
      <c r="O10" s="27">
        <f t="shared" si="4"/>
        <v>-22.75</v>
      </c>
      <c r="P10" s="27">
        <f t="shared" si="5"/>
        <v>-22.75</v>
      </c>
      <c r="Q10" s="27">
        <f t="shared" si="6"/>
        <v>-22.75</v>
      </c>
      <c r="R10" s="27">
        <f t="shared" si="7"/>
        <v>-22.75</v>
      </c>
      <c r="S10" s="28">
        <f t="shared" si="8"/>
        <v>-90.999999999999986</v>
      </c>
    </row>
    <row r="11" spans="1:19" ht="12.75" x14ac:dyDescent="0.25">
      <c r="B11" s="29" t="s">
        <v>9</v>
      </c>
      <c r="C11" s="133">
        <f>SUM(C8:C9)</f>
        <v>7.583333333333333</v>
      </c>
      <c r="D11" s="30">
        <f t="shared" ref="D11:S11" si="9">SUM(D8:D9)</f>
        <v>7.583333333333333</v>
      </c>
      <c r="E11" s="30">
        <f t="shared" si="9"/>
        <v>7.583333333333333</v>
      </c>
      <c r="F11" s="181">
        <f t="shared" si="9"/>
        <v>7.583333333333333</v>
      </c>
      <c r="G11" s="30">
        <f t="shared" si="9"/>
        <v>7.583333333333333</v>
      </c>
      <c r="H11" s="151">
        <f t="shared" si="9"/>
        <v>7.583333333333333</v>
      </c>
      <c r="I11" s="181">
        <f t="shared" si="9"/>
        <v>7.583333333333333</v>
      </c>
      <c r="J11" s="30">
        <f t="shared" si="9"/>
        <v>7.583333333333333</v>
      </c>
      <c r="K11" s="30">
        <f t="shared" si="9"/>
        <v>7.583333333333333</v>
      </c>
      <c r="L11" s="181">
        <f t="shared" si="9"/>
        <v>7.583333333333333</v>
      </c>
      <c r="M11" s="30">
        <f t="shared" si="9"/>
        <v>7.583333333333333</v>
      </c>
      <c r="N11" s="182">
        <f t="shared" si="9"/>
        <v>7.583333333333333</v>
      </c>
      <c r="O11" s="30">
        <f t="shared" si="9"/>
        <v>22.75</v>
      </c>
      <c r="P11" s="30">
        <f t="shared" si="9"/>
        <v>22.75</v>
      </c>
      <c r="Q11" s="30">
        <f t="shared" si="9"/>
        <v>22.75</v>
      </c>
      <c r="R11" s="30">
        <f t="shared" si="9"/>
        <v>22.75</v>
      </c>
      <c r="S11" s="31">
        <f t="shared" si="9"/>
        <v>90.999999999999986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7.583333333333333</v>
      </c>
      <c r="D22" s="24">
        <f t="shared" si="14"/>
        <v>7.583333333333333</v>
      </c>
      <c r="E22" s="24">
        <f t="shared" si="14"/>
        <v>7.583333333333333</v>
      </c>
      <c r="F22" s="177">
        <f t="shared" si="14"/>
        <v>7.583333333333333</v>
      </c>
      <c r="G22" s="24">
        <f t="shared" si="14"/>
        <v>7.583333333333333</v>
      </c>
      <c r="H22" s="149">
        <f t="shared" si="14"/>
        <v>7.583333333333333</v>
      </c>
      <c r="I22" s="177">
        <f t="shared" si="14"/>
        <v>7.583333333333333</v>
      </c>
      <c r="J22" s="24">
        <f t="shared" si="14"/>
        <v>7.583333333333333</v>
      </c>
      <c r="K22" s="24">
        <f t="shared" si="14"/>
        <v>7.583333333333333</v>
      </c>
      <c r="L22" s="177">
        <f t="shared" si="14"/>
        <v>7.583333333333333</v>
      </c>
      <c r="M22" s="24">
        <f t="shared" si="14"/>
        <v>7.583333333333333</v>
      </c>
      <c r="N22" s="178">
        <f t="shared" si="14"/>
        <v>7.583333333333333</v>
      </c>
      <c r="O22" s="24">
        <f t="shared" si="15"/>
        <v>22.75</v>
      </c>
      <c r="P22" s="24">
        <f t="shared" si="16"/>
        <v>22.75</v>
      </c>
      <c r="Q22" s="24">
        <f t="shared" si="17"/>
        <v>22.75</v>
      </c>
      <c r="R22" s="24">
        <f t="shared" si="18"/>
        <v>22.75</v>
      </c>
      <c r="S22" s="25">
        <f t="shared" si="19"/>
        <v>90.999999999999986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7.583333333333333</v>
      </c>
      <c r="D25" s="34">
        <f t="shared" ref="D25:R25" si="20">SUM(D18:D24)</f>
        <v>7.583333333333333</v>
      </c>
      <c r="E25" s="34">
        <f t="shared" si="20"/>
        <v>7.583333333333333</v>
      </c>
      <c r="F25" s="185">
        <f t="shared" si="20"/>
        <v>7.583333333333333</v>
      </c>
      <c r="G25" s="34">
        <f t="shared" si="20"/>
        <v>7.583333333333333</v>
      </c>
      <c r="H25" s="153">
        <f t="shared" si="20"/>
        <v>7.583333333333333</v>
      </c>
      <c r="I25" s="185">
        <f t="shared" si="20"/>
        <v>7.583333333333333</v>
      </c>
      <c r="J25" s="34">
        <f t="shared" si="20"/>
        <v>7.583333333333333</v>
      </c>
      <c r="K25" s="34">
        <f t="shared" si="20"/>
        <v>7.583333333333333</v>
      </c>
      <c r="L25" s="185">
        <f t="shared" si="20"/>
        <v>7.583333333333333</v>
      </c>
      <c r="M25" s="34">
        <f t="shared" si="20"/>
        <v>7.583333333333333</v>
      </c>
      <c r="N25" s="186">
        <f t="shared" si="20"/>
        <v>7.583333333333333</v>
      </c>
      <c r="O25" s="34">
        <f t="shared" si="20"/>
        <v>22.75</v>
      </c>
      <c r="P25" s="34">
        <f t="shared" si="20"/>
        <v>22.75</v>
      </c>
      <c r="Q25" s="34">
        <f t="shared" si="20"/>
        <v>22.75</v>
      </c>
      <c r="R25" s="34">
        <f t="shared" si="20"/>
        <v>22.75</v>
      </c>
      <c r="S25" s="35">
        <f>SUM(S18:S24)</f>
        <v>90.999999999999986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16.666666666666668</v>
      </c>
      <c r="D29" s="24">
        <f t="shared" ref="D29:N39" si="22">C29</f>
        <v>16.666666666666668</v>
      </c>
      <c r="E29" s="24">
        <f t="shared" si="22"/>
        <v>16.666666666666668</v>
      </c>
      <c r="F29" s="177">
        <f t="shared" si="22"/>
        <v>16.666666666666668</v>
      </c>
      <c r="G29" s="24">
        <f t="shared" si="22"/>
        <v>16.666666666666668</v>
      </c>
      <c r="H29" s="149">
        <f t="shared" si="22"/>
        <v>16.666666666666668</v>
      </c>
      <c r="I29" s="177">
        <f t="shared" si="22"/>
        <v>16.666666666666668</v>
      </c>
      <c r="J29" s="24">
        <f t="shared" si="22"/>
        <v>16.666666666666668</v>
      </c>
      <c r="K29" s="24">
        <f t="shared" si="22"/>
        <v>16.666666666666668</v>
      </c>
      <c r="L29" s="177">
        <f t="shared" si="22"/>
        <v>16.666666666666668</v>
      </c>
      <c r="M29" s="24">
        <f t="shared" si="22"/>
        <v>16.666666666666668</v>
      </c>
      <c r="N29" s="178">
        <f t="shared" si="22"/>
        <v>16.666666666666668</v>
      </c>
      <c r="O29" s="24">
        <f t="shared" ref="O29:O39" si="23">SUM(C29:E29)</f>
        <v>50</v>
      </c>
      <c r="P29" s="24">
        <f t="shared" ref="P29:P39" si="24">SUM(F29:H29)</f>
        <v>50</v>
      </c>
      <c r="Q29" s="24">
        <f t="shared" ref="Q29:Q39" si="25">SUM(I29:K29)</f>
        <v>50</v>
      </c>
      <c r="R29" s="24">
        <f t="shared" ref="R29:R39" si="26">SUM(L29:N29)</f>
        <v>50</v>
      </c>
      <c r="S29" s="25">
        <f t="shared" ref="S29:S39" si="27">SUM(C29:N29)</f>
        <v>199.99999999999997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16.666666666666668</v>
      </c>
      <c r="D31" s="24">
        <f t="shared" si="22"/>
        <v>16.666666666666668</v>
      </c>
      <c r="E31" s="24">
        <f t="shared" si="22"/>
        <v>16.666666666666668</v>
      </c>
      <c r="F31" s="177">
        <f t="shared" si="22"/>
        <v>16.666666666666668</v>
      </c>
      <c r="G31" s="24">
        <f t="shared" si="22"/>
        <v>16.666666666666668</v>
      </c>
      <c r="H31" s="149">
        <f t="shared" si="22"/>
        <v>16.666666666666668</v>
      </c>
      <c r="I31" s="177">
        <f t="shared" si="22"/>
        <v>16.666666666666668</v>
      </c>
      <c r="J31" s="24">
        <f t="shared" si="22"/>
        <v>16.666666666666668</v>
      </c>
      <c r="K31" s="24">
        <f t="shared" si="22"/>
        <v>16.666666666666668</v>
      </c>
      <c r="L31" s="177">
        <f t="shared" si="22"/>
        <v>16.666666666666668</v>
      </c>
      <c r="M31" s="24">
        <f t="shared" si="22"/>
        <v>16.666666666666668</v>
      </c>
      <c r="N31" s="178">
        <f t="shared" si="22"/>
        <v>16.666666666666668</v>
      </c>
      <c r="O31" s="24">
        <f t="shared" si="23"/>
        <v>50</v>
      </c>
      <c r="P31" s="24">
        <f t="shared" si="24"/>
        <v>50</v>
      </c>
      <c r="Q31" s="24">
        <f t="shared" si="25"/>
        <v>50</v>
      </c>
      <c r="R31" s="24">
        <f t="shared" si="26"/>
        <v>50</v>
      </c>
      <c r="S31" s="25">
        <f t="shared" si="27"/>
        <v>199.99999999999997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16.666666666666668</v>
      </c>
      <c r="D32" s="24">
        <f t="shared" si="22"/>
        <v>16.666666666666668</v>
      </c>
      <c r="E32" s="24">
        <f t="shared" si="22"/>
        <v>16.666666666666668</v>
      </c>
      <c r="F32" s="177">
        <f t="shared" si="22"/>
        <v>16.666666666666668</v>
      </c>
      <c r="G32" s="24">
        <f t="shared" si="22"/>
        <v>16.666666666666668</v>
      </c>
      <c r="H32" s="149">
        <f t="shared" si="22"/>
        <v>16.666666666666668</v>
      </c>
      <c r="I32" s="177">
        <f t="shared" si="22"/>
        <v>16.666666666666668</v>
      </c>
      <c r="J32" s="24">
        <f t="shared" si="22"/>
        <v>16.666666666666668</v>
      </c>
      <c r="K32" s="24">
        <f t="shared" si="22"/>
        <v>16.666666666666668</v>
      </c>
      <c r="L32" s="177">
        <f t="shared" si="22"/>
        <v>16.666666666666668</v>
      </c>
      <c r="M32" s="24">
        <f t="shared" si="22"/>
        <v>16.666666666666668</v>
      </c>
      <c r="N32" s="178">
        <f t="shared" si="22"/>
        <v>16.666666666666668</v>
      </c>
      <c r="O32" s="24">
        <f t="shared" si="23"/>
        <v>50</v>
      </c>
      <c r="P32" s="24">
        <f t="shared" si="24"/>
        <v>50</v>
      </c>
      <c r="Q32" s="24">
        <f t="shared" si="25"/>
        <v>50</v>
      </c>
      <c r="R32" s="24">
        <f t="shared" si="26"/>
        <v>50</v>
      </c>
      <c r="S32" s="25">
        <f t="shared" si="27"/>
        <v>199.99999999999997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28</v>
      </c>
      <c r="D35" s="24">
        <f t="shared" si="22"/>
        <v>28</v>
      </c>
      <c r="E35" s="24">
        <f t="shared" si="22"/>
        <v>28</v>
      </c>
      <c r="F35" s="177">
        <f t="shared" si="22"/>
        <v>28</v>
      </c>
      <c r="G35" s="24">
        <f t="shared" si="22"/>
        <v>28</v>
      </c>
      <c r="H35" s="149">
        <f t="shared" si="22"/>
        <v>28</v>
      </c>
      <c r="I35" s="177">
        <f t="shared" si="22"/>
        <v>28</v>
      </c>
      <c r="J35" s="24">
        <f t="shared" si="22"/>
        <v>28</v>
      </c>
      <c r="K35" s="24">
        <f t="shared" si="22"/>
        <v>28</v>
      </c>
      <c r="L35" s="177">
        <f t="shared" si="22"/>
        <v>28</v>
      </c>
      <c r="M35" s="24">
        <f t="shared" si="22"/>
        <v>28</v>
      </c>
      <c r="N35" s="178">
        <f t="shared" si="22"/>
        <v>28</v>
      </c>
      <c r="O35" s="24">
        <f t="shared" si="23"/>
        <v>84</v>
      </c>
      <c r="P35" s="24">
        <f t="shared" si="24"/>
        <v>84</v>
      </c>
      <c r="Q35" s="24">
        <f t="shared" si="25"/>
        <v>84</v>
      </c>
      <c r="R35" s="24">
        <f t="shared" si="26"/>
        <v>84</v>
      </c>
      <c r="S35" s="25">
        <f t="shared" si="27"/>
        <v>336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81</v>
      </c>
      <c r="D36" s="24">
        <f t="shared" si="22"/>
        <v>81</v>
      </c>
      <c r="E36" s="24">
        <f t="shared" si="22"/>
        <v>81</v>
      </c>
      <c r="F36" s="177">
        <f t="shared" si="22"/>
        <v>81</v>
      </c>
      <c r="G36" s="24">
        <f t="shared" si="22"/>
        <v>81</v>
      </c>
      <c r="H36" s="149">
        <f t="shared" si="22"/>
        <v>81</v>
      </c>
      <c r="I36" s="177">
        <f t="shared" si="22"/>
        <v>81</v>
      </c>
      <c r="J36" s="24">
        <f t="shared" si="22"/>
        <v>81</v>
      </c>
      <c r="K36" s="24">
        <f t="shared" si="22"/>
        <v>81</v>
      </c>
      <c r="L36" s="177">
        <f t="shared" si="22"/>
        <v>81</v>
      </c>
      <c r="M36" s="24">
        <f t="shared" si="22"/>
        <v>81</v>
      </c>
      <c r="N36" s="178">
        <f t="shared" si="22"/>
        <v>81</v>
      </c>
      <c r="O36" s="24">
        <f t="shared" si="23"/>
        <v>243</v>
      </c>
      <c r="P36" s="24">
        <f t="shared" si="24"/>
        <v>243</v>
      </c>
      <c r="Q36" s="24">
        <f t="shared" si="25"/>
        <v>243</v>
      </c>
      <c r="R36" s="24">
        <f t="shared" si="26"/>
        <v>243</v>
      </c>
      <c r="S36" s="25">
        <f t="shared" si="27"/>
        <v>972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34</v>
      </c>
      <c r="D37" s="24">
        <f t="shared" si="22"/>
        <v>34</v>
      </c>
      <c r="E37" s="24">
        <f t="shared" si="22"/>
        <v>34</v>
      </c>
      <c r="F37" s="177">
        <f t="shared" si="22"/>
        <v>34</v>
      </c>
      <c r="G37" s="24">
        <f t="shared" si="22"/>
        <v>34</v>
      </c>
      <c r="H37" s="149">
        <f t="shared" si="22"/>
        <v>34</v>
      </c>
      <c r="I37" s="177">
        <f t="shared" si="22"/>
        <v>34</v>
      </c>
      <c r="J37" s="24">
        <f t="shared" si="22"/>
        <v>34</v>
      </c>
      <c r="K37" s="24">
        <f t="shared" si="22"/>
        <v>34</v>
      </c>
      <c r="L37" s="177">
        <f t="shared" si="22"/>
        <v>34</v>
      </c>
      <c r="M37" s="24">
        <f t="shared" si="22"/>
        <v>34</v>
      </c>
      <c r="N37" s="178">
        <f t="shared" si="22"/>
        <v>34</v>
      </c>
      <c r="O37" s="24">
        <f t="shared" si="23"/>
        <v>102</v>
      </c>
      <c r="P37" s="24">
        <f t="shared" si="24"/>
        <v>102</v>
      </c>
      <c r="Q37" s="24">
        <f t="shared" si="25"/>
        <v>102</v>
      </c>
      <c r="R37" s="24">
        <f t="shared" si="26"/>
        <v>102</v>
      </c>
      <c r="S37" s="25">
        <f t="shared" si="27"/>
        <v>408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9.8583333333333342E-2</v>
      </c>
      <c r="D38" s="24">
        <f t="shared" si="22"/>
        <v>9.8583333333333342E-2</v>
      </c>
      <c r="E38" s="24">
        <f t="shared" si="22"/>
        <v>9.8583333333333342E-2</v>
      </c>
      <c r="F38" s="177">
        <f t="shared" si="22"/>
        <v>9.8583333333333342E-2</v>
      </c>
      <c r="G38" s="24">
        <f t="shared" si="22"/>
        <v>9.8583333333333342E-2</v>
      </c>
      <c r="H38" s="149">
        <f t="shared" si="22"/>
        <v>9.8583333333333342E-2</v>
      </c>
      <c r="I38" s="177">
        <f t="shared" si="22"/>
        <v>9.8583333333333342E-2</v>
      </c>
      <c r="J38" s="24">
        <f t="shared" si="22"/>
        <v>9.8583333333333342E-2</v>
      </c>
      <c r="K38" s="24">
        <f t="shared" si="22"/>
        <v>9.8583333333333342E-2</v>
      </c>
      <c r="L38" s="177">
        <f t="shared" si="22"/>
        <v>9.8583333333333342E-2</v>
      </c>
      <c r="M38" s="24">
        <f t="shared" si="22"/>
        <v>9.8583333333333342E-2</v>
      </c>
      <c r="N38" s="178">
        <f t="shared" si="22"/>
        <v>9.8583333333333342E-2</v>
      </c>
      <c r="O38" s="24">
        <f t="shared" si="23"/>
        <v>0.29575000000000001</v>
      </c>
      <c r="P38" s="24">
        <f t="shared" si="24"/>
        <v>0.29575000000000001</v>
      </c>
      <c r="Q38" s="24">
        <f t="shared" si="25"/>
        <v>0.29575000000000001</v>
      </c>
      <c r="R38" s="24">
        <f t="shared" si="26"/>
        <v>0.29575000000000001</v>
      </c>
      <c r="S38" s="25">
        <f t="shared" si="27"/>
        <v>1.1830000000000001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0.82333333333333336</v>
      </c>
      <c r="D39" s="27">
        <f t="shared" si="22"/>
        <v>0.82333333333333336</v>
      </c>
      <c r="E39" s="27">
        <f t="shared" si="22"/>
        <v>0.82333333333333336</v>
      </c>
      <c r="F39" s="179">
        <f t="shared" si="22"/>
        <v>0.82333333333333336</v>
      </c>
      <c r="G39" s="27">
        <f t="shared" si="22"/>
        <v>0.82333333333333336</v>
      </c>
      <c r="H39" s="150">
        <f t="shared" si="22"/>
        <v>0.82333333333333336</v>
      </c>
      <c r="I39" s="179">
        <f t="shared" si="22"/>
        <v>0.82333333333333336</v>
      </c>
      <c r="J39" s="27">
        <f t="shared" si="22"/>
        <v>0.82333333333333336</v>
      </c>
      <c r="K39" s="27">
        <f t="shared" si="22"/>
        <v>0.82333333333333336</v>
      </c>
      <c r="L39" s="179">
        <f t="shared" si="22"/>
        <v>0.82333333333333336</v>
      </c>
      <c r="M39" s="27">
        <f t="shared" si="22"/>
        <v>0.82333333333333336</v>
      </c>
      <c r="N39" s="180">
        <f t="shared" si="22"/>
        <v>0.82333333333333336</v>
      </c>
      <c r="O39" s="27">
        <f t="shared" si="23"/>
        <v>2.4700000000000002</v>
      </c>
      <c r="P39" s="27">
        <f t="shared" si="24"/>
        <v>2.4700000000000002</v>
      </c>
      <c r="Q39" s="27">
        <f t="shared" si="25"/>
        <v>2.4700000000000002</v>
      </c>
      <c r="R39" s="27">
        <f t="shared" si="26"/>
        <v>2.4700000000000002</v>
      </c>
      <c r="S39" s="28">
        <f t="shared" si="27"/>
        <v>9.8800000000000026</v>
      </c>
    </row>
    <row r="40" spans="2:19" s="41" customFormat="1" ht="12.75" x14ac:dyDescent="0.25">
      <c r="B40" s="45" t="s">
        <v>32</v>
      </c>
      <c r="C40" s="138">
        <f>SUM(C29:C39)</f>
        <v>193.92191666666665</v>
      </c>
      <c r="D40" s="46">
        <f t="shared" ref="D40:R40" si="28">SUM(D29:D39)</f>
        <v>193.92191666666665</v>
      </c>
      <c r="E40" s="46">
        <f t="shared" si="28"/>
        <v>193.92191666666665</v>
      </c>
      <c r="F40" s="191">
        <f t="shared" si="28"/>
        <v>193.92191666666665</v>
      </c>
      <c r="G40" s="46">
        <f t="shared" si="28"/>
        <v>193.92191666666665</v>
      </c>
      <c r="H40" s="156">
        <f t="shared" si="28"/>
        <v>193.92191666666665</v>
      </c>
      <c r="I40" s="191">
        <f t="shared" si="28"/>
        <v>193.92191666666665</v>
      </c>
      <c r="J40" s="46">
        <f t="shared" si="28"/>
        <v>193.92191666666665</v>
      </c>
      <c r="K40" s="46">
        <f t="shared" si="28"/>
        <v>193.92191666666665</v>
      </c>
      <c r="L40" s="191">
        <f t="shared" si="28"/>
        <v>193.92191666666665</v>
      </c>
      <c r="M40" s="46">
        <f t="shared" si="28"/>
        <v>193.92191666666665</v>
      </c>
      <c r="N40" s="192">
        <f t="shared" si="28"/>
        <v>193.92191666666665</v>
      </c>
      <c r="O40" s="46">
        <f t="shared" si="28"/>
        <v>581.76575000000003</v>
      </c>
      <c r="P40" s="46">
        <f t="shared" si="28"/>
        <v>581.76575000000003</v>
      </c>
      <c r="Q40" s="46">
        <f t="shared" si="28"/>
        <v>581.76575000000003</v>
      </c>
      <c r="R40" s="46">
        <f t="shared" si="28"/>
        <v>581.76575000000003</v>
      </c>
      <c r="S40" s="47">
        <f>SUM(S29:S39)</f>
        <v>2327.0630000000001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</v>
      </c>
      <c r="D42" s="52">
        <f>C42</f>
        <v>2</v>
      </c>
      <c r="E42" s="52">
        <f t="shared" ref="E42:N42" si="30">D42</f>
        <v>2</v>
      </c>
      <c r="F42" s="195">
        <f t="shared" si="30"/>
        <v>2</v>
      </c>
      <c r="G42" s="52">
        <f t="shared" si="30"/>
        <v>2</v>
      </c>
      <c r="H42" s="158">
        <f t="shared" si="30"/>
        <v>2</v>
      </c>
      <c r="I42" s="195">
        <f t="shared" si="30"/>
        <v>2</v>
      </c>
      <c r="J42" s="52">
        <f t="shared" si="30"/>
        <v>2</v>
      </c>
      <c r="K42" s="52">
        <f t="shared" si="30"/>
        <v>2</v>
      </c>
      <c r="L42" s="195">
        <f t="shared" si="30"/>
        <v>2</v>
      </c>
      <c r="M42" s="52">
        <f t="shared" si="30"/>
        <v>2</v>
      </c>
      <c r="N42" s="196">
        <f t="shared" si="30"/>
        <v>2</v>
      </c>
      <c r="O42" s="52">
        <f>AVERAGE(C42:E42)</f>
        <v>2</v>
      </c>
      <c r="P42" s="52">
        <f>AVERAGE(F42:H42)</f>
        <v>2</v>
      </c>
      <c r="Q42" s="52">
        <f>AVERAGE(I42:K42)</f>
        <v>2</v>
      </c>
      <c r="R42" s="52">
        <f>AVERAGE(L42:N42)</f>
        <v>2</v>
      </c>
      <c r="S42" s="53">
        <f>AVERAGE(O42:R42)</f>
        <v>2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-201.50524999999999</v>
      </c>
      <c r="D44" s="34">
        <f t="shared" ref="D44:R44" si="31">D13-D25-D40</f>
        <v>-201.50524999999999</v>
      </c>
      <c r="E44" s="34">
        <f t="shared" si="31"/>
        <v>-201.50524999999999</v>
      </c>
      <c r="F44" s="185">
        <f t="shared" si="31"/>
        <v>-201.50524999999999</v>
      </c>
      <c r="G44" s="34">
        <f t="shared" si="31"/>
        <v>-201.50524999999999</v>
      </c>
      <c r="H44" s="153">
        <f t="shared" si="31"/>
        <v>-201.50524999999999</v>
      </c>
      <c r="I44" s="185">
        <f t="shared" si="31"/>
        <v>-201.50524999999999</v>
      </c>
      <c r="J44" s="34">
        <f t="shared" si="31"/>
        <v>-201.50524999999999</v>
      </c>
      <c r="K44" s="34">
        <f t="shared" si="31"/>
        <v>-201.50524999999999</v>
      </c>
      <c r="L44" s="185">
        <f t="shared" si="31"/>
        <v>-201.50524999999999</v>
      </c>
      <c r="M44" s="34">
        <f t="shared" si="31"/>
        <v>-201.50524999999999</v>
      </c>
      <c r="N44" s="186">
        <f t="shared" si="31"/>
        <v>-201.50524999999999</v>
      </c>
      <c r="O44" s="34">
        <f t="shared" si="31"/>
        <v>-604.51575000000003</v>
      </c>
      <c r="P44" s="34">
        <f t="shared" si="31"/>
        <v>-604.51575000000003</v>
      </c>
      <c r="Q44" s="34">
        <f t="shared" si="31"/>
        <v>-604.51575000000003</v>
      </c>
      <c r="R44" s="34">
        <f t="shared" si="31"/>
        <v>-604.51575000000003</v>
      </c>
      <c r="S44" s="35">
        <f>S13-S25-S40</f>
        <v>-2418.0630000000001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-193.92191666666665</v>
      </c>
      <c r="D47" s="60">
        <f t="shared" ref="D47:R47" si="33">+D44+D25</f>
        <v>-193.92191666666665</v>
      </c>
      <c r="E47" s="60">
        <f t="shared" si="33"/>
        <v>-193.92191666666665</v>
      </c>
      <c r="F47" s="199">
        <f t="shared" si="33"/>
        <v>-193.92191666666665</v>
      </c>
      <c r="G47" s="60">
        <f t="shared" si="33"/>
        <v>-193.92191666666665</v>
      </c>
      <c r="H47" s="160">
        <f t="shared" si="33"/>
        <v>-193.92191666666665</v>
      </c>
      <c r="I47" s="199">
        <f t="shared" si="33"/>
        <v>-193.92191666666665</v>
      </c>
      <c r="J47" s="60">
        <f t="shared" si="33"/>
        <v>-193.92191666666665</v>
      </c>
      <c r="K47" s="60">
        <f t="shared" si="33"/>
        <v>-193.92191666666665</v>
      </c>
      <c r="L47" s="199">
        <f t="shared" si="33"/>
        <v>-193.92191666666665</v>
      </c>
      <c r="M47" s="60">
        <f t="shared" si="33"/>
        <v>-193.92191666666665</v>
      </c>
      <c r="N47" s="200">
        <f t="shared" si="33"/>
        <v>-193.92191666666665</v>
      </c>
      <c r="O47" s="60">
        <f t="shared" si="33"/>
        <v>-581.76575000000003</v>
      </c>
      <c r="P47" s="60">
        <f t="shared" si="33"/>
        <v>-581.76575000000003</v>
      </c>
      <c r="Q47" s="60">
        <f t="shared" si="33"/>
        <v>-581.76575000000003</v>
      </c>
      <c r="R47" s="60">
        <f t="shared" si="33"/>
        <v>-581.76575000000003</v>
      </c>
      <c r="S47" s="61">
        <f>+S44+S25</f>
        <v>-2327.0630000000001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F4911-4FF0-4F9D-BDE6-719BDCFD29D8}">
  <sheetPr codeName="Sheet64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48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48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0</v>
      </c>
      <c r="D10" s="27">
        <f t="shared" si="3"/>
        <v>0</v>
      </c>
      <c r="E10" s="27">
        <f t="shared" si="3"/>
        <v>0</v>
      </c>
      <c r="F10" s="179">
        <f t="shared" si="3"/>
        <v>0</v>
      </c>
      <c r="G10" s="27">
        <f t="shared" si="3"/>
        <v>0</v>
      </c>
      <c r="H10" s="150">
        <f t="shared" si="3"/>
        <v>0</v>
      </c>
      <c r="I10" s="179">
        <f t="shared" si="3"/>
        <v>0</v>
      </c>
      <c r="J10" s="27">
        <f t="shared" si="3"/>
        <v>0</v>
      </c>
      <c r="K10" s="27">
        <f t="shared" si="3"/>
        <v>0</v>
      </c>
      <c r="L10" s="179">
        <f t="shared" si="3"/>
        <v>0</v>
      </c>
      <c r="M10" s="27">
        <f t="shared" si="3"/>
        <v>0</v>
      </c>
      <c r="N10" s="180">
        <f t="shared" si="3"/>
        <v>0</v>
      </c>
      <c r="O10" s="27">
        <f t="shared" si="4"/>
        <v>0</v>
      </c>
      <c r="P10" s="27">
        <f t="shared" si="5"/>
        <v>0</v>
      </c>
      <c r="Q10" s="27">
        <f t="shared" si="6"/>
        <v>0</v>
      </c>
      <c r="R10" s="27">
        <f t="shared" si="7"/>
        <v>0</v>
      </c>
      <c r="S10" s="28">
        <f t="shared" si="8"/>
        <v>0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88.166666666666671</v>
      </c>
      <c r="D40" s="46">
        <f t="shared" ref="D40:R40" si="28">SUM(D29:D39)</f>
        <v>88.166666666666671</v>
      </c>
      <c r="E40" s="46">
        <f t="shared" si="28"/>
        <v>88.166666666666671</v>
      </c>
      <c r="F40" s="191">
        <f t="shared" si="28"/>
        <v>88.166666666666671</v>
      </c>
      <c r="G40" s="46">
        <f t="shared" si="28"/>
        <v>88.166666666666671</v>
      </c>
      <c r="H40" s="156">
        <f t="shared" si="28"/>
        <v>88.166666666666671</v>
      </c>
      <c r="I40" s="191">
        <f t="shared" si="28"/>
        <v>88.166666666666671</v>
      </c>
      <c r="J40" s="46">
        <f t="shared" si="28"/>
        <v>88.166666666666671</v>
      </c>
      <c r="K40" s="46">
        <f t="shared" si="28"/>
        <v>88.166666666666671</v>
      </c>
      <c r="L40" s="191">
        <f t="shared" si="28"/>
        <v>88.166666666666671</v>
      </c>
      <c r="M40" s="46">
        <f t="shared" si="28"/>
        <v>88.166666666666671</v>
      </c>
      <c r="N40" s="192">
        <f t="shared" si="28"/>
        <v>88.166666666666671</v>
      </c>
      <c r="O40" s="46">
        <f t="shared" si="28"/>
        <v>264.5</v>
      </c>
      <c r="P40" s="46">
        <f t="shared" si="28"/>
        <v>264.5</v>
      </c>
      <c r="Q40" s="46">
        <f t="shared" si="28"/>
        <v>264.5</v>
      </c>
      <c r="R40" s="46">
        <f t="shared" si="28"/>
        <v>264.5</v>
      </c>
      <c r="S40" s="47">
        <f>SUM(S29:S39)</f>
        <v>1058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-88.166666666666671</v>
      </c>
      <c r="D44" s="34">
        <f t="shared" ref="D44:R44" si="31">D13-D25-D40</f>
        <v>-88.166666666666671</v>
      </c>
      <c r="E44" s="34">
        <f t="shared" si="31"/>
        <v>-88.166666666666671</v>
      </c>
      <c r="F44" s="185">
        <f t="shared" si="31"/>
        <v>-88.166666666666671</v>
      </c>
      <c r="G44" s="34">
        <f t="shared" si="31"/>
        <v>-88.166666666666671</v>
      </c>
      <c r="H44" s="153">
        <f t="shared" si="31"/>
        <v>-88.166666666666671</v>
      </c>
      <c r="I44" s="185">
        <f t="shared" si="31"/>
        <v>-88.166666666666671</v>
      </c>
      <c r="J44" s="34">
        <f t="shared" si="31"/>
        <v>-88.166666666666671</v>
      </c>
      <c r="K44" s="34">
        <f t="shared" si="31"/>
        <v>-88.166666666666671</v>
      </c>
      <c r="L44" s="185">
        <f t="shared" si="31"/>
        <v>-88.166666666666671</v>
      </c>
      <c r="M44" s="34">
        <f t="shared" si="31"/>
        <v>-88.166666666666671</v>
      </c>
      <c r="N44" s="186">
        <f t="shared" si="31"/>
        <v>-88.166666666666671</v>
      </c>
      <c r="O44" s="34">
        <f t="shared" si="31"/>
        <v>-264.5</v>
      </c>
      <c r="P44" s="34">
        <f t="shared" si="31"/>
        <v>-264.5</v>
      </c>
      <c r="Q44" s="34">
        <f t="shared" si="31"/>
        <v>-264.5</v>
      </c>
      <c r="R44" s="34">
        <f t="shared" si="31"/>
        <v>-264.5</v>
      </c>
      <c r="S44" s="35">
        <f>S13-S25-S40</f>
        <v>-1058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-88.166666666666671</v>
      </c>
      <c r="D47" s="60">
        <f t="shared" ref="D47:R47" si="33">+D44+D25</f>
        <v>-88.166666666666671</v>
      </c>
      <c r="E47" s="60">
        <f t="shared" si="33"/>
        <v>-88.166666666666671</v>
      </c>
      <c r="F47" s="199">
        <f t="shared" si="33"/>
        <v>-88.166666666666671</v>
      </c>
      <c r="G47" s="60">
        <f t="shared" si="33"/>
        <v>-88.166666666666671</v>
      </c>
      <c r="H47" s="160">
        <f t="shared" si="33"/>
        <v>-88.166666666666671</v>
      </c>
      <c r="I47" s="199">
        <f t="shared" si="33"/>
        <v>-88.166666666666671</v>
      </c>
      <c r="J47" s="60">
        <f t="shared" si="33"/>
        <v>-88.166666666666671</v>
      </c>
      <c r="K47" s="60">
        <f t="shared" si="33"/>
        <v>-88.166666666666671</v>
      </c>
      <c r="L47" s="199">
        <f t="shared" si="33"/>
        <v>-88.166666666666671</v>
      </c>
      <c r="M47" s="60">
        <f t="shared" si="33"/>
        <v>-88.166666666666671</v>
      </c>
      <c r="N47" s="200">
        <f t="shared" si="33"/>
        <v>-88.166666666666671</v>
      </c>
      <c r="O47" s="60">
        <f t="shared" si="33"/>
        <v>-264.5</v>
      </c>
      <c r="P47" s="60">
        <f t="shared" si="33"/>
        <v>-264.5</v>
      </c>
      <c r="Q47" s="60">
        <f t="shared" si="33"/>
        <v>-264.5</v>
      </c>
      <c r="R47" s="60">
        <f t="shared" si="33"/>
        <v>-264.5</v>
      </c>
      <c r="S47" s="61">
        <f>+S44+S25</f>
        <v>-1058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69E22-0802-4835-8985-D016D95F0186}">
  <sheetPr codeName="Sheet65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49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49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4858.75</v>
      </c>
      <c r="D5" s="15">
        <f>C5</f>
        <v>4858.75</v>
      </c>
      <c r="E5" s="15">
        <f t="shared" ref="E5:N5" si="2">D5</f>
        <v>4858.75</v>
      </c>
      <c r="F5" s="171">
        <f t="shared" si="2"/>
        <v>4858.75</v>
      </c>
      <c r="G5" s="15">
        <f t="shared" si="2"/>
        <v>4858.75</v>
      </c>
      <c r="H5" s="146">
        <f t="shared" si="2"/>
        <v>4858.75</v>
      </c>
      <c r="I5" s="171">
        <f t="shared" si="2"/>
        <v>4858.75</v>
      </c>
      <c r="J5" s="15">
        <f t="shared" si="2"/>
        <v>4858.75</v>
      </c>
      <c r="K5" s="15">
        <f t="shared" si="2"/>
        <v>4858.75</v>
      </c>
      <c r="L5" s="171">
        <f t="shared" si="2"/>
        <v>4858.75</v>
      </c>
      <c r="M5" s="15">
        <f t="shared" si="2"/>
        <v>4858.75</v>
      </c>
      <c r="N5" s="172">
        <f t="shared" si="2"/>
        <v>4858.75</v>
      </c>
      <c r="O5" s="15">
        <f>SUM(C5:E5)</f>
        <v>14576.25</v>
      </c>
      <c r="P5" s="15">
        <f>SUM(F5:H5)</f>
        <v>14576.25</v>
      </c>
      <c r="Q5" s="15">
        <f>SUM(I5:K5)</f>
        <v>14576.25</v>
      </c>
      <c r="R5" s="15">
        <f>SUM(L5:N5)</f>
        <v>14576.25</v>
      </c>
      <c r="S5" s="16">
        <f>SUM(C5:N5)</f>
        <v>58305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1607.125</v>
      </c>
      <c r="D8" s="24">
        <f t="shared" ref="D8:N10" si="3">C8</f>
        <v>1607.125</v>
      </c>
      <c r="E8" s="24">
        <f t="shared" si="3"/>
        <v>1607.125</v>
      </c>
      <c r="F8" s="177">
        <f t="shared" si="3"/>
        <v>1607.125</v>
      </c>
      <c r="G8" s="24">
        <f t="shared" si="3"/>
        <v>1607.125</v>
      </c>
      <c r="H8" s="149">
        <f t="shared" si="3"/>
        <v>1607.125</v>
      </c>
      <c r="I8" s="177">
        <f t="shared" si="3"/>
        <v>1607.125</v>
      </c>
      <c r="J8" s="24">
        <f t="shared" si="3"/>
        <v>1607.125</v>
      </c>
      <c r="K8" s="24">
        <f t="shared" si="3"/>
        <v>1607.125</v>
      </c>
      <c r="L8" s="177">
        <f t="shared" si="3"/>
        <v>1607.125</v>
      </c>
      <c r="M8" s="24">
        <f t="shared" si="3"/>
        <v>1607.125</v>
      </c>
      <c r="N8" s="178">
        <f t="shared" si="3"/>
        <v>1607.125</v>
      </c>
      <c r="O8" s="24">
        <f t="shared" ref="O8:O10" si="4">SUM(C8:E8)</f>
        <v>4821.375</v>
      </c>
      <c r="P8" s="24">
        <f t="shared" ref="P8:P10" si="5">SUM(F8:H8)</f>
        <v>4821.375</v>
      </c>
      <c r="Q8" s="24">
        <f t="shared" ref="Q8:Q10" si="6">SUM(I8:K8)</f>
        <v>4821.375</v>
      </c>
      <c r="R8" s="24">
        <f t="shared" ref="R8:R10" si="7">SUM(L8:N8)</f>
        <v>4821.375</v>
      </c>
      <c r="S8" s="25">
        <f t="shared" ref="S8:S10" si="8">SUM(C8:N8)</f>
        <v>19285.5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1453.8875</v>
      </c>
      <c r="D10" s="27">
        <f t="shared" si="3"/>
        <v>1453.8875</v>
      </c>
      <c r="E10" s="27">
        <f t="shared" si="3"/>
        <v>1453.8875</v>
      </c>
      <c r="F10" s="179">
        <f t="shared" si="3"/>
        <v>1453.8875</v>
      </c>
      <c r="G10" s="27">
        <f t="shared" si="3"/>
        <v>1453.8875</v>
      </c>
      <c r="H10" s="150">
        <f t="shared" si="3"/>
        <v>1453.8875</v>
      </c>
      <c r="I10" s="179">
        <f t="shared" si="3"/>
        <v>1453.8875</v>
      </c>
      <c r="J10" s="27">
        <f t="shared" si="3"/>
        <v>1453.8875</v>
      </c>
      <c r="K10" s="27">
        <f t="shared" si="3"/>
        <v>1453.8875</v>
      </c>
      <c r="L10" s="179">
        <f t="shared" si="3"/>
        <v>1453.8875</v>
      </c>
      <c r="M10" s="27">
        <f t="shared" si="3"/>
        <v>1453.8875</v>
      </c>
      <c r="N10" s="180">
        <f t="shared" si="3"/>
        <v>1453.8875</v>
      </c>
      <c r="O10" s="27">
        <f t="shared" si="4"/>
        <v>4361.6625000000004</v>
      </c>
      <c r="P10" s="27">
        <f t="shared" si="5"/>
        <v>4361.6625000000004</v>
      </c>
      <c r="Q10" s="27">
        <f t="shared" si="6"/>
        <v>4361.6625000000004</v>
      </c>
      <c r="R10" s="27">
        <f t="shared" si="7"/>
        <v>4361.6625000000004</v>
      </c>
      <c r="S10" s="28">
        <f t="shared" si="8"/>
        <v>17446.650000000005</v>
      </c>
    </row>
    <row r="11" spans="1:19" ht="12.75" x14ac:dyDescent="0.25">
      <c r="B11" s="29" t="s">
        <v>9</v>
      </c>
      <c r="C11" s="133">
        <f>SUM(C8:C9)</f>
        <v>1607.125</v>
      </c>
      <c r="D11" s="30">
        <f t="shared" ref="D11:S11" si="9">SUM(D8:D9)</f>
        <v>1607.125</v>
      </c>
      <c r="E11" s="30">
        <f t="shared" si="9"/>
        <v>1607.125</v>
      </c>
      <c r="F11" s="181">
        <f t="shared" si="9"/>
        <v>1607.125</v>
      </c>
      <c r="G11" s="30">
        <f t="shared" si="9"/>
        <v>1607.125</v>
      </c>
      <c r="H11" s="151">
        <f t="shared" si="9"/>
        <v>1607.125</v>
      </c>
      <c r="I11" s="181">
        <f t="shared" si="9"/>
        <v>1607.125</v>
      </c>
      <c r="J11" s="30">
        <f t="shared" si="9"/>
        <v>1607.125</v>
      </c>
      <c r="K11" s="30">
        <f t="shared" si="9"/>
        <v>1607.125</v>
      </c>
      <c r="L11" s="181">
        <f t="shared" si="9"/>
        <v>1607.125</v>
      </c>
      <c r="M11" s="30">
        <f t="shared" si="9"/>
        <v>1607.125</v>
      </c>
      <c r="N11" s="182">
        <f t="shared" si="9"/>
        <v>1607.125</v>
      </c>
      <c r="O11" s="30">
        <f t="shared" si="9"/>
        <v>4821.375</v>
      </c>
      <c r="P11" s="30">
        <f t="shared" si="9"/>
        <v>4821.375</v>
      </c>
      <c r="Q11" s="30">
        <f t="shared" si="9"/>
        <v>4821.375</v>
      </c>
      <c r="R11" s="30">
        <f t="shared" si="9"/>
        <v>4821.375</v>
      </c>
      <c r="S11" s="31">
        <f t="shared" si="9"/>
        <v>19285.5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1797.7375000000002</v>
      </c>
      <c r="D13" s="34">
        <f t="shared" ref="D13:N13" si="11">D5-SUM(D8:D10)</f>
        <v>1797.7375000000002</v>
      </c>
      <c r="E13" s="34">
        <f t="shared" si="11"/>
        <v>1797.7375000000002</v>
      </c>
      <c r="F13" s="185">
        <f t="shared" si="11"/>
        <v>1797.7375000000002</v>
      </c>
      <c r="G13" s="34">
        <f t="shared" si="11"/>
        <v>1797.7375000000002</v>
      </c>
      <c r="H13" s="153">
        <f t="shared" si="11"/>
        <v>1797.7375000000002</v>
      </c>
      <c r="I13" s="185">
        <f t="shared" si="11"/>
        <v>1797.7375000000002</v>
      </c>
      <c r="J13" s="34">
        <f t="shared" si="11"/>
        <v>1797.7375000000002</v>
      </c>
      <c r="K13" s="34">
        <f t="shared" si="11"/>
        <v>1797.7375000000002</v>
      </c>
      <c r="L13" s="185">
        <f t="shared" si="11"/>
        <v>1797.7375000000002</v>
      </c>
      <c r="M13" s="34">
        <f t="shared" si="11"/>
        <v>1797.7375000000002</v>
      </c>
      <c r="N13" s="186">
        <f t="shared" si="11"/>
        <v>1797.7375000000002</v>
      </c>
      <c r="O13" s="34">
        <f t="shared" ref="O13:R13" si="12">O5-SUM(O8:O10)</f>
        <v>5393.2124999999996</v>
      </c>
      <c r="P13" s="34">
        <f t="shared" si="12"/>
        <v>5393.2124999999996</v>
      </c>
      <c r="Q13" s="34">
        <f t="shared" si="12"/>
        <v>5393.2124999999996</v>
      </c>
      <c r="R13" s="34">
        <f t="shared" si="12"/>
        <v>5393.2124999999996</v>
      </c>
      <c r="S13" s="35">
        <f>S5-SUM(S8:S10)</f>
        <v>21572.849999999991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0.37000000000000005</v>
      </c>
      <c r="D14" s="314">
        <f t="shared" si="13"/>
        <v>0.37000000000000005</v>
      </c>
      <c r="E14" s="314">
        <f t="shared" si="13"/>
        <v>0.37000000000000005</v>
      </c>
      <c r="F14" s="315">
        <f t="shared" si="13"/>
        <v>0.37000000000000005</v>
      </c>
      <c r="G14" s="314">
        <f t="shared" si="13"/>
        <v>0.37000000000000005</v>
      </c>
      <c r="H14" s="316">
        <f t="shared" si="13"/>
        <v>0.37000000000000005</v>
      </c>
      <c r="I14" s="315">
        <f t="shared" si="13"/>
        <v>0.37000000000000005</v>
      </c>
      <c r="J14" s="314">
        <f t="shared" si="13"/>
        <v>0.37000000000000005</v>
      </c>
      <c r="K14" s="314">
        <f t="shared" si="13"/>
        <v>0.37000000000000005</v>
      </c>
      <c r="L14" s="315">
        <f t="shared" si="13"/>
        <v>0.37000000000000005</v>
      </c>
      <c r="M14" s="314">
        <f t="shared" si="13"/>
        <v>0.37000000000000005</v>
      </c>
      <c r="N14" s="317">
        <f t="shared" si="13"/>
        <v>0.37000000000000005</v>
      </c>
      <c r="O14" s="314">
        <f t="shared" si="13"/>
        <v>0.37</v>
      </c>
      <c r="P14" s="314">
        <f t="shared" si="13"/>
        <v>0.37</v>
      </c>
      <c r="Q14" s="314">
        <f t="shared" si="13"/>
        <v>0.37</v>
      </c>
      <c r="R14" s="314">
        <f t="shared" si="13"/>
        <v>0.37</v>
      </c>
      <c r="S14" s="318">
        <f>IFERROR(S13/S5,"N/A")</f>
        <v>0.36999999999999983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16.666666666666668</v>
      </c>
      <c r="D29" s="24">
        <f t="shared" ref="D29:N39" si="22">C29</f>
        <v>16.666666666666668</v>
      </c>
      <c r="E29" s="24">
        <f t="shared" si="22"/>
        <v>16.666666666666668</v>
      </c>
      <c r="F29" s="177">
        <f t="shared" si="22"/>
        <v>16.666666666666668</v>
      </c>
      <c r="G29" s="24">
        <f t="shared" si="22"/>
        <v>16.666666666666668</v>
      </c>
      <c r="H29" s="149">
        <f t="shared" si="22"/>
        <v>16.666666666666668</v>
      </c>
      <c r="I29" s="177">
        <f t="shared" si="22"/>
        <v>16.666666666666668</v>
      </c>
      <c r="J29" s="24">
        <f t="shared" si="22"/>
        <v>16.666666666666668</v>
      </c>
      <c r="K29" s="24">
        <f t="shared" si="22"/>
        <v>16.666666666666668</v>
      </c>
      <c r="L29" s="177">
        <f t="shared" si="22"/>
        <v>16.666666666666668</v>
      </c>
      <c r="M29" s="24">
        <f t="shared" si="22"/>
        <v>16.666666666666668</v>
      </c>
      <c r="N29" s="178">
        <f t="shared" si="22"/>
        <v>16.666666666666668</v>
      </c>
      <c r="O29" s="24">
        <f t="shared" ref="O29:O39" si="23">SUM(C29:E29)</f>
        <v>50</v>
      </c>
      <c r="P29" s="24">
        <f t="shared" ref="P29:P39" si="24">SUM(F29:H29)</f>
        <v>50</v>
      </c>
      <c r="Q29" s="24">
        <f t="shared" ref="Q29:Q39" si="25">SUM(I29:K29)</f>
        <v>50</v>
      </c>
      <c r="R29" s="24">
        <f t="shared" ref="R29:R39" si="26">SUM(L29:N29)</f>
        <v>50</v>
      </c>
      <c r="S29" s="25">
        <f t="shared" ref="S29:S39" si="27">SUM(C29:N29)</f>
        <v>199.99999999999997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16.666666666666668</v>
      </c>
      <c r="D31" s="24">
        <f t="shared" si="22"/>
        <v>16.666666666666668</v>
      </c>
      <c r="E31" s="24">
        <f t="shared" si="22"/>
        <v>16.666666666666668</v>
      </c>
      <c r="F31" s="177">
        <f t="shared" si="22"/>
        <v>16.666666666666668</v>
      </c>
      <c r="G31" s="24">
        <f t="shared" si="22"/>
        <v>16.666666666666668</v>
      </c>
      <c r="H31" s="149">
        <f t="shared" si="22"/>
        <v>16.666666666666668</v>
      </c>
      <c r="I31" s="177">
        <f t="shared" si="22"/>
        <v>16.666666666666668</v>
      </c>
      <c r="J31" s="24">
        <f t="shared" si="22"/>
        <v>16.666666666666668</v>
      </c>
      <c r="K31" s="24">
        <f t="shared" si="22"/>
        <v>16.666666666666668</v>
      </c>
      <c r="L31" s="177">
        <f t="shared" si="22"/>
        <v>16.666666666666668</v>
      </c>
      <c r="M31" s="24">
        <f t="shared" si="22"/>
        <v>16.666666666666668</v>
      </c>
      <c r="N31" s="178">
        <f t="shared" si="22"/>
        <v>16.666666666666668</v>
      </c>
      <c r="O31" s="24">
        <f t="shared" si="23"/>
        <v>50</v>
      </c>
      <c r="P31" s="24">
        <f t="shared" si="24"/>
        <v>50</v>
      </c>
      <c r="Q31" s="24">
        <f t="shared" si="25"/>
        <v>50</v>
      </c>
      <c r="R31" s="24">
        <f t="shared" si="26"/>
        <v>50</v>
      </c>
      <c r="S31" s="25">
        <f t="shared" si="27"/>
        <v>199.99999999999997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16.666666666666668</v>
      </c>
      <c r="D32" s="24">
        <f t="shared" si="22"/>
        <v>16.666666666666668</v>
      </c>
      <c r="E32" s="24">
        <f t="shared" si="22"/>
        <v>16.666666666666668</v>
      </c>
      <c r="F32" s="177">
        <f t="shared" si="22"/>
        <v>16.666666666666668</v>
      </c>
      <c r="G32" s="24">
        <f t="shared" si="22"/>
        <v>16.666666666666668</v>
      </c>
      <c r="H32" s="149">
        <f t="shared" si="22"/>
        <v>16.666666666666668</v>
      </c>
      <c r="I32" s="177">
        <f t="shared" si="22"/>
        <v>16.666666666666668</v>
      </c>
      <c r="J32" s="24">
        <f t="shared" si="22"/>
        <v>16.666666666666668</v>
      </c>
      <c r="K32" s="24">
        <f t="shared" si="22"/>
        <v>16.666666666666668</v>
      </c>
      <c r="L32" s="177">
        <f t="shared" si="22"/>
        <v>16.666666666666668</v>
      </c>
      <c r="M32" s="24">
        <f t="shared" si="22"/>
        <v>16.666666666666668</v>
      </c>
      <c r="N32" s="178">
        <f t="shared" si="22"/>
        <v>16.666666666666668</v>
      </c>
      <c r="O32" s="24">
        <f t="shared" si="23"/>
        <v>50</v>
      </c>
      <c r="P32" s="24">
        <f t="shared" si="24"/>
        <v>50</v>
      </c>
      <c r="Q32" s="24">
        <f t="shared" si="25"/>
        <v>50</v>
      </c>
      <c r="R32" s="24">
        <f t="shared" si="26"/>
        <v>50</v>
      </c>
      <c r="S32" s="25">
        <f t="shared" si="27"/>
        <v>199.99999999999997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145.76249999999999</v>
      </c>
      <c r="D33" s="24">
        <f t="shared" si="22"/>
        <v>145.76249999999999</v>
      </c>
      <c r="E33" s="24">
        <f t="shared" si="22"/>
        <v>145.76249999999999</v>
      </c>
      <c r="F33" s="177">
        <f t="shared" si="22"/>
        <v>145.76249999999999</v>
      </c>
      <c r="G33" s="24">
        <f t="shared" si="22"/>
        <v>145.76249999999999</v>
      </c>
      <c r="H33" s="149">
        <f t="shared" si="22"/>
        <v>145.76249999999999</v>
      </c>
      <c r="I33" s="177">
        <f t="shared" si="22"/>
        <v>145.76249999999999</v>
      </c>
      <c r="J33" s="24">
        <f t="shared" si="22"/>
        <v>145.76249999999999</v>
      </c>
      <c r="K33" s="24">
        <f t="shared" si="22"/>
        <v>145.76249999999999</v>
      </c>
      <c r="L33" s="177">
        <f t="shared" si="22"/>
        <v>145.76249999999999</v>
      </c>
      <c r="M33" s="24">
        <f t="shared" si="22"/>
        <v>145.76249999999999</v>
      </c>
      <c r="N33" s="178">
        <f t="shared" si="22"/>
        <v>145.76249999999999</v>
      </c>
      <c r="O33" s="24">
        <f t="shared" si="23"/>
        <v>437.28749999999997</v>
      </c>
      <c r="P33" s="24">
        <f t="shared" si="24"/>
        <v>437.28749999999997</v>
      </c>
      <c r="Q33" s="24">
        <f t="shared" si="25"/>
        <v>437.28749999999997</v>
      </c>
      <c r="R33" s="24">
        <f t="shared" si="26"/>
        <v>437.28749999999997</v>
      </c>
      <c r="S33" s="25">
        <f t="shared" si="27"/>
        <v>1749.1500000000003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28</v>
      </c>
      <c r="D35" s="24">
        <f t="shared" si="22"/>
        <v>28</v>
      </c>
      <c r="E35" s="24">
        <f t="shared" si="22"/>
        <v>28</v>
      </c>
      <c r="F35" s="177">
        <f t="shared" si="22"/>
        <v>28</v>
      </c>
      <c r="G35" s="24">
        <f t="shared" si="22"/>
        <v>28</v>
      </c>
      <c r="H35" s="149">
        <f t="shared" si="22"/>
        <v>28</v>
      </c>
      <c r="I35" s="177">
        <f t="shared" si="22"/>
        <v>28</v>
      </c>
      <c r="J35" s="24">
        <f t="shared" si="22"/>
        <v>28</v>
      </c>
      <c r="K35" s="24">
        <f t="shared" si="22"/>
        <v>28</v>
      </c>
      <c r="L35" s="177">
        <f t="shared" si="22"/>
        <v>28</v>
      </c>
      <c r="M35" s="24">
        <f t="shared" si="22"/>
        <v>28</v>
      </c>
      <c r="N35" s="178">
        <f t="shared" si="22"/>
        <v>28</v>
      </c>
      <c r="O35" s="24">
        <f t="shared" si="23"/>
        <v>84</v>
      </c>
      <c r="P35" s="24">
        <f t="shared" si="24"/>
        <v>84</v>
      </c>
      <c r="Q35" s="24">
        <f t="shared" si="25"/>
        <v>84</v>
      </c>
      <c r="R35" s="24">
        <f t="shared" si="26"/>
        <v>84</v>
      </c>
      <c r="S35" s="25">
        <f t="shared" si="27"/>
        <v>336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81</v>
      </c>
      <c r="D36" s="24">
        <f t="shared" si="22"/>
        <v>81</v>
      </c>
      <c r="E36" s="24">
        <f t="shared" si="22"/>
        <v>81</v>
      </c>
      <c r="F36" s="177">
        <f t="shared" si="22"/>
        <v>81</v>
      </c>
      <c r="G36" s="24">
        <f t="shared" si="22"/>
        <v>81</v>
      </c>
      <c r="H36" s="149">
        <f t="shared" si="22"/>
        <v>81</v>
      </c>
      <c r="I36" s="177">
        <f t="shared" si="22"/>
        <v>81</v>
      </c>
      <c r="J36" s="24">
        <f t="shared" si="22"/>
        <v>81</v>
      </c>
      <c r="K36" s="24">
        <f t="shared" si="22"/>
        <v>81</v>
      </c>
      <c r="L36" s="177">
        <f t="shared" si="22"/>
        <v>81</v>
      </c>
      <c r="M36" s="24">
        <f t="shared" si="22"/>
        <v>81</v>
      </c>
      <c r="N36" s="178">
        <f t="shared" si="22"/>
        <v>81</v>
      </c>
      <c r="O36" s="24">
        <f t="shared" si="23"/>
        <v>243</v>
      </c>
      <c r="P36" s="24">
        <f t="shared" si="24"/>
        <v>243</v>
      </c>
      <c r="Q36" s="24">
        <f t="shared" si="25"/>
        <v>243</v>
      </c>
      <c r="R36" s="24">
        <f t="shared" si="26"/>
        <v>243</v>
      </c>
      <c r="S36" s="25">
        <f t="shared" si="27"/>
        <v>972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34</v>
      </c>
      <c r="D37" s="24">
        <f t="shared" si="22"/>
        <v>34</v>
      </c>
      <c r="E37" s="24">
        <f t="shared" si="22"/>
        <v>34</v>
      </c>
      <c r="F37" s="177">
        <f t="shared" si="22"/>
        <v>34</v>
      </c>
      <c r="G37" s="24">
        <f t="shared" si="22"/>
        <v>34</v>
      </c>
      <c r="H37" s="149">
        <f t="shared" si="22"/>
        <v>34</v>
      </c>
      <c r="I37" s="177">
        <f t="shared" si="22"/>
        <v>34</v>
      </c>
      <c r="J37" s="24">
        <f t="shared" si="22"/>
        <v>34</v>
      </c>
      <c r="K37" s="24">
        <f t="shared" si="22"/>
        <v>34</v>
      </c>
      <c r="L37" s="177">
        <f t="shared" si="22"/>
        <v>34</v>
      </c>
      <c r="M37" s="24">
        <f t="shared" si="22"/>
        <v>34</v>
      </c>
      <c r="N37" s="178">
        <f t="shared" si="22"/>
        <v>34</v>
      </c>
      <c r="O37" s="24">
        <f t="shared" si="23"/>
        <v>102</v>
      </c>
      <c r="P37" s="24">
        <f t="shared" si="24"/>
        <v>102</v>
      </c>
      <c r="Q37" s="24">
        <f t="shared" si="25"/>
        <v>102</v>
      </c>
      <c r="R37" s="24">
        <f t="shared" si="26"/>
        <v>102</v>
      </c>
      <c r="S37" s="25">
        <f t="shared" si="27"/>
        <v>408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32.142500000000005</v>
      </c>
      <c r="D38" s="24">
        <f t="shared" si="22"/>
        <v>32.142500000000005</v>
      </c>
      <c r="E38" s="24">
        <f t="shared" si="22"/>
        <v>32.142500000000005</v>
      </c>
      <c r="F38" s="177">
        <f t="shared" si="22"/>
        <v>32.142500000000005</v>
      </c>
      <c r="G38" s="24">
        <f t="shared" si="22"/>
        <v>32.142500000000005</v>
      </c>
      <c r="H38" s="149">
        <f t="shared" si="22"/>
        <v>32.142500000000005</v>
      </c>
      <c r="I38" s="177">
        <f t="shared" si="22"/>
        <v>32.142500000000005</v>
      </c>
      <c r="J38" s="24">
        <f t="shared" si="22"/>
        <v>32.142500000000005</v>
      </c>
      <c r="K38" s="24">
        <f t="shared" si="22"/>
        <v>32.142500000000005</v>
      </c>
      <c r="L38" s="177">
        <f t="shared" si="22"/>
        <v>32.142500000000005</v>
      </c>
      <c r="M38" s="24">
        <f t="shared" si="22"/>
        <v>32.142500000000005</v>
      </c>
      <c r="N38" s="178">
        <f t="shared" si="22"/>
        <v>32.142500000000005</v>
      </c>
      <c r="O38" s="24">
        <f t="shared" si="23"/>
        <v>96.427500000000009</v>
      </c>
      <c r="P38" s="24">
        <f t="shared" si="24"/>
        <v>96.427500000000009</v>
      </c>
      <c r="Q38" s="24">
        <f t="shared" si="25"/>
        <v>96.427500000000009</v>
      </c>
      <c r="R38" s="24">
        <f t="shared" si="26"/>
        <v>96.427500000000009</v>
      </c>
      <c r="S38" s="25">
        <f t="shared" si="27"/>
        <v>385.71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170.77666666666664</v>
      </c>
      <c r="D39" s="27">
        <f t="shared" si="22"/>
        <v>170.77666666666664</v>
      </c>
      <c r="E39" s="27">
        <f t="shared" si="22"/>
        <v>170.77666666666664</v>
      </c>
      <c r="F39" s="179">
        <f t="shared" si="22"/>
        <v>170.77666666666664</v>
      </c>
      <c r="G39" s="27">
        <f t="shared" si="22"/>
        <v>170.77666666666664</v>
      </c>
      <c r="H39" s="150">
        <f t="shared" si="22"/>
        <v>170.77666666666664</v>
      </c>
      <c r="I39" s="179">
        <f t="shared" si="22"/>
        <v>170.77666666666664</v>
      </c>
      <c r="J39" s="27">
        <f t="shared" si="22"/>
        <v>170.77666666666664</v>
      </c>
      <c r="K39" s="27">
        <f t="shared" si="22"/>
        <v>170.77666666666664</v>
      </c>
      <c r="L39" s="179">
        <f t="shared" si="22"/>
        <v>170.77666666666664</v>
      </c>
      <c r="M39" s="27">
        <f t="shared" si="22"/>
        <v>170.77666666666664</v>
      </c>
      <c r="N39" s="180">
        <f t="shared" si="22"/>
        <v>170.77666666666664</v>
      </c>
      <c r="O39" s="27">
        <f t="shared" si="23"/>
        <v>512.32999999999993</v>
      </c>
      <c r="P39" s="27">
        <f t="shared" si="24"/>
        <v>512.32999999999993</v>
      </c>
      <c r="Q39" s="27">
        <f t="shared" si="25"/>
        <v>512.32999999999993</v>
      </c>
      <c r="R39" s="27">
        <f t="shared" si="26"/>
        <v>512.32999999999993</v>
      </c>
      <c r="S39" s="28">
        <f t="shared" si="27"/>
        <v>2049.3199999999997</v>
      </c>
    </row>
    <row r="40" spans="2:19" s="41" customFormat="1" ht="12.75" x14ac:dyDescent="0.25">
      <c r="B40" s="45" t="s">
        <v>32</v>
      </c>
      <c r="C40" s="138">
        <f>SUM(C29:C39)</f>
        <v>541.68166666666662</v>
      </c>
      <c r="D40" s="46">
        <f t="shared" ref="D40:R40" si="28">SUM(D29:D39)</f>
        <v>541.68166666666662</v>
      </c>
      <c r="E40" s="46">
        <f t="shared" si="28"/>
        <v>541.68166666666662</v>
      </c>
      <c r="F40" s="191">
        <f t="shared" si="28"/>
        <v>541.68166666666662</v>
      </c>
      <c r="G40" s="46">
        <f t="shared" si="28"/>
        <v>541.68166666666662</v>
      </c>
      <c r="H40" s="156">
        <f t="shared" si="28"/>
        <v>541.68166666666662</v>
      </c>
      <c r="I40" s="191">
        <f t="shared" si="28"/>
        <v>541.68166666666662</v>
      </c>
      <c r="J40" s="46">
        <f t="shared" si="28"/>
        <v>541.68166666666662</v>
      </c>
      <c r="K40" s="46">
        <f t="shared" si="28"/>
        <v>541.68166666666662</v>
      </c>
      <c r="L40" s="191">
        <f t="shared" si="28"/>
        <v>541.68166666666662</v>
      </c>
      <c r="M40" s="46">
        <f t="shared" si="28"/>
        <v>541.68166666666662</v>
      </c>
      <c r="N40" s="192">
        <f t="shared" si="28"/>
        <v>541.68166666666662</v>
      </c>
      <c r="O40" s="46">
        <f t="shared" si="28"/>
        <v>1625.0449999999998</v>
      </c>
      <c r="P40" s="46">
        <f t="shared" si="28"/>
        <v>1625.0449999999998</v>
      </c>
      <c r="Q40" s="46">
        <f t="shared" si="28"/>
        <v>1625.0449999999998</v>
      </c>
      <c r="R40" s="46">
        <f t="shared" si="28"/>
        <v>1625.0449999999998</v>
      </c>
      <c r="S40" s="47">
        <f>SUM(S29:S39)</f>
        <v>6500.1799999999994</v>
      </c>
    </row>
    <row r="41" spans="2:19" s="39" customFormat="1" ht="12.75" x14ac:dyDescent="0.25">
      <c r="B41" s="48" t="s">
        <v>33</v>
      </c>
      <c r="C41" s="139">
        <f>IFERROR(C40/C13,"N/A")</f>
        <v>0.30131299295178887</v>
      </c>
      <c r="D41" s="49">
        <f t="shared" ref="D41:R41" si="29">IFERROR(D40/D13,"N/A")</f>
        <v>0.30131299295178887</v>
      </c>
      <c r="E41" s="49">
        <f t="shared" si="29"/>
        <v>0.30131299295178887</v>
      </c>
      <c r="F41" s="193">
        <f t="shared" si="29"/>
        <v>0.30131299295178887</v>
      </c>
      <c r="G41" s="49">
        <f t="shared" si="29"/>
        <v>0.30131299295178887</v>
      </c>
      <c r="H41" s="157">
        <f t="shared" si="29"/>
        <v>0.30131299295178887</v>
      </c>
      <c r="I41" s="193">
        <f t="shared" si="29"/>
        <v>0.30131299295178887</v>
      </c>
      <c r="J41" s="49">
        <f t="shared" si="29"/>
        <v>0.30131299295178887</v>
      </c>
      <c r="K41" s="49">
        <f t="shared" si="29"/>
        <v>0.30131299295178887</v>
      </c>
      <c r="L41" s="193">
        <f t="shared" si="29"/>
        <v>0.30131299295178887</v>
      </c>
      <c r="M41" s="49">
        <f t="shared" si="29"/>
        <v>0.30131299295178887</v>
      </c>
      <c r="N41" s="194">
        <f t="shared" si="29"/>
        <v>0.30131299295178887</v>
      </c>
      <c r="O41" s="49">
        <f t="shared" si="29"/>
        <v>0.30131299295178893</v>
      </c>
      <c r="P41" s="49">
        <f t="shared" si="29"/>
        <v>0.30131299295178893</v>
      </c>
      <c r="Q41" s="49">
        <f t="shared" si="29"/>
        <v>0.30131299295178893</v>
      </c>
      <c r="R41" s="49">
        <f t="shared" si="29"/>
        <v>0.30131299295178893</v>
      </c>
      <c r="S41" s="50">
        <f>IFERROR(S40/S13,"N/A")</f>
        <v>0.30131299295178904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2</v>
      </c>
      <c r="D42" s="52">
        <f>C42</f>
        <v>2</v>
      </c>
      <c r="E42" s="52">
        <f t="shared" ref="E42:N42" si="30">D42</f>
        <v>2</v>
      </c>
      <c r="F42" s="195">
        <f t="shared" si="30"/>
        <v>2</v>
      </c>
      <c r="G42" s="52">
        <f t="shared" si="30"/>
        <v>2</v>
      </c>
      <c r="H42" s="158">
        <f t="shared" si="30"/>
        <v>2</v>
      </c>
      <c r="I42" s="195">
        <f t="shared" si="30"/>
        <v>2</v>
      </c>
      <c r="J42" s="52">
        <f t="shared" si="30"/>
        <v>2</v>
      </c>
      <c r="K42" s="52">
        <f t="shared" si="30"/>
        <v>2</v>
      </c>
      <c r="L42" s="195">
        <f t="shared" si="30"/>
        <v>2</v>
      </c>
      <c r="M42" s="52">
        <f t="shared" si="30"/>
        <v>2</v>
      </c>
      <c r="N42" s="196">
        <f t="shared" si="30"/>
        <v>2</v>
      </c>
      <c r="O42" s="52">
        <f>AVERAGE(C42:E42)</f>
        <v>2</v>
      </c>
      <c r="P42" s="52">
        <f>AVERAGE(F42:H42)</f>
        <v>2</v>
      </c>
      <c r="Q42" s="52">
        <f>AVERAGE(I42:K42)</f>
        <v>2</v>
      </c>
      <c r="R42" s="52">
        <f>AVERAGE(L42:N42)</f>
        <v>2</v>
      </c>
      <c r="S42" s="53">
        <f>AVERAGE(O42:R42)</f>
        <v>2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1256.0558333333336</v>
      </c>
      <c r="D44" s="34">
        <f t="shared" ref="D44:R44" si="31">D13-D25-D40</f>
        <v>1256.0558333333336</v>
      </c>
      <c r="E44" s="34">
        <f t="shared" si="31"/>
        <v>1256.0558333333336</v>
      </c>
      <c r="F44" s="185">
        <f t="shared" si="31"/>
        <v>1256.0558333333336</v>
      </c>
      <c r="G44" s="34">
        <f t="shared" si="31"/>
        <v>1256.0558333333336</v>
      </c>
      <c r="H44" s="153">
        <f t="shared" si="31"/>
        <v>1256.0558333333336</v>
      </c>
      <c r="I44" s="185">
        <f t="shared" si="31"/>
        <v>1256.0558333333336</v>
      </c>
      <c r="J44" s="34">
        <f t="shared" si="31"/>
        <v>1256.0558333333336</v>
      </c>
      <c r="K44" s="34">
        <f t="shared" si="31"/>
        <v>1256.0558333333336</v>
      </c>
      <c r="L44" s="185">
        <f t="shared" si="31"/>
        <v>1256.0558333333336</v>
      </c>
      <c r="M44" s="34">
        <f t="shared" si="31"/>
        <v>1256.0558333333336</v>
      </c>
      <c r="N44" s="186">
        <f t="shared" si="31"/>
        <v>1256.0558333333336</v>
      </c>
      <c r="O44" s="34">
        <f t="shared" si="31"/>
        <v>3768.1674999999996</v>
      </c>
      <c r="P44" s="34">
        <f t="shared" si="31"/>
        <v>3768.1674999999996</v>
      </c>
      <c r="Q44" s="34">
        <f t="shared" si="31"/>
        <v>3768.1674999999996</v>
      </c>
      <c r="R44" s="34">
        <f t="shared" si="31"/>
        <v>3768.1674999999996</v>
      </c>
      <c r="S44" s="35">
        <f>S13-S25-S40</f>
        <v>15072.669999999991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0.69868700704821107</v>
      </c>
      <c r="D45" s="56">
        <f t="shared" si="32"/>
        <v>0.69868700704821107</v>
      </c>
      <c r="E45" s="56">
        <f t="shared" si="32"/>
        <v>0.69868700704821107</v>
      </c>
      <c r="F45" s="197">
        <f t="shared" si="32"/>
        <v>0.69868700704821107</v>
      </c>
      <c r="G45" s="56">
        <f t="shared" si="32"/>
        <v>0.69868700704821107</v>
      </c>
      <c r="H45" s="159">
        <f t="shared" si="32"/>
        <v>0.69868700704821107</v>
      </c>
      <c r="I45" s="197">
        <f t="shared" si="32"/>
        <v>0.69868700704821107</v>
      </c>
      <c r="J45" s="56">
        <f t="shared" si="32"/>
        <v>0.69868700704821107</v>
      </c>
      <c r="K45" s="56">
        <f t="shared" si="32"/>
        <v>0.69868700704821107</v>
      </c>
      <c r="L45" s="197">
        <f t="shared" si="32"/>
        <v>0.69868700704821107</v>
      </c>
      <c r="M45" s="56">
        <f t="shared" si="32"/>
        <v>0.69868700704821107</v>
      </c>
      <c r="N45" s="198">
        <f t="shared" si="32"/>
        <v>0.69868700704821107</v>
      </c>
      <c r="O45" s="56">
        <f t="shared" si="32"/>
        <v>0.69868700704821107</v>
      </c>
      <c r="P45" s="56">
        <f t="shared" si="32"/>
        <v>0.69868700704821107</v>
      </c>
      <c r="Q45" s="56">
        <f t="shared" si="32"/>
        <v>0.69868700704821107</v>
      </c>
      <c r="R45" s="56">
        <f t="shared" si="32"/>
        <v>0.69868700704821107</v>
      </c>
      <c r="S45" s="57">
        <f>IFERROR(S44/S13,"NO GMV")</f>
        <v>0.69868700704821096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1256.0558333333336</v>
      </c>
      <c r="D47" s="60">
        <f t="shared" ref="D47:R47" si="33">+D44+D25</f>
        <v>1256.0558333333336</v>
      </c>
      <c r="E47" s="60">
        <f t="shared" si="33"/>
        <v>1256.0558333333336</v>
      </c>
      <c r="F47" s="199">
        <f t="shared" si="33"/>
        <v>1256.0558333333336</v>
      </c>
      <c r="G47" s="60">
        <f t="shared" si="33"/>
        <v>1256.0558333333336</v>
      </c>
      <c r="H47" s="160">
        <f t="shared" si="33"/>
        <v>1256.0558333333336</v>
      </c>
      <c r="I47" s="199">
        <f t="shared" si="33"/>
        <v>1256.0558333333336</v>
      </c>
      <c r="J47" s="60">
        <f t="shared" si="33"/>
        <v>1256.0558333333336</v>
      </c>
      <c r="K47" s="60">
        <f t="shared" si="33"/>
        <v>1256.0558333333336</v>
      </c>
      <c r="L47" s="199">
        <f t="shared" si="33"/>
        <v>1256.0558333333336</v>
      </c>
      <c r="M47" s="60">
        <f t="shared" si="33"/>
        <v>1256.0558333333336</v>
      </c>
      <c r="N47" s="200">
        <f t="shared" si="33"/>
        <v>1256.0558333333336</v>
      </c>
      <c r="O47" s="60">
        <f t="shared" si="33"/>
        <v>3768.1674999999996</v>
      </c>
      <c r="P47" s="60">
        <f t="shared" si="33"/>
        <v>3768.1674999999996</v>
      </c>
      <c r="Q47" s="60">
        <f t="shared" si="33"/>
        <v>3768.1674999999996</v>
      </c>
      <c r="R47" s="60">
        <f t="shared" si="33"/>
        <v>3768.1674999999996</v>
      </c>
      <c r="S47" s="61">
        <f>+S44+S25</f>
        <v>15072.669999999991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0.69868700704821107</v>
      </c>
      <c r="D48" s="63">
        <f t="shared" si="34"/>
        <v>0.69868700704821107</v>
      </c>
      <c r="E48" s="63">
        <f t="shared" si="34"/>
        <v>0.69868700704821107</v>
      </c>
      <c r="F48" s="201">
        <f t="shared" si="34"/>
        <v>0.69868700704821107</v>
      </c>
      <c r="G48" s="63">
        <f t="shared" si="34"/>
        <v>0.69868700704821107</v>
      </c>
      <c r="H48" s="161">
        <f t="shared" si="34"/>
        <v>0.69868700704821107</v>
      </c>
      <c r="I48" s="201">
        <f t="shared" si="34"/>
        <v>0.69868700704821107</v>
      </c>
      <c r="J48" s="63">
        <f t="shared" si="34"/>
        <v>0.69868700704821107</v>
      </c>
      <c r="K48" s="63">
        <f t="shared" si="34"/>
        <v>0.69868700704821107</v>
      </c>
      <c r="L48" s="201">
        <f t="shared" si="34"/>
        <v>0.69868700704821107</v>
      </c>
      <c r="M48" s="63">
        <f t="shared" si="34"/>
        <v>0.69868700704821107</v>
      </c>
      <c r="N48" s="163">
        <f t="shared" si="34"/>
        <v>0.69868700704821107</v>
      </c>
      <c r="O48" s="63">
        <f t="shared" si="34"/>
        <v>0.69868700704821107</v>
      </c>
      <c r="P48" s="63">
        <f t="shared" si="34"/>
        <v>0.69868700704821107</v>
      </c>
      <c r="Q48" s="63">
        <f t="shared" si="34"/>
        <v>0.69868700704821107</v>
      </c>
      <c r="R48" s="63">
        <f t="shared" si="34"/>
        <v>0.69868700704821107</v>
      </c>
      <c r="S48" s="64">
        <f>IFERROR(S47/S13,"NO GMV")</f>
        <v>0.69868700704821096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A10F7-5063-4352-9B6B-0444CBBCF1FA}">
  <sheetPr codeName="Sheet66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50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50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1851.6549999999997</v>
      </c>
      <c r="D5" s="15">
        <f>C5</f>
        <v>1851.6549999999997</v>
      </c>
      <c r="E5" s="15">
        <f t="shared" ref="E5:N5" si="2">D5</f>
        <v>1851.6549999999997</v>
      </c>
      <c r="F5" s="171">
        <f t="shared" si="2"/>
        <v>1851.6549999999997</v>
      </c>
      <c r="G5" s="15">
        <f t="shared" si="2"/>
        <v>1851.6549999999997</v>
      </c>
      <c r="H5" s="146">
        <f t="shared" si="2"/>
        <v>1851.6549999999997</v>
      </c>
      <c r="I5" s="171">
        <f t="shared" si="2"/>
        <v>1851.6549999999997</v>
      </c>
      <c r="J5" s="15">
        <f t="shared" si="2"/>
        <v>1851.6549999999997</v>
      </c>
      <c r="K5" s="15">
        <f t="shared" si="2"/>
        <v>1851.6549999999997</v>
      </c>
      <c r="L5" s="171">
        <f t="shared" si="2"/>
        <v>1851.6549999999997</v>
      </c>
      <c r="M5" s="15">
        <f t="shared" si="2"/>
        <v>1851.6549999999997</v>
      </c>
      <c r="N5" s="172">
        <f t="shared" si="2"/>
        <v>1851.6549999999997</v>
      </c>
      <c r="O5" s="15">
        <f>SUM(C5:E5)</f>
        <v>5554.9649999999992</v>
      </c>
      <c r="P5" s="15">
        <f>SUM(F5:H5)</f>
        <v>5554.9649999999992</v>
      </c>
      <c r="Q5" s="15">
        <f>SUM(I5:K5)</f>
        <v>5554.9649999999992</v>
      </c>
      <c r="R5" s="15">
        <f>SUM(L5:N5)</f>
        <v>5554.9649999999992</v>
      </c>
      <c r="S5" s="16">
        <f>SUM(C5:N5)</f>
        <v>22219.85999999999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116.08999999999999</v>
      </c>
      <c r="D8" s="24">
        <f t="shared" ref="D8:N10" si="3">C8</f>
        <v>116.08999999999999</v>
      </c>
      <c r="E8" s="24">
        <f t="shared" si="3"/>
        <v>116.08999999999999</v>
      </c>
      <c r="F8" s="177">
        <f t="shared" si="3"/>
        <v>116.08999999999999</v>
      </c>
      <c r="G8" s="24">
        <f t="shared" si="3"/>
        <v>116.08999999999999</v>
      </c>
      <c r="H8" s="149">
        <f t="shared" si="3"/>
        <v>116.08999999999999</v>
      </c>
      <c r="I8" s="177">
        <f t="shared" si="3"/>
        <v>116.08999999999999</v>
      </c>
      <c r="J8" s="24">
        <f t="shared" si="3"/>
        <v>116.08999999999999</v>
      </c>
      <c r="K8" s="24">
        <f t="shared" si="3"/>
        <v>116.08999999999999</v>
      </c>
      <c r="L8" s="177">
        <f t="shared" si="3"/>
        <v>116.08999999999999</v>
      </c>
      <c r="M8" s="24">
        <f t="shared" si="3"/>
        <v>116.08999999999999</v>
      </c>
      <c r="N8" s="178">
        <f t="shared" si="3"/>
        <v>116.08999999999999</v>
      </c>
      <c r="O8" s="24">
        <f t="shared" ref="O8:O10" si="4">SUM(C8:E8)</f>
        <v>348.27</v>
      </c>
      <c r="P8" s="24">
        <f t="shared" ref="P8:P10" si="5">SUM(F8:H8)</f>
        <v>348.27</v>
      </c>
      <c r="Q8" s="24">
        <f t="shared" ref="Q8:Q10" si="6">SUM(I8:K8)</f>
        <v>348.27</v>
      </c>
      <c r="R8" s="24">
        <f t="shared" ref="R8:R10" si="7">SUM(L8:N8)</f>
        <v>348.27</v>
      </c>
      <c r="S8" s="25">
        <f t="shared" ref="S8:S10" si="8">SUM(C8:N8)</f>
        <v>1393.0799999999997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1050.4526499999999</v>
      </c>
      <c r="D10" s="27">
        <f t="shared" si="3"/>
        <v>1050.4526499999999</v>
      </c>
      <c r="E10" s="27">
        <f t="shared" si="3"/>
        <v>1050.4526499999999</v>
      </c>
      <c r="F10" s="179">
        <f t="shared" si="3"/>
        <v>1050.4526499999999</v>
      </c>
      <c r="G10" s="27">
        <f t="shared" si="3"/>
        <v>1050.4526499999999</v>
      </c>
      <c r="H10" s="150">
        <f t="shared" si="3"/>
        <v>1050.4526499999999</v>
      </c>
      <c r="I10" s="179">
        <f t="shared" si="3"/>
        <v>1050.4526499999999</v>
      </c>
      <c r="J10" s="27">
        <f t="shared" si="3"/>
        <v>1050.4526499999999</v>
      </c>
      <c r="K10" s="27">
        <f t="shared" si="3"/>
        <v>1050.4526499999999</v>
      </c>
      <c r="L10" s="179">
        <f t="shared" si="3"/>
        <v>1050.4526499999999</v>
      </c>
      <c r="M10" s="27">
        <f t="shared" si="3"/>
        <v>1050.4526499999999</v>
      </c>
      <c r="N10" s="180">
        <f t="shared" si="3"/>
        <v>1050.4526499999999</v>
      </c>
      <c r="O10" s="27">
        <f t="shared" si="4"/>
        <v>3151.3579499999996</v>
      </c>
      <c r="P10" s="27">
        <f t="shared" si="5"/>
        <v>3151.3579499999996</v>
      </c>
      <c r="Q10" s="27">
        <f t="shared" si="6"/>
        <v>3151.3579499999996</v>
      </c>
      <c r="R10" s="27">
        <f t="shared" si="7"/>
        <v>3151.3579499999996</v>
      </c>
      <c r="S10" s="28">
        <f t="shared" si="8"/>
        <v>12605.431799999997</v>
      </c>
    </row>
    <row r="11" spans="1:19" ht="12.75" x14ac:dyDescent="0.25">
      <c r="B11" s="29" t="s">
        <v>9</v>
      </c>
      <c r="C11" s="133">
        <f>SUM(C8:C9)</f>
        <v>116.08999999999999</v>
      </c>
      <c r="D11" s="30">
        <f t="shared" ref="D11:S11" si="9">SUM(D8:D9)</f>
        <v>116.08999999999999</v>
      </c>
      <c r="E11" s="30">
        <f t="shared" si="9"/>
        <v>116.08999999999999</v>
      </c>
      <c r="F11" s="181">
        <f t="shared" si="9"/>
        <v>116.08999999999999</v>
      </c>
      <c r="G11" s="30">
        <f t="shared" si="9"/>
        <v>116.08999999999999</v>
      </c>
      <c r="H11" s="151">
        <f t="shared" si="9"/>
        <v>116.08999999999999</v>
      </c>
      <c r="I11" s="181">
        <f t="shared" si="9"/>
        <v>116.08999999999999</v>
      </c>
      <c r="J11" s="30">
        <f t="shared" si="9"/>
        <v>116.08999999999999</v>
      </c>
      <c r="K11" s="30">
        <f t="shared" si="9"/>
        <v>116.08999999999999</v>
      </c>
      <c r="L11" s="181">
        <f t="shared" si="9"/>
        <v>116.08999999999999</v>
      </c>
      <c r="M11" s="30">
        <f t="shared" si="9"/>
        <v>116.08999999999999</v>
      </c>
      <c r="N11" s="182">
        <f t="shared" si="9"/>
        <v>116.08999999999999</v>
      </c>
      <c r="O11" s="30">
        <f t="shared" si="9"/>
        <v>348.27</v>
      </c>
      <c r="P11" s="30">
        <f t="shared" si="9"/>
        <v>348.27</v>
      </c>
      <c r="Q11" s="30">
        <f t="shared" si="9"/>
        <v>348.27</v>
      </c>
      <c r="R11" s="30">
        <f t="shared" si="9"/>
        <v>348.27</v>
      </c>
      <c r="S11" s="31">
        <f t="shared" si="9"/>
        <v>1393.0799999999997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685.11234999999988</v>
      </c>
      <c r="D13" s="34">
        <f t="shared" ref="D13:N13" si="11">D5-SUM(D8:D10)</f>
        <v>685.11234999999988</v>
      </c>
      <c r="E13" s="34">
        <f t="shared" si="11"/>
        <v>685.11234999999988</v>
      </c>
      <c r="F13" s="185">
        <f t="shared" si="11"/>
        <v>685.11234999999988</v>
      </c>
      <c r="G13" s="34">
        <f t="shared" si="11"/>
        <v>685.11234999999988</v>
      </c>
      <c r="H13" s="153">
        <f t="shared" si="11"/>
        <v>685.11234999999988</v>
      </c>
      <c r="I13" s="185">
        <f t="shared" si="11"/>
        <v>685.11234999999988</v>
      </c>
      <c r="J13" s="34">
        <f t="shared" si="11"/>
        <v>685.11234999999988</v>
      </c>
      <c r="K13" s="34">
        <f t="shared" si="11"/>
        <v>685.11234999999988</v>
      </c>
      <c r="L13" s="185">
        <f t="shared" si="11"/>
        <v>685.11234999999988</v>
      </c>
      <c r="M13" s="34">
        <f t="shared" si="11"/>
        <v>685.11234999999988</v>
      </c>
      <c r="N13" s="186">
        <f t="shared" si="11"/>
        <v>685.11234999999988</v>
      </c>
      <c r="O13" s="34">
        <f t="shared" ref="O13:R13" si="12">O5-SUM(O8:O10)</f>
        <v>2055.3370499999996</v>
      </c>
      <c r="P13" s="34">
        <f t="shared" si="12"/>
        <v>2055.3370499999996</v>
      </c>
      <c r="Q13" s="34">
        <f t="shared" si="12"/>
        <v>2055.3370499999996</v>
      </c>
      <c r="R13" s="34">
        <f t="shared" si="12"/>
        <v>2055.3370499999996</v>
      </c>
      <c r="S13" s="35">
        <f>S5-SUM(S8:S10)</f>
        <v>8221.3481999999931</v>
      </c>
    </row>
    <row r="14" spans="1:19" s="39" customFormat="1" ht="12.75" x14ac:dyDescent="0.25">
      <c r="B14" s="312" t="s">
        <v>10</v>
      </c>
      <c r="C14" s="313">
        <f t="shared" ref="C14:R14" si="13">IFERROR(C13/C5,"N/A")</f>
        <v>0.37</v>
      </c>
      <c r="D14" s="314">
        <f t="shared" si="13"/>
        <v>0.37</v>
      </c>
      <c r="E14" s="314">
        <f t="shared" si="13"/>
        <v>0.37</v>
      </c>
      <c r="F14" s="315">
        <f t="shared" si="13"/>
        <v>0.37</v>
      </c>
      <c r="G14" s="314">
        <f t="shared" si="13"/>
        <v>0.37</v>
      </c>
      <c r="H14" s="316">
        <f t="shared" si="13"/>
        <v>0.37</v>
      </c>
      <c r="I14" s="315">
        <f t="shared" si="13"/>
        <v>0.37</v>
      </c>
      <c r="J14" s="314">
        <f t="shared" si="13"/>
        <v>0.37</v>
      </c>
      <c r="K14" s="314">
        <f t="shared" si="13"/>
        <v>0.37</v>
      </c>
      <c r="L14" s="315">
        <f t="shared" si="13"/>
        <v>0.37</v>
      </c>
      <c r="M14" s="314">
        <f t="shared" si="13"/>
        <v>0.37</v>
      </c>
      <c r="N14" s="317">
        <f t="shared" si="13"/>
        <v>0.37</v>
      </c>
      <c r="O14" s="314">
        <f t="shared" si="13"/>
        <v>0.37</v>
      </c>
      <c r="P14" s="314">
        <f t="shared" si="13"/>
        <v>0.37</v>
      </c>
      <c r="Q14" s="314">
        <f t="shared" si="13"/>
        <v>0.37</v>
      </c>
      <c r="R14" s="314">
        <f t="shared" si="13"/>
        <v>0.37</v>
      </c>
      <c r="S14" s="318">
        <f>IFERROR(S13/S5,"N/A")</f>
        <v>0.36999999999999988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>
        <f>IFERROR(C25/C13,"N/A")</f>
        <v>0</v>
      </c>
      <c r="D26" s="43">
        <f t="shared" ref="D26:R26" si="21">IFERROR(D25/D13,"N/A")</f>
        <v>0</v>
      </c>
      <c r="E26" s="43">
        <f t="shared" si="21"/>
        <v>0</v>
      </c>
      <c r="F26" s="189">
        <f t="shared" si="21"/>
        <v>0</v>
      </c>
      <c r="G26" s="43">
        <f t="shared" si="21"/>
        <v>0</v>
      </c>
      <c r="H26" s="155">
        <f t="shared" si="21"/>
        <v>0</v>
      </c>
      <c r="I26" s="189">
        <f t="shared" si="21"/>
        <v>0</v>
      </c>
      <c r="J26" s="43">
        <f t="shared" si="21"/>
        <v>0</v>
      </c>
      <c r="K26" s="43">
        <f t="shared" si="21"/>
        <v>0</v>
      </c>
      <c r="L26" s="189">
        <f t="shared" si="21"/>
        <v>0</v>
      </c>
      <c r="M26" s="43">
        <f t="shared" si="21"/>
        <v>0</v>
      </c>
      <c r="N26" s="190">
        <f t="shared" si="21"/>
        <v>0</v>
      </c>
      <c r="O26" s="43">
        <f t="shared" si="21"/>
        <v>0</v>
      </c>
      <c r="P26" s="43">
        <f t="shared" si="21"/>
        <v>0</v>
      </c>
      <c r="Q26" s="43">
        <f t="shared" si="21"/>
        <v>0</v>
      </c>
      <c r="R26" s="43">
        <f t="shared" si="21"/>
        <v>0</v>
      </c>
      <c r="S26" s="44">
        <f>IFERROR(S25/S13,"N/A")</f>
        <v>0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50.000000000000007</v>
      </c>
      <c r="D29" s="24">
        <f t="shared" ref="D29:N39" si="22">C29</f>
        <v>50.000000000000007</v>
      </c>
      <c r="E29" s="24">
        <f t="shared" si="22"/>
        <v>50.000000000000007</v>
      </c>
      <c r="F29" s="177">
        <f t="shared" si="22"/>
        <v>50.000000000000007</v>
      </c>
      <c r="G29" s="24">
        <f t="shared" si="22"/>
        <v>50.000000000000007</v>
      </c>
      <c r="H29" s="149">
        <f t="shared" si="22"/>
        <v>50.000000000000007</v>
      </c>
      <c r="I29" s="177">
        <f t="shared" si="22"/>
        <v>50.000000000000007</v>
      </c>
      <c r="J29" s="24">
        <f t="shared" si="22"/>
        <v>50.000000000000007</v>
      </c>
      <c r="K29" s="24">
        <f t="shared" si="22"/>
        <v>50.000000000000007</v>
      </c>
      <c r="L29" s="177">
        <f t="shared" si="22"/>
        <v>50.000000000000007</v>
      </c>
      <c r="M29" s="24">
        <f t="shared" si="22"/>
        <v>50.000000000000007</v>
      </c>
      <c r="N29" s="178">
        <f t="shared" si="22"/>
        <v>50.000000000000007</v>
      </c>
      <c r="O29" s="24">
        <f t="shared" ref="O29:O39" si="23">SUM(C29:E29)</f>
        <v>150.00000000000003</v>
      </c>
      <c r="P29" s="24">
        <f t="shared" ref="P29:P39" si="24">SUM(F29:H29)</f>
        <v>150.00000000000003</v>
      </c>
      <c r="Q29" s="24">
        <f t="shared" ref="Q29:Q39" si="25">SUM(I29:K29)</f>
        <v>150.00000000000003</v>
      </c>
      <c r="R29" s="24">
        <f t="shared" ref="R29:R39" si="26">SUM(L29:N29)</f>
        <v>150.00000000000003</v>
      </c>
      <c r="S29" s="25">
        <f t="shared" ref="S29:S39" si="27">SUM(C29:N29)</f>
        <v>600.00000000000011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33.333333333333336</v>
      </c>
      <c r="D31" s="24">
        <f t="shared" si="22"/>
        <v>33.333333333333336</v>
      </c>
      <c r="E31" s="24">
        <f t="shared" si="22"/>
        <v>33.333333333333336</v>
      </c>
      <c r="F31" s="177">
        <f t="shared" si="22"/>
        <v>33.333333333333336</v>
      </c>
      <c r="G31" s="24">
        <f t="shared" si="22"/>
        <v>33.333333333333336</v>
      </c>
      <c r="H31" s="149">
        <f t="shared" si="22"/>
        <v>33.333333333333336</v>
      </c>
      <c r="I31" s="177">
        <f t="shared" si="22"/>
        <v>33.333333333333336</v>
      </c>
      <c r="J31" s="24">
        <f t="shared" si="22"/>
        <v>33.333333333333336</v>
      </c>
      <c r="K31" s="24">
        <f t="shared" si="22"/>
        <v>33.333333333333336</v>
      </c>
      <c r="L31" s="177">
        <f t="shared" si="22"/>
        <v>33.333333333333336</v>
      </c>
      <c r="M31" s="24">
        <f t="shared" si="22"/>
        <v>33.333333333333336</v>
      </c>
      <c r="N31" s="178">
        <f t="shared" si="22"/>
        <v>33.333333333333336</v>
      </c>
      <c r="O31" s="24">
        <f t="shared" si="23"/>
        <v>100</v>
      </c>
      <c r="P31" s="24">
        <f t="shared" si="24"/>
        <v>100</v>
      </c>
      <c r="Q31" s="24">
        <f t="shared" si="25"/>
        <v>100</v>
      </c>
      <c r="R31" s="24">
        <f t="shared" si="26"/>
        <v>100</v>
      </c>
      <c r="S31" s="25">
        <f t="shared" si="27"/>
        <v>399.99999999999994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33.333333333333336</v>
      </c>
      <c r="D32" s="24">
        <f t="shared" si="22"/>
        <v>33.333333333333336</v>
      </c>
      <c r="E32" s="24">
        <f t="shared" si="22"/>
        <v>33.333333333333336</v>
      </c>
      <c r="F32" s="177">
        <f t="shared" si="22"/>
        <v>33.333333333333336</v>
      </c>
      <c r="G32" s="24">
        <f t="shared" si="22"/>
        <v>33.333333333333336</v>
      </c>
      <c r="H32" s="149">
        <f t="shared" si="22"/>
        <v>33.333333333333336</v>
      </c>
      <c r="I32" s="177">
        <f t="shared" si="22"/>
        <v>33.333333333333336</v>
      </c>
      <c r="J32" s="24">
        <f t="shared" si="22"/>
        <v>33.333333333333336</v>
      </c>
      <c r="K32" s="24">
        <f t="shared" si="22"/>
        <v>33.333333333333336</v>
      </c>
      <c r="L32" s="177">
        <f t="shared" si="22"/>
        <v>33.333333333333336</v>
      </c>
      <c r="M32" s="24">
        <f t="shared" si="22"/>
        <v>33.333333333333336</v>
      </c>
      <c r="N32" s="178">
        <f t="shared" si="22"/>
        <v>33.333333333333336</v>
      </c>
      <c r="O32" s="24">
        <f t="shared" si="23"/>
        <v>100</v>
      </c>
      <c r="P32" s="24">
        <f t="shared" si="24"/>
        <v>100</v>
      </c>
      <c r="Q32" s="24">
        <f t="shared" si="25"/>
        <v>100</v>
      </c>
      <c r="R32" s="24">
        <f t="shared" si="26"/>
        <v>100</v>
      </c>
      <c r="S32" s="25">
        <f t="shared" si="27"/>
        <v>399.99999999999994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55.549649999999993</v>
      </c>
      <c r="D33" s="24">
        <f t="shared" si="22"/>
        <v>55.549649999999993</v>
      </c>
      <c r="E33" s="24">
        <f t="shared" si="22"/>
        <v>55.549649999999993</v>
      </c>
      <c r="F33" s="177">
        <f t="shared" si="22"/>
        <v>55.549649999999993</v>
      </c>
      <c r="G33" s="24">
        <f t="shared" si="22"/>
        <v>55.549649999999993</v>
      </c>
      <c r="H33" s="149">
        <f t="shared" si="22"/>
        <v>55.549649999999993</v>
      </c>
      <c r="I33" s="177">
        <f t="shared" si="22"/>
        <v>55.549649999999993</v>
      </c>
      <c r="J33" s="24">
        <f t="shared" si="22"/>
        <v>55.549649999999993</v>
      </c>
      <c r="K33" s="24">
        <f t="shared" si="22"/>
        <v>55.549649999999993</v>
      </c>
      <c r="L33" s="177">
        <f t="shared" si="22"/>
        <v>55.549649999999993</v>
      </c>
      <c r="M33" s="24">
        <f t="shared" si="22"/>
        <v>55.549649999999993</v>
      </c>
      <c r="N33" s="178">
        <f t="shared" si="22"/>
        <v>55.549649999999993</v>
      </c>
      <c r="O33" s="24">
        <f t="shared" si="23"/>
        <v>166.64894999999999</v>
      </c>
      <c r="P33" s="24">
        <f t="shared" si="24"/>
        <v>166.64894999999999</v>
      </c>
      <c r="Q33" s="24">
        <f t="shared" si="25"/>
        <v>166.64894999999999</v>
      </c>
      <c r="R33" s="24">
        <f t="shared" si="26"/>
        <v>166.64894999999999</v>
      </c>
      <c r="S33" s="25">
        <f t="shared" si="27"/>
        <v>666.59580000000005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56</v>
      </c>
      <c r="D35" s="24">
        <f t="shared" si="22"/>
        <v>56</v>
      </c>
      <c r="E35" s="24">
        <f t="shared" si="22"/>
        <v>56</v>
      </c>
      <c r="F35" s="177">
        <f t="shared" si="22"/>
        <v>56</v>
      </c>
      <c r="G35" s="24">
        <f t="shared" si="22"/>
        <v>56</v>
      </c>
      <c r="H35" s="149">
        <f t="shared" si="22"/>
        <v>56</v>
      </c>
      <c r="I35" s="177">
        <f t="shared" si="22"/>
        <v>56</v>
      </c>
      <c r="J35" s="24">
        <f t="shared" si="22"/>
        <v>56</v>
      </c>
      <c r="K35" s="24">
        <f t="shared" si="22"/>
        <v>56</v>
      </c>
      <c r="L35" s="177">
        <f t="shared" si="22"/>
        <v>56</v>
      </c>
      <c r="M35" s="24">
        <f t="shared" si="22"/>
        <v>56</v>
      </c>
      <c r="N35" s="178">
        <f t="shared" si="22"/>
        <v>56</v>
      </c>
      <c r="O35" s="24">
        <f t="shared" si="23"/>
        <v>168</v>
      </c>
      <c r="P35" s="24">
        <f t="shared" si="24"/>
        <v>168</v>
      </c>
      <c r="Q35" s="24">
        <f t="shared" si="25"/>
        <v>168</v>
      </c>
      <c r="R35" s="24">
        <f t="shared" si="26"/>
        <v>168</v>
      </c>
      <c r="S35" s="25">
        <f t="shared" si="27"/>
        <v>672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162</v>
      </c>
      <c r="D36" s="24">
        <f t="shared" si="22"/>
        <v>162</v>
      </c>
      <c r="E36" s="24">
        <f t="shared" si="22"/>
        <v>162</v>
      </c>
      <c r="F36" s="177">
        <f t="shared" si="22"/>
        <v>162</v>
      </c>
      <c r="G36" s="24">
        <f t="shared" si="22"/>
        <v>162</v>
      </c>
      <c r="H36" s="149">
        <f t="shared" si="22"/>
        <v>162</v>
      </c>
      <c r="I36" s="177">
        <f t="shared" si="22"/>
        <v>162</v>
      </c>
      <c r="J36" s="24">
        <f t="shared" si="22"/>
        <v>162</v>
      </c>
      <c r="K36" s="24">
        <f t="shared" si="22"/>
        <v>162</v>
      </c>
      <c r="L36" s="177">
        <f t="shared" si="22"/>
        <v>162</v>
      </c>
      <c r="M36" s="24">
        <f t="shared" si="22"/>
        <v>162</v>
      </c>
      <c r="N36" s="178">
        <f t="shared" si="22"/>
        <v>162</v>
      </c>
      <c r="O36" s="24">
        <f t="shared" si="23"/>
        <v>486</v>
      </c>
      <c r="P36" s="24">
        <f t="shared" si="24"/>
        <v>486</v>
      </c>
      <c r="Q36" s="24">
        <f t="shared" si="25"/>
        <v>486</v>
      </c>
      <c r="R36" s="24">
        <f t="shared" si="26"/>
        <v>486</v>
      </c>
      <c r="S36" s="25">
        <f t="shared" si="27"/>
        <v>1944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68</v>
      </c>
      <c r="D37" s="24">
        <f t="shared" si="22"/>
        <v>68</v>
      </c>
      <c r="E37" s="24">
        <f t="shared" si="22"/>
        <v>68</v>
      </c>
      <c r="F37" s="177">
        <f t="shared" si="22"/>
        <v>68</v>
      </c>
      <c r="G37" s="24">
        <f t="shared" si="22"/>
        <v>68</v>
      </c>
      <c r="H37" s="149">
        <f t="shared" si="22"/>
        <v>68</v>
      </c>
      <c r="I37" s="177">
        <f t="shared" si="22"/>
        <v>68</v>
      </c>
      <c r="J37" s="24">
        <f t="shared" si="22"/>
        <v>68</v>
      </c>
      <c r="K37" s="24">
        <f t="shared" si="22"/>
        <v>68</v>
      </c>
      <c r="L37" s="177">
        <f t="shared" si="22"/>
        <v>68</v>
      </c>
      <c r="M37" s="24">
        <f t="shared" si="22"/>
        <v>68</v>
      </c>
      <c r="N37" s="178">
        <f t="shared" si="22"/>
        <v>68</v>
      </c>
      <c r="O37" s="24">
        <f t="shared" si="23"/>
        <v>204</v>
      </c>
      <c r="P37" s="24">
        <f t="shared" si="24"/>
        <v>204</v>
      </c>
      <c r="Q37" s="24">
        <f t="shared" si="25"/>
        <v>204</v>
      </c>
      <c r="R37" s="24">
        <f t="shared" si="26"/>
        <v>204</v>
      </c>
      <c r="S37" s="25">
        <f t="shared" si="27"/>
        <v>816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2.4030629999999995</v>
      </c>
      <c r="D38" s="24">
        <f t="shared" si="22"/>
        <v>2.4030629999999995</v>
      </c>
      <c r="E38" s="24">
        <f t="shared" si="22"/>
        <v>2.4030629999999995</v>
      </c>
      <c r="F38" s="177">
        <f t="shared" si="22"/>
        <v>2.4030629999999995</v>
      </c>
      <c r="G38" s="24">
        <f t="shared" si="22"/>
        <v>2.4030629999999995</v>
      </c>
      <c r="H38" s="149">
        <f t="shared" si="22"/>
        <v>2.4030629999999995</v>
      </c>
      <c r="I38" s="177">
        <f t="shared" si="22"/>
        <v>2.4030629999999995</v>
      </c>
      <c r="J38" s="24">
        <f t="shared" si="22"/>
        <v>2.4030629999999995</v>
      </c>
      <c r="K38" s="24">
        <f t="shared" si="22"/>
        <v>2.4030629999999995</v>
      </c>
      <c r="L38" s="177">
        <f t="shared" si="22"/>
        <v>2.4030629999999995</v>
      </c>
      <c r="M38" s="24">
        <f t="shared" si="22"/>
        <v>2.4030629999999995</v>
      </c>
      <c r="N38" s="178">
        <f t="shared" si="22"/>
        <v>2.4030629999999995</v>
      </c>
      <c r="O38" s="24">
        <f t="shared" si="23"/>
        <v>7.2091889999999985</v>
      </c>
      <c r="P38" s="24">
        <f t="shared" si="24"/>
        <v>7.2091889999999985</v>
      </c>
      <c r="Q38" s="24">
        <f t="shared" si="25"/>
        <v>7.2091889999999985</v>
      </c>
      <c r="R38" s="24">
        <f t="shared" si="26"/>
        <v>7.2091889999999985</v>
      </c>
      <c r="S38" s="25">
        <f t="shared" si="27"/>
        <v>28.836755999999994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12.696666666666667</v>
      </c>
      <c r="D39" s="27">
        <f t="shared" si="22"/>
        <v>12.696666666666667</v>
      </c>
      <c r="E39" s="27">
        <f t="shared" si="22"/>
        <v>12.696666666666667</v>
      </c>
      <c r="F39" s="179">
        <f t="shared" si="22"/>
        <v>12.696666666666667</v>
      </c>
      <c r="G39" s="27">
        <f t="shared" si="22"/>
        <v>12.696666666666667</v>
      </c>
      <c r="H39" s="150">
        <f t="shared" si="22"/>
        <v>12.696666666666667</v>
      </c>
      <c r="I39" s="179">
        <f t="shared" si="22"/>
        <v>12.696666666666667</v>
      </c>
      <c r="J39" s="27">
        <f t="shared" si="22"/>
        <v>12.696666666666667</v>
      </c>
      <c r="K39" s="27">
        <f t="shared" si="22"/>
        <v>12.696666666666667</v>
      </c>
      <c r="L39" s="179">
        <f t="shared" si="22"/>
        <v>12.696666666666667</v>
      </c>
      <c r="M39" s="27">
        <f t="shared" si="22"/>
        <v>12.696666666666667</v>
      </c>
      <c r="N39" s="180">
        <f t="shared" si="22"/>
        <v>12.696666666666667</v>
      </c>
      <c r="O39" s="27">
        <f t="shared" si="23"/>
        <v>38.090000000000003</v>
      </c>
      <c r="P39" s="27">
        <f t="shared" si="24"/>
        <v>38.090000000000003</v>
      </c>
      <c r="Q39" s="27">
        <f t="shared" si="25"/>
        <v>38.090000000000003</v>
      </c>
      <c r="R39" s="27">
        <f t="shared" si="26"/>
        <v>38.090000000000003</v>
      </c>
      <c r="S39" s="28">
        <f t="shared" si="27"/>
        <v>152.36000000000001</v>
      </c>
    </row>
    <row r="40" spans="2:19" s="41" customFormat="1" ht="12.75" x14ac:dyDescent="0.25">
      <c r="B40" s="45" t="s">
        <v>32</v>
      </c>
      <c r="C40" s="138">
        <f>SUM(C29:C39)</f>
        <v>473.3160463333333</v>
      </c>
      <c r="D40" s="46">
        <f t="shared" ref="D40:R40" si="28">SUM(D29:D39)</f>
        <v>473.3160463333333</v>
      </c>
      <c r="E40" s="46">
        <f t="shared" si="28"/>
        <v>473.3160463333333</v>
      </c>
      <c r="F40" s="191">
        <f t="shared" si="28"/>
        <v>473.3160463333333</v>
      </c>
      <c r="G40" s="46">
        <f t="shared" si="28"/>
        <v>473.3160463333333</v>
      </c>
      <c r="H40" s="156">
        <f t="shared" si="28"/>
        <v>473.3160463333333</v>
      </c>
      <c r="I40" s="191">
        <f t="shared" si="28"/>
        <v>473.3160463333333</v>
      </c>
      <c r="J40" s="46">
        <f t="shared" si="28"/>
        <v>473.3160463333333</v>
      </c>
      <c r="K40" s="46">
        <f t="shared" si="28"/>
        <v>473.3160463333333</v>
      </c>
      <c r="L40" s="191">
        <f t="shared" si="28"/>
        <v>473.3160463333333</v>
      </c>
      <c r="M40" s="46">
        <f t="shared" si="28"/>
        <v>473.3160463333333</v>
      </c>
      <c r="N40" s="192">
        <f t="shared" si="28"/>
        <v>473.3160463333333</v>
      </c>
      <c r="O40" s="46">
        <f t="shared" si="28"/>
        <v>1419.9481389999999</v>
      </c>
      <c r="P40" s="46">
        <f t="shared" si="28"/>
        <v>1419.9481389999999</v>
      </c>
      <c r="Q40" s="46">
        <f t="shared" si="28"/>
        <v>1419.9481389999999</v>
      </c>
      <c r="R40" s="46">
        <f t="shared" si="28"/>
        <v>1419.9481389999999</v>
      </c>
      <c r="S40" s="47">
        <f>SUM(S29:S39)</f>
        <v>5679.7925559999994</v>
      </c>
    </row>
    <row r="41" spans="2:19" s="39" customFormat="1" ht="12.75" x14ac:dyDescent="0.25">
      <c r="B41" s="48" t="s">
        <v>33</v>
      </c>
      <c r="C41" s="139">
        <f>IFERROR(C40/C13,"N/A")</f>
        <v>0.6908590194489026</v>
      </c>
      <c r="D41" s="49">
        <f t="shared" ref="D41:R41" si="29">IFERROR(D40/D13,"N/A")</f>
        <v>0.6908590194489026</v>
      </c>
      <c r="E41" s="49">
        <f t="shared" si="29"/>
        <v>0.6908590194489026</v>
      </c>
      <c r="F41" s="193">
        <f t="shared" si="29"/>
        <v>0.6908590194489026</v>
      </c>
      <c r="G41" s="49">
        <f t="shared" si="29"/>
        <v>0.6908590194489026</v>
      </c>
      <c r="H41" s="157">
        <f t="shared" si="29"/>
        <v>0.6908590194489026</v>
      </c>
      <c r="I41" s="193">
        <f t="shared" si="29"/>
        <v>0.6908590194489026</v>
      </c>
      <c r="J41" s="49">
        <f t="shared" si="29"/>
        <v>0.6908590194489026</v>
      </c>
      <c r="K41" s="49">
        <f t="shared" si="29"/>
        <v>0.6908590194489026</v>
      </c>
      <c r="L41" s="193">
        <f t="shared" si="29"/>
        <v>0.6908590194489026</v>
      </c>
      <c r="M41" s="49">
        <f t="shared" si="29"/>
        <v>0.6908590194489026</v>
      </c>
      <c r="N41" s="194">
        <f t="shared" si="29"/>
        <v>0.6908590194489026</v>
      </c>
      <c r="O41" s="49">
        <f t="shared" si="29"/>
        <v>0.6908590194489026</v>
      </c>
      <c r="P41" s="49">
        <f t="shared" si="29"/>
        <v>0.6908590194489026</v>
      </c>
      <c r="Q41" s="49">
        <f t="shared" si="29"/>
        <v>0.6908590194489026</v>
      </c>
      <c r="R41" s="49">
        <f t="shared" si="29"/>
        <v>0.6908590194489026</v>
      </c>
      <c r="S41" s="50">
        <f>IFERROR(S40/S13,"N/A")</f>
        <v>0.69085901944890304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4</v>
      </c>
      <c r="D42" s="52">
        <f>C42</f>
        <v>4</v>
      </c>
      <c r="E42" s="52">
        <f t="shared" ref="E42:N42" si="30">D42</f>
        <v>4</v>
      </c>
      <c r="F42" s="195">
        <f t="shared" si="30"/>
        <v>4</v>
      </c>
      <c r="G42" s="52">
        <f t="shared" si="30"/>
        <v>4</v>
      </c>
      <c r="H42" s="158">
        <f t="shared" si="30"/>
        <v>4</v>
      </c>
      <c r="I42" s="195">
        <f t="shared" si="30"/>
        <v>4</v>
      </c>
      <c r="J42" s="52">
        <f t="shared" si="30"/>
        <v>4</v>
      </c>
      <c r="K42" s="52">
        <f t="shared" si="30"/>
        <v>4</v>
      </c>
      <c r="L42" s="195">
        <f t="shared" si="30"/>
        <v>4</v>
      </c>
      <c r="M42" s="52">
        <f t="shared" si="30"/>
        <v>4</v>
      </c>
      <c r="N42" s="196">
        <f t="shared" si="30"/>
        <v>4</v>
      </c>
      <c r="O42" s="52">
        <f>AVERAGE(C42:E42)</f>
        <v>4</v>
      </c>
      <c r="P42" s="52">
        <f>AVERAGE(F42:H42)</f>
        <v>4</v>
      </c>
      <c r="Q42" s="52">
        <f>AVERAGE(I42:K42)</f>
        <v>4</v>
      </c>
      <c r="R42" s="52">
        <f>AVERAGE(L42:N42)</f>
        <v>4</v>
      </c>
      <c r="S42" s="53">
        <f>AVERAGE(O42:R42)</f>
        <v>4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211.79630366666657</v>
      </c>
      <c r="D44" s="34">
        <f t="shared" ref="D44:R44" si="31">D13-D25-D40</f>
        <v>211.79630366666657</v>
      </c>
      <c r="E44" s="34">
        <f t="shared" si="31"/>
        <v>211.79630366666657</v>
      </c>
      <c r="F44" s="185">
        <f t="shared" si="31"/>
        <v>211.79630366666657</v>
      </c>
      <c r="G44" s="34">
        <f t="shared" si="31"/>
        <v>211.79630366666657</v>
      </c>
      <c r="H44" s="153">
        <f t="shared" si="31"/>
        <v>211.79630366666657</v>
      </c>
      <c r="I44" s="185">
        <f t="shared" si="31"/>
        <v>211.79630366666657</v>
      </c>
      <c r="J44" s="34">
        <f t="shared" si="31"/>
        <v>211.79630366666657</v>
      </c>
      <c r="K44" s="34">
        <f t="shared" si="31"/>
        <v>211.79630366666657</v>
      </c>
      <c r="L44" s="185">
        <f t="shared" si="31"/>
        <v>211.79630366666657</v>
      </c>
      <c r="M44" s="34">
        <f t="shared" si="31"/>
        <v>211.79630366666657</v>
      </c>
      <c r="N44" s="186">
        <f t="shared" si="31"/>
        <v>211.79630366666657</v>
      </c>
      <c r="O44" s="34">
        <f t="shared" si="31"/>
        <v>635.38891099999978</v>
      </c>
      <c r="P44" s="34">
        <f t="shared" si="31"/>
        <v>635.38891099999978</v>
      </c>
      <c r="Q44" s="34">
        <f t="shared" si="31"/>
        <v>635.38891099999978</v>
      </c>
      <c r="R44" s="34">
        <f t="shared" si="31"/>
        <v>635.38891099999978</v>
      </c>
      <c r="S44" s="35">
        <f>S13-S25-S40</f>
        <v>2541.5556439999937</v>
      </c>
    </row>
    <row r="45" spans="2:19" s="58" customFormat="1" ht="12.75" x14ac:dyDescent="0.25">
      <c r="B45" s="55" t="s">
        <v>36</v>
      </c>
      <c r="C45" s="141">
        <f t="shared" ref="C45:R45" si="32">IFERROR(C44/C13,"NO GMV")</f>
        <v>0.30914098055109734</v>
      </c>
      <c r="D45" s="56">
        <f t="shared" si="32"/>
        <v>0.30914098055109734</v>
      </c>
      <c r="E45" s="56">
        <f t="shared" si="32"/>
        <v>0.30914098055109734</v>
      </c>
      <c r="F45" s="197">
        <f t="shared" si="32"/>
        <v>0.30914098055109734</v>
      </c>
      <c r="G45" s="56">
        <f t="shared" si="32"/>
        <v>0.30914098055109734</v>
      </c>
      <c r="H45" s="159">
        <f t="shared" si="32"/>
        <v>0.30914098055109734</v>
      </c>
      <c r="I45" s="197">
        <f t="shared" si="32"/>
        <v>0.30914098055109734</v>
      </c>
      <c r="J45" s="56">
        <f t="shared" si="32"/>
        <v>0.30914098055109734</v>
      </c>
      <c r="K45" s="56">
        <f t="shared" si="32"/>
        <v>0.30914098055109734</v>
      </c>
      <c r="L45" s="197">
        <f t="shared" si="32"/>
        <v>0.30914098055109734</v>
      </c>
      <c r="M45" s="56">
        <f t="shared" si="32"/>
        <v>0.30914098055109734</v>
      </c>
      <c r="N45" s="198">
        <f t="shared" si="32"/>
        <v>0.30914098055109734</v>
      </c>
      <c r="O45" s="56">
        <f t="shared" si="32"/>
        <v>0.3091409805510974</v>
      </c>
      <c r="P45" s="56">
        <f t="shared" si="32"/>
        <v>0.3091409805510974</v>
      </c>
      <c r="Q45" s="56">
        <f t="shared" si="32"/>
        <v>0.3091409805510974</v>
      </c>
      <c r="R45" s="56">
        <f t="shared" si="32"/>
        <v>0.3091409805510974</v>
      </c>
      <c r="S45" s="57">
        <f>IFERROR(S44/S13,"NO GMV")</f>
        <v>0.30914098055109696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211.79630366666657</v>
      </c>
      <c r="D47" s="60">
        <f t="shared" ref="D47:R47" si="33">+D44+D25</f>
        <v>211.79630366666657</v>
      </c>
      <c r="E47" s="60">
        <f t="shared" si="33"/>
        <v>211.79630366666657</v>
      </c>
      <c r="F47" s="199">
        <f t="shared" si="33"/>
        <v>211.79630366666657</v>
      </c>
      <c r="G47" s="60">
        <f t="shared" si="33"/>
        <v>211.79630366666657</v>
      </c>
      <c r="H47" s="160">
        <f t="shared" si="33"/>
        <v>211.79630366666657</v>
      </c>
      <c r="I47" s="199">
        <f t="shared" si="33"/>
        <v>211.79630366666657</v>
      </c>
      <c r="J47" s="60">
        <f t="shared" si="33"/>
        <v>211.79630366666657</v>
      </c>
      <c r="K47" s="60">
        <f t="shared" si="33"/>
        <v>211.79630366666657</v>
      </c>
      <c r="L47" s="199">
        <f t="shared" si="33"/>
        <v>211.79630366666657</v>
      </c>
      <c r="M47" s="60">
        <f t="shared" si="33"/>
        <v>211.79630366666657</v>
      </c>
      <c r="N47" s="200">
        <f t="shared" si="33"/>
        <v>211.79630366666657</v>
      </c>
      <c r="O47" s="60">
        <f t="shared" si="33"/>
        <v>635.38891099999978</v>
      </c>
      <c r="P47" s="60">
        <f t="shared" si="33"/>
        <v>635.38891099999978</v>
      </c>
      <c r="Q47" s="60">
        <f t="shared" si="33"/>
        <v>635.38891099999978</v>
      </c>
      <c r="R47" s="60">
        <f t="shared" si="33"/>
        <v>635.38891099999978</v>
      </c>
      <c r="S47" s="61">
        <f>+S44+S25</f>
        <v>2541.5556439999937</v>
      </c>
    </row>
    <row r="48" spans="2:19" s="58" customFormat="1" ht="13.5" thickBot="1" x14ac:dyDescent="0.3">
      <c r="B48" s="62" t="s">
        <v>36</v>
      </c>
      <c r="C48" s="143">
        <f t="shared" ref="C48:R48" si="34">IFERROR(C47/C13,"NO GMV")</f>
        <v>0.30914098055109734</v>
      </c>
      <c r="D48" s="63">
        <f t="shared" si="34"/>
        <v>0.30914098055109734</v>
      </c>
      <c r="E48" s="63">
        <f t="shared" si="34"/>
        <v>0.30914098055109734</v>
      </c>
      <c r="F48" s="201">
        <f t="shared" si="34"/>
        <v>0.30914098055109734</v>
      </c>
      <c r="G48" s="63">
        <f t="shared" si="34"/>
        <v>0.30914098055109734</v>
      </c>
      <c r="H48" s="161">
        <f t="shared" si="34"/>
        <v>0.30914098055109734</v>
      </c>
      <c r="I48" s="201">
        <f t="shared" si="34"/>
        <v>0.30914098055109734</v>
      </c>
      <c r="J48" s="63">
        <f t="shared" si="34"/>
        <v>0.30914098055109734</v>
      </c>
      <c r="K48" s="63">
        <f t="shared" si="34"/>
        <v>0.30914098055109734</v>
      </c>
      <c r="L48" s="201">
        <f t="shared" si="34"/>
        <v>0.30914098055109734</v>
      </c>
      <c r="M48" s="63">
        <f t="shared" si="34"/>
        <v>0.30914098055109734</v>
      </c>
      <c r="N48" s="163">
        <f t="shared" si="34"/>
        <v>0.30914098055109734</v>
      </c>
      <c r="O48" s="63">
        <f t="shared" si="34"/>
        <v>0.3091409805510974</v>
      </c>
      <c r="P48" s="63">
        <f t="shared" si="34"/>
        <v>0.3091409805510974</v>
      </c>
      <c r="Q48" s="63">
        <f t="shared" si="34"/>
        <v>0.3091409805510974</v>
      </c>
      <c r="R48" s="63">
        <f t="shared" si="34"/>
        <v>0.3091409805510974</v>
      </c>
      <c r="S48" s="64">
        <f>IFERROR(S47/S13,"NO GMV")</f>
        <v>0.30914098055109696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3D51-69B8-4083-B7C7-051A73783D0A}">
  <sheetPr codeName="Sheet67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51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51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0</v>
      </c>
      <c r="D9" s="24">
        <f t="shared" si="3"/>
        <v>0</v>
      </c>
      <c r="E9" s="24">
        <f t="shared" si="3"/>
        <v>0</v>
      </c>
      <c r="F9" s="177">
        <f t="shared" si="3"/>
        <v>0</v>
      </c>
      <c r="G9" s="24">
        <f t="shared" si="3"/>
        <v>0</v>
      </c>
      <c r="H9" s="149">
        <f t="shared" si="3"/>
        <v>0</v>
      </c>
      <c r="I9" s="177">
        <f t="shared" si="3"/>
        <v>0</v>
      </c>
      <c r="J9" s="24">
        <f t="shared" si="3"/>
        <v>0</v>
      </c>
      <c r="K9" s="24">
        <f t="shared" si="3"/>
        <v>0</v>
      </c>
      <c r="L9" s="177">
        <f t="shared" si="3"/>
        <v>0</v>
      </c>
      <c r="M9" s="24">
        <f t="shared" si="3"/>
        <v>0</v>
      </c>
      <c r="N9" s="178">
        <f t="shared" si="3"/>
        <v>0</v>
      </c>
      <c r="O9" s="24">
        <f t="shared" si="4"/>
        <v>0</v>
      </c>
      <c r="P9" s="24">
        <f t="shared" si="5"/>
        <v>0</v>
      </c>
      <c r="Q9" s="24">
        <f t="shared" si="6"/>
        <v>0</v>
      </c>
      <c r="R9" s="24">
        <f t="shared" si="7"/>
        <v>0</v>
      </c>
      <c r="S9" s="25">
        <f t="shared" si="8"/>
        <v>0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0</v>
      </c>
      <c r="D10" s="27">
        <f t="shared" si="3"/>
        <v>0</v>
      </c>
      <c r="E10" s="27">
        <f t="shared" si="3"/>
        <v>0</v>
      </c>
      <c r="F10" s="179">
        <f t="shared" si="3"/>
        <v>0</v>
      </c>
      <c r="G10" s="27">
        <f t="shared" si="3"/>
        <v>0</v>
      </c>
      <c r="H10" s="150">
        <f t="shared" si="3"/>
        <v>0</v>
      </c>
      <c r="I10" s="179">
        <f t="shared" si="3"/>
        <v>0</v>
      </c>
      <c r="J10" s="27">
        <f t="shared" si="3"/>
        <v>0</v>
      </c>
      <c r="K10" s="27">
        <f t="shared" si="3"/>
        <v>0</v>
      </c>
      <c r="L10" s="179">
        <f t="shared" si="3"/>
        <v>0</v>
      </c>
      <c r="M10" s="27">
        <f t="shared" si="3"/>
        <v>0</v>
      </c>
      <c r="N10" s="180">
        <f t="shared" si="3"/>
        <v>0</v>
      </c>
      <c r="O10" s="27">
        <f t="shared" si="4"/>
        <v>0</v>
      </c>
      <c r="P10" s="27">
        <f t="shared" si="5"/>
        <v>0</v>
      </c>
      <c r="Q10" s="27">
        <f t="shared" si="6"/>
        <v>0</v>
      </c>
      <c r="R10" s="27">
        <f t="shared" si="7"/>
        <v>0</v>
      </c>
      <c r="S10" s="28">
        <f t="shared" si="8"/>
        <v>0</v>
      </c>
    </row>
    <row r="11" spans="1:19" ht="12.75" x14ac:dyDescent="0.25">
      <c r="B11" s="29" t="s">
        <v>9</v>
      </c>
      <c r="C11" s="133">
        <f>SUM(C8:C9)</f>
        <v>0</v>
      </c>
      <c r="D11" s="30">
        <f t="shared" ref="D11:S11" si="9">SUM(D8:D9)</f>
        <v>0</v>
      </c>
      <c r="E11" s="30">
        <f t="shared" si="9"/>
        <v>0</v>
      </c>
      <c r="F11" s="181">
        <f t="shared" si="9"/>
        <v>0</v>
      </c>
      <c r="G11" s="30">
        <f t="shared" si="9"/>
        <v>0</v>
      </c>
      <c r="H11" s="151">
        <f t="shared" si="9"/>
        <v>0</v>
      </c>
      <c r="I11" s="181">
        <f t="shared" si="9"/>
        <v>0</v>
      </c>
      <c r="J11" s="30">
        <f t="shared" si="9"/>
        <v>0</v>
      </c>
      <c r="K11" s="30">
        <f t="shared" si="9"/>
        <v>0</v>
      </c>
      <c r="L11" s="181">
        <f t="shared" si="9"/>
        <v>0</v>
      </c>
      <c r="M11" s="30">
        <f t="shared" si="9"/>
        <v>0</v>
      </c>
      <c r="N11" s="182">
        <f t="shared" si="9"/>
        <v>0</v>
      </c>
      <c r="O11" s="30">
        <f t="shared" si="9"/>
        <v>0</v>
      </c>
      <c r="P11" s="30">
        <f t="shared" si="9"/>
        <v>0</v>
      </c>
      <c r="Q11" s="30">
        <f t="shared" si="9"/>
        <v>0</v>
      </c>
      <c r="R11" s="30">
        <f t="shared" si="9"/>
        <v>0</v>
      </c>
      <c r="S11" s="31">
        <f t="shared" si="9"/>
        <v>0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0</v>
      </c>
      <c r="D23" s="24">
        <f t="shared" si="14"/>
        <v>0</v>
      </c>
      <c r="E23" s="24">
        <f t="shared" si="14"/>
        <v>0</v>
      </c>
      <c r="F23" s="177">
        <f t="shared" si="14"/>
        <v>0</v>
      </c>
      <c r="G23" s="24">
        <f t="shared" si="14"/>
        <v>0</v>
      </c>
      <c r="H23" s="149">
        <f t="shared" si="14"/>
        <v>0</v>
      </c>
      <c r="I23" s="177">
        <f t="shared" si="14"/>
        <v>0</v>
      </c>
      <c r="J23" s="24">
        <f t="shared" si="14"/>
        <v>0</v>
      </c>
      <c r="K23" s="24">
        <f t="shared" si="14"/>
        <v>0</v>
      </c>
      <c r="L23" s="177">
        <f t="shared" si="14"/>
        <v>0</v>
      </c>
      <c r="M23" s="24">
        <f t="shared" si="14"/>
        <v>0</v>
      </c>
      <c r="N23" s="178">
        <f t="shared" si="14"/>
        <v>0</v>
      </c>
      <c r="O23" s="24">
        <f t="shared" si="15"/>
        <v>0</v>
      </c>
      <c r="P23" s="24">
        <f t="shared" si="16"/>
        <v>0</v>
      </c>
      <c r="Q23" s="24">
        <f t="shared" si="17"/>
        <v>0</v>
      </c>
      <c r="R23" s="24">
        <f t="shared" si="18"/>
        <v>0</v>
      </c>
      <c r="S23" s="25">
        <f t="shared" si="19"/>
        <v>0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0</v>
      </c>
      <c r="D25" s="34">
        <f t="shared" ref="D25:R25" si="20">SUM(D18:D24)</f>
        <v>0</v>
      </c>
      <c r="E25" s="34">
        <f t="shared" si="20"/>
        <v>0</v>
      </c>
      <c r="F25" s="185">
        <f t="shared" si="20"/>
        <v>0</v>
      </c>
      <c r="G25" s="34">
        <f t="shared" si="20"/>
        <v>0</v>
      </c>
      <c r="H25" s="153">
        <f t="shared" si="20"/>
        <v>0</v>
      </c>
      <c r="I25" s="185">
        <f t="shared" si="20"/>
        <v>0</v>
      </c>
      <c r="J25" s="34">
        <f t="shared" si="20"/>
        <v>0</v>
      </c>
      <c r="K25" s="34">
        <f t="shared" si="20"/>
        <v>0</v>
      </c>
      <c r="L25" s="185">
        <f t="shared" si="20"/>
        <v>0</v>
      </c>
      <c r="M25" s="34">
        <f t="shared" si="20"/>
        <v>0</v>
      </c>
      <c r="N25" s="186">
        <f t="shared" si="20"/>
        <v>0</v>
      </c>
      <c r="O25" s="34">
        <f t="shared" si="20"/>
        <v>0</v>
      </c>
      <c r="P25" s="34">
        <f t="shared" si="20"/>
        <v>0</v>
      </c>
      <c r="Q25" s="34">
        <f t="shared" si="20"/>
        <v>0</v>
      </c>
      <c r="R25" s="34">
        <f t="shared" si="20"/>
        <v>0</v>
      </c>
      <c r="S25" s="35">
        <f>SUM(S18:S24)</f>
        <v>0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8.3333333333333339</v>
      </c>
      <c r="D31" s="24">
        <f t="shared" si="22"/>
        <v>8.3333333333333339</v>
      </c>
      <c r="E31" s="24">
        <f t="shared" si="22"/>
        <v>8.3333333333333339</v>
      </c>
      <c r="F31" s="177">
        <f t="shared" si="22"/>
        <v>8.3333333333333339</v>
      </c>
      <c r="G31" s="24">
        <f t="shared" si="22"/>
        <v>8.3333333333333339</v>
      </c>
      <c r="H31" s="149">
        <f t="shared" si="22"/>
        <v>8.3333333333333339</v>
      </c>
      <c r="I31" s="177">
        <f t="shared" si="22"/>
        <v>8.3333333333333339</v>
      </c>
      <c r="J31" s="24">
        <f t="shared" si="22"/>
        <v>8.3333333333333339</v>
      </c>
      <c r="K31" s="24">
        <f t="shared" si="22"/>
        <v>8.3333333333333339</v>
      </c>
      <c r="L31" s="177">
        <f t="shared" si="22"/>
        <v>8.3333333333333339</v>
      </c>
      <c r="M31" s="24">
        <f t="shared" si="22"/>
        <v>8.3333333333333339</v>
      </c>
      <c r="N31" s="178">
        <f t="shared" si="22"/>
        <v>8.3333333333333339</v>
      </c>
      <c r="O31" s="24">
        <f t="shared" si="23"/>
        <v>25</v>
      </c>
      <c r="P31" s="24">
        <f t="shared" si="24"/>
        <v>25</v>
      </c>
      <c r="Q31" s="24">
        <f t="shared" si="25"/>
        <v>25</v>
      </c>
      <c r="R31" s="24">
        <f t="shared" si="26"/>
        <v>25</v>
      </c>
      <c r="S31" s="25">
        <f t="shared" si="27"/>
        <v>99.999999999999986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8.3333333333333339</v>
      </c>
      <c r="D32" s="24">
        <f t="shared" si="22"/>
        <v>8.3333333333333339</v>
      </c>
      <c r="E32" s="24">
        <f t="shared" si="22"/>
        <v>8.3333333333333339</v>
      </c>
      <c r="F32" s="177">
        <f t="shared" si="22"/>
        <v>8.3333333333333339</v>
      </c>
      <c r="G32" s="24">
        <f t="shared" si="22"/>
        <v>8.3333333333333339</v>
      </c>
      <c r="H32" s="149">
        <f t="shared" si="22"/>
        <v>8.3333333333333339</v>
      </c>
      <c r="I32" s="177">
        <f t="shared" si="22"/>
        <v>8.3333333333333339</v>
      </c>
      <c r="J32" s="24">
        <f t="shared" si="22"/>
        <v>8.3333333333333339</v>
      </c>
      <c r="K32" s="24">
        <f t="shared" si="22"/>
        <v>8.3333333333333339</v>
      </c>
      <c r="L32" s="177">
        <f t="shared" si="22"/>
        <v>8.3333333333333339</v>
      </c>
      <c r="M32" s="24">
        <f t="shared" si="22"/>
        <v>8.3333333333333339</v>
      </c>
      <c r="N32" s="178">
        <f t="shared" si="22"/>
        <v>8.3333333333333339</v>
      </c>
      <c r="O32" s="24">
        <f t="shared" si="23"/>
        <v>25</v>
      </c>
      <c r="P32" s="24">
        <f t="shared" si="24"/>
        <v>25</v>
      </c>
      <c r="Q32" s="24">
        <f t="shared" si="25"/>
        <v>25</v>
      </c>
      <c r="R32" s="24">
        <f t="shared" si="26"/>
        <v>25</v>
      </c>
      <c r="S32" s="25">
        <f t="shared" si="27"/>
        <v>99.999999999999986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14</v>
      </c>
      <c r="D35" s="24">
        <f t="shared" si="22"/>
        <v>14</v>
      </c>
      <c r="E35" s="24">
        <f t="shared" si="22"/>
        <v>14</v>
      </c>
      <c r="F35" s="177">
        <f t="shared" si="22"/>
        <v>14</v>
      </c>
      <c r="G35" s="24">
        <f t="shared" si="22"/>
        <v>14</v>
      </c>
      <c r="H35" s="149">
        <f t="shared" si="22"/>
        <v>14</v>
      </c>
      <c r="I35" s="177">
        <f t="shared" si="22"/>
        <v>14</v>
      </c>
      <c r="J35" s="24">
        <f t="shared" si="22"/>
        <v>14</v>
      </c>
      <c r="K35" s="24">
        <f t="shared" si="22"/>
        <v>14</v>
      </c>
      <c r="L35" s="177">
        <f t="shared" si="22"/>
        <v>14</v>
      </c>
      <c r="M35" s="24">
        <f t="shared" si="22"/>
        <v>14</v>
      </c>
      <c r="N35" s="178">
        <f t="shared" si="22"/>
        <v>14</v>
      </c>
      <c r="O35" s="24">
        <f t="shared" si="23"/>
        <v>42</v>
      </c>
      <c r="P35" s="24">
        <f t="shared" si="24"/>
        <v>42</v>
      </c>
      <c r="Q35" s="24">
        <f t="shared" si="25"/>
        <v>42</v>
      </c>
      <c r="R35" s="24">
        <f t="shared" si="26"/>
        <v>42</v>
      </c>
      <c r="S35" s="25">
        <f t="shared" si="27"/>
        <v>168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40.5</v>
      </c>
      <c r="D36" s="24">
        <f t="shared" si="22"/>
        <v>40.5</v>
      </c>
      <c r="E36" s="24">
        <f t="shared" si="22"/>
        <v>40.5</v>
      </c>
      <c r="F36" s="177">
        <f t="shared" si="22"/>
        <v>40.5</v>
      </c>
      <c r="G36" s="24">
        <f t="shared" si="22"/>
        <v>40.5</v>
      </c>
      <c r="H36" s="149">
        <f t="shared" si="22"/>
        <v>40.5</v>
      </c>
      <c r="I36" s="177">
        <f t="shared" si="22"/>
        <v>40.5</v>
      </c>
      <c r="J36" s="24">
        <f t="shared" si="22"/>
        <v>40.5</v>
      </c>
      <c r="K36" s="24">
        <f t="shared" si="22"/>
        <v>40.5</v>
      </c>
      <c r="L36" s="177">
        <f t="shared" si="22"/>
        <v>40.5</v>
      </c>
      <c r="M36" s="24">
        <f t="shared" si="22"/>
        <v>40.5</v>
      </c>
      <c r="N36" s="178">
        <f t="shared" si="22"/>
        <v>40.5</v>
      </c>
      <c r="O36" s="24">
        <f t="shared" si="23"/>
        <v>121.5</v>
      </c>
      <c r="P36" s="24">
        <f t="shared" si="24"/>
        <v>121.5</v>
      </c>
      <c r="Q36" s="24">
        <f t="shared" si="25"/>
        <v>121.5</v>
      </c>
      <c r="R36" s="24">
        <f t="shared" si="26"/>
        <v>121.5</v>
      </c>
      <c r="S36" s="25">
        <f t="shared" si="27"/>
        <v>486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17</v>
      </c>
      <c r="D37" s="24">
        <f t="shared" si="22"/>
        <v>17</v>
      </c>
      <c r="E37" s="24">
        <f t="shared" si="22"/>
        <v>17</v>
      </c>
      <c r="F37" s="177">
        <f t="shared" si="22"/>
        <v>17</v>
      </c>
      <c r="G37" s="24">
        <f t="shared" si="22"/>
        <v>17</v>
      </c>
      <c r="H37" s="149">
        <f t="shared" si="22"/>
        <v>17</v>
      </c>
      <c r="I37" s="177">
        <f t="shared" si="22"/>
        <v>17</v>
      </c>
      <c r="J37" s="24">
        <f t="shared" si="22"/>
        <v>17</v>
      </c>
      <c r="K37" s="24">
        <f t="shared" si="22"/>
        <v>17</v>
      </c>
      <c r="L37" s="177">
        <f t="shared" si="22"/>
        <v>17</v>
      </c>
      <c r="M37" s="24">
        <f t="shared" si="22"/>
        <v>17</v>
      </c>
      <c r="N37" s="178">
        <f t="shared" si="22"/>
        <v>17</v>
      </c>
      <c r="O37" s="24">
        <f t="shared" si="23"/>
        <v>51</v>
      </c>
      <c r="P37" s="24">
        <f t="shared" si="24"/>
        <v>51</v>
      </c>
      <c r="Q37" s="24">
        <f t="shared" si="25"/>
        <v>51</v>
      </c>
      <c r="R37" s="24">
        <f t="shared" si="26"/>
        <v>51</v>
      </c>
      <c r="S37" s="25">
        <f t="shared" si="27"/>
        <v>204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88.166666666666671</v>
      </c>
      <c r="D40" s="46">
        <f t="shared" ref="D40:R40" si="28">SUM(D29:D39)</f>
        <v>88.166666666666671</v>
      </c>
      <c r="E40" s="46">
        <f t="shared" si="28"/>
        <v>88.166666666666671</v>
      </c>
      <c r="F40" s="191">
        <f t="shared" si="28"/>
        <v>88.166666666666671</v>
      </c>
      <c r="G40" s="46">
        <f t="shared" si="28"/>
        <v>88.166666666666671</v>
      </c>
      <c r="H40" s="156">
        <f t="shared" si="28"/>
        <v>88.166666666666671</v>
      </c>
      <c r="I40" s="191">
        <f t="shared" si="28"/>
        <v>88.166666666666671</v>
      </c>
      <c r="J40" s="46">
        <f t="shared" si="28"/>
        <v>88.166666666666671</v>
      </c>
      <c r="K40" s="46">
        <f t="shared" si="28"/>
        <v>88.166666666666671</v>
      </c>
      <c r="L40" s="191">
        <f t="shared" si="28"/>
        <v>88.166666666666671</v>
      </c>
      <c r="M40" s="46">
        <f t="shared" si="28"/>
        <v>88.166666666666671</v>
      </c>
      <c r="N40" s="192">
        <f t="shared" si="28"/>
        <v>88.166666666666671</v>
      </c>
      <c r="O40" s="46">
        <f t="shared" si="28"/>
        <v>264.5</v>
      </c>
      <c r="P40" s="46">
        <f t="shared" si="28"/>
        <v>264.5</v>
      </c>
      <c r="Q40" s="46">
        <f t="shared" si="28"/>
        <v>264.5</v>
      </c>
      <c r="R40" s="46">
        <f t="shared" si="28"/>
        <v>264.5</v>
      </c>
      <c r="S40" s="47">
        <f>SUM(S29:S39)</f>
        <v>1058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1</v>
      </c>
      <c r="D42" s="52">
        <f>C42</f>
        <v>1</v>
      </c>
      <c r="E42" s="52">
        <f t="shared" ref="E42:N42" si="30">D42</f>
        <v>1</v>
      </c>
      <c r="F42" s="195">
        <f t="shared" si="30"/>
        <v>1</v>
      </c>
      <c r="G42" s="52">
        <f t="shared" si="30"/>
        <v>1</v>
      </c>
      <c r="H42" s="158">
        <f t="shared" si="30"/>
        <v>1</v>
      </c>
      <c r="I42" s="195">
        <f t="shared" si="30"/>
        <v>1</v>
      </c>
      <c r="J42" s="52">
        <f t="shared" si="30"/>
        <v>1</v>
      </c>
      <c r="K42" s="52">
        <f t="shared" si="30"/>
        <v>1</v>
      </c>
      <c r="L42" s="195">
        <f t="shared" si="30"/>
        <v>1</v>
      </c>
      <c r="M42" s="52">
        <f t="shared" si="30"/>
        <v>1</v>
      </c>
      <c r="N42" s="196">
        <f t="shared" si="30"/>
        <v>1</v>
      </c>
      <c r="O42" s="52">
        <f>AVERAGE(C42:E42)</f>
        <v>1</v>
      </c>
      <c r="P42" s="52">
        <f>AVERAGE(F42:H42)</f>
        <v>1</v>
      </c>
      <c r="Q42" s="52">
        <f>AVERAGE(I42:K42)</f>
        <v>1</v>
      </c>
      <c r="R42" s="52">
        <f>AVERAGE(L42:N42)</f>
        <v>1</v>
      </c>
      <c r="S42" s="53">
        <f>AVERAGE(O42:R42)</f>
        <v>1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-88.166666666666671</v>
      </c>
      <c r="D44" s="34">
        <f t="shared" ref="D44:R44" si="31">D13-D25-D40</f>
        <v>-88.166666666666671</v>
      </c>
      <c r="E44" s="34">
        <f t="shared" si="31"/>
        <v>-88.166666666666671</v>
      </c>
      <c r="F44" s="185">
        <f t="shared" si="31"/>
        <v>-88.166666666666671</v>
      </c>
      <c r="G44" s="34">
        <f t="shared" si="31"/>
        <v>-88.166666666666671</v>
      </c>
      <c r="H44" s="153">
        <f t="shared" si="31"/>
        <v>-88.166666666666671</v>
      </c>
      <c r="I44" s="185">
        <f t="shared" si="31"/>
        <v>-88.166666666666671</v>
      </c>
      <c r="J44" s="34">
        <f t="shared" si="31"/>
        <v>-88.166666666666671</v>
      </c>
      <c r="K44" s="34">
        <f t="shared" si="31"/>
        <v>-88.166666666666671</v>
      </c>
      <c r="L44" s="185">
        <f t="shared" si="31"/>
        <v>-88.166666666666671</v>
      </c>
      <c r="M44" s="34">
        <f t="shared" si="31"/>
        <v>-88.166666666666671</v>
      </c>
      <c r="N44" s="186">
        <f t="shared" si="31"/>
        <v>-88.166666666666671</v>
      </c>
      <c r="O44" s="34">
        <f t="shared" si="31"/>
        <v>-264.5</v>
      </c>
      <c r="P44" s="34">
        <f t="shared" si="31"/>
        <v>-264.5</v>
      </c>
      <c r="Q44" s="34">
        <f t="shared" si="31"/>
        <v>-264.5</v>
      </c>
      <c r="R44" s="34">
        <f t="shared" si="31"/>
        <v>-264.5</v>
      </c>
      <c r="S44" s="35">
        <f>S13-S25-S40</f>
        <v>-1058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-88.166666666666671</v>
      </c>
      <c r="D47" s="60">
        <f t="shared" ref="D47:R47" si="33">+D44+D25</f>
        <v>-88.166666666666671</v>
      </c>
      <c r="E47" s="60">
        <f t="shared" si="33"/>
        <v>-88.166666666666671</v>
      </c>
      <c r="F47" s="199">
        <f t="shared" si="33"/>
        <v>-88.166666666666671</v>
      </c>
      <c r="G47" s="60">
        <f t="shared" si="33"/>
        <v>-88.166666666666671</v>
      </c>
      <c r="H47" s="160">
        <f t="shared" si="33"/>
        <v>-88.166666666666671</v>
      </c>
      <c r="I47" s="199">
        <f t="shared" si="33"/>
        <v>-88.166666666666671</v>
      </c>
      <c r="J47" s="60">
        <f t="shared" si="33"/>
        <v>-88.166666666666671</v>
      </c>
      <c r="K47" s="60">
        <f t="shared" si="33"/>
        <v>-88.166666666666671</v>
      </c>
      <c r="L47" s="199">
        <f t="shared" si="33"/>
        <v>-88.166666666666671</v>
      </c>
      <c r="M47" s="60">
        <f t="shared" si="33"/>
        <v>-88.166666666666671</v>
      </c>
      <c r="N47" s="200">
        <f t="shared" si="33"/>
        <v>-88.166666666666671</v>
      </c>
      <c r="O47" s="60">
        <f t="shared" si="33"/>
        <v>-264.5</v>
      </c>
      <c r="P47" s="60">
        <f t="shared" si="33"/>
        <v>-264.5</v>
      </c>
      <c r="Q47" s="60">
        <f t="shared" si="33"/>
        <v>-264.5</v>
      </c>
      <c r="R47" s="60">
        <f t="shared" si="33"/>
        <v>-264.5</v>
      </c>
      <c r="S47" s="61">
        <f>+S44+S25</f>
        <v>-1058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77893-AED9-4B63-976E-2D9B685F96C4}">
  <sheetPr codeName="Sheet68">
    <tabColor theme="8" tint="0.79998168889431442"/>
    <outlinePr summaryBelow="0" summaryRight="0"/>
  </sheetPr>
  <dimension ref="A1:S50"/>
  <sheetViews>
    <sheetView showGridLines="0" workbookViewId="0">
      <pane xSplit="2" ySplit="3" topLeftCell="C4" activePane="bottomRight" state="frozen"/>
      <selection activeCell="D25" sqref="D25"/>
      <selection pane="topRight" activeCell="D25" sqref="D25"/>
      <selection pane="bottomLeft" activeCell="D25" sqref="D25"/>
      <selection pane="bottomRight" activeCell="G42" sqref="G42"/>
    </sheetView>
  </sheetViews>
  <sheetFormatPr defaultColWidth="26.3984375" defaultRowHeight="15.75" customHeight="1" x14ac:dyDescent="0.25"/>
  <cols>
    <col min="1" max="1" width="3.796875" style="8" customWidth="1"/>
    <col min="2" max="2" width="44.19921875" style="8" bestFit="1" customWidth="1"/>
    <col min="3" max="19" width="15" style="8" customWidth="1"/>
    <col min="20" max="16384" width="26.3984375" style="8"/>
  </cols>
  <sheetData>
    <row r="1" spans="1:19" ht="15.75" hidden="1" customHeight="1" x14ac:dyDescent="0.25">
      <c r="A1" s="8">
        <v>52</v>
      </c>
    </row>
    <row r="2" spans="1:19" s="125" customFormat="1" ht="13.5" thickBot="1" x14ac:dyDescent="0.3">
      <c r="B2" s="165"/>
      <c r="C2" s="166">
        <v>1</v>
      </c>
      <c r="D2" s="166">
        <f>C2+1</f>
        <v>2</v>
      </c>
      <c r="E2" s="166">
        <f t="shared" ref="E2:R2" si="0">D2+1</f>
        <v>3</v>
      </c>
      <c r="F2" s="166">
        <f t="shared" si="0"/>
        <v>4</v>
      </c>
      <c r="G2" s="166">
        <f t="shared" si="0"/>
        <v>5</v>
      </c>
      <c r="H2" s="166">
        <f t="shared" si="0"/>
        <v>6</v>
      </c>
      <c r="I2" s="166">
        <f t="shared" si="0"/>
        <v>7</v>
      </c>
      <c r="J2" s="166">
        <f t="shared" si="0"/>
        <v>8</v>
      </c>
      <c r="K2" s="166">
        <f t="shared" si="0"/>
        <v>9</v>
      </c>
      <c r="L2" s="166">
        <f t="shared" si="0"/>
        <v>10</v>
      </c>
      <c r="M2" s="166">
        <f t="shared" si="0"/>
        <v>11</v>
      </c>
      <c r="N2" s="166">
        <f t="shared" si="0"/>
        <v>12</v>
      </c>
      <c r="O2" s="166">
        <f t="shared" si="0"/>
        <v>13</v>
      </c>
      <c r="P2" s="166">
        <f t="shared" si="0"/>
        <v>14</v>
      </c>
      <c r="Q2" s="166">
        <f t="shared" si="0"/>
        <v>15</v>
      </c>
      <c r="R2" s="166">
        <f t="shared" si="0"/>
        <v>16</v>
      </c>
      <c r="S2" s="166"/>
    </row>
    <row r="3" spans="1:19" ht="12.75" x14ac:dyDescent="0.25">
      <c r="B3" s="9" t="str">
        <f>A1&amp;" P&amp;L"</f>
        <v>52 P&amp;L</v>
      </c>
      <c r="C3" s="126" t="str">
        <f>"Mo "&amp;C2</f>
        <v>Mo 1</v>
      </c>
      <c r="D3" s="10" t="str">
        <f t="shared" ref="D3:N3" si="1">"Mo "&amp;D2</f>
        <v>Mo 2</v>
      </c>
      <c r="E3" s="10" t="str">
        <f t="shared" si="1"/>
        <v>Mo 3</v>
      </c>
      <c r="F3" s="167" t="str">
        <f t="shared" si="1"/>
        <v>Mo 4</v>
      </c>
      <c r="G3" s="10" t="str">
        <f t="shared" si="1"/>
        <v>Mo 5</v>
      </c>
      <c r="H3" s="144" t="str">
        <f t="shared" si="1"/>
        <v>Mo 6</v>
      </c>
      <c r="I3" s="167" t="str">
        <f t="shared" si="1"/>
        <v>Mo 7</v>
      </c>
      <c r="J3" s="10" t="str">
        <f t="shared" si="1"/>
        <v>Mo 8</v>
      </c>
      <c r="K3" s="10" t="str">
        <f t="shared" si="1"/>
        <v>Mo 9</v>
      </c>
      <c r="L3" s="167" t="str">
        <f t="shared" si="1"/>
        <v>Mo 10</v>
      </c>
      <c r="M3" s="10" t="str">
        <f t="shared" si="1"/>
        <v>Mo 11</v>
      </c>
      <c r="N3" s="168" t="str">
        <f t="shared" si="1"/>
        <v>Mo 12</v>
      </c>
      <c r="O3" s="10" t="s">
        <v>48</v>
      </c>
      <c r="P3" s="10" t="s">
        <v>49</v>
      </c>
      <c r="Q3" s="10" t="s">
        <v>50</v>
      </c>
      <c r="R3" s="10" t="s">
        <v>51</v>
      </c>
      <c r="S3" s="11" t="s">
        <v>3</v>
      </c>
    </row>
    <row r="4" spans="1:19" ht="6" customHeight="1" x14ac:dyDescent="0.25">
      <c r="B4" s="12"/>
      <c r="C4" s="127"/>
      <c r="D4" s="162"/>
      <c r="E4" s="162"/>
      <c r="F4" s="169"/>
      <c r="G4" s="162"/>
      <c r="H4" s="145"/>
      <c r="I4" s="169"/>
      <c r="J4" s="162"/>
      <c r="K4" s="162"/>
      <c r="L4" s="169"/>
      <c r="M4" s="162"/>
      <c r="N4" s="170"/>
      <c r="O4" s="162"/>
      <c r="P4" s="162"/>
      <c r="Q4" s="162"/>
      <c r="R4" s="162"/>
      <c r="S4" s="13"/>
    </row>
    <row r="5" spans="1:19" ht="12.75" x14ac:dyDescent="0.25">
      <c r="B5" s="14" t="s">
        <v>4</v>
      </c>
      <c r="C5" s="128">
        <f>SUMIFS('Raw Data'!$E:$E,'Raw Data'!$D:$D,C$2,'Raw Data'!$B:$B,$B5,'Raw Data'!$C:$C,$A$1)</f>
        <v>0</v>
      </c>
      <c r="D5" s="15">
        <f>C5</f>
        <v>0</v>
      </c>
      <c r="E5" s="15">
        <f t="shared" ref="E5:N5" si="2">D5</f>
        <v>0</v>
      </c>
      <c r="F5" s="171">
        <f t="shared" si="2"/>
        <v>0</v>
      </c>
      <c r="G5" s="15">
        <f t="shared" si="2"/>
        <v>0</v>
      </c>
      <c r="H5" s="146">
        <f t="shared" si="2"/>
        <v>0</v>
      </c>
      <c r="I5" s="171">
        <f t="shared" si="2"/>
        <v>0</v>
      </c>
      <c r="J5" s="15">
        <f t="shared" si="2"/>
        <v>0</v>
      </c>
      <c r="K5" s="15">
        <f t="shared" si="2"/>
        <v>0</v>
      </c>
      <c r="L5" s="171">
        <f t="shared" si="2"/>
        <v>0</v>
      </c>
      <c r="M5" s="15">
        <f t="shared" si="2"/>
        <v>0</v>
      </c>
      <c r="N5" s="172">
        <f t="shared" si="2"/>
        <v>0</v>
      </c>
      <c r="O5" s="15">
        <f>SUM(C5:E5)</f>
        <v>0</v>
      </c>
      <c r="P5" s="15">
        <f>SUM(F5:H5)</f>
        <v>0</v>
      </c>
      <c r="Q5" s="15">
        <f>SUM(I5:K5)</f>
        <v>0</v>
      </c>
      <c r="R5" s="15">
        <f>SUM(L5:N5)</f>
        <v>0</v>
      </c>
      <c r="S5" s="16">
        <f>SUM(C5:N5)</f>
        <v>0</v>
      </c>
    </row>
    <row r="6" spans="1:19" ht="12.75" x14ac:dyDescent="0.25">
      <c r="B6" s="17"/>
      <c r="C6" s="129"/>
      <c r="D6" s="18"/>
      <c r="E6" s="18"/>
      <c r="F6" s="173"/>
      <c r="G6" s="18"/>
      <c r="H6" s="147"/>
      <c r="I6" s="173"/>
      <c r="J6" s="18"/>
      <c r="K6" s="18"/>
      <c r="L6" s="173"/>
      <c r="M6" s="18"/>
      <c r="N6" s="174"/>
      <c r="O6" s="18"/>
      <c r="P6" s="18"/>
      <c r="Q6" s="18"/>
      <c r="R6" s="18"/>
      <c r="S6" s="19"/>
    </row>
    <row r="7" spans="1:19" ht="12.75" x14ac:dyDescent="0.25">
      <c r="B7" s="20" t="s">
        <v>5</v>
      </c>
      <c r="C7" s="130"/>
      <c r="D7" s="21"/>
      <c r="E7" s="21"/>
      <c r="F7" s="175"/>
      <c r="G7" s="21"/>
      <c r="H7" s="148"/>
      <c r="I7" s="175"/>
      <c r="J7" s="21"/>
      <c r="K7" s="21"/>
      <c r="L7" s="175"/>
      <c r="M7" s="21"/>
      <c r="N7" s="176"/>
      <c r="O7" s="21"/>
      <c r="P7" s="21"/>
      <c r="Q7" s="21"/>
      <c r="R7" s="21"/>
      <c r="S7" s="22"/>
    </row>
    <row r="8" spans="1:19" ht="12.75" x14ac:dyDescent="0.25">
      <c r="B8" s="23" t="s">
        <v>6</v>
      </c>
      <c r="C8" s="131">
        <f>SUMIFS('Raw Data'!$E:$E,'Raw Data'!$D:$D,C$2,'Raw Data'!$B:$B,$B8,'Raw Data'!$C:$C,$A$1)</f>
        <v>0</v>
      </c>
      <c r="D8" s="24">
        <f t="shared" ref="D8:N10" si="3">C8</f>
        <v>0</v>
      </c>
      <c r="E8" s="24">
        <f t="shared" si="3"/>
        <v>0</v>
      </c>
      <c r="F8" s="177">
        <f t="shared" si="3"/>
        <v>0</v>
      </c>
      <c r="G8" s="24">
        <f t="shared" si="3"/>
        <v>0</v>
      </c>
      <c r="H8" s="149">
        <f t="shared" si="3"/>
        <v>0</v>
      </c>
      <c r="I8" s="177">
        <f t="shared" si="3"/>
        <v>0</v>
      </c>
      <c r="J8" s="24">
        <f t="shared" si="3"/>
        <v>0</v>
      </c>
      <c r="K8" s="24">
        <f t="shared" si="3"/>
        <v>0</v>
      </c>
      <c r="L8" s="177">
        <f t="shared" si="3"/>
        <v>0</v>
      </c>
      <c r="M8" s="24">
        <f t="shared" si="3"/>
        <v>0</v>
      </c>
      <c r="N8" s="178">
        <f t="shared" si="3"/>
        <v>0</v>
      </c>
      <c r="O8" s="24">
        <f t="shared" ref="O8:O10" si="4">SUM(C8:E8)</f>
        <v>0</v>
      </c>
      <c r="P8" s="24">
        <f t="shared" ref="P8:P10" si="5">SUM(F8:H8)</f>
        <v>0</v>
      </c>
      <c r="Q8" s="24">
        <f t="shared" ref="Q8:Q10" si="6">SUM(I8:K8)</f>
        <v>0</v>
      </c>
      <c r="R8" s="24">
        <f t="shared" ref="R8:R10" si="7">SUM(L8:N8)</f>
        <v>0</v>
      </c>
      <c r="S8" s="25">
        <f t="shared" ref="S8:S10" si="8">SUM(C8:N8)</f>
        <v>0</v>
      </c>
    </row>
    <row r="9" spans="1:19" ht="12.75" x14ac:dyDescent="0.25">
      <c r="B9" s="23" t="s">
        <v>7</v>
      </c>
      <c r="C9" s="131">
        <f>SUMIFS('Raw Data'!$E:$E,'Raw Data'!$D:$D,C$2,'Raw Data'!$B:$B,$B9,'Raw Data'!$C:$C,$A$1)</f>
        <v>60.645000000000003</v>
      </c>
      <c r="D9" s="24">
        <f t="shared" si="3"/>
        <v>60.645000000000003</v>
      </c>
      <c r="E9" s="24">
        <f t="shared" si="3"/>
        <v>60.645000000000003</v>
      </c>
      <c r="F9" s="177">
        <f t="shared" si="3"/>
        <v>60.645000000000003</v>
      </c>
      <c r="G9" s="24">
        <f t="shared" si="3"/>
        <v>60.645000000000003</v>
      </c>
      <c r="H9" s="149">
        <f t="shared" si="3"/>
        <v>60.645000000000003</v>
      </c>
      <c r="I9" s="177">
        <f t="shared" si="3"/>
        <v>60.645000000000003</v>
      </c>
      <c r="J9" s="24">
        <f t="shared" si="3"/>
        <v>60.645000000000003</v>
      </c>
      <c r="K9" s="24">
        <f t="shared" si="3"/>
        <v>60.645000000000003</v>
      </c>
      <c r="L9" s="177">
        <f t="shared" si="3"/>
        <v>60.645000000000003</v>
      </c>
      <c r="M9" s="24">
        <f t="shared" si="3"/>
        <v>60.645000000000003</v>
      </c>
      <c r="N9" s="178">
        <f t="shared" si="3"/>
        <v>60.645000000000003</v>
      </c>
      <c r="O9" s="24">
        <f t="shared" si="4"/>
        <v>181.935</v>
      </c>
      <c r="P9" s="24">
        <f t="shared" si="5"/>
        <v>181.935</v>
      </c>
      <c r="Q9" s="24">
        <f t="shared" si="6"/>
        <v>181.935</v>
      </c>
      <c r="R9" s="24">
        <f t="shared" si="7"/>
        <v>181.935</v>
      </c>
      <c r="S9" s="25">
        <f t="shared" si="8"/>
        <v>727.7399999999999</v>
      </c>
    </row>
    <row r="10" spans="1:19" ht="12.75" x14ac:dyDescent="0.25">
      <c r="B10" s="26" t="s">
        <v>8</v>
      </c>
      <c r="C10" s="132">
        <f>SUMIFS('Raw Data'!$E:$E,'Raw Data'!$D:$D,C$2,'Raw Data'!$B:$B,$B10,'Raw Data'!$C:$C,$A$1)</f>
        <v>-60.645000000000003</v>
      </c>
      <c r="D10" s="27">
        <f t="shared" si="3"/>
        <v>-60.645000000000003</v>
      </c>
      <c r="E10" s="27">
        <f t="shared" si="3"/>
        <v>-60.645000000000003</v>
      </c>
      <c r="F10" s="179">
        <f t="shared" si="3"/>
        <v>-60.645000000000003</v>
      </c>
      <c r="G10" s="27">
        <f t="shared" si="3"/>
        <v>-60.645000000000003</v>
      </c>
      <c r="H10" s="150">
        <f t="shared" si="3"/>
        <v>-60.645000000000003</v>
      </c>
      <c r="I10" s="179">
        <f t="shared" si="3"/>
        <v>-60.645000000000003</v>
      </c>
      <c r="J10" s="27">
        <f t="shared" si="3"/>
        <v>-60.645000000000003</v>
      </c>
      <c r="K10" s="27">
        <f t="shared" si="3"/>
        <v>-60.645000000000003</v>
      </c>
      <c r="L10" s="179">
        <f t="shared" si="3"/>
        <v>-60.645000000000003</v>
      </c>
      <c r="M10" s="27">
        <f t="shared" si="3"/>
        <v>-60.645000000000003</v>
      </c>
      <c r="N10" s="180">
        <f t="shared" si="3"/>
        <v>-60.645000000000003</v>
      </c>
      <c r="O10" s="27">
        <f t="shared" si="4"/>
        <v>-181.935</v>
      </c>
      <c r="P10" s="27">
        <f t="shared" si="5"/>
        <v>-181.935</v>
      </c>
      <c r="Q10" s="27">
        <f t="shared" si="6"/>
        <v>-181.935</v>
      </c>
      <c r="R10" s="27">
        <f t="shared" si="7"/>
        <v>-181.935</v>
      </c>
      <c r="S10" s="28">
        <f t="shared" si="8"/>
        <v>-727.7399999999999</v>
      </c>
    </row>
    <row r="11" spans="1:19" ht="12.75" x14ac:dyDescent="0.25">
      <c r="B11" s="29" t="s">
        <v>9</v>
      </c>
      <c r="C11" s="133">
        <f>SUM(C8:C9)</f>
        <v>60.645000000000003</v>
      </c>
      <c r="D11" s="30">
        <f t="shared" ref="D11:S11" si="9">SUM(D8:D9)</f>
        <v>60.645000000000003</v>
      </c>
      <c r="E11" s="30">
        <f t="shared" si="9"/>
        <v>60.645000000000003</v>
      </c>
      <c r="F11" s="181">
        <f t="shared" si="9"/>
        <v>60.645000000000003</v>
      </c>
      <c r="G11" s="30">
        <f t="shared" si="9"/>
        <v>60.645000000000003</v>
      </c>
      <c r="H11" s="151">
        <f t="shared" si="9"/>
        <v>60.645000000000003</v>
      </c>
      <c r="I11" s="181">
        <f t="shared" si="9"/>
        <v>60.645000000000003</v>
      </c>
      <c r="J11" s="30">
        <f t="shared" si="9"/>
        <v>60.645000000000003</v>
      </c>
      <c r="K11" s="30">
        <f t="shared" si="9"/>
        <v>60.645000000000003</v>
      </c>
      <c r="L11" s="181">
        <f t="shared" si="9"/>
        <v>60.645000000000003</v>
      </c>
      <c r="M11" s="30">
        <f t="shared" si="9"/>
        <v>60.645000000000003</v>
      </c>
      <c r="N11" s="182">
        <f t="shared" si="9"/>
        <v>60.645000000000003</v>
      </c>
      <c r="O11" s="30">
        <f t="shared" si="9"/>
        <v>181.935</v>
      </c>
      <c r="P11" s="30">
        <f t="shared" si="9"/>
        <v>181.935</v>
      </c>
      <c r="Q11" s="30">
        <f t="shared" si="9"/>
        <v>181.935</v>
      </c>
      <c r="R11" s="30">
        <f t="shared" si="9"/>
        <v>181.935</v>
      </c>
      <c r="S11" s="31">
        <f t="shared" si="9"/>
        <v>727.7399999999999</v>
      </c>
    </row>
    <row r="12" spans="1:19" ht="12.75" x14ac:dyDescent="0.25">
      <c r="B12" s="20"/>
      <c r="C12" s="134"/>
      <c r="D12" s="32"/>
      <c r="E12" s="32"/>
      <c r="F12" s="183"/>
      <c r="G12" s="32"/>
      <c r="H12" s="152"/>
      <c r="I12" s="183"/>
      <c r="J12" s="32"/>
      <c r="K12" s="32"/>
      <c r="L12" s="183"/>
      <c r="M12" s="32"/>
      <c r="N12" s="184"/>
      <c r="O12" s="32"/>
      <c r="P12" s="32"/>
      <c r="Q12" s="32"/>
      <c r="R12" s="32"/>
      <c r="S12" s="33"/>
    </row>
    <row r="13" spans="1:19" ht="12.75" x14ac:dyDescent="0.25">
      <c r="B13" s="29" t="s">
        <v>2</v>
      </c>
      <c r="C13" s="135">
        <f t="shared" ref="C13" si="10">C5-SUM(C8:C10)</f>
        <v>0</v>
      </c>
      <c r="D13" s="34">
        <f t="shared" ref="D13:N13" si="11">D5-SUM(D8:D10)</f>
        <v>0</v>
      </c>
      <c r="E13" s="34">
        <f t="shared" si="11"/>
        <v>0</v>
      </c>
      <c r="F13" s="185">
        <f t="shared" si="11"/>
        <v>0</v>
      </c>
      <c r="G13" s="34">
        <f t="shared" si="11"/>
        <v>0</v>
      </c>
      <c r="H13" s="153">
        <f t="shared" si="11"/>
        <v>0</v>
      </c>
      <c r="I13" s="185">
        <f t="shared" si="11"/>
        <v>0</v>
      </c>
      <c r="J13" s="34">
        <f t="shared" si="11"/>
        <v>0</v>
      </c>
      <c r="K13" s="34">
        <f t="shared" si="11"/>
        <v>0</v>
      </c>
      <c r="L13" s="185">
        <f t="shared" si="11"/>
        <v>0</v>
      </c>
      <c r="M13" s="34">
        <f t="shared" si="11"/>
        <v>0</v>
      </c>
      <c r="N13" s="186">
        <f t="shared" si="11"/>
        <v>0</v>
      </c>
      <c r="O13" s="34">
        <f t="shared" ref="O13:R13" si="12">O5-SUM(O8:O10)</f>
        <v>0</v>
      </c>
      <c r="P13" s="34">
        <f t="shared" si="12"/>
        <v>0</v>
      </c>
      <c r="Q13" s="34">
        <f t="shared" si="12"/>
        <v>0</v>
      </c>
      <c r="R13" s="34">
        <f t="shared" si="12"/>
        <v>0</v>
      </c>
      <c r="S13" s="35">
        <f>S5-SUM(S8:S10)</f>
        <v>0</v>
      </c>
    </row>
    <row r="14" spans="1:19" s="39" customFormat="1" ht="12.75" x14ac:dyDescent="0.25">
      <c r="B14" s="312" t="s">
        <v>10</v>
      </c>
      <c r="C14" s="313" t="str">
        <f t="shared" ref="C14:R14" si="13">IFERROR(C13/C5,"N/A")</f>
        <v>N/A</v>
      </c>
      <c r="D14" s="314" t="str">
        <f t="shared" si="13"/>
        <v>N/A</v>
      </c>
      <c r="E14" s="314" t="str">
        <f t="shared" si="13"/>
        <v>N/A</v>
      </c>
      <c r="F14" s="315" t="str">
        <f t="shared" si="13"/>
        <v>N/A</v>
      </c>
      <c r="G14" s="314" t="str">
        <f t="shared" si="13"/>
        <v>N/A</v>
      </c>
      <c r="H14" s="316" t="str">
        <f t="shared" si="13"/>
        <v>N/A</v>
      </c>
      <c r="I14" s="315" t="str">
        <f t="shared" si="13"/>
        <v>N/A</v>
      </c>
      <c r="J14" s="314" t="str">
        <f t="shared" si="13"/>
        <v>N/A</v>
      </c>
      <c r="K14" s="314" t="str">
        <f t="shared" si="13"/>
        <v>N/A</v>
      </c>
      <c r="L14" s="315" t="str">
        <f t="shared" si="13"/>
        <v>N/A</v>
      </c>
      <c r="M14" s="314" t="str">
        <f t="shared" si="13"/>
        <v>N/A</v>
      </c>
      <c r="N14" s="317" t="str">
        <f t="shared" si="13"/>
        <v>N/A</v>
      </c>
      <c r="O14" s="314" t="str">
        <f t="shared" si="13"/>
        <v>N/A</v>
      </c>
      <c r="P14" s="314" t="str">
        <f t="shared" si="13"/>
        <v>N/A</v>
      </c>
      <c r="Q14" s="314" t="str">
        <f t="shared" si="13"/>
        <v>N/A</v>
      </c>
      <c r="R14" s="314" t="str">
        <f t="shared" si="13"/>
        <v>N/A</v>
      </c>
      <c r="S14" s="318" t="str">
        <f>IFERROR(S13/S5,"N/A")</f>
        <v>N/A</v>
      </c>
    </row>
    <row r="15" spans="1:19" ht="12.75" x14ac:dyDescent="0.25">
      <c r="B15" s="40" t="s">
        <v>11</v>
      </c>
      <c r="C15" s="130"/>
      <c r="D15" s="21"/>
      <c r="E15" s="21"/>
      <c r="F15" s="175"/>
      <c r="G15" s="21"/>
      <c r="H15" s="148"/>
      <c r="I15" s="175"/>
      <c r="J15" s="21"/>
      <c r="K15" s="21"/>
      <c r="L15" s="175"/>
      <c r="M15" s="21"/>
      <c r="N15" s="176"/>
      <c r="O15" s="21"/>
      <c r="P15" s="21"/>
      <c r="Q15" s="21"/>
      <c r="R15" s="21"/>
      <c r="S15" s="22"/>
    </row>
    <row r="16" spans="1:19" ht="12.75" x14ac:dyDescent="0.25">
      <c r="B16" s="17"/>
      <c r="C16" s="130"/>
      <c r="D16" s="21"/>
      <c r="E16" s="21"/>
      <c r="F16" s="175"/>
      <c r="G16" s="21"/>
      <c r="H16" s="148"/>
      <c r="I16" s="175"/>
      <c r="J16" s="21"/>
      <c r="K16" s="21"/>
      <c r="L16" s="175"/>
      <c r="M16" s="21"/>
      <c r="N16" s="176"/>
      <c r="O16" s="21"/>
      <c r="P16" s="21"/>
      <c r="Q16" s="21"/>
      <c r="R16" s="21"/>
      <c r="S16" s="22"/>
    </row>
    <row r="17" spans="2:19" ht="12.75" x14ac:dyDescent="0.25">
      <c r="B17" s="20" t="s">
        <v>12</v>
      </c>
      <c r="C17" s="130"/>
      <c r="D17" s="21"/>
      <c r="E17" s="21"/>
      <c r="F17" s="175"/>
      <c r="G17" s="21"/>
      <c r="H17" s="148"/>
      <c r="I17" s="175"/>
      <c r="J17" s="21"/>
      <c r="K17" s="21"/>
      <c r="L17" s="175"/>
      <c r="M17" s="21"/>
      <c r="N17" s="176"/>
      <c r="O17" s="21"/>
      <c r="P17" s="21"/>
      <c r="Q17" s="21"/>
      <c r="R17" s="21"/>
      <c r="S17" s="22"/>
    </row>
    <row r="18" spans="2:19" ht="12.75" x14ac:dyDescent="0.25">
      <c r="B18" s="23" t="s">
        <v>13</v>
      </c>
      <c r="C18" s="131">
        <f>SUMIFS('Raw Data'!$E:$E,'Raw Data'!$D:$D,C$2,'Raw Data'!$B:$B,$B18,'Raw Data'!$C:$C,$A$1)</f>
        <v>0</v>
      </c>
      <c r="D18" s="24">
        <f t="shared" ref="D18:N24" si="14">C18</f>
        <v>0</v>
      </c>
      <c r="E18" s="24">
        <f t="shared" si="14"/>
        <v>0</v>
      </c>
      <c r="F18" s="177">
        <f t="shared" si="14"/>
        <v>0</v>
      </c>
      <c r="G18" s="24">
        <f t="shared" si="14"/>
        <v>0</v>
      </c>
      <c r="H18" s="149">
        <f t="shared" si="14"/>
        <v>0</v>
      </c>
      <c r="I18" s="177">
        <f t="shared" si="14"/>
        <v>0</v>
      </c>
      <c r="J18" s="24">
        <f t="shared" si="14"/>
        <v>0</v>
      </c>
      <c r="K18" s="24">
        <f t="shared" si="14"/>
        <v>0</v>
      </c>
      <c r="L18" s="177">
        <f t="shared" si="14"/>
        <v>0</v>
      </c>
      <c r="M18" s="24">
        <f t="shared" si="14"/>
        <v>0</v>
      </c>
      <c r="N18" s="178">
        <f t="shared" si="14"/>
        <v>0</v>
      </c>
      <c r="O18" s="24">
        <f t="shared" ref="O18:O24" si="15">SUM(C18:E18)</f>
        <v>0</v>
      </c>
      <c r="P18" s="24">
        <f t="shared" ref="P18:P24" si="16">SUM(F18:H18)</f>
        <v>0</v>
      </c>
      <c r="Q18" s="24">
        <f t="shared" ref="Q18:Q24" si="17">SUM(I18:K18)</f>
        <v>0</v>
      </c>
      <c r="R18" s="24">
        <f t="shared" ref="R18:R24" si="18">SUM(L18:N18)</f>
        <v>0</v>
      </c>
      <c r="S18" s="25">
        <f t="shared" ref="S18:S24" si="19">SUM(C18:N18)</f>
        <v>0</v>
      </c>
    </row>
    <row r="19" spans="2:19" ht="12.75" x14ac:dyDescent="0.25">
      <c r="B19" s="23" t="s">
        <v>14</v>
      </c>
      <c r="C19" s="131">
        <f>SUMIFS('Raw Data'!$E:$E,'Raw Data'!$D:$D,C$2,'Raw Data'!$B:$B,$B19,'Raw Data'!$C:$C,$A$1)</f>
        <v>0</v>
      </c>
      <c r="D19" s="24">
        <f t="shared" si="14"/>
        <v>0</v>
      </c>
      <c r="E19" s="24">
        <f t="shared" si="14"/>
        <v>0</v>
      </c>
      <c r="F19" s="177">
        <f t="shared" si="14"/>
        <v>0</v>
      </c>
      <c r="G19" s="24">
        <f t="shared" si="14"/>
        <v>0</v>
      </c>
      <c r="H19" s="149">
        <f t="shared" si="14"/>
        <v>0</v>
      </c>
      <c r="I19" s="177">
        <f t="shared" si="14"/>
        <v>0</v>
      </c>
      <c r="J19" s="24">
        <f t="shared" si="14"/>
        <v>0</v>
      </c>
      <c r="K19" s="24">
        <f t="shared" si="14"/>
        <v>0</v>
      </c>
      <c r="L19" s="177">
        <f t="shared" si="14"/>
        <v>0</v>
      </c>
      <c r="M19" s="24">
        <f t="shared" si="14"/>
        <v>0</v>
      </c>
      <c r="N19" s="178">
        <f t="shared" si="14"/>
        <v>0</v>
      </c>
      <c r="O19" s="24">
        <f t="shared" si="15"/>
        <v>0</v>
      </c>
      <c r="P19" s="24">
        <f t="shared" si="16"/>
        <v>0</v>
      </c>
      <c r="Q19" s="24">
        <f t="shared" si="17"/>
        <v>0</v>
      </c>
      <c r="R19" s="24">
        <f t="shared" si="18"/>
        <v>0</v>
      </c>
      <c r="S19" s="25">
        <f t="shared" si="19"/>
        <v>0</v>
      </c>
    </row>
    <row r="20" spans="2:19" ht="12.75" x14ac:dyDescent="0.25">
      <c r="B20" s="23" t="s">
        <v>15</v>
      </c>
      <c r="C20" s="131">
        <f>SUMIFS('Raw Data'!$E:$E,'Raw Data'!$D:$D,C$2,'Raw Data'!$B:$B,$B20,'Raw Data'!$C:$C,$A$1)</f>
        <v>0</v>
      </c>
      <c r="D20" s="24">
        <f t="shared" si="14"/>
        <v>0</v>
      </c>
      <c r="E20" s="24">
        <f t="shared" si="14"/>
        <v>0</v>
      </c>
      <c r="F20" s="177">
        <f t="shared" si="14"/>
        <v>0</v>
      </c>
      <c r="G20" s="24">
        <f t="shared" si="14"/>
        <v>0</v>
      </c>
      <c r="H20" s="149">
        <f t="shared" si="14"/>
        <v>0</v>
      </c>
      <c r="I20" s="177">
        <f t="shared" si="14"/>
        <v>0</v>
      </c>
      <c r="J20" s="24">
        <f t="shared" si="14"/>
        <v>0</v>
      </c>
      <c r="K20" s="24">
        <f t="shared" si="14"/>
        <v>0</v>
      </c>
      <c r="L20" s="177">
        <f t="shared" si="14"/>
        <v>0</v>
      </c>
      <c r="M20" s="24">
        <f t="shared" si="14"/>
        <v>0</v>
      </c>
      <c r="N20" s="178">
        <f t="shared" si="14"/>
        <v>0</v>
      </c>
      <c r="O20" s="24">
        <f t="shared" si="15"/>
        <v>0</v>
      </c>
      <c r="P20" s="24">
        <f t="shared" si="16"/>
        <v>0</v>
      </c>
      <c r="Q20" s="24">
        <f t="shared" si="17"/>
        <v>0</v>
      </c>
      <c r="R20" s="24">
        <f t="shared" si="18"/>
        <v>0</v>
      </c>
      <c r="S20" s="25">
        <f t="shared" si="19"/>
        <v>0</v>
      </c>
    </row>
    <row r="21" spans="2:19" ht="12.75" x14ac:dyDescent="0.25">
      <c r="B21" s="23" t="s">
        <v>16</v>
      </c>
      <c r="C21" s="131">
        <f>SUMIFS('Raw Data'!$E:$E,'Raw Data'!$D:$D,C$2,'Raw Data'!$B:$B,$B21,'Raw Data'!$C:$C,$A$1)</f>
        <v>0</v>
      </c>
      <c r="D21" s="24">
        <f t="shared" si="14"/>
        <v>0</v>
      </c>
      <c r="E21" s="24">
        <f t="shared" si="14"/>
        <v>0</v>
      </c>
      <c r="F21" s="177">
        <f t="shared" si="14"/>
        <v>0</v>
      </c>
      <c r="G21" s="24">
        <f t="shared" si="14"/>
        <v>0</v>
      </c>
      <c r="H21" s="149">
        <f t="shared" si="14"/>
        <v>0</v>
      </c>
      <c r="I21" s="177">
        <f t="shared" si="14"/>
        <v>0</v>
      </c>
      <c r="J21" s="24">
        <f t="shared" si="14"/>
        <v>0</v>
      </c>
      <c r="K21" s="24">
        <f t="shared" si="14"/>
        <v>0</v>
      </c>
      <c r="L21" s="177">
        <f t="shared" si="14"/>
        <v>0</v>
      </c>
      <c r="M21" s="24">
        <f t="shared" si="14"/>
        <v>0</v>
      </c>
      <c r="N21" s="178">
        <f t="shared" si="14"/>
        <v>0</v>
      </c>
      <c r="O21" s="24">
        <f t="shared" si="15"/>
        <v>0</v>
      </c>
      <c r="P21" s="24">
        <f t="shared" si="16"/>
        <v>0</v>
      </c>
      <c r="Q21" s="24">
        <f t="shared" si="17"/>
        <v>0</v>
      </c>
      <c r="R21" s="24">
        <f t="shared" si="18"/>
        <v>0</v>
      </c>
      <c r="S21" s="25">
        <f t="shared" si="19"/>
        <v>0</v>
      </c>
    </row>
    <row r="22" spans="2:19" ht="12.75" x14ac:dyDescent="0.25">
      <c r="B22" s="23" t="s">
        <v>17</v>
      </c>
      <c r="C22" s="131">
        <f>SUMIFS('Raw Data'!$E:$E,'Raw Data'!$D:$D,C$2,'Raw Data'!$B:$B,$B22,'Raw Data'!$C:$C,$A$1)</f>
        <v>0</v>
      </c>
      <c r="D22" s="24">
        <f t="shared" si="14"/>
        <v>0</v>
      </c>
      <c r="E22" s="24">
        <f t="shared" si="14"/>
        <v>0</v>
      </c>
      <c r="F22" s="177">
        <f t="shared" si="14"/>
        <v>0</v>
      </c>
      <c r="G22" s="24">
        <f t="shared" si="14"/>
        <v>0</v>
      </c>
      <c r="H22" s="149">
        <f t="shared" si="14"/>
        <v>0</v>
      </c>
      <c r="I22" s="177">
        <f t="shared" si="14"/>
        <v>0</v>
      </c>
      <c r="J22" s="24">
        <f t="shared" si="14"/>
        <v>0</v>
      </c>
      <c r="K22" s="24">
        <f t="shared" si="14"/>
        <v>0</v>
      </c>
      <c r="L22" s="177">
        <f t="shared" si="14"/>
        <v>0</v>
      </c>
      <c r="M22" s="24">
        <f t="shared" si="14"/>
        <v>0</v>
      </c>
      <c r="N22" s="178">
        <f t="shared" si="14"/>
        <v>0</v>
      </c>
      <c r="O22" s="24">
        <f t="shared" si="15"/>
        <v>0</v>
      </c>
      <c r="P22" s="24">
        <f t="shared" si="16"/>
        <v>0</v>
      </c>
      <c r="Q22" s="24">
        <f t="shared" si="17"/>
        <v>0</v>
      </c>
      <c r="R22" s="24">
        <f t="shared" si="18"/>
        <v>0</v>
      </c>
      <c r="S22" s="25">
        <f t="shared" si="19"/>
        <v>0</v>
      </c>
    </row>
    <row r="23" spans="2:19" ht="12.75" x14ac:dyDescent="0.25">
      <c r="B23" s="23" t="s">
        <v>18</v>
      </c>
      <c r="C23" s="131">
        <f>SUMIFS('Raw Data'!$E:$E,'Raw Data'!$D:$D,C$2,'Raw Data'!$B:$B,$B23,'Raw Data'!$C:$C,$A$1)</f>
        <v>60.645000000000003</v>
      </c>
      <c r="D23" s="24">
        <f t="shared" si="14"/>
        <v>60.645000000000003</v>
      </c>
      <c r="E23" s="24">
        <f t="shared" si="14"/>
        <v>60.645000000000003</v>
      </c>
      <c r="F23" s="177">
        <f t="shared" si="14"/>
        <v>60.645000000000003</v>
      </c>
      <c r="G23" s="24">
        <f t="shared" si="14"/>
        <v>60.645000000000003</v>
      </c>
      <c r="H23" s="149">
        <f t="shared" si="14"/>
        <v>60.645000000000003</v>
      </c>
      <c r="I23" s="177">
        <f t="shared" si="14"/>
        <v>60.645000000000003</v>
      </c>
      <c r="J23" s="24">
        <f t="shared" si="14"/>
        <v>60.645000000000003</v>
      </c>
      <c r="K23" s="24">
        <f t="shared" si="14"/>
        <v>60.645000000000003</v>
      </c>
      <c r="L23" s="177">
        <f t="shared" si="14"/>
        <v>60.645000000000003</v>
      </c>
      <c r="M23" s="24">
        <f t="shared" si="14"/>
        <v>60.645000000000003</v>
      </c>
      <c r="N23" s="178">
        <f t="shared" si="14"/>
        <v>60.645000000000003</v>
      </c>
      <c r="O23" s="24">
        <f t="shared" si="15"/>
        <v>181.935</v>
      </c>
      <c r="P23" s="24">
        <f t="shared" si="16"/>
        <v>181.935</v>
      </c>
      <c r="Q23" s="24">
        <f t="shared" si="17"/>
        <v>181.935</v>
      </c>
      <c r="R23" s="24">
        <f t="shared" si="18"/>
        <v>181.935</v>
      </c>
      <c r="S23" s="25">
        <f t="shared" si="19"/>
        <v>727.7399999999999</v>
      </c>
    </row>
    <row r="24" spans="2:19" ht="12.75" x14ac:dyDescent="0.25">
      <c r="B24" s="26" t="s">
        <v>19</v>
      </c>
      <c r="C24" s="132">
        <f>SUMIFS('Raw Data'!$E:$E,'Raw Data'!$D:$D,C$2,'Raw Data'!$B:$B,$B24,'Raw Data'!$C:$C,$A$1)</f>
        <v>0</v>
      </c>
      <c r="D24" s="27">
        <f t="shared" si="14"/>
        <v>0</v>
      </c>
      <c r="E24" s="27">
        <f t="shared" si="14"/>
        <v>0</v>
      </c>
      <c r="F24" s="179">
        <f t="shared" si="14"/>
        <v>0</v>
      </c>
      <c r="G24" s="27">
        <f t="shared" si="14"/>
        <v>0</v>
      </c>
      <c r="H24" s="150">
        <f t="shared" si="14"/>
        <v>0</v>
      </c>
      <c r="I24" s="179">
        <f t="shared" si="14"/>
        <v>0</v>
      </c>
      <c r="J24" s="27">
        <f t="shared" si="14"/>
        <v>0</v>
      </c>
      <c r="K24" s="27">
        <f t="shared" si="14"/>
        <v>0</v>
      </c>
      <c r="L24" s="179">
        <f t="shared" si="14"/>
        <v>0</v>
      </c>
      <c r="M24" s="27">
        <f t="shared" si="14"/>
        <v>0</v>
      </c>
      <c r="N24" s="180">
        <f t="shared" si="14"/>
        <v>0</v>
      </c>
      <c r="O24" s="27">
        <f t="shared" si="15"/>
        <v>0</v>
      </c>
      <c r="P24" s="27">
        <f t="shared" si="16"/>
        <v>0</v>
      </c>
      <c r="Q24" s="27">
        <f t="shared" si="17"/>
        <v>0</v>
      </c>
      <c r="R24" s="27">
        <f t="shared" si="18"/>
        <v>0</v>
      </c>
      <c r="S24" s="28">
        <f t="shared" si="19"/>
        <v>0</v>
      </c>
    </row>
    <row r="25" spans="2:19" s="41" customFormat="1" ht="12.75" x14ac:dyDescent="0.25">
      <c r="B25" s="29" t="s">
        <v>20</v>
      </c>
      <c r="C25" s="135">
        <f>SUM(C18:C24)</f>
        <v>60.645000000000003</v>
      </c>
      <c r="D25" s="34">
        <f t="shared" ref="D25:R25" si="20">SUM(D18:D24)</f>
        <v>60.645000000000003</v>
      </c>
      <c r="E25" s="34">
        <f t="shared" si="20"/>
        <v>60.645000000000003</v>
      </c>
      <c r="F25" s="185">
        <f t="shared" si="20"/>
        <v>60.645000000000003</v>
      </c>
      <c r="G25" s="34">
        <f t="shared" si="20"/>
        <v>60.645000000000003</v>
      </c>
      <c r="H25" s="153">
        <f t="shared" si="20"/>
        <v>60.645000000000003</v>
      </c>
      <c r="I25" s="185">
        <f t="shared" si="20"/>
        <v>60.645000000000003</v>
      </c>
      <c r="J25" s="34">
        <f t="shared" si="20"/>
        <v>60.645000000000003</v>
      </c>
      <c r="K25" s="34">
        <f t="shared" si="20"/>
        <v>60.645000000000003</v>
      </c>
      <c r="L25" s="185">
        <f t="shared" si="20"/>
        <v>60.645000000000003</v>
      </c>
      <c r="M25" s="34">
        <f t="shared" si="20"/>
        <v>60.645000000000003</v>
      </c>
      <c r="N25" s="186">
        <f t="shared" si="20"/>
        <v>60.645000000000003</v>
      </c>
      <c r="O25" s="34">
        <f t="shared" si="20"/>
        <v>181.935</v>
      </c>
      <c r="P25" s="34">
        <f t="shared" si="20"/>
        <v>181.935</v>
      </c>
      <c r="Q25" s="34">
        <f t="shared" si="20"/>
        <v>181.935</v>
      </c>
      <c r="R25" s="34">
        <f t="shared" si="20"/>
        <v>181.935</v>
      </c>
      <c r="S25" s="35">
        <f>SUM(S18:S24)</f>
        <v>727.7399999999999</v>
      </c>
    </row>
    <row r="26" spans="2:19" s="39" customFormat="1" ht="12.75" x14ac:dyDescent="0.25">
      <c r="B26" s="42" t="s">
        <v>21</v>
      </c>
      <c r="C26" s="137" t="str">
        <f>IFERROR(C25/C13,"N/A")</f>
        <v>N/A</v>
      </c>
      <c r="D26" s="43" t="str">
        <f t="shared" ref="D26:R26" si="21">IFERROR(D25/D13,"N/A")</f>
        <v>N/A</v>
      </c>
      <c r="E26" s="43" t="str">
        <f t="shared" si="21"/>
        <v>N/A</v>
      </c>
      <c r="F26" s="189" t="str">
        <f t="shared" si="21"/>
        <v>N/A</v>
      </c>
      <c r="G26" s="43" t="str">
        <f t="shared" si="21"/>
        <v>N/A</v>
      </c>
      <c r="H26" s="155" t="str">
        <f t="shared" si="21"/>
        <v>N/A</v>
      </c>
      <c r="I26" s="189" t="str">
        <f t="shared" si="21"/>
        <v>N/A</v>
      </c>
      <c r="J26" s="43" t="str">
        <f t="shared" si="21"/>
        <v>N/A</v>
      </c>
      <c r="K26" s="43" t="str">
        <f t="shared" si="21"/>
        <v>N/A</v>
      </c>
      <c r="L26" s="189" t="str">
        <f t="shared" si="21"/>
        <v>N/A</v>
      </c>
      <c r="M26" s="43" t="str">
        <f t="shared" si="21"/>
        <v>N/A</v>
      </c>
      <c r="N26" s="190" t="str">
        <f t="shared" si="21"/>
        <v>N/A</v>
      </c>
      <c r="O26" s="43" t="str">
        <f t="shared" si="21"/>
        <v>N/A</v>
      </c>
      <c r="P26" s="43" t="str">
        <f t="shared" si="21"/>
        <v>N/A</v>
      </c>
      <c r="Q26" s="43" t="str">
        <f t="shared" si="21"/>
        <v>N/A</v>
      </c>
      <c r="R26" s="43" t="str">
        <f t="shared" si="21"/>
        <v>N/A</v>
      </c>
      <c r="S26" s="44" t="str">
        <f>IFERROR(S25/S13,"N/A")</f>
        <v>N/A</v>
      </c>
    </row>
    <row r="27" spans="2:19" ht="12.75" x14ac:dyDescent="0.25">
      <c r="B27" s="20"/>
      <c r="C27" s="129"/>
      <c r="D27" s="18"/>
      <c r="E27" s="18"/>
      <c r="F27" s="173"/>
      <c r="G27" s="18"/>
      <c r="H27" s="147"/>
      <c r="I27" s="173"/>
      <c r="J27" s="18"/>
      <c r="K27" s="18"/>
      <c r="L27" s="173"/>
      <c r="M27" s="18"/>
      <c r="N27" s="174"/>
      <c r="O27" s="18"/>
      <c r="P27" s="18"/>
      <c r="Q27" s="18"/>
      <c r="R27" s="18"/>
      <c r="S27" s="19"/>
    </row>
    <row r="28" spans="2:19" ht="12.75" x14ac:dyDescent="0.25">
      <c r="B28" s="164" t="s">
        <v>47</v>
      </c>
      <c r="C28" s="129"/>
      <c r="D28" s="18"/>
      <c r="E28" s="18"/>
      <c r="F28" s="173"/>
      <c r="G28" s="18"/>
      <c r="H28" s="147"/>
      <c r="I28" s="173"/>
      <c r="J28" s="18"/>
      <c r="K28" s="18"/>
      <c r="L28" s="173"/>
      <c r="M28" s="18"/>
      <c r="N28" s="174"/>
      <c r="O28" s="18"/>
      <c r="P28" s="18"/>
      <c r="Q28" s="18"/>
      <c r="R28" s="18"/>
      <c r="S28" s="19"/>
    </row>
    <row r="29" spans="2:19" ht="12.75" x14ac:dyDescent="0.25">
      <c r="B29" s="23" t="s">
        <v>23</v>
      </c>
      <c r="C29" s="131">
        <f>SUMIFS('Raw Data'!$E:$E,'Raw Data'!$D:$D,C$2,'Raw Data'!$B:$B,$B29,'Raw Data'!$C:$C,$A$1)</f>
        <v>0</v>
      </c>
      <c r="D29" s="24">
        <f t="shared" ref="D29:N39" si="22">C29</f>
        <v>0</v>
      </c>
      <c r="E29" s="24">
        <f t="shared" si="22"/>
        <v>0</v>
      </c>
      <c r="F29" s="177">
        <f t="shared" si="22"/>
        <v>0</v>
      </c>
      <c r="G29" s="24">
        <f t="shared" si="22"/>
        <v>0</v>
      </c>
      <c r="H29" s="149">
        <f t="shared" si="22"/>
        <v>0</v>
      </c>
      <c r="I29" s="177">
        <f t="shared" si="22"/>
        <v>0</v>
      </c>
      <c r="J29" s="24">
        <f t="shared" si="22"/>
        <v>0</v>
      </c>
      <c r="K29" s="24">
        <f t="shared" si="22"/>
        <v>0</v>
      </c>
      <c r="L29" s="177">
        <f t="shared" si="22"/>
        <v>0</v>
      </c>
      <c r="M29" s="24">
        <f t="shared" si="22"/>
        <v>0</v>
      </c>
      <c r="N29" s="178">
        <f t="shared" si="22"/>
        <v>0</v>
      </c>
      <c r="O29" s="24">
        <f t="shared" ref="O29:O39" si="23">SUM(C29:E29)</f>
        <v>0</v>
      </c>
      <c r="P29" s="24">
        <f t="shared" ref="P29:P39" si="24">SUM(F29:H29)</f>
        <v>0</v>
      </c>
      <c r="Q29" s="24">
        <f t="shared" ref="Q29:Q39" si="25">SUM(I29:K29)</f>
        <v>0</v>
      </c>
      <c r="R29" s="24">
        <f t="shared" ref="R29:R39" si="26">SUM(L29:N29)</f>
        <v>0</v>
      </c>
      <c r="S29" s="25">
        <f t="shared" ref="S29:S39" si="27">SUM(C29:N29)</f>
        <v>0</v>
      </c>
    </row>
    <row r="30" spans="2:19" ht="12.75" x14ac:dyDescent="0.25">
      <c r="B30" s="23" t="s">
        <v>24</v>
      </c>
      <c r="C30" s="131">
        <f>SUMIFS('Raw Data'!$E:$E,'Raw Data'!$D:$D,C$2,'Raw Data'!$B:$B,$B30,'Raw Data'!$C:$C,$A$1)</f>
        <v>0</v>
      </c>
      <c r="D30" s="24">
        <f t="shared" si="22"/>
        <v>0</v>
      </c>
      <c r="E30" s="24">
        <f t="shared" si="22"/>
        <v>0</v>
      </c>
      <c r="F30" s="177">
        <f t="shared" si="22"/>
        <v>0</v>
      </c>
      <c r="G30" s="24">
        <f t="shared" si="22"/>
        <v>0</v>
      </c>
      <c r="H30" s="149">
        <f t="shared" si="22"/>
        <v>0</v>
      </c>
      <c r="I30" s="177">
        <f t="shared" si="22"/>
        <v>0</v>
      </c>
      <c r="J30" s="24">
        <f t="shared" si="22"/>
        <v>0</v>
      </c>
      <c r="K30" s="24">
        <f t="shared" si="22"/>
        <v>0</v>
      </c>
      <c r="L30" s="177">
        <f t="shared" si="22"/>
        <v>0</v>
      </c>
      <c r="M30" s="24">
        <f t="shared" si="22"/>
        <v>0</v>
      </c>
      <c r="N30" s="178">
        <f t="shared" si="22"/>
        <v>0</v>
      </c>
      <c r="O30" s="24">
        <f t="shared" si="23"/>
        <v>0</v>
      </c>
      <c r="P30" s="24">
        <f t="shared" si="24"/>
        <v>0</v>
      </c>
      <c r="Q30" s="24">
        <f t="shared" si="25"/>
        <v>0</v>
      </c>
      <c r="R30" s="24">
        <f t="shared" si="26"/>
        <v>0</v>
      </c>
      <c r="S30" s="25">
        <f t="shared" si="27"/>
        <v>0</v>
      </c>
    </row>
    <row r="31" spans="2:19" ht="12.75" x14ac:dyDescent="0.25">
      <c r="B31" s="23" t="s">
        <v>25</v>
      </c>
      <c r="C31" s="131">
        <f>SUMIFS('Raw Data'!$E:$E,'Raw Data'!$D:$D,C$2,'Raw Data'!$B:$B,$B31,'Raw Data'!$C:$C,$A$1)</f>
        <v>0</v>
      </c>
      <c r="D31" s="24">
        <f t="shared" si="22"/>
        <v>0</v>
      </c>
      <c r="E31" s="24">
        <f t="shared" si="22"/>
        <v>0</v>
      </c>
      <c r="F31" s="177">
        <f t="shared" si="22"/>
        <v>0</v>
      </c>
      <c r="G31" s="24">
        <f t="shared" si="22"/>
        <v>0</v>
      </c>
      <c r="H31" s="149">
        <f t="shared" si="22"/>
        <v>0</v>
      </c>
      <c r="I31" s="177">
        <f t="shared" si="22"/>
        <v>0</v>
      </c>
      <c r="J31" s="24">
        <f t="shared" si="22"/>
        <v>0</v>
      </c>
      <c r="K31" s="24">
        <f t="shared" si="22"/>
        <v>0</v>
      </c>
      <c r="L31" s="177">
        <f t="shared" si="22"/>
        <v>0</v>
      </c>
      <c r="M31" s="24">
        <f t="shared" si="22"/>
        <v>0</v>
      </c>
      <c r="N31" s="178">
        <f t="shared" si="22"/>
        <v>0</v>
      </c>
      <c r="O31" s="24">
        <f t="shared" si="23"/>
        <v>0</v>
      </c>
      <c r="P31" s="24">
        <f t="shared" si="24"/>
        <v>0</v>
      </c>
      <c r="Q31" s="24">
        <f t="shared" si="25"/>
        <v>0</v>
      </c>
      <c r="R31" s="24">
        <f t="shared" si="26"/>
        <v>0</v>
      </c>
      <c r="S31" s="25">
        <f t="shared" si="27"/>
        <v>0</v>
      </c>
    </row>
    <row r="32" spans="2:19" ht="12.75" x14ac:dyDescent="0.25">
      <c r="B32" s="23" t="s">
        <v>26</v>
      </c>
      <c r="C32" s="131">
        <f>SUMIFS('Raw Data'!$E:$E,'Raw Data'!$D:$D,C$2,'Raw Data'!$B:$B,$B32,'Raw Data'!$C:$C,$A$1)</f>
        <v>0</v>
      </c>
      <c r="D32" s="24">
        <f t="shared" si="22"/>
        <v>0</v>
      </c>
      <c r="E32" s="24">
        <f t="shared" si="22"/>
        <v>0</v>
      </c>
      <c r="F32" s="177">
        <f t="shared" si="22"/>
        <v>0</v>
      </c>
      <c r="G32" s="24">
        <f t="shared" si="22"/>
        <v>0</v>
      </c>
      <c r="H32" s="149">
        <f t="shared" si="22"/>
        <v>0</v>
      </c>
      <c r="I32" s="177">
        <f t="shared" si="22"/>
        <v>0</v>
      </c>
      <c r="J32" s="24">
        <f t="shared" si="22"/>
        <v>0</v>
      </c>
      <c r="K32" s="24">
        <f t="shared" si="22"/>
        <v>0</v>
      </c>
      <c r="L32" s="177">
        <f t="shared" si="22"/>
        <v>0</v>
      </c>
      <c r="M32" s="24">
        <f t="shared" si="22"/>
        <v>0</v>
      </c>
      <c r="N32" s="178">
        <f t="shared" si="22"/>
        <v>0</v>
      </c>
      <c r="O32" s="24">
        <f t="shared" si="23"/>
        <v>0</v>
      </c>
      <c r="P32" s="24">
        <f t="shared" si="24"/>
        <v>0</v>
      </c>
      <c r="Q32" s="24">
        <f t="shared" si="25"/>
        <v>0</v>
      </c>
      <c r="R32" s="24">
        <f t="shared" si="26"/>
        <v>0</v>
      </c>
      <c r="S32" s="25">
        <f t="shared" si="27"/>
        <v>0</v>
      </c>
    </row>
    <row r="33" spans="2:19" ht="12.75" x14ac:dyDescent="0.25">
      <c r="B33" s="23" t="s">
        <v>27</v>
      </c>
      <c r="C33" s="131">
        <f>SUMIFS('Raw Data'!$E:$E,'Raw Data'!$D:$D,C$2,'Raw Data'!$B:$B,$B33,'Raw Data'!$C:$C,$A$1)</f>
        <v>0</v>
      </c>
      <c r="D33" s="24">
        <f t="shared" si="22"/>
        <v>0</v>
      </c>
      <c r="E33" s="24">
        <f t="shared" si="22"/>
        <v>0</v>
      </c>
      <c r="F33" s="177">
        <f t="shared" si="22"/>
        <v>0</v>
      </c>
      <c r="G33" s="24">
        <f t="shared" si="22"/>
        <v>0</v>
      </c>
      <c r="H33" s="149">
        <f t="shared" si="22"/>
        <v>0</v>
      </c>
      <c r="I33" s="177">
        <f t="shared" si="22"/>
        <v>0</v>
      </c>
      <c r="J33" s="24">
        <f t="shared" si="22"/>
        <v>0</v>
      </c>
      <c r="K33" s="24">
        <f t="shared" si="22"/>
        <v>0</v>
      </c>
      <c r="L33" s="177">
        <f t="shared" si="22"/>
        <v>0</v>
      </c>
      <c r="M33" s="24">
        <f t="shared" si="22"/>
        <v>0</v>
      </c>
      <c r="N33" s="178">
        <f t="shared" si="22"/>
        <v>0</v>
      </c>
      <c r="O33" s="24">
        <f t="shared" si="23"/>
        <v>0</v>
      </c>
      <c r="P33" s="24">
        <f t="shared" si="24"/>
        <v>0</v>
      </c>
      <c r="Q33" s="24">
        <f t="shared" si="25"/>
        <v>0</v>
      </c>
      <c r="R33" s="24">
        <f t="shared" si="26"/>
        <v>0</v>
      </c>
      <c r="S33" s="25">
        <f t="shared" si="27"/>
        <v>0</v>
      </c>
    </row>
    <row r="34" spans="2:19" ht="12.75" x14ac:dyDescent="0.25">
      <c r="B34" s="23" t="s">
        <v>28</v>
      </c>
      <c r="C34" s="131">
        <f>SUMIFS('Raw Data'!$E:$E,'Raw Data'!$D:$D,C$2,'Raw Data'!$B:$B,$B34,'Raw Data'!$C:$C,$A$1)</f>
        <v>0</v>
      </c>
      <c r="D34" s="24">
        <f t="shared" si="22"/>
        <v>0</v>
      </c>
      <c r="E34" s="24">
        <f t="shared" si="22"/>
        <v>0</v>
      </c>
      <c r="F34" s="177">
        <f t="shared" si="22"/>
        <v>0</v>
      </c>
      <c r="G34" s="24">
        <f t="shared" si="22"/>
        <v>0</v>
      </c>
      <c r="H34" s="149">
        <f t="shared" si="22"/>
        <v>0</v>
      </c>
      <c r="I34" s="177">
        <f t="shared" si="22"/>
        <v>0</v>
      </c>
      <c r="J34" s="24">
        <f t="shared" si="22"/>
        <v>0</v>
      </c>
      <c r="K34" s="24">
        <f t="shared" si="22"/>
        <v>0</v>
      </c>
      <c r="L34" s="177">
        <f t="shared" si="22"/>
        <v>0</v>
      </c>
      <c r="M34" s="24">
        <f t="shared" si="22"/>
        <v>0</v>
      </c>
      <c r="N34" s="178">
        <f t="shared" si="22"/>
        <v>0</v>
      </c>
      <c r="O34" s="24">
        <f t="shared" si="23"/>
        <v>0</v>
      </c>
      <c r="P34" s="24">
        <f t="shared" si="24"/>
        <v>0</v>
      </c>
      <c r="Q34" s="24">
        <f t="shared" si="25"/>
        <v>0</v>
      </c>
      <c r="R34" s="24">
        <f t="shared" si="26"/>
        <v>0</v>
      </c>
      <c r="S34" s="25">
        <f t="shared" si="27"/>
        <v>0</v>
      </c>
    </row>
    <row r="35" spans="2:19" ht="12.75" x14ac:dyDescent="0.25">
      <c r="B35" s="23" t="s">
        <v>29</v>
      </c>
      <c r="C35" s="131">
        <f>SUMIFS('Raw Data'!$E:$E,'Raw Data'!$D:$D,C$2,'Raw Data'!$B:$B,$B35,'Raw Data'!$C:$C,$A$1)</f>
        <v>0</v>
      </c>
      <c r="D35" s="24">
        <f t="shared" si="22"/>
        <v>0</v>
      </c>
      <c r="E35" s="24">
        <f t="shared" si="22"/>
        <v>0</v>
      </c>
      <c r="F35" s="177">
        <f t="shared" si="22"/>
        <v>0</v>
      </c>
      <c r="G35" s="24">
        <f t="shared" si="22"/>
        <v>0</v>
      </c>
      <c r="H35" s="149">
        <f t="shared" si="22"/>
        <v>0</v>
      </c>
      <c r="I35" s="177">
        <f t="shared" si="22"/>
        <v>0</v>
      </c>
      <c r="J35" s="24">
        <f t="shared" si="22"/>
        <v>0</v>
      </c>
      <c r="K35" s="24">
        <f t="shared" si="22"/>
        <v>0</v>
      </c>
      <c r="L35" s="177">
        <f t="shared" si="22"/>
        <v>0</v>
      </c>
      <c r="M35" s="24">
        <f t="shared" si="22"/>
        <v>0</v>
      </c>
      <c r="N35" s="178">
        <f t="shared" si="22"/>
        <v>0</v>
      </c>
      <c r="O35" s="24">
        <f t="shared" si="23"/>
        <v>0</v>
      </c>
      <c r="P35" s="24">
        <f t="shared" si="24"/>
        <v>0</v>
      </c>
      <c r="Q35" s="24">
        <f t="shared" si="25"/>
        <v>0</v>
      </c>
      <c r="R35" s="24">
        <f t="shared" si="26"/>
        <v>0</v>
      </c>
      <c r="S35" s="25">
        <f t="shared" si="27"/>
        <v>0</v>
      </c>
    </row>
    <row r="36" spans="2:19" ht="12.75" x14ac:dyDescent="0.25">
      <c r="B36" s="23" t="s">
        <v>30</v>
      </c>
      <c r="C36" s="131">
        <f>SUMIFS('Raw Data'!$E:$E,'Raw Data'!$D:$D,C$2,'Raw Data'!$B:$B,$B36,'Raw Data'!$C:$C,$A$1)</f>
        <v>0</v>
      </c>
      <c r="D36" s="24">
        <f t="shared" si="22"/>
        <v>0</v>
      </c>
      <c r="E36" s="24">
        <f t="shared" si="22"/>
        <v>0</v>
      </c>
      <c r="F36" s="177">
        <f t="shared" si="22"/>
        <v>0</v>
      </c>
      <c r="G36" s="24">
        <f t="shared" si="22"/>
        <v>0</v>
      </c>
      <c r="H36" s="149">
        <f t="shared" si="22"/>
        <v>0</v>
      </c>
      <c r="I36" s="177">
        <f t="shared" si="22"/>
        <v>0</v>
      </c>
      <c r="J36" s="24">
        <f t="shared" si="22"/>
        <v>0</v>
      </c>
      <c r="K36" s="24">
        <f t="shared" si="22"/>
        <v>0</v>
      </c>
      <c r="L36" s="177">
        <f t="shared" si="22"/>
        <v>0</v>
      </c>
      <c r="M36" s="24">
        <f t="shared" si="22"/>
        <v>0</v>
      </c>
      <c r="N36" s="178">
        <f t="shared" si="22"/>
        <v>0</v>
      </c>
      <c r="O36" s="24">
        <f t="shared" si="23"/>
        <v>0</v>
      </c>
      <c r="P36" s="24">
        <f t="shared" si="24"/>
        <v>0</v>
      </c>
      <c r="Q36" s="24">
        <f t="shared" si="25"/>
        <v>0</v>
      </c>
      <c r="R36" s="24">
        <f t="shared" si="26"/>
        <v>0</v>
      </c>
      <c r="S36" s="25">
        <f t="shared" si="27"/>
        <v>0</v>
      </c>
    </row>
    <row r="37" spans="2:19" ht="12.75" x14ac:dyDescent="0.25">
      <c r="B37" s="23" t="s">
        <v>31</v>
      </c>
      <c r="C37" s="131">
        <f>SUMIFS('Raw Data'!$E:$E,'Raw Data'!$D:$D,C$2,'Raw Data'!$B:$B,$B37,'Raw Data'!$C:$C,$A$1)</f>
        <v>0</v>
      </c>
      <c r="D37" s="24">
        <f t="shared" si="22"/>
        <v>0</v>
      </c>
      <c r="E37" s="24">
        <f t="shared" si="22"/>
        <v>0</v>
      </c>
      <c r="F37" s="177">
        <f t="shared" si="22"/>
        <v>0</v>
      </c>
      <c r="G37" s="24">
        <f t="shared" si="22"/>
        <v>0</v>
      </c>
      <c r="H37" s="149">
        <f t="shared" si="22"/>
        <v>0</v>
      </c>
      <c r="I37" s="177">
        <f t="shared" si="22"/>
        <v>0</v>
      </c>
      <c r="J37" s="24">
        <f t="shared" si="22"/>
        <v>0</v>
      </c>
      <c r="K37" s="24">
        <f t="shared" si="22"/>
        <v>0</v>
      </c>
      <c r="L37" s="177">
        <f t="shared" si="22"/>
        <v>0</v>
      </c>
      <c r="M37" s="24">
        <f t="shared" si="22"/>
        <v>0</v>
      </c>
      <c r="N37" s="178">
        <f t="shared" si="22"/>
        <v>0</v>
      </c>
      <c r="O37" s="24">
        <f t="shared" si="23"/>
        <v>0</v>
      </c>
      <c r="P37" s="24">
        <f t="shared" si="24"/>
        <v>0</v>
      </c>
      <c r="Q37" s="24">
        <f t="shared" si="25"/>
        <v>0</v>
      </c>
      <c r="R37" s="24">
        <f t="shared" si="26"/>
        <v>0</v>
      </c>
      <c r="S37" s="25">
        <f t="shared" si="27"/>
        <v>0</v>
      </c>
    </row>
    <row r="38" spans="2:19" ht="12.75" x14ac:dyDescent="0.25">
      <c r="B38" s="23" t="s">
        <v>1</v>
      </c>
      <c r="C38" s="131">
        <f>SUMIFS('Raw Data'!$E:$E,'Raw Data'!$D:$D,C$2,'Raw Data'!$B:$B,$B38,'Raw Data'!$C:$C,$A$1)</f>
        <v>0</v>
      </c>
      <c r="D38" s="24">
        <f t="shared" si="22"/>
        <v>0</v>
      </c>
      <c r="E38" s="24">
        <f t="shared" si="22"/>
        <v>0</v>
      </c>
      <c r="F38" s="177">
        <f t="shared" si="22"/>
        <v>0</v>
      </c>
      <c r="G38" s="24">
        <f t="shared" si="22"/>
        <v>0</v>
      </c>
      <c r="H38" s="149">
        <f t="shared" si="22"/>
        <v>0</v>
      </c>
      <c r="I38" s="177">
        <f t="shared" si="22"/>
        <v>0</v>
      </c>
      <c r="J38" s="24">
        <f t="shared" si="22"/>
        <v>0</v>
      </c>
      <c r="K38" s="24">
        <f t="shared" si="22"/>
        <v>0</v>
      </c>
      <c r="L38" s="177">
        <f t="shared" si="22"/>
        <v>0</v>
      </c>
      <c r="M38" s="24">
        <f t="shared" si="22"/>
        <v>0</v>
      </c>
      <c r="N38" s="178">
        <f t="shared" si="22"/>
        <v>0</v>
      </c>
      <c r="O38" s="24">
        <f t="shared" si="23"/>
        <v>0</v>
      </c>
      <c r="P38" s="24">
        <f t="shared" si="24"/>
        <v>0</v>
      </c>
      <c r="Q38" s="24">
        <f t="shared" si="25"/>
        <v>0</v>
      </c>
      <c r="R38" s="24">
        <f t="shared" si="26"/>
        <v>0</v>
      </c>
      <c r="S38" s="25">
        <f t="shared" si="27"/>
        <v>0</v>
      </c>
    </row>
    <row r="39" spans="2:19" ht="12.75" x14ac:dyDescent="0.25">
      <c r="B39" s="26" t="s">
        <v>0</v>
      </c>
      <c r="C39" s="132">
        <f>SUMIFS('Raw Data'!$E:$E,'Raw Data'!$D:$D,C$2,'Raw Data'!$B:$B,$B39,'Raw Data'!$C:$C,$A$1)</f>
        <v>0</v>
      </c>
      <c r="D39" s="27">
        <f t="shared" si="22"/>
        <v>0</v>
      </c>
      <c r="E39" s="27">
        <f t="shared" si="22"/>
        <v>0</v>
      </c>
      <c r="F39" s="179">
        <f t="shared" si="22"/>
        <v>0</v>
      </c>
      <c r="G39" s="27">
        <f t="shared" si="22"/>
        <v>0</v>
      </c>
      <c r="H39" s="150">
        <f t="shared" si="22"/>
        <v>0</v>
      </c>
      <c r="I39" s="179">
        <f t="shared" si="22"/>
        <v>0</v>
      </c>
      <c r="J39" s="27">
        <f t="shared" si="22"/>
        <v>0</v>
      </c>
      <c r="K39" s="27">
        <f t="shared" si="22"/>
        <v>0</v>
      </c>
      <c r="L39" s="179">
        <f t="shared" si="22"/>
        <v>0</v>
      </c>
      <c r="M39" s="27">
        <f t="shared" si="22"/>
        <v>0</v>
      </c>
      <c r="N39" s="180">
        <f t="shared" si="22"/>
        <v>0</v>
      </c>
      <c r="O39" s="27">
        <f t="shared" si="23"/>
        <v>0</v>
      </c>
      <c r="P39" s="27">
        <f t="shared" si="24"/>
        <v>0</v>
      </c>
      <c r="Q39" s="27">
        <f t="shared" si="25"/>
        <v>0</v>
      </c>
      <c r="R39" s="27">
        <f t="shared" si="26"/>
        <v>0</v>
      </c>
      <c r="S39" s="28">
        <f t="shared" si="27"/>
        <v>0</v>
      </c>
    </row>
    <row r="40" spans="2:19" s="41" customFormat="1" ht="12.75" x14ac:dyDescent="0.25">
      <c r="B40" s="45" t="s">
        <v>32</v>
      </c>
      <c r="C40" s="138">
        <f>SUM(C29:C39)</f>
        <v>0</v>
      </c>
      <c r="D40" s="46">
        <f t="shared" ref="D40:R40" si="28">SUM(D29:D39)</f>
        <v>0</v>
      </c>
      <c r="E40" s="46">
        <f t="shared" si="28"/>
        <v>0</v>
      </c>
      <c r="F40" s="191">
        <f t="shared" si="28"/>
        <v>0</v>
      </c>
      <c r="G40" s="46">
        <f t="shared" si="28"/>
        <v>0</v>
      </c>
      <c r="H40" s="156">
        <f t="shared" si="28"/>
        <v>0</v>
      </c>
      <c r="I40" s="191">
        <f t="shared" si="28"/>
        <v>0</v>
      </c>
      <c r="J40" s="46">
        <f t="shared" si="28"/>
        <v>0</v>
      </c>
      <c r="K40" s="46">
        <f t="shared" si="28"/>
        <v>0</v>
      </c>
      <c r="L40" s="191">
        <f t="shared" si="28"/>
        <v>0</v>
      </c>
      <c r="M40" s="46">
        <f t="shared" si="28"/>
        <v>0</v>
      </c>
      <c r="N40" s="192">
        <f t="shared" si="28"/>
        <v>0</v>
      </c>
      <c r="O40" s="46">
        <f t="shared" si="28"/>
        <v>0</v>
      </c>
      <c r="P40" s="46">
        <f t="shared" si="28"/>
        <v>0</v>
      </c>
      <c r="Q40" s="46">
        <f t="shared" si="28"/>
        <v>0</v>
      </c>
      <c r="R40" s="46">
        <f t="shared" si="28"/>
        <v>0</v>
      </c>
      <c r="S40" s="47">
        <f>SUM(S29:S39)</f>
        <v>0</v>
      </c>
    </row>
    <row r="41" spans="2:19" s="39" customFormat="1" ht="12.75" x14ac:dyDescent="0.25">
      <c r="B41" s="48" t="s">
        <v>33</v>
      </c>
      <c r="C41" s="139" t="str">
        <f>IFERROR(C40/C13,"N/A")</f>
        <v>N/A</v>
      </c>
      <c r="D41" s="49" t="str">
        <f t="shared" ref="D41:R41" si="29">IFERROR(D40/D13,"N/A")</f>
        <v>N/A</v>
      </c>
      <c r="E41" s="49" t="str">
        <f t="shared" si="29"/>
        <v>N/A</v>
      </c>
      <c r="F41" s="193" t="str">
        <f t="shared" si="29"/>
        <v>N/A</v>
      </c>
      <c r="G41" s="49" t="str">
        <f t="shared" si="29"/>
        <v>N/A</v>
      </c>
      <c r="H41" s="157" t="str">
        <f t="shared" si="29"/>
        <v>N/A</v>
      </c>
      <c r="I41" s="193" t="str">
        <f t="shared" si="29"/>
        <v>N/A</v>
      </c>
      <c r="J41" s="49" t="str">
        <f t="shared" si="29"/>
        <v>N/A</v>
      </c>
      <c r="K41" s="49" t="str">
        <f t="shared" si="29"/>
        <v>N/A</v>
      </c>
      <c r="L41" s="193" t="str">
        <f t="shared" si="29"/>
        <v>N/A</v>
      </c>
      <c r="M41" s="49" t="str">
        <f t="shared" si="29"/>
        <v>N/A</v>
      </c>
      <c r="N41" s="194" t="str">
        <f t="shared" si="29"/>
        <v>N/A</v>
      </c>
      <c r="O41" s="49" t="str">
        <f t="shared" si="29"/>
        <v>N/A</v>
      </c>
      <c r="P41" s="49" t="str">
        <f t="shared" si="29"/>
        <v>N/A</v>
      </c>
      <c r="Q41" s="49" t="str">
        <f t="shared" si="29"/>
        <v>N/A</v>
      </c>
      <c r="R41" s="49" t="str">
        <f t="shared" si="29"/>
        <v>N/A</v>
      </c>
      <c r="S41" s="50" t="str">
        <f>IFERROR(S40/S13,"N/A")</f>
        <v>N/A</v>
      </c>
    </row>
    <row r="42" spans="2:19" s="54" customFormat="1" ht="12.75" x14ac:dyDescent="0.25">
      <c r="B42" s="51" t="s">
        <v>34</v>
      </c>
      <c r="C42" s="140">
        <f>SUMIFS('Raw Data'!$J:$J,'Raw Data'!$I:$I,C$2,'Raw Data'!$H:$H,$A$1)</f>
        <v>0</v>
      </c>
      <c r="D42" s="52">
        <f>C42</f>
        <v>0</v>
      </c>
      <c r="E42" s="52">
        <f t="shared" ref="E42:N42" si="30">D42</f>
        <v>0</v>
      </c>
      <c r="F42" s="195">
        <f t="shared" si="30"/>
        <v>0</v>
      </c>
      <c r="G42" s="52">
        <f t="shared" si="30"/>
        <v>0</v>
      </c>
      <c r="H42" s="158">
        <f t="shared" si="30"/>
        <v>0</v>
      </c>
      <c r="I42" s="195">
        <f t="shared" si="30"/>
        <v>0</v>
      </c>
      <c r="J42" s="52">
        <f t="shared" si="30"/>
        <v>0</v>
      </c>
      <c r="K42" s="52">
        <f t="shared" si="30"/>
        <v>0</v>
      </c>
      <c r="L42" s="195">
        <f t="shared" si="30"/>
        <v>0</v>
      </c>
      <c r="M42" s="52">
        <f t="shared" si="30"/>
        <v>0</v>
      </c>
      <c r="N42" s="196">
        <f t="shared" si="30"/>
        <v>0</v>
      </c>
      <c r="O42" s="52">
        <f>AVERAGE(C42:E42)</f>
        <v>0</v>
      </c>
      <c r="P42" s="52">
        <f>AVERAGE(F42:H42)</f>
        <v>0</v>
      </c>
      <c r="Q42" s="52">
        <f>AVERAGE(I42:K42)</f>
        <v>0</v>
      </c>
      <c r="R42" s="52">
        <f>AVERAGE(L42:N42)</f>
        <v>0</v>
      </c>
      <c r="S42" s="53">
        <f>AVERAGE(O42:R42)</f>
        <v>0</v>
      </c>
    </row>
    <row r="43" spans="2:19" ht="12.75" x14ac:dyDescent="0.25">
      <c r="B43" s="17"/>
      <c r="C43" s="129"/>
      <c r="D43" s="18"/>
      <c r="E43" s="18"/>
      <c r="F43" s="173"/>
      <c r="G43" s="18"/>
      <c r="H43" s="147"/>
      <c r="I43" s="173"/>
      <c r="J43" s="18"/>
      <c r="K43" s="18"/>
      <c r="L43" s="173"/>
      <c r="M43" s="18"/>
      <c r="N43" s="174"/>
      <c r="O43" s="18"/>
      <c r="P43" s="18"/>
      <c r="Q43" s="18"/>
      <c r="R43" s="18"/>
      <c r="S43" s="19"/>
    </row>
    <row r="44" spans="2:19" ht="12.75" x14ac:dyDescent="0.25">
      <c r="B44" s="29" t="s">
        <v>35</v>
      </c>
      <c r="C44" s="135">
        <f>C13-C25-C40</f>
        <v>-60.645000000000003</v>
      </c>
      <c r="D44" s="34">
        <f t="shared" ref="D44:R44" si="31">D13-D25-D40</f>
        <v>-60.645000000000003</v>
      </c>
      <c r="E44" s="34">
        <f t="shared" si="31"/>
        <v>-60.645000000000003</v>
      </c>
      <c r="F44" s="185">
        <f t="shared" si="31"/>
        <v>-60.645000000000003</v>
      </c>
      <c r="G44" s="34">
        <f t="shared" si="31"/>
        <v>-60.645000000000003</v>
      </c>
      <c r="H44" s="153">
        <f t="shared" si="31"/>
        <v>-60.645000000000003</v>
      </c>
      <c r="I44" s="185">
        <f t="shared" si="31"/>
        <v>-60.645000000000003</v>
      </c>
      <c r="J44" s="34">
        <f t="shared" si="31"/>
        <v>-60.645000000000003</v>
      </c>
      <c r="K44" s="34">
        <f t="shared" si="31"/>
        <v>-60.645000000000003</v>
      </c>
      <c r="L44" s="185">
        <f t="shared" si="31"/>
        <v>-60.645000000000003</v>
      </c>
      <c r="M44" s="34">
        <f t="shared" si="31"/>
        <v>-60.645000000000003</v>
      </c>
      <c r="N44" s="186">
        <f t="shared" si="31"/>
        <v>-60.645000000000003</v>
      </c>
      <c r="O44" s="34">
        <f t="shared" si="31"/>
        <v>-181.935</v>
      </c>
      <c r="P44" s="34">
        <f t="shared" si="31"/>
        <v>-181.935</v>
      </c>
      <c r="Q44" s="34">
        <f t="shared" si="31"/>
        <v>-181.935</v>
      </c>
      <c r="R44" s="34">
        <f t="shared" si="31"/>
        <v>-181.935</v>
      </c>
      <c r="S44" s="35">
        <f>S13-S25-S40</f>
        <v>-727.7399999999999</v>
      </c>
    </row>
    <row r="45" spans="2:19" s="58" customFormat="1" ht="12.75" x14ac:dyDescent="0.25">
      <c r="B45" s="55" t="s">
        <v>36</v>
      </c>
      <c r="C45" s="141" t="str">
        <f t="shared" ref="C45:R45" si="32">IFERROR(C44/C13,"NO GMV")</f>
        <v>NO GMV</v>
      </c>
      <c r="D45" s="56" t="str">
        <f t="shared" si="32"/>
        <v>NO GMV</v>
      </c>
      <c r="E45" s="56" t="str">
        <f t="shared" si="32"/>
        <v>NO GMV</v>
      </c>
      <c r="F45" s="197" t="str">
        <f t="shared" si="32"/>
        <v>NO GMV</v>
      </c>
      <c r="G45" s="56" t="str">
        <f t="shared" si="32"/>
        <v>NO GMV</v>
      </c>
      <c r="H45" s="159" t="str">
        <f t="shared" si="32"/>
        <v>NO GMV</v>
      </c>
      <c r="I45" s="197" t="str">
        <f t="shared" si="32"/>
        <v>NO GMV</v>
      </c>
      <c r="J45" s="56" t="str">
        <f t="shared" si="32"/>
        <v>NO GMV</v>
      </c>
      <c r="K45" s="56" t="str">
        <f t="shared" si="32"/>
        <v>NO GMV</v>
      </c>
      <c r="L45" s="197" t="str">
        <f t="shared" si="32"/>
        <v>NO GMV</v>
      </c>
      <c r="M45" s="56" t="str">
        <f t="shared" si="32"/>
        <v>NO GMV</v>
      </c>
      <c r="N45" s="198" t="str">
        <f t="shared" si="32"/>
        <v>NO GMV</v>
      </c>
      <c r="O45" s="56" t="str">
        <f t="shared" si="32"/>
        <v>NO GMV</v>
      </c>
      <c r="P45" s="56" t="str">
        <f t="shared" si="32"/>
        <v>NO GMV</v>
      </c>
      <c r="Q45" s="56" t="str">
        <f t="shared" si="32"/>
        <v>NO GMV</v>
      </c>
      <c r="R45" s="56" t="str">
        <f t="shared" si="32"/>
        <v>NO GMV</v>
      </c>
      <c r="S45" s="57" t="str">
        <f>IFERROR(S44/S13,"NO GMV")</f>
        <v>NO GMV</v>
      </c>
    </row>
    <row r="46" spans="2:19" ht="12.75" x14ac:dyDescent="0.25">
      <c r="B46" s="17"/>
      <c r="C46" s="129"/>
      <c r="D46" s="18"/>
      <c r="E46" s="18"/>
      <c r="F46" s="173"/>
      <c r="G46" s="18"/>
      <c r="H46" s="147"/>
      <c r="I46" s="173"/>
      <c r="J46" s="18"/>
      <c r="K46" s="18"/>
      <c r="L46" s="173"/>
      <c r="M46" s="18"/>
      <c r="N46" s="174"/>
      <c r="O46" s="18"/>
      <c r="P46" s="18"/>
      <c r="Q46" s="18"/>
      <c r="R46" s="18"/>
      <c r="S46" s="19"/>
    </row>
    <row r="47" spans="2:19" s="41" customFormat="1" ht="12.75" x14ac:dyDescent="0.25">
      <c r="B47" s="59" t="s">
        <v>37</v>
      </c>
      <c r="C47" s="142">
        <f>+C44+C25</f>
        <v>0</v>
      </c>
      <c r="D47" s="60">
        <f t="shared" ref="D47:R47" si="33">+D44+D25</f>
        <v>0</v>
      </c>
      <c r="E47" s="60">
        <f t="shared" si="33"/>
        <v>0</v>
      </c>
      <c r="F47" s="199">
        <f t="shared" si="33"/>
        <v>0</v>
      </c>
      <c r="G47" s="60">
        <f t="shared" si="33"/>
        <v>0</v>
      </c>
      <c r="H47" s="160">
        <f t="shared" si="33"/>
        <v>0</v>
      </c>
      <c r="I47" s="199">
        <f t="shared" si="33"/>
        <v>0</v>
      </c>
      <c r="J47" s="60">
        <f t="shared" si="33"/>
        <v>0</v>
      </c>
      <c r="K47" s="60">
        <f t="shared" si="33"/>
        <v>0</v>
      </c>
      <c r="L47" s="199">
        <f t="shared" si="33"/>
        <v>0</v>
      </c>
      <c r="M47" s="60">
        <f t="shared" si="33"/>
        <v>0</v>
      </c>
      <c r="N47" s="200">
        <f t="shared" si="33"/>
        <v>0</v>
      </c>
      <c r="O47" s="60">
        <f t="shared" si="33"/>
        <v>0</v>
      </c>
      <c r="P47" s="60">
        <f t="shared" si="33"/>
        <v>0</v>
      </c>
      <c r="Q47" s="60">
        <f t="shared" si="33"/>
        <v>0</v>
      </c>
      <c r="R47" s="60">
        <f t="shared" si="33"/>
        <v>0</v>
      </c>
      <c r="S47" s="61">
        <f>+S44+S25</f>
        <v>0</v>
      </c>
    </row>
    <row r="48" spans="2:19" s="58" customFormat="1" ht="13.5" thickBot="1" x14ac:dyDescent="0.3">
      <c r="B48" s="62" t="s">
        <v>36</v>
      </c>
      <c r="C48" s="143" t="str">
        <f t="shared" ref="C48:R48" si="34">IFERROR(C47/C13,"NO GMV")</f>
        <v>NO GMV</v>
      </c>
      <c r="D48" s="63" t="str">
        <f t="shared" si="34"/>
        <v>NO GMV</v>
      </c>
      <c r="E48" s="63" t="str">
        <f t="shared" si="34"/>
        <v>NO GMV</v>
      </c>
      <c r="F48" s="201" t="str">
        <f t="shared" si="34"/>
        <v>NO GMV</v>
      </c>
      <c r="G48" s="63" t="str">
        <f t="shared" si="34"/>
        <v>NO GMV</v>
      </c>
      <c r="H48" s="161" t="str">
        <f t="shared" si="34"/>
        <v>NO GMV</v>
      </c>
      <c r="I48" s="201" t="str">
        <f t="shared" si="34"/>
        <v>NO GMV</v>
      </c>
      <c r="J48" s="63" t="str">
        <f t="shared" si="34"/>
        <v>NO GMV</v>
      </c>
      <c r="K48" s="63" t="str">
        <f t="shared" si="34"/>
        <v>NO GMV</v>
      </c>
      <c r="L48" s="201" t="str">
        <f t="shared" si="34"/>
        <v>NO GMV</v>
      </c>
      <c r="M48" s="63" t="str">
        <f t="shared" si="34"/>
        <v>NO GMV</v>
      </c>
      <c r="N48" s="163" t="str">
        <f t="shared" si="34"/>
        <v>NO GMV</v>
      </c>
      <c r="O48" s="63" t="str">
        <f t="shared" si="34"/>
        <v>NO GMV</v>
      </c>
      <c r="P48" s="63" t="str">
        <f t="shared" si="34"/>
        <v>NO GMV</v>
      </c>
      <c r="Q48" s="63" t="str">
        <f t="shared" si="34"/>
        <v>NO GMV</v>
      </c>
      <c r="R48" s="63" t="str">
        <f t="shared" si="34"/>
        <v>NO GMV</v>
      </c>
      <c r="S48" s="64" t="str">
        <f>IFERROR(S47/S13,"NO GMV")</f>
        <v>NO GMV</v>
      </c>
    </row>
    <row r="49" spans="2:19" ht="12.75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2:19" ht="12.75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Macro</vt:lpstr>
      <vt:lpstr>C</vt:lpstr>
      <vt:lpstr>R</vt:lpstr>
      <vt:lpstr>Raw Data</vt:lpstr>
      <vt:lpstr>Data Set</vt:lpstr>
      <vt:lpstr>Data Set(original)</vt:lpstr>
      <vt:lpstr>Temp.</vt:lpstr>
      <vt:lpstr>KPIs</vt:lpstr>
      <vt:lpstr>Cons. P&amp;L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Hwang</dc:creator>
  <cp:lastModifiedBy>Kevin Hwang</cp:lastModifiedBy>
  <dcterms:created xsi:type="dcterms:W3CDTF">2022-11-29T15:51:25Z</dcterms:created>
  <dcterms:modified xsi:type="dcterms:W3CDTF">2025-04-19T15:02:05Z</dcterms:modified>
</cp:coreProperties>
</file>