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DESIGN/Github/Soldering Workshops/"/>
    </mc:Choice>
  </mc:AlternateContent>
  <xr:revisionPtr revIDLastSave="736" documentId="13_ncr:1_{ABAB46C6-B7E1-4C0B-AA70-CE2A569E2D2B}" xr6:coauthVersionLast="47" xr6:coauthVersionMax="47" xr10:uidLastSave="{401E1BB4-59E5-43C8-9C4D-FEF14A5B6991}"/>
  <bookViews>
    <workbookView xWindow="10275" yWindow="1035" windowWidth="15420" windowHeight="13935" firstSheet="2" activeTab="6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  <sheet name="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7" l="1"/>
  <c r="C34" i="7"/>
  <c r="D12" i="7"/>
  <c r="C39" i="7"/>
  <c r="D39" i="7" s="1"/>
  <c r="C33" i="7"/>
  <c r="C11" i="7"/>
  <c r="D11" i="7" s="1"/>
  <c r="C28" i="7"/>
  <c r="D28" i="7" s="1"/>
  <c r="C6" i="7"/>
  <c r="D6" i="7" s="1"/>
  <c r="C29" i="7"/>
  <c r="D29" i="7" s="1"/>
  <c r="C27" i="7"/>
  <c r="D27" i="7" s="1"/>
  <c r="C25" i="7"/>
  <c r="D25" i="7" s="1"/>
  <c r="D33" i="7"/>
  <c r="D32" i="7"/>
  <c r="D31" i="7"/>
  <c r="D30" i="7"/>
  <c r="D26" i="7"/>
  <c r="C9" i="7"/>
  <c r="D9" i="7" s="1"/>
  <c r="C7" i="7"/>
  <c r="D7" i="7" s="1"/>
  <c r="D10" i="7"/>
  <c r="D8" i="7"/>
  <c r="C5" i="7"/>
  <c r="D5" i="7"/>
  <c r="C17" i="7"/>
  <c r="D17" i="7" s="1"/>
  <c r="C4" i="7"/>
  <c r="D4" i="7" s="1"/>
  <c r="D3" i="7"/>
  <c r="D14" i="7" s="1"/>
  <c r="D14" i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D13" i="3"/>
  <c r="C13" i="3"/>
  <c r="C8" i="3"/>
  <c r="C7" i="3"/>
  <c r="D7" i="3" s="1"/>
  <c r="C6" i="3"/>
  <c r="D6" i="3" s="1"/>
  <c r="D8" i="3"/>
  <c r="D4" i="3"/>
  <c r="D5" i="3"/>
  <c r="C5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19" i="7" l="1"/>
  <c r="D36" i="7"/>
  <c r="D41" i="7" s="1"/>
  <c r="D42" i="7" s="1"/>
  <c r="D20" i="4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<sst xmlns="http://schemas.openxmlformats.org/spreadsheetml/2006/main" count="254" uniqueCount="140">
  <si>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</si>
  <si>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</si>
  <si>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</si>
  <si>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</si>
  <si>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</si>
  <si>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</si>
  <si>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</si>
  <si>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</si>
  <si>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</si>
  <si>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</si>
  <si>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</si>
  <si>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</si>
  <si>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</si>
  <si>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</si>
  <si>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</si>
  <si>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</si>
  <si>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</si>
  <si>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</si>
  <si>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</si>
  <si>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</si>
  <si>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</si>
  <si>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</si>
  <si>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</si>
  <si>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</si>
  <si>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</si>
  <si>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</si>
  <si>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</si>
  <si>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</si>
  <si>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</si>
  <si>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</si>
  <si>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</si>
  <si>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</si>
  <si>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</si>
  <si>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</si>
  <si>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</si>
  <si>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</si>
  <si>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</si>
  <si>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</si>
  <si>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</si>
  <si>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</si>
  <si>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</si>
  <si>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</si>
  <si>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</si>
  <si>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</si>
  <si>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</si>
  <si>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</si>
  <si>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</si>
  <si>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</si>
  <si>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</si>
  <si>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</si>
  <si>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</si>
  <si>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</si>
  <si>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</si>
  <si>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</si>
  <si>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</si>
  <si>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</si>
  <si>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</si>
  <si>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</si>
  <si>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</si>
  <si>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</si>
  <si>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</si>
  <si>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</si>
  <si>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</si>
  <si>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</si>
  <si>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</si>
  <si>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</si>
  <si>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</si>
  <si>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</si>
  <si>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</si>
  <si>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</si>
  <si>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</si>
  <si>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</si>
  <si>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</si>
  <si>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</si>
  <si>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</si>
  <si>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</si>
  <si>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</si>
  <si>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</si>
  <si>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</si>
  <si>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</si>
  <si>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</si>
  <si>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</si>
  <si>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</si>
  <si>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</si>
  <si>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</si>
  <si>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</si>
  <si>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</si>
  <si>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</si>
  <si>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</si>
  <si>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</si>
  <si>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</si>
  <si>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</si>
  <si>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</si>
  <si>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</si>
  <si>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</si>
  <si>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</si>
  <si>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</si>
  <si>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</si>
  <si>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</si>
  <si>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</si>
  <si>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</si>
  <si>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</si>
  <si>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</si>
  <si>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</si>
  <si>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</si>
  <si>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</si>
  <si>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</si>
  <si>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</si>
  <si>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</si>
  <si>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</si>
  <si>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</si>
  <si>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</si>
  <si>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</si>
  <si>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</si>
  <si>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</si>
  <si>
    <t>push button 6x6x5</t>
  </si>
  <si>
    <t>https://www.tinytronics.nl/shop/en/switches/manual-switches/pcb-switches/tactile-push-button-switch-momentary-4pin-6*6*5mm</t>
  </si>
  <si>
    <t>https://www.tinytronics.nl/shop/en/cables-and-connectors/cables-and-adapters/prototyping-wires/copper-wire/synflex-v-180-enameled-copper-wire-0.4mm-250g</t>
  </si>
  <si>
    <t>enamelled wire</t>
  </si>
  <si>
    <t>acrylic</t>
  </si>
  <si>
    <t>https://www.kunststofshop.nl/acrylaat-plexiglas/acrylaat-platen/transparant-standaard-maten/acrylaat-plaat-transparant-500x500x3mm/a-3443-20000030</t>
  </si>
  <si>
    <t>M3 bolt</t>
  </si>
  <si>
    <t>header female</t>
  </si>
  <si>
    <t>tie wrap</t>
  </si>
  <si>
    <t>https://www.kingmicroschroeven.nl/bzk-inbus-verzonkenkopschroef-staal-din-7991-m3x16.html</t>
  </si>
  <si>
    <t>M3 nut</t>
  </si>
  <si>
    <t>https://www.tinytronics.nl/shop/en/tools-and-mounting/installation-and-mounting-material/nuts/m3-nut-100-pieces</t>
  </si>
  <si>
    <t>https://www.tinytronics.nl/shop/en/cables-and-connectors/connectors/pin-headers/female/12-pins-header-female</t>
  </si>
  <si>
    <t>https://www.tinytronics.nl/shop/en/tools-and-mounting/installation-and-mounting-material/cable-ties-zip-ties-tyraps/perel-set-with-nylon-cable-ties-tyraps-75-pieces-black</t>
  </si>
  <si>
    <t>foamboard</t>
  </si>
  <si>
    <t>free from leftovers Expl Making?</t>
  </si>
  <si>
    <t>shipping Tiny</t>
  </si>
  <si>
    <t>shipping is €2.50 for envelope mail</t>
  </si>
  <si>
    <t>Total per kit:</t>
  </si>
  <si>
    <t>Ordering for 15 kits:</t>
  </si>
  <si>
    <t>shipping is €5.95 for parcel</t>
  </si>
  <si>
    <t>Total for 15 kits</t>
  </si>
  <si>
    <t>Total per kit</t>
  </si>
  <si>
    <t>printing PLA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</si>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</sst>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cables-and-connectors/cables-and-adapters/prototyping-wires/copper-wire/synflex-v-180-enameled-copper-wire-0.4mm-250g" TargetMode="External"/><Relationship Id="rId2" Type="http://schemas.openxmlformats.org/officeDocument/2006/relationships/hyperlink" Target="https://www.tinytronics.nl/shop/en/switches/manual-switches/pcb-switches/tactile-push-button-switch-momentary-4pin-6*6*5mm" TargetMode="External"/><Relationship Id="rId1" Type="http://schemas.openxmlformats.org/officeDocument/2006/relationships/hyperlink" Target="https://www.tinytronics.nl/shop/en/switches/manual-switches/pcb-switches/tactile-push-button-switch-momentary-4pin-6*6*5mm" TargetMode="External"/><Relationship Id="rId6" Type="http://schemas.openxmlformats.org/officeDocument/2006/relationships/hyperlink" Target="https://www.tinytronics.nl/shop/en/tools-and-mounting/installation-and-mounting-material/cable-ties-zip-ties-tyraps/perel-set-with-nylon-cable-ties-tyraps-75-pieces-black" TargetMode="External"/><Relationship Id="rId5" Type="http://schemas.openxmlformats.org/officeDocument/2006/relationships/hyperlink" Target="https://www.tinytronics.nl/shop/en/cables-and-connectors/connectors/pin-headers/female/12-pins-header-female" TargetMode="External"/><Relationship Id="rId4" Type="http://schemas.openxmlformats.org/officeDocument/2006/relationships/hyperlink" Target="https://www.tinytronics.nl/shop/en/tools-and-mounting/installation-and-mounting-material/nuts/m3-nut-100-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2.4558823182711196</v>
      </c>
      <c r="C4" s="7">
        <v>5</v>
      </c>
      <c r="D4" s="7">
        <f>C4-B4</f>
        <v>2.5441176817288804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20.368121324492467</v>
      </c>
      <c r="C8" s="8">
        <f>SUM(C2:C6)</f>
        <v>25</v>
      </c>
      <c r="D8" s="8">
        <f>SUM(D2:D6)</f>
        <v>4.6318786755075312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workbookViewId="0">
      <selection sqref="A1:I26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18" sqref="F18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v>2.1999999999999999E-2</v>
      </c>
      <c r="D4" s="4">
        <f t="shared" ref="D4" si="0">A4*C4</f>
        <v>0.21999999999999997</v>
      </c>
      <c r="F4" s="6" t="s">
        <v>78</v>
      </c>
    </row>
    <row r="5" spans="1:6" x14ac:dyDescent="0.25">
      <c r="A5">
        <v>10</v>
      </c>
      <c r="B5" t="s">
        <v>76</v>
      </c>
      <c r="C5" s="4">
        <f>2.08/100</f>
        <v>2.0799999999999999E-2</v>
      </c>
      <c r="D5" s="4">
        <f t="shared" ref="D5:D7" si="1">A5*C5</f>
        <v>0.20799999999999999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si="1"/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1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2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2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1.1228823182711198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13.33/100</f>
        <v>0.1333</v>
      </c>
      <c r="D13" s="4">
        <f>C13*A13</f>
        <v>1.333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2.4558823182711196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0E57-CE64-4764-B25E-9B474CAAFF87}">
  <dimension ref="A1:I42"/>
  <sheetViews>
    <sheetView tabSelected="1" topLeftCell="A19" workbookViewId="0">
      <selection activeCell="D35" sqref="D35"/>
    </sheetView>
  </sheetViews>
  <sheetFormatPr defaultRowHeight="15" x14ac:dyDescent="0.25"/>
  <cols>
    <col min="1" max="1" width="8" bestFit="1" customWidth="1"/>
    <col min="2" max="2" width="18.140625" customWidth="1"/>
    <col min="3" max="3" width="14.5703125" bestFit="1" customWidth="1"/>
    <col min="4" max="4" width="10.85546875" customWidth="1"/>
    <col min="6" max="6" width="71.85546875" bestFit="1" customWidth="1"/>
    <col min="7" max="7" width="14.140625" bestFit="1" customWidth="1"/>
    <col min="9" max="9" width="10.140625" bestFit="1" customWidth="1"/>
  </cols>
  <sheetData>
    <row r="1" spans="1:9" x14ac:dyDescent="0.25">
      <c r="A1" s="1" t="s">
        <v>0</v>
      </c>
      <c r="B1" s="1"/>
      <c r="C1" s="1"/>
      <c r="D1" s="1"/>
      <c r="H1" t="s">
        <v>110</v>
      </c>
      <c r="I1" t="s">
        <v>111</v>
      </c>
    </row>
    <row r="2" spans="1: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H2" s="1"/>
    </row>
    <row r="3" spans="1:9" x14ac:dyDescent="0.25">
      <c r="A3">
        <v>10</v>
      </c>
      <c r="B3" t="s">
        <v>115</v>
      </c>
      <c r="C3" s="4">
        <v>0.05</v>
      </c>
      <c r="D3" s="4">
        <f t="shared" ref="D3:D12" si="0">A3*C3</f>
        <v>0.5</v>
      </c>
      <c r="F3" s="6" t="s">
        <v>116</v>
      </c>
    </row>
    <row r="4" spans="1:9" x14ac:dyDescent="0.25">
      <c r="A4">
        <v>1</v>
      </c>
      <c r="B4" t="s">
        <v>118</v>
      </c>
      <c r="C4" s="4">
        <f>9.92/223</f>
        <v>4.4484304932735426E-2</v>
      </c>
      <c r="D4" s="4">
        <f t="shared" si="0"/>
        <v>4.4484304932735426E-2</v>
      </c>
      <c r="F4" s="6" t="s">
        <v>117</v>
      </c>
    </row>
    <row r="5" spans="1:9" x14ac:dyDescent="0.25">
      <c r="A5">
        <v>1</v>
      </c>
      <c r="B5" t="s">
        <v>119</v>
      </c>
      <c r="C5" s="4">
        <f>(13.25+8.95)*100/121/27</f>
        <v>0.67952249770431594</v>
      </c>
      <c r="D5" s="4">
        <f t="shared" si="0"/>
        <v>0.67952249770431594</v>
      </c>
      <c r="F5" s="6" t="s">
        <v>120</v>
      </c>
    </row>
    <row r="6" spans="1:9" x14ac:dyDescent="0.25">
      <c r="A6">
        <v>4</v>
      </c>
      <c r="B6" t="s">
        <v>121</v>
      </c>
      <c r="C6" s="4">
        <f>(8.84+2.99)*100/121/100</f>
        <v>9.7768595041322306E-2</v>
      </c>
      <c r="D6" s="4">
        <f t="shared" si="0"/>
        <v>0.39107438016528923</v>
      </c>
      <c r="F6" s="6" t="s">
        <v>124</v>
      </c>
      <c r="G6" s="2"/>
    </row>
    <row r="7" spans="1:9" x14ac:dyDescent="0.25">
      <c r="A7">
        <v>4</v>
      </c>
      <c r="B7" t="s">
        <v>125</v>
      </c>
      <c r="C7" s="4">
        <f>2.48/100</f>
        <v>2.4799999999999999E-2</v>
      </c>
      <c r="D7" s="4">
        <f t="shared" si="0"/>
        <v>9.9199999999999997E-2</v>
      </c>
      <c r="F7" t="s">
        <v>126</v>
      </c>
    </row>
    <row r="8" spans="1:9" x14ac:dyDescent="0.25">
      <c r="A8">
        <v>2</v>
      </c>
      <c r="B8" t="s">
        <v>122</v>
      </c>
      <c r="C8" s="4">
        <v>0.28000000000000003</v>
      </c>
      <c r="D8" s="4">
        <f t="shared" si="0"/>
        <v>0.56000000000000005</v>
      </c>
      <c r="F8" t="s">
        <v>127</v>
      </c>
    </row>
    <row r="9" spans="1:9" x14ac:dyDescent="0.25">
      <c r="A9">
        <v>1</v>
      </c>
      <c r="B9" t="s">
        <v>123</v>
      </c>
      <c r="C9" s="4">
        <f>1.45/75</f>
        <v>1.9333333333333334E-2</v>
      </c>
      <c r="D9" s="4">
        <f t="shared" si="0"/>
        <v>1.9333333333333334E-2</v>
      </c>
      <c r="F9" t="s">
        <v>128</v>
      </c>
    </row>
    <row r="10" spans="1:9" x14ac:dyDescent="0.25">
      <c r="A10">
        <v>1</v>
      </c>
      <c r="B10" t="s">
        <v>129</v>
      </c>
      <c r="C10" s="4"/>
      <c r="D10" s="4">
        <f t="shared" si="0"/>
        <v>0</v>
      </c>
      <c r="F10" t="s">
        <v>130</v>
      </c>
    </row>
    <row r="11" spans="1:9" x14ac:dyDescent="0.25">
      <c r="A11">
        <v>1</v>
      </c>
      <c r="B11" t="s">
        <v>131</v>
      </c>
      <c r="C11" s="4">
        <f>5.95*100/121/14</f>
        <v>0.3512396694214876</v>
      </c>
      <c r="D11" s="4">
        <f t="shared" si="0"/>
        <v>0.3512396694214876</v>
      </c>
      <c r="F11" t="s">
        <v>135</v>
      </c>
    </row>
    <row r="12" spans="1:9" x14ac:dyDescent="0.25">
      <c r="A12">
        <v>1</v>
      </c>
      <c r="B12" t="s">
        <v>138</v>
      </c>
      <c r="C12" s="4">
        <v>0.3</v>
      </c>
      <c r="D12" s="4">
        <f t="shared" si="0"/>
        <v>0.3</v>
      </c>
    </row>
    <row r="13" spans="1:9" x14ac:dyDescent="0.25">
      <c r="C13" s="4"/>
      <c r="D13" s="4"/>
    </row>
    <row r="14" spans="1:9" x14ac:dyDescent="0.25">
      <c r="C14" s="1" t="s">
        <v>3</v>
      </c>
      <c r="D14" s="5">
        <f>SUM(D3:D12)</f>
        <v>2.9448541855571615</v>
      </c>
      <c r="F14" s="6"/>
    </row>
    <row r="15" spans="1:9" x14ac:dyDescent="0.25">
      <c r="C15" s="4"/>
      <c r="D15" s="4"/>
      <c r="F15" s="6"/>
    </row>
    <row r="16" spans="1:9" x14ac:dyDescent="0.25">
      <c r="A16" s="1" t="s">
        <v>13</v>
      </c>
      <c r="D16" s="4"/>
      <c r="F16" s="6"/>
    </row>
    <row r="17" spans="1:6" x14ac:dyDescent="0.25">
      <c r="A17">
        <v>1</v>
      </c>
      <c r="B17" t="s">
        <v>17</v>
      </c>
      <c r="C17" s="2">
        <f>(19+14.85)/30</f>
        <v>1.1283333333333334</v>
      </c>
      <c r="D17" s="4">
        <f>C17/A17</f>
        <v>1.1283333333333334</v>
      </c>
    </row>
    <row r="18" spans="1:6" x14ac:dyDescent="0.25">
      <c r="F18" s="4"/>
    </row>
    <row r="19" spans="1:6" x14ac:dyDescent="0.25">
      <c r="C19" s="1" t="s">
        <v>133</v>
      </c>
      <c r="D19" s="5">
        <f>SUM(D14:D17)</f>
        <v>4.0731875188904949</v>
      </c>
    </row>
    <row r="20" spans="1:6" x14ac:dyDescent="0.25">
      <c r="F20" s="4"/>
    </row>
    <row r="22" spans="1:6" x14ac:dyDescent="0.25">
      <c r="A22" s="1"/>
    </row>
    <row r="23" spans="1:6" x14ac:dyDescent="0.25">
      <c r="A23" t="s">
        <v>134</v>
      </c>
      <c r="C23" s="2"/>
      <c r="D23" s="2"/>
    </row>
    <row r="24" spans="1:6" x14ac:dyDescent="0.25">
      <c r="A24" s="1" t="s">
        <v>1</v>
      </c>
      <c r="B24" s="1" t="s">
        <v>2</v>
      </c>
      <c r="C24" s="1" t="s">
        <v>12</v>
      </c>
      <c r="D24" s="1" t="s">
        <v>3</v>
      </c>
      <c r="F24" s="1" t="s">
        <v>4</v>
      </c>
    </row>
    <row r="25" spans="1:6" x14ac:dyDescent="0.25">
      <c r="A25">
        <v>1</v>
      </c>
      <c r="B25" t="s">
        <v>115</v>
      </c>
      <c r="C25" s="4">
        <f>7.5*100/121</f>
        <v>6.1983471074380168</v>
      </c>
      <c r="D25" s="4">
        <f t="shared" ref="D25:D34" si="1">A25*C25</f>
        <v>6.1983471074380168</v>
      </c>
      <c r="F25" s="6" t="s">
        <v>116</v>
      </c>
    </row>
    <row r="26" spans="1:6" x14ac:dyDescent="0.25">
      <c r="A26">
        <v>1</v>
      </c>
      <c r="B26" t="s">
        <v>118</v>
      </c>
      <c r="C26" s="4">
        <v>9.92</v>
      </c>
      <c r="D26" s="4">
        <f t="shared" si="1"/>
        <v>9.92</v>
      </c>
      <c r="F26" s="6" t="s">
        <v>117</v>
      </c>
    </row>
    <row r="27" spans="1:6" x14ac:dyDescent="0.25">
      <c r="A27">
        <v>1</v>
      </c>
      <c r="B27" t="s">
        <v>119</v>
      </c>
      <c r="C27" s="4">
        <f>(13.25+8.95)*100/121</f>
        <v>18.347107438016529</v>
      </c>
      <c r="D27" s="4">
        <f t="shared" si="1"/>
        <v>18.347107438016529</v>
      </c>
      <c r="F27" s="6" t="s">
        <v>120</v>
      </c>
    </row>
    <row r="28" spans="1:6" x14ac:dyDescent="0.25">
      <c r="A28">
        <v>1</v>
      </c>
      <c r="B28" t="s">
        <v>121</v>
      </c>
      <c r="C28" s="4">
        <f>(8.84+2.99)*100/121</f>
        <v>9.776859504132231</v>
      </c>
      <c r="D28" s="4">
        <f t="shared" si="1"/>
        <v>9.776859504132231</v>
      </c>
      <c r="F28" s="6" t="s">
        <v>124</v>
      </c>
    </row>
    <row r="29" spans="1:6" x14ac:dyDescent="0.25">
      <c r="A29">
        <v>1</v>
      </c>
      <c r="B29" t="s">
        <v>125</v>
      </c>
      <c r="C29" s="4">
        <f>2.48</f>
        <v>2.48</v>
      </c>
      <c r="D29" s="4">
        <f t="shared" si="1"/>
        <v>2.48</v>
      </c>
      <c r="F29" s="6" t="s">
        <v>126</v>
      </c>
    </row>
    <row r="30" spans="1:6" x14ac:dyDescent="0.25">
      <c r="A30">
        <v>1</v>
      </c>
      <c r="B30" t="s">
        <v>122</v>
      </c>
      <c r="C30" s="4">
        <v>6.94</v>
      </c>
      <c r="D30" s="4">
        <f t="shared" si="1"/>
        <v>6.94</v>
      </c>
      <c r="F30" s="6" t="s">
        <v>127</v>
      </c>
    </row>
    <row r="31" spans="1:6" x14ac:dyDescent="0.25">
      <c r="A31">
        <v>1</v>
      </c>
      <c r="B31" t="s">
        <v>123</v>
      </c>
      <c r="C31" s="4">
        <v>1.45</v>
      </c>
      <c r="D31" s="4">
        <f t="shared" si="1"/>
        <v>1.45</v>
      </c>
      <c r="F31" s="6" t="s">
        <v>128</v>
      </c>
    </row>
    <row r="32" spans="1:6" x14ac:dyDescent="0.25">
      <c r="A32">
        <v>1</v>
      </c>
      <c r="B32" t="s">
        <v>129</v>
      </c>
      <c r="C32" s="4"/>
      <c r="D32" s="4">
        <f t="shared" si="1"/>
        <v>0</v>
      </c>
      <c r="F32" t="s">
        <v>130</v>
      </c>
    </row>
    <row r="33" spans="1:6" x14ac:dyDescent="0.25">
      <c r="A33">
        <v>1</v>
      </c>
      <c r="B33" t="s">
        <v>131</v>
      </c>
      <c r="C33" s="4">
        <f>5.95*100/121</f>
        <v>4.9173553719008263</v>
      </c>
      <c r="D33" s="4">
        <f t="shared" si="1"/>
        <v>4.9173553719008263</v>
      </c>
      <c r="F33" t="s">
        <v>132</v>
      </c>
    </row>
    <row r="34" spans="1:6" x14ac:dyDescent="0.25">
      <c r="A34">
        <v>1</v>
      </c>
      <c r="B34" t="s">
        <v>139</v>
      </c>
      <c r="C34" s="4">
        <f>0.3*15</f>
        <v>4.5</v>
      </c>
      <c r="D34" s="4">
        <f t="shared" si="1"/>
        <v>4.5</v>
      </c>
    </row>
    <row r="35" spans="1:6" x14ac:dyDescent="0.25">
      <c r="C35" s="4"/>
      <c r="D35" s="4"/>
    </row>
    <row r="36" spans="1:6" x14ac:dyDescent="0.25">
      <c r="C36" s="1" t="s">
        <v>3</v>
      </c>
      <c r="D36" s="5">
        <f>SUM(D25:D33)</f>
        <v>60.029669421487604</v>
      </c>
      <c r="F36" s="6"/>
    </row>
    <row r="37" spans="1:6" x14ac:dyDescent="0.25">
      <c r="C37" s="4"/>
      <c r="D37" s="4"/>
      <c r="F37" s="6"/>
    </row>
    <row r="38" spans="1:6" x14ac:dyDescent="0.25">
      <c r="A38" s="1" t="s">
        <v>13</v>
      </c>
      <c r="D38" s="4"/>
      <c r="F38" s="6"/>
    </row>
    <row r="39" spans="1:6" x14ac:dyDescent="0.25">
      <c r="A39">
        <v>1</v>
      </c>
      <c r="B39" t="s">
        <v>17</v>
      </c>
      <c r="C39" s="2">
        <f>(11.5+11.41)</f>
        <v>22.91</v>
      </c>
      <c r="D39" s="4">
        <f>C39/A39</f>
        <v>22.91</v>
      </c>
    </row>
    <row r="40" spans="1:6" x14ac:dyDescent="0.25">
      <c r="F40" s="4"/>
    </row>
    <row r="41" spans="1:6" x14ac:dyDescent="0.25">
      <c r="C41" s="1" t="s">
        <v>136</v>
      </c>
      <c r="D41" s="5">
        <f>SUM(D36:D39)</f>
        <v>82.939669421487608</v>
      </c>
    </row>
    <row r="42" spans="1:6" x14ac:dyDescent="0.25">
      <c r="C42" t="s">
        <v>137</v>
      </c>
      <c r="D42" s="4">
        <f>D41/15</f>
        <v>5.5293112947658409</v>
      </c>
    </row>
  </sheetData>
  <hyperlinks>
    <hyperlink ref="F3" r:id="rId1" xr:uid="{7E0BF3B6-2555-4708-9B57-4EB6488930B8}"/>
    <hyperlink ref="F25" r:id="rId2" xr:uid="{C6855C31-EAA0-4D44-A21C-75B653E927C8}"/>
    <hyperlink ref="F26" r:id="rId3" xr:uid="{7985B287-9202-49BA-96EC-3527E35AF464}"/>
    <hyperlink ref="F29" r:id="rId4" xr:uid="{B904EA2C-A916-49E4-90BF-86FCFF073D72}"/>
    <hyperlink ref="F30" r:id="rId5" xr:uid="{53E6BBBE-F583-4BE3-82C8-B8CA2353E487}"/>
    <hyperlink ref="F31" r:id="rId6" xr:uid="{77B9EDD2-CF55-42EF-9CB8-820F71732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balance</vt:lpstr>
      <vt:lpstr>Wireless LEDs</vt:lpstr>
      <vt:lpstr>Lighthouse</vt:lpstr>
      <vt:lpstr>Moduli</vt:lpstr>
      <vt:lpstr>Cube</vt:lpstr>
      <vt:lpstr>Lotus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2022-12-19T20:47:49Z</dcterms:modified>
</cp:coreProperties>
</file>