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8"/>
  <workbookPr defaultThemeVersion="166925"/>
  <xr:revisionPtr revIDLastSave="401" documentId="11_E60897F41BE170836B02CE998F75CCDC64E183C8" xr6:coauthVersionLast="47" xr6:coauthVersionMax="47" xr10:uidLastSave="{6E9D091E-3A3F-4F30-83BB-B4CC571820A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D54" i="1"/>
  <c r="I23" i="1"/>
  <c r="J23" i="1" s="1"/>
  <c r="I22" i="1"/>
  <c r="J22" i="1" s="1"/>
  <c r="K22" i="1" s="1"/>
  <c r="I21" i="1"/>
  <c r="J21" i="1" s="1"/>
  <c r="K21" i="1" s="1"/>
  <c r="D9" i="1"/>
  <c r="G9" i="1" s="1"/>
  <c r="C8" i="1"/>
  <c r="D8" i="1" s="1"/>
  <c r="G8" i="1" s="1"/>
  <c r="C7" i="1"/>
  <c r="D7" i="1" s="1"/>
  <c r="G7" i="1" s="1"/>
</calcChain>
</file>

<file path=xl/sharedStrings.xml><?xml version="1.0" encoding="utf-8"?>
<sst xmlns="http://schemas.openxmlformats.org/spreadsheetml/2006/main" count="52" uniqueCount="42">
  <si>
    <r>
      <t>Table 1: Load-extension method</t>
    </r>
    <r>
      <rPr>
        <sz val="12"/>
        <rFont val="Calibri"/>
        <charset val="1"/>
      </rPr>
      <t> </t>
    </r>
  </si>
  <si>
    <r>
      <t>S.</t>
    </r>
    <r>
      <rPr>
        <sz val="12"/>
        <rFont val="Calibri"/>
        <charset val="1"/>
      </rPr>
      <t> </t>
    </r>
  </si>
  <si>
    <r>
      <t>Mass</t>
    </r>
    <r>
      <rPr>
        <sz val="12"/>
        <rFont val="Calibri"/>
        <charset val="1"/>
      </rPr>
      <t> </t>
    </r>
  </si>
  <si>
    <r>
      <t>Force,</t>
    </r>
    <r>
      <rPr>
        <sz val="12"/>
        <rFont val="Calibri"/>
        <charset val="1"/>
      </rPr>
      <t> </t>
    </r>
  </si>
  <si>
    <r>
      <t>Position of</t>
    </r>
    <r>
      <rPr>
        <sz val="12"/>
        <rFont val="Calibri"/>
        <charset val="1"/>
      </rPr>
      <t> </t>
    </r>
  </si>
  <si>
    <r>
      <t>Extension,</t>
    </r>
    <r>
      <rPr>
        <sz val="12"/>
        <rFont val="Calibri"/>
        <charset val="1"/>
      </rPr>
      <t> </t>
    </r>
  </si>
  <si>
    <r>
      <t>Spring</t>
    </r>
    <r>
      <rPr>
        <sz val="12"/>
        <rFont val="Calibri"/>
        <charset val="1"/>
      </rPr>
      <t> </t>
    </r>
  </si>
  <si>
    <r>
      <t>No.</t>
    </r>
    <r>
      <rPr>
        <sz val="12"/>
        <rFont val="Calibri"/>
        <charset val="1"/>
      </rPr>
      <t> </t>
    </r>
  </si>
  <si>
    <r>
      <t>suspended</t>
    </r>
    <r>
      <rPr>
        <sz val="12"/>
        <rFont val="Calibri"/>
        <charset val="1"/>
      </rPr>
      <t> </t>
    </r>
  </si>
  <si>
    <r>
      <t>F = mg</t>
    </r>
    <r>
      <rPr>
        <sz val="12"/>
        <rFont val="Calibri"/>
        <charset val="1"/>
      </rPr>
      <t> </t>
    </r>
  </si>
  <si>
    <r>
      <t>the pointer</t>
    </r>
    <r>
      <rPr>
        <sz val="12"/>
        <rFont val="Calibri"/>
        <charset val="1"/>
      </rPr>
      <t> </t>
    </r>
  </si>
  <si>
    <r>
      <t>x</t>
    </r>
    <r>
      <rPr>
        <sz val="12"/>
        <rFont val="Calibri"/>
        <charset val="1"/>
      </rPr>
      <t> </t>
    </r>
  </si>
  <si>
    <r>
      <t>constant, K</t>
    </r>
    <r>
      <rPr>
        <sz val="12"/>
        <rFont val="Calibri"/>
        <charset val="1"/>
      </rPr>
      <t> </t>
    </r>
  </si>
  <si>
    <r>
      <t>from the</t>
    </r>
    <r>
      <rPr>
        <sz val="12"/>
        <rFont val="Calibri"/>
        <charset val="1"/>
      </rPr>
      <t> </t>
    </r>
  </si>
  <si>
    <r>
      <t>(= F/x)</t>
    </r>
    <r>
      <rPr>
        <sz val="12"/>
        <rFont val="Calibri"/>
        <charset val="1"/>
      </rPr>
      <t> </t>
    </r>
  </si>
  <si>
    <t>g</t>
  </si>
  <si>
    <r>
      <t>spring, m</t>
    </r>
    <r>
      <rPr>
        <sz val="12"/>
        <rFont val="Calibri"/>
        <charset val="1"/>
      </rPr>
      <t> </t>
    </r>
  </si>
  <si>
    <r>
      <t>1</t>
    </r>
    <r>
      <rPr>
        <sz val="12"/>
        <rFont val="Calibri"/>
        <charset val="1"/>
      </rPr>
      <t> </t>
    </r>
  </si>
  <si>
    <r>
      <t>2</t>
    </r>
    <r>
      <rPr>
        <sz val="12"/>
        <rFont val="Calibri"/>
        <charset val="1"/>
      </rPr>
      <t> </t>
    </r>
  </si>
  <si>
    <r>
      <t>3</t>
    </r>
    <r>
      <rPr>
        <sz val="12"/>
        <rFont val="Calibri"/>
        <charset val="1"/>
      </rPr>
      <t> </t>
    </r>
  </si>
  <si>
    <t> </t>
  </si>
  <si>
    <r>
      <t>Table 1: Oscillation method</t>
    </r>
    <r>
      <rPr>
        <sz val="12"/>
        <rFont val="Calibri"/>
        <charset val="1"/>
      </rPr>
      <t> </t>
    </r>
  </si>
  <si>
    <t>S. No.</t>
  </si>
  <si>
    <t>Mass suspended from the spring</t>
  </si>
  <si>
    <t>Mean position of the pointer,x</t>
  </si>
  <si>
    <t>No. of oscillations, n</t>
  </si>
  <si>
    <t>Time for (n) oscillations,t(s)</t>
  </si>
  <si>
    <t>Time period, T=t/n</t>
  </si>
  <si>
    <r>
      <rPr>
        <b/>
        <sz val="12"/>
        <color rgb="FF000000"/>
        <rFont val="Calibri"/>
      </rPr>
      <t xml:space="preserve">      T</t>
    </r>
    <r>
      <rPr>
        <b/>
        <vertAlign val="superscript"/>
        <sz val="9.5"/>
        <color rgb="FF000000"/>
        <rFont val="Calibri"/>
      </rPr>
      <t>2</t>
    </r>
    <r>
      <rPr>
        <sz val="9.5"/>
        <color rgb="FF000000"/>
        <rFont val="Calibri"/>
      </rPr>
      <t> </t>
    </r>
  </si>
  <si>
    <t>Mean t(s)</t>
  </si>
  <si>
    <t>Extension(x in m )</t>
  </si>
  <si>
    <t xml:space="preserve">      F(N)</t>
  </si>
  <si>
    <t>k=1/slope</t>
  </si>
  <si>
    <t>Graph for load extension Table (Table 1)</t>
  </si>
  <si>
    <t>T^2</t>
  </si>
  <si>
    <t xml:space="preserve">                m(kg)</t>
  </si>
  <si>
    <t>slope</t>
  </si>
  <si>
    <t>(4*3.14*3.14)*slope</t>
  </si>
  <si>
    <t>Graph for oscillation method  Table(2)</t>
  </si>
  <si>
    <t>Results</t>
  </si>
  <si>
    <t>Force constant using load-extension method = 6.322580645 = 6.32 N/m</t>
  </si>
  <si>
    <t>Force constant using oscillation method = 6.316529925 = 6.32 N/m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</si>
</sst>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name val="Calibri"/>
      <charset val="1"/>
    </font>
    <font>
      <b/>
      <sz val="12"/>
      <name val="Calibri"/>
      <charset val="1"/>
    </font>
    <font>
      <b/>
      <sz val="12"/>
      <color rgb="FF000000"/>
      <name val="Calibri"/>
    </font>
    <font>
      <sz val="12"/>
      <color rgb="FF000000"/>
      <name val="Calibri"/>
    </font>
    <font>
      <b/>
      <vertAlign val="superscript"/>
      <sz val="9.5"/>
      <color rgb="FF000000"/>
      <name val="Calibri"/>
    </font>
    <font>
      <sz val="9.5"/>
      <color rgb="FF000000"/>
      <name val="Calibri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5" xfId="0" applyFont="1" applyBorder="1"/>
    <xf numFmtId="0" fontId="2" fillId="0" borderId="13" xfId="0" applyFont="1" applyBorder="1"/>
    <xf numFmtId="0" fontId="0" fillId="0" borderId="20" xfId="0" applyBorder="1"/>
    <xf numFmtId="0" fontId="1" fillId="0" borderId="30" xfId="0" applyFont="1" applyBorder="1"/>
    <xf numFmtId="0" fontId="1" fillId="0" borderId="0" xfId="0" applyFont="1"/>
    <xf numFmtId="0" fontId="7" fillId="0" borderId="0" xfId="0" applyFont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8" fillId="0" borderId="0" xfId="0" applyFont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4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24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28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7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3" fillId="0" borderId="3" xfId="0" applyFont="1" applyBorder="1" applyAlignment="1"/>
    <xf numFmtId="0" fontId="2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Oscillation method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Sheet1!$C$48:$C$50</c:f>
              <c:numCache>
                <c:formatCode>General</c:formatCode>
                <c:ptCount val="3"/>
                <c:pt idx="0">
                  <c:v>0.63467777777777801</c:v>
                </c:pt>
                <c:pt idx="1">
                  <c:v>1.2693777777777779</c:v>
                </c:pt>
                <c:pt idx="2">
                  <c:v>1.8832987800000001</c:v>
                </c:pt>
              </c:numCache>
            </c:numRef>
          </c:xVal>
          <c:yVal>
            <c:numRef>
              <c:f>Sheet1!$D$48:$D$50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DC-4ED6-92DC-95EB6C734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3304"/>
        <c:axId val="819029432"/>
      </c:scatterChart>
      <c:valAx>
        <c:axId val="1801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29432"/>
        <c:crosses val="autoZero"/>
        <c:crossBetween val="midCat"/>
      </c:valAx>
      <c:valAx>
        <c:axId val="81902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T^2 ( 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Extension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Sheet1!$D$30:$D$32</c:f>
              <c:numCache>
                <c:formatCode>General</c:formatCode>
                <c:ptCount val="3"/>
                <c:pt idx="0">
                  <c:v>0.15</c:v>
                </c:pt>
                <c:pt idx="1">
                  <c:v>0.32</c:v>
                </c:pt>
                <c:pt idx="2">
                  <c:v>0.46</c:v>
                </c:pt>
              </c:numCache>
            </c:numRef>
          </c:xVal>
          <c:yVal>
            <c:numRef>
              <c:f>Sheet1!$E$30:$E$32</c:f>
              <c:numCache>
                <c:formatCode>General</c:formatCode>
                <c:ptCount val="3"/>
                <c:pt idx="0">
                  <c:v>0.98</c:v>
                </c:pt>
                <c:pt idx="1">
                  <c:v>1.9600000000000002</c:v>
                </c:pt>
                <c:pt idx="2">
                  <c:v>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20-4DE2-A86A-A4FC1A265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11320"/>
        <c:axId val="462871192"/>
      </c:scatterChart>
      <c:valAx>
        <c:axId val="47571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71192"/>
        <c:crosses val="autoZero"/>
        <c:crossBetween val="midCat"/>
      </c:valAx>
      <c:valAx>
        <c:axId val="46287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Extension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1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47</xdr:row>
      <xdr:rowOff>114300</xdr:rowOff>
    </xdr:from>
    <xdr:to>
      <xdr:col>10</xdr:col>
      <xdr:colOff>333375</xdr:colOff>
      <xdr:row>62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FFC685-5DF5-60C9-787E-68716E26192F}"/>
            </a:ext>
            <a:ext uri="{147F2762-F138-4A5C-976F-8EAC2B608ADB}">
              <a16:predDERef xmlns:a16="http://schemas.microsoft.com/office/drawing/2014/main" pred="{AD443492-4488-9C42-416E-C20081554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26</xdr:row>
      <xdr:rowOff>85725</xdr:rowOff>
    </xdr:from>
    <xdr:to>
      <xdr:col>10</xdr:col>
      <xdr:colOff>419100</xdr:colOff>
      <xdr:row>40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141626-8728-D8BF-BFF3-107FA81227AE}"/>
            </a:ext>
            <a:ext uri="{147F2762-F138-4A5C-976F-8EAC2B608ADB}">
              <a16:predDERef xmlns:a16="http://schemas.microsoft.com/office/drawing/2014/main" pred="{C3FFC685-5DF5-60C9-787E-68716E261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70"/>
  <sheetViews>
    <sheetView tabSelected="1" topLeftCell="A23" workbookViewId="0">
      <selection activeCell="C55" sqref="C55"/>
    </sheetView>
  </sheetViews>
  <sheetFormatPr defaultRowHeight="15"/>
  <cols>
    <col min="2" max="2" width="14" customWidth="1"/>
    <col min="3" max="3" width="16.7109375" customWidth="1"/>
    <col min="4" max="4" width="19.7109375" customWidth="1"/>
    <col min="5" max="5" width="17.7109375" customWidth="1"/>
    <col min="6" max="6" width="15.42578125" customWidth="1"/>
    <col min="7" max="7" width="14" customWidth="1"/>
    <col min="8" max="8" width="14.7109375" customWidth="1"/>
    <col min="9" max="9" width="13.85546875" customWidth="1"/>
    <col min="10" max="10" width="11.42578125" customWidth="1"/>
    <col min="11" max="11" width="13.42578125" customWidth="1"/>
  </cols>
  <sheetData>
    <row r="1" spans="2:11" ht="18.75" customHeight="1"/>
    <row r="2" spans="2:11" ht="18.75" customHeight="1">
      <c r="B2" s="1"/>
      <c r="C2" s="28" t="s">
        <v>0</v>
      </c>
      <c r="D2" s="28"/>
      <c r="E2" s="28"/>
    </row>
    <row r="3" spans="2:11" ht="15.7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4" t="s">
        <v>6</v>
      </c>
    </row>
    <row r="4" spans="2:11" ht="15.75">
      <c r="B4" s="5" t="s">
        <v>7</v>
      </c>
      <c r="C4" s="6" t="s">
        <v>8</v>
      </c>
      <c r="D4" s="6" t="s">
        <v>9</v>
      </c>
      <c r="E4" s="6" t="s">
        <v>10</v>
      </c>
      <c r="F4" s="6" t="s">
        <v>11</v>
      </c>
      <c r="G4" s="7" t="s">
        <v>12</v>
      </c>
    </row>
    <row r="5" spans="2:11" ht="15.75">
      <c r="B5" s="8"/>
      <c r="C5" s="6" t="s">
        <v>13</v>
      </c>
      <c r="D5" s="9"/>
      <c r="E5" s="9"/>
      <c r="F5" s="9"/>
      <c r="G5" s="7" t="s">
        <v>14</v>
      </c>
      <c r="I5" t="s">
        <v>15</v>
      </c>
      <c r="J5">
        <v>9.8000000000000007</v>
      </c>
    </row>
    <row r="6" spans="2:11" ht="15.75">
      <c r="B6" s="10"/>
      <c r="C6" s="11" t="s">
        <v>16</v>
      </c>
      <c r="D6" s="12"/>
      <c r="E6" s="12"/>
      <c r="F6" s="12"/>
      <c r="G6" s="13"/>
    </row>
    <row r="7" spans="2:11" ht="15.75">
      <c r="B7" s="14" t="s">
        <v>17</v>
      </c>
      <c r="C7" s="15">
        <f>100/1000</f>
        <v>0.1</v>
      </c>
      <c r="D7" s="15">
        <f>C7*9.8</f>
        <v>0.98000000000000009</v>
      </c>
      <c r="E7" s="15">
        <v>0.48</v>
      </c>
      <c r="F7" s="15">
        <v>0.15</v>
      </c>
      <c r="G7" s="16">
        <f>D7/F7</f>
        <v>6.5333333333333341</v>
      </c>
    </row>
    <row r="8" spans="2:11" ht="15.75">
      <c r="B8" s="14" t="s">
        <v>18</v>
      </c>
      <c r="C8" s="15">
        <f>200/1000</f>
        <v>0.2</v>
      </c>
      <c r="D8" s="15">
        <f t="shared" ref="D8:D9" si="0">C8*9.8</f>
        <v>1.9600000000000002</v>
      </c>
      <c r="E8" s="15">
        <v>0.48</v>
      </c>
      <c r="F8" s="15">
        <v>0.32</v>
      </c>
      <c r="G8" s="16">
        <f t="shared" ref="G8:G9" si="1">D8/F8</f>
        <v>6.1250000000000009</v>
      </c>
    </row>
    <row r="9" spans="2:11" ht="15.75">
      <c r="B9" s="14" t="s">
        <v>19</v>
      </c>
      <c r="C9" s="15">
        <v>0.3</v>
      </c>
      <c r="D9" s="15">
        <f t="shared" si="0"/>
        <v>2.94</v>
      </c>
      <c r="E9" s="15">
        <v>0.48</v>
      </c>
      <c r="F9" s="15">
        <v>0.47</v>
      </c>
      <c r="G9" s="16">
        <f t="shared" si="1"/>
        <v>6.2553191489361701</v>
      </c>
    </row>
    <row r="10" spans="2:11" ht="15.75">
      <c r="B10" s="24" t="s">
        <v>20</v>
      </c>
      <c r="C10" s="26" t="s">
        <v>20</v>
      </c>
      <c r="D10" s="26" t="s">
        <v>20</v>
      </c>
      <c r="E10" s="25" t="s">
        <v>20</v>
      </c>
      <c r="F10" s="17" t="s">
        <v>20</v>
      </c>
      <c r="G10" s="18"/>
    </row>
    <row r="14" spans="2:11" ht="20.25" customHeight="1">
      <c r="B14" s="28" t="s">
        <v>21</v>
      </c>
      <c r="C14" s="28"/>
      <c r="D14" s="28"/>
      <c r="E14" s="28"/>
      <c r="F14" s="29"/>
    </row>
    <row r="15" spans="2:11" ht="15" customHeight="1">
      <c r="B15" s="33" t="s">
        <v>22</v>
      </c>
      <c r="C15" s="36" t="s">
        <v>23</v>
      </c>
      <c r="D15" s="30" t="s">
        <v>24</v>
      </c>
      <c r="E15" s="38" t="s">
        <v>25</v>
      </c>
      <c r="F15" s="40" t="s">
        <v>26</v>
      </c>
      <c r="G15" s="41"/>
      <c r="H15" s="41"/>
      <c r="I15" s="42"/>
      <c r="J15" s="56" t="s">
        <v>27</v>
      </c>
      <c r="K15" s="59" t="s">
        <v>28</v>
      </c>
    </row>
    <row r="16" spans="2:11" ht="15.75" customHeight="1">
      <c r="B16" s="34"/>
      <c r="C16" s="37"/>
      <c r="D16" s="31"/>
      <c r="E16" s="39"/>
      <c r="F16" s="43"/>
      <c r="G16" s="44"/>
      <c r="H16" s="44"/>
      <c r="I16" s="45"/>
      <c r="J16" s="57"/>
      <c r="K16" s="60"/>
    </row>
    <row r="17" spans="2:11" ht="15.75" customHeight="1">
      <c r="B17" s="34"/>
      <c r="C17" s="37"/>
      <c r="D17" s="31"/>
      <c r="E17" s="39"/>
      <c r="F17" s="43"/>
      <c r="G17" s="44"/>
      <c r="H17" s="44"/>
      <c r="I17" s="45"/>
      <c r="J17" s="57"/>
      <c r="K17" s="60"/>
    </row>
    <row r="18" spans="2:11" ht="15.75" customHeight="1">
      <c r="B18" s="34"/>
      <c r="C18" s="37"/>
      <c r="D18" s="31"/>
      <c r="E18" s="39"/>
      <c r="F18" s="46"/>
      <c r="G18" s="47"/>
      <c r="H18" s="47"/>
      <c r="I18" s="48"/>
      <c r="J18" s="57"/>
      <c r="K18" s="60"/>
    </row>
    <row r="19" spans="2:11" ht="15.75" customHeight="1">
      <c r="B19" s="34"/>
      <c r="C19" s="37"/>
      <c r="D19" s="31"/>
      <c r="E19" s="31"/>
      <c r="F19" s="53" t="s">
        <v>17</v>
      </c>
      <c r="G19" s="51" t="s">
        <v>18</v>
      </c>
      <c r="H19" s="51" t="s">
        <v>19</v>
      </c>
      <c r="I19" s="49" t="s">
        <v>29</v>
      </c>
      <c r="J19" s="57"/>
      <c r="K19" s="60"/>
    </row>
    <row r="20" spans="2:11" ht="15.75" customHeight="1">
      <c r="B20" s="35"/>
      <c r="C20" s="20"/>
      <c r="D20" s="32"/>
      <c r="E20" s="32"/>
      <c r="F20" s="54"/>
      <c r="G20" s="52"/>
      <c r="H20" s="52"/>
      <c r="I20" s="50"/>
      <c r="J20" s="58"/>
      <c r="K20" s="60"/>
    </row>
    <row r="21" spans="2:11" ht="15.75">
      <c r="B21" s="14" t="s">
        <v>17</v>
      </c>
      <c r="C21" s="15">
        <v>0.1</v>
      </c>
      <c r="D21" s="15">
        <v>0.48</v>
      </c>
      <c r="E21" s="15">
        <v>10</v>
      </c>
      <c r="F21" s="15">
        <v>8</v>
      </c>
      <c r="G21" s="15">
        <v>8.1</v>
      </c>
      <c r="H21" s="15">
        <v>7.8</v>
      </c>
      <c r="I21" s="15">
        <f>AVERAGE(F21:H21)</f>
        <v>7.9666666666666677</v>
      </c>
      <c r="J21" s="15">
        <f>I21/10</f>
        <v>0.79666666666666675</v>
      </c>
      <c r="K21" s="21">
        <f>J21^2</f>
        <v>0.6346777777777779</v>
      </c>
    </row>
    <row r="22" spans="2:11" ht="15.75">
      <c r="B22" s="14" t="s">
        <v>18</v>
      </c>
      <c r="C22" s="15">
        <v>0.2</v>
      </c>
      <c r="D22" s="15">
        <v>0.48</v>
      </c>
      <c r="E22" s="15">
        <v>10</v>
      </c>
      <c r="F22" s="15">
        <v>11.96</v>
      </c>
      <c r="G22" s="15">
        <v>11.63</v>
      </c>
      <c r="H22" s="15">
        <v>10.210000000000001</v>
      </c>
      <c r="I22" s="15">
        <f>AVERAGE(F22:H22)</f>
        <v>11.266666666666667</v>
      </c>
      <c r="J22" s="15">
        <f t="shared" ref="J22:J24" si="2">I22/10</f>
        <v>1.1266666666666667</v>
      </c>
      <c r="K22" s="16">
        <f>J22^2</f>
        <v>1.2693777777777779</v>
      </c>
    </row>
    <row r="23" spans="2:11" ht="15.75">
      <c r="B23" s="19" t="s">
        <v>19</v>
      </c>
      <c r="C23" s="17">
        <v>0.3</v>
      </c>
      <c r="D23" s="15">
        <v>0.48</v>
      </c>
      <c r="E23" s="17">
        <v>10</v>
      </c>
      <c r="F23" s="17">
        <v>13.92</v>
      </c>
      <c r="G23" s="17">
        <v>13.6</v>
      </c>
      <c r="H23" s="17">
        <v>13.65</v>
      </c>
      <c r="I23" s="17">
        <f>AVERAGE(F23:H23)</f>
        <v>13.723333333333334</v>
      </c>
      <c r="J23" s="17">
        <f t="shared" si="2"/>
        <v>1.3723333333333334</v>
      </c>
      <c r="K23" s="18">
        <v>1.8832987800000001</v>
      </c>
    </row>
    <row r="24" spans="2:11" ht="15.75">
      <c r="I24" s="22"/>
      <c r="J24" s="22"/>
      <c r="K24" s="22"/>
    </row>
    <row r="29" spans="2:11">
      <c r="D29" t="s">
        <v>30</v>
      </c>
      <c r="E29" t="s">
        <v>31</v>
      </c>
    </row>
    <row r="30" spans="2:11">
      <c r="D30">
        <v>0.15</v>
      </c>
      <c r="E30">
        <v>0.98</v>
      </c>
    </row>
    <row r="31" spans="2:11">
      <c r="D31">
        <v>0.32</v>
      </c>
      <c r="E31">
        <v>1.9600000000000002</v>
      </c>
    </row>
    <row r="32" spans="2:11">
      <c r="D32">
        <v>0.46</v>
      </c>
      <c r="E32">
        <v>2.94</v>
      </c>
    </row>
    <row r="35" spans="2:10">
      <c r="B35" t="s">
        <v>32</v>
      </c>
      <c r="C35">
        <f>1/(SLOPE(D30:D32,E30:E32))</f>
        <v>6.32258064516129</v>
      </c>
    </row>
    <row r="42" spans="2:10">
      <c r="E42" s="55" t="s">
        <v>33</v>
      </c>
      <c r="F42" s="55"/>
      <c r="G42" s="55"/>
      <c r="H42" s="55"/>
      <c r="I42" s="55"/>
      <c r="J42" s="55"/>
    </row>
    <row r="43" spans="2:10">
      <c r="E43" s="55"/>
      <c r="F43" s="55"/>
      <c r="G43" s="55"/>
      <c r="H43" s="55"/>
      <c r="I43" s="55"/>
      <c r="J43" s="55"/>
    </row>
    <row r="47" spans="2:10">
      <c r="C47" t="s">
        <v>34</v>
      </c>
      <c r="D47" t="s">
        <v>35</v>
      </c>
    </row>
    <row r="48" spans="2:10" ht="15" customHeight="1">
      <c r="C48">
        <v>0.63467777777777801</v>
      </c>
      <c r="D48">
        <v>0.1</v>
      </c>
    </row>
    <row r="49" spans="2:10" ht="15" customHeight="1">
      <c r="C49">
        <v>1.2693777777777779</v>
      </c>
      <c r="D49">
        <v>0.2</v>
      </c>
    </row>
    <row r="50" spans="2:10" ht="15" customHeight="1">
      <c r="C50">
        <v>1.8832987800000001</v>
      </c>
      <c r="D50">
        <v>0.3</v>
      </c>
    </row>
    <row r="54" spans="2:10">
      <c r="B54" t="s">
        <v>36</v>
      </c>
      <c r="C54" t="s">
        <v>37</v>
      </c>
      <c r="D54">
        <f>4*3.14*3.14*(SLOPE(D48:D50,C48:C50))</f>
        <v>6.3165299249298101</v>
      </c>
    </row>
    <row r="63" spans="2:10">
      <c r="F63" s="55" t="s">
        <v>38</v>
      </c>
      <c r="G63" s="55"/>
      <c r="H63" s="55"/>
      <c r="I63" s="55"/>
      <c r="J63" s="55"/>
    </row>
    <row r="64" spans="2:10">
      <c r="F64" s="55"/>
      <c r="G64" s="55"/>
      <c r="H64" s="55"/>
      <c r="I64" s="55"/>
      <c r="J64" s="55"/>
    </row>
    <row r="66" spans="2:6">
      <c r="C66" s="23" t="s">
        <v>39</v>
      </c>
    </row>
    <row r="68" spans="2:6">
      <c r="B68">
        <v>1</v>
      </c>
      <c r="C68" s="27" t="s">
        <v>40</v>
      </c>
      <c r="D68" s="27"/>
      <c r="E68" s="27"/>
      <c r="F68" s="27"/>
    </row>
    <row r="70" spans="2:6">
      <c r="B70">
        <v>2</v>
      </c>
      <c r="C70" s="27" t="s">
        <v>41</v>
      </c>
      <c r="D70" s="27"/>
      <c r="E70" s="27"/>
      <c r="F70" s="27"/>
    </row>
  </sheetData>
  <mergeCells count="17">
    <mergeCell ref="C2:E2"/>
    <mergeCell ref="C70:F70"/>
    <mergeCell ref="C68:F68"/>
    <mergeCell ref="K15:K20"/>
    <mergeCell ref="B14:F14"/>
    <mergeCell ref="D15:D20"/>
    <mergeCell ref="B15:B20"/>
    <mergeCell ref="C15:C19"/>
    <mergeCell ref="E15:E20"/>
    <mergeCell ref="F15:I18"/>
    <mergeCell ref="I19:I20"/>
    <mergeCell ref="H19:H20"/>
    <mergeCell ref="F19:F20"/>
    <mergeCell ref="G19:G20"/>
    <mergeCell ref="E42:J43"/>
    <mergeCell ref="F63:J64"/>
    <mergeCell ref="J15:J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2023-05-17T06:40:28Z</dcterms:created>
  <dcterms:modified xsi:type="dcterms:W3CDTF">2023-05-19T04:34:30Z</dcterms:modified>
  <cp:category/>
  <cp:contentStatus/>
</cp:coreProperties>
</file>