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519" documentId="11_E60897F41BE170836B02CE998F75CCDC64E183C8" xr6:coauthVersionLast="47" xr6:coauthVersionMax="47" xr10:uidLastSave="{6C9F1C71-AC58-429B-82DD-4C0587336F01}"/>
  <bookViews>
    <workbookView xWindow="240" yWindow="105" windowWidth="14805" windowHeight="801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29" i="1"/>
  <c r="G11" i="1"/>
  <c r="C17" i="1"/>
  <c r="C16" i="1"/>
  <c r="C15" i="1"/>
  <c r="C14" i="1"/>
  <c r="C13" i="1"/>
  <c r="C12" i="1"/>
  <c r="C11" i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H20" i="1" l="1"/>
  <c r="H21" i="1"/>
</calcChain>
</file>

<file path=xl/sharedStrings.xml><?xml version="1.0" encoding="utf-8"?>
<sst xmlns="http://schemas.openxmlformats.org/spreadsheetml/2006/main" count="34" uniqueCount="34">
  <si>
    <t>Experiment - 5 Laser Diffraction</t>
  </si>
  <si>
    <t>Name : Kaparotu Venkata Surya Tharani                   USN : 22BTRAD018                        Branch : BTECH CSE - AIDE</t>
  </si>
  <si>
    <r>
      <t>Tabular column:</t>
    </r>
    <r>
      <rPr>
        <sz val="10"/>
        <rFont val="Verdana"/>
        <charset val="1"/>
      </rPr>
      <t> </t>
    </r>
  </si>
  <si>
    <r>
      <t>                                                                </t>
    </r>
    <r>
      <rPr>
        <sz val="10"/>
        <rFont val="Verdana"/>
        <charset val="1"/>
      </rPr>
      <t> </t>
    </r>
  </si>
  <si>
    <t>Sl. No. </t>
  </si>
  <si>
    <t>Order of spectrum (n)</t>
  </si>
  <si>
    <t>Distance from central maximum (cm) </t>
  </si>
  <si>
    <t>Mean distance </t>
  </si>
  <si>
    <r>
      <rPr>
        <b/>
        <sz val="11"/>
        <color rgb="FF000000"/>
        <rFont val="Verdana"/>
      </rPr>
      <t xml:space="preserve">      θ</t>
    </r>
    <r>
      <rPr>
        <b/>
        <vertAlign val="subscript"/>
        <sz val="11"/>
        <color rgb="FF000000"/>
        <rFont val="Verdana"/>
      </rPr>
      <t xml:space="preserve">n </t>
    </r>
  </si>
  <si>
    <t xml:space="preserve">      λ(m) </t>
  </si>
  <si>
    <r>
      <t>X</t>
    </r>
    <r>
      <rPr>
        <b/>
        <vertAlign val="subscript"/>
        <sz val="6"/>
        <rFont val="Verdana"/>
        <charset val="1"/>
      </rPr>
      <t xml:space="preserve">n </t>
    </r>
    <r>
      <rPr>
        <b/>
        <sz val="8"/>
        <rFont val="Verdana"/>
        <charset val="1"/>
      </rPr>
      <t>= (X</t>
    </r>
    <r>
      <rPr>
        <b/>
        <vertAlign val="subscript"/>
        <sz val="6"/>
        <rFont val="Verdana"/>
        <charset val="1"/>
      </rPr>
      <t>L</t>
    </r>
    <r>
      <rPr>
        <b/>
        <sz val="8"/>
        <rFont val="Verdana"/>
        <charset val="1"/>
      </rPr>
      <t>+ X</t>
    </r>
    <r>
      <rPr>
        <b/>
        <vertAlign val="subscript"/>
        <sz val="6"/>
        <rFont val="Verdana"/>
        <charset val="1"/>
      </rPr>
      <t>R</t>
    </r>
    <r>
      <rPr>
        <b/>
        <sz val="8"/>
        <rFont val="Verdana"/>
        <charset val="1"/>
      </rPr>
      <t>)/ 2 </t>
    </r>
  </si>
  <si>
    <t>(cm) </t>
  </si>
  <si>
    <r>
      <rPr>
        <b/>
        <sz val="9"/>
        <color rgb="FF000000"/>
        <rFont val="Verdana"/>
      </rPr>
      <t xml:space="preserve">  LHS (X</t>
    </r>
    <r>
      <rPr>
        <b/>
        <vertAlign val="subscript"/>
        <sz val="7"/>
        <color rgb="FF000000"/>
        <rFont val="Verdana"/>
      </rPr>
      <t>L</t>
    </r>
    <r>
      <rPr>
        <b/>
        <sz val="9"/>
        <color rgb="FF000000"/>
        <rFont val="Verdana"/>
      </rPr>
      <t>) </t>
    </r>
  </si>
  <si>
    <r>
      <rPr>
        <b/>
        <sz val="9"/>
        <color rgb="FF000000"/>
        <rFont val="Verdana"/>
      </rPr>
      <t xml:space="preserve">   RHS (X</t>
    </r>
    <r>
      <rPr>
        <b/>
        <vertAlign val="subscript"/>
        <sz val="7"/>
        <color rgb="FF000000"/>
        <rFont val="Verdana"/>
      </rPr>
      <t>R</t>
    </r>
    <r>
      <rPr>
        <b/>
        <sz val="9"/>
        <color rgb="FF000000"/>
        <rFont val="Verdana"/>
      </rPr>
      <t>) </t>
    </r>
  </si>
  <si>
    <t>f</t>
  </si>
  <si>
    <t>80 cm</t>
  </si>
  <si>
    <t>1 </t>
  </si>
  <si>
    <t>2 </t>
  </si>
  <si>
    <t>3 </t>
  </si>
  <si>
    <t>4 </t>
  </si>
  <si>
    <t>5 </t>
  </si>
  <si>
    <t>6 </t>
  </si>
  <si>
    <t>7 </t>
  </si>
  <si>
    <t>8 </t>
  </si>
  <si>
    <t> </t>
  </si>
  <si>
    <r>
      <rPr>
        <sz val="10"/>
        <color rgb="FF000000"/>
        <rFont val="Verdana"/>
      </rPr>
      <t xml:space="preserve">                                                                                        Mean </t>
    </r>
    <r>
      <rPr>
        <sz val="10"/>
        <color rgb="FF000000"/>
        <rFont val="Symbol"/>
      </rPr>
      <t xml:space="preserve">l = </t>
    </r>
  </si>
  <si>
    <t xml:space="preserve">Mean θ = </t>
  </si>
  <si>
    <t>Calculations:</t>
  </si>
  <si>
    <t xml:space="preserve"> θ = 0.059057211</t>
  </si>
  <si>
    <t>K</t>
  </si>
  <si>
    <t>N</t>
  </si>
  <si>
    <t>C</t>
  </si>
  <si>
    <t xml:space="preserve">Results : </t>
  </si>
  <si>
    <t>Wavelength of the givem source is 6.68698E-07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</si>
</sst>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Verdana"/>
      <charset val="1"/>
    </font>
    <font>
      <b/>
      <sz val="10"/>
      <name val="Verdana"/>
      <charset val="1"/>
    </font>
    <font>
      <sz val="9"/>
      <name val="Verdana"/>
      <charset val="1"/>
    </font>
    <font>
      <b/>
      <sz val="8"/>
      <name val="Verdana"/>
      <charset val="1"/>
    </font>
    <font>
      <b/>
      <vertAlign val="subscript"/>
      <sz val="6"/>
      <name val="Verdana"/>
      <charset val="1"/>
    </font>
    <font>
      <b/>
      <sz val="9"/>
      <color rgb="FF000000"/>
      <name val="Verdana"/>
    </font>
    <font>
      <b/>
      <vertAlign val="subscript"/>
      <sz val="7"/>
      <color rgb="FF000000"/>
      <name val="Verdana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Verdana"/>
    </font>
    <font>
      <sz val="10"/>
      <color rgb="FF000000"/>
      <name val="Symbol"/>
    </font>
    <font>
      <sz val="10"/>
      <color rgb="FF000000"/>
      <name val="Verdana"/>
      <charset val="1"/>
    </font>
    <font>
      <b/>
      <sz val="11"/>
      <color rgb="FF000000"/>
      <name val="Verdana"/>
    </font>
    <font>
      <b/>
      <vertAlign val="subscript"/>
      <sz val="11"/>
      <color rgb="FF000000"/>
      <name val="Verdana"/>
    </font>
    <font>
      <b/>
      <sz val="11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4" fillId="0" borderId="5" xfId="0" applyFont="1" applyBorder="1"/>
    <xf numFmtId="0" fontId="4" fillId="0" borderId="0" xfId="0" applyFont="1"/>
    <xf numFmtId="0" fontId="6" fillId="2" borderId="1" xfId="0" applyFont="1" applyFill="1" applyBorder="1"/>
    <xf numFmtId="0" fontId="9" fillId="0" borderId="0" xfId="0" applyFont="1"/>
    <xf numFmtId="0" fontId="12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3" fillId="2" borderId="4" xfId="0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/>
    <xf numFmtId="0" fontId="13" fillId="2" borderId="2" xfId="0" applyFont="1" applyFill="1" applyBorder="1" applyAlignment="1"/>
    <xf numFmtId="0" fontId="4" fillId="2" borderId="3" xfId="0" applyFont="1" applyFill="1" applyBorder="1" applyAlignment="1"/>
    <xf numFmtId="0" fontId="15" fillId="2" borderId="3" xfId="0" applyFont="1" applyFill="1" applyBorder="1" applyAlignment="1"/>
    <xf numFmtId="0" fontId="4" fillId="2" borderId="4" xfId="0" applyFont="1" applyFill="1" applyBorder="1" applyAlignment="1"/>
    <xf numFmtId="0" fontId="15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tabSelected="1" topLeftCell="A18" workbookViewId="0">
      <selection activeCell="K14" sqref="K14"/>
    </sheetView>
  </sheetViews>
  <sheetFormatPr defaultRowHeight="15"/>
  <cols>
    <col min="2" max="2" width="10" customWidth="1"/>
    <col min="3" max="3" width="16.140625" customWidth="1"/>
    <col min="4" max="4" width="11.7109375" customWidth="1"/>
    <col min="5" max="5" width="12.28515625" customWidth="1"/>
    <col min="6" max="6" width="14.5703125" customWidth="1"/>
    <col min="7" max="7" width="13.28515625" customWidth="1"/>
    <col min="8" max="8" width="13" customWidth="1"/>
  </cols>
  <sheetData>
    <row r="1" spans="2:13" ht="18.75">
      <c r="F1" s="13" t="s">
        <v>0</v>
      </c>
      <c r="G1" s="13"/>
      <c r="H1" s="13"/>
    </row>
    <row r="2" spans="2:13" ht="18.75">
      <c r="F2" s="10"/>
      <c r="G2" s="10"/>
      <c r="H2" s="10"/>
    </row>
    <row r="3" spans="2:13" ht="16.5" customHeight="1">
      <c r="D3" s="12" t="s">
        <v>1</v>
      </c>
      <c r="E3" s="12"/>
      <c r="F3" s="12"/>
      <c r="G3" s="12"/>
      <c r="H3" s="12"/>
      <c r="I3" s="12"/>
      <c r="J3" s="12"/>
      <c r="K3" s="12"/>
      <c r="L3" s="12"/>
      <c r="M3" s="12"/>
    </row>
    <row r="4" spans="2:13" ht="18.75">
      <c r="F4" s="10"/>
      <c r="G4" s="10"/>
      <c r="H4" s="10"/>
    </row>
    <row r="5" spans="2:13" ht="25.5" customHeight="1">
      <c r="B5" s="20" t="s">
        <v>2</v>
      </c>
      <c r="C5" s="20"/>
    </row>
    <row r="6" spans="2:13">
      <c r="B6" s="1" t="s">
        <v>3</v>
      </c>
      <c r="K6" s="2"/>
    </row>
    <row r="7" spans="2:13">
      <c r="B7" s="26" t="s">
        <v>4</v>
      </c>
      <c r="C7" s="21" t="s">
        <v>5</v>
      </c>
      <c r="D7" s="14" t="s">
        <v>6</v>
      </c>
      <c r="E7" s="15"/>
      <c r="F7" s="5" t="s">
        <v>7</v>
      </c>
      <c r="G7" s="27" t="s">
        <v>8</v>
      </c>
      <c r="H7" s="26" t="s">
        <v>9</v>
      </c>
    </row>
    <row r="8" spans="2:13">
      <c r="B8" s="28"/>
      <c r="C8" s="22"/>
      <c r="D8" s="16"/>
      <c r="E8" s="17"/>
      <c r="F8" s="6" t="s">
        <v>10</v>
      </c>
      <c r="G8" s="29"/>
      <c r="H8" s="28"/>
    </row>
    <row r="9" spans="2:13">
      <c r="B9" s="28"/>
      <c r="C9" s="22"/>
      <c r="D9" s="18"/>
      <c r="E9" s="19"/>
      <c r="F9" s="24" t="s">
        <v>11</v>
      </c>
      <c r="G9" s="29"/>
      <c r="H9" s="28"/>
    </row>
    <row r="10" spans="2:13">
      <c r="B10" s="30"/>
      <c r="C10" s="23"/>
      <c r="D10" s="7" t="s">
        <v>12</v>
      </c>
      <c r="E10" s="7" t="s">
        <v>13</v>
      </c>
      <c r="F10" s="25"/>
      <c r="G10" s="31"/>
      <c r="H10" s="30"/>
      <c r="K10" t="s">
        <v>14</v>
      </c>
      <c r="L10" t="s">
        <v>15</v>
      </c>
    </row>
    <row r="11" spans="2:13">
      <c r="B11" s="2" t="s">
        <v>16</v>
      </c>
      <c r="C11" s="2">
        <f>1</f>
        <v>1</v>
      </c>
      <c r="D11" s="2">
        <v>1.05</v>
      </c>
      <c r="E11" s="2">
        <v>1.1000000000000001</v>
      </c>
      <c r="F11" s="2">
        <v>1.075</v>
      </c>
      <c r="G11" s="11">
        <f>ATAN(F11/80)</f>
        <v>1.3436691300584565E-2</v>
      </c>
      <c r="H11" s="2">
        <f>(2*0.0000508*SIN(G11/2))/C11</f>
        <v>6.8257878321085281E-7</v>
      </c>
    </row>
    <row r="12" spans="2:13">
      <c r="B12" s="3" t="s">
        <v>17</v>
      </c>
      <c r="C12" s="3">
        <f>2</f>
        <v>2</v>
      </c>
      <c r="D12" s="3">
        <v>2.1</v>
      </c>
      <c r="E12" s="3">
        <v>2.2000000000000002</v>
      </c>
      <c r="F12" s="2">
        <f t="shared" ref="F12:F18" si="0">(D12+E12)/2</f>
        <v>2.1500000000000004</v>
      </c>
      <c r="G12" s="2">
        <f t="shared" ref="G12:G18" si="1">ATAN(F12/80)</f>
        <v>2.6868532506293809E-2</v>
      </c>
      <c r="H12" s="2">
        <f>(2*0.0000508*SIN(G12/2))/C12</f>
        <v>6.8244019748224311E-7</v>
      </c>
    </row>
    <row r="13" spans="2:13">
      <c r="B13" s="3" t="s">
        <v>18</v>
      </c>
      <c r="C13" s="3">
        <f>3</f>
        <v>3</v>
      </c>
      <c r="D13" s="3">
        <v>3.1</v>
      </c>
      <c r="E13" s="3">
        <v>3.1</v>
      </c>
      <c r="F13" s="2">
        <f t="shared" si="0"/>
        <v>3.1</v>
      </c>
      <c r="G13" s="2">
        <f t="shared" si="1"/>
        <v>3.873062227283576E-2</v>
      </c>
      <c r="H13" s="2">
        <f t="shared" ref="H13:H18" si="2">(2*0.0000508*SIN(G13/2))/C13</f>
        <v>6.5579754634369625E-7</v>
      </c>
    </row>
    <row r="14" spans="2:13">
      <c r="B14" s="3" t="s">
        <v>19</v>
      </c>
      <c r="C14" s="3">
        <f>4</f>
        <v>4</v>
      </c>
      <c r="D14" s="3">
        <v>4.2</v>
      </c>
      <c r="E14" s="3">
        <v>4.2</v>
      </c>
      <c r="F14" s="2">
        <f t="shared" si="0"/>
        <v>4.2</v>
      </c>
      <c r="G14" s="2">
        <f t="shared" si="1"/>
        <v>5.2451845235891109E-2</v>
      </c>
      <c r="H14" s="2">
        <f t="shared" si="2"/>
        <v>6.660620755617544E-7</v>
      </c>
    </row>
    <row r="15" spans="2:13">
      <c r="B15" s="3" t="s">
        <v>20</v>
      </c>
      <c r="C15" s="3">
        <f>5</f>
        <v>5</v>
      </c>
      <c r="D15" s="3">
        <v>5.3</v>
      </c>
      <c r="E15" s="3">
        <v>5.2</v>
      </c>
      <c r="F15" s="2">
        <f t="shared" si="0"/>
        <v>5.25</v>
      </c>
      <c r="G15" s="2">
        <f t="shared" si="1"/>
        <v>6.5531034921380169E-2</v>
      </c>
      <c r="H15" s="2">
        <f t="shared" si="2"/>
        <v>6.6567619053623598E-7</v>
      </c>
    </row>
    <row r="16" spans="2:13">
      <c r="B16" s="3" t="s">
        <v>21</v>
      </c>
      <c r="C16" s="3">
        <f>6</f>
        <v>6</v>
      </c>
      <c r="D16" s="3">
        <v>6.3</v>
      </c>
      <c r="E16" s="3">
        <v>6.2</v>
      </c>
      <c r="F16" s="2">
        <f t="shared" si="0"/>
        <v>6.25</v>
      </c>
      <c r="G16" s="2">
        <f t="shared" si="1"/>
        <v>7.7966633831542301E-2</v>
      </c>
      <c r="H16" s="2">
        <f t="shared" si="2"/>
        <v>6.5995031582722636E-7</v>
      </c>
    </row>
    <row r="17" spans="2:8">
      <c r="B17" s="3" t="s">
        <v>22</v>
      </c>
      <c r="C17" s="3">
        <f>7</f>
        <v>7</v>
      </c>
      <c r="D17" s="3">
        <v>7.5</v>
      </c>
      <c r="E17" s="3">
        <v>7.3</v>
      </c>
      <c r="F17" s="2">
        <f t="shared" si="0"/>
        <v>7.4</v>
      </c>
      <c r="G17" s="2">
        <f t="shared" si="1"/>
        <v>9.2237528443126146E-2</v>
      </c>
      <c r="H17" s="2">
        <f t="shared" si="2"/>
        <v>6.6914365704654112E-7</v>
      </c>
    </row>
    <row r="18" spans="2:8">
      <c r="B18" s="3" t="s">
        <v>23</v>
      </c>
      <c r="C18" s="3">
        <v>8</v>
      </c>
      <c r="D18" s="3">
        <v>8.5</v>
      </c>
      <c r="E18" s="3">
        <v>8.4</v>
      </c>
      <c r="F18" s="2">
        <f t="shared" si="0"/>
        <v>8.4499999999999993</v>
      </c>
      <c r="G18" s="2">
        <f t="shared" si="1"/>
        <v>0.10523480194613682</v>
      </c>
      <c r="H18" s="2">
        <f t="shared" si="2"/>
        <v>6.6793268738615817E-7</v>
      </c>
    </row>
    <row r="19" spans="2:8">
      <c r="B19" s="4" t="s">
        <v>24</v>
      </c>
    </row>
    <row r="20" spans="2:8" ht="25.5">
      <c r="G20" s="9" t="s">
        <v>25</v>
      </c>
      <c r="H20">
        <f>(H11+H12+H13+H14+H15+H16+H17+H18)/8</f>
        <v>6.686976816743386E-7</v>
      </c>
    </row>
    <row r="21" spans="2:8">
      <c r="G21" t="s">
        <v>26</v>
      </c>
      <c r="H21">
        <f>(G11+G12+G13+G14+G15+G16+G17+G18)/8</f>
        <v>5.9057211307223835E-2</v>
      </c>
    </row>
    <row r="23" spans="2:8">
      <c r="C23" t="s">
        <v>27</v>
      </c>
    </row>
    <row r="25" spans="2:8">
      <c r="C25" s="12" t="s">
        <v>28</v>
      </c>
      <c r="D25" s="12"/>
      <c r="E25" s="12"/>
      <c r="F25" s="12"/>
      <c r="G25" s="12"/>
      <c r="H25" s="12"/>
    </row>
    <row r="27" spans="2:8">
      <c r="E27" t="s">
        <v>29</v>
      </c>
      <c r="F27">
        <v>500</v>
      </c>
    </row>
    <row r="29" spans="2:8">
      <c r="E29" t="s">
        <v>30</v>
      </c>
      <c r="F29">
        <f>F27/0.0254</f>
        <v>19685.039370078743</v>
      </c>
    </row>
    <row r="31" spans="2:8">
      <c r="E31" t="s">
        <v>31</v>
      </c>
      <c r="F31">
        <f>1/F29</f>
        <v>5.0799999999999995E-5</v>
      </c>
    </row>
    <row r="33" spans="3:7">
      <c r="E33" s="8"/>
    </row>
    <row r="34" spans="3:7">
      <c r="C34" t="s">
        <v>32</v>
      </c>
    </row>
    <row r="35" spans="3:7">
      <c r="D35" s="12" t="s">
        <v>33</v>
      </c>
      <c r="E35" s="12"/>
      <c r="F35" s="12"/>
      <c r="G35" s="12"/>
    </row>
  </sheetData>
  <mergeCells count="11">
    <mergeCell ref="D35:G35"/>
    <mergeCell ref="C25:H25"/>
    <mergeCell ref="D3:M3"/>
    <mergeCell ref="F1:H1"/>
    <mergeCell ref="B7:B10"/>
    <mergeCell ref="D7:E9"/>
    <mergeCell ref="G7:G10"/>
    <mergeCell ref="H7:H10"/>
    <mergeCell ref="B5:C5"/>
    <mergeCell ref="C7:C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2023-05-28T04:35:40Z</dcterms:created>
  <dcterms:modified xsi:type="dcterms:W3CDTF">2023-05-30T08:53:20Z</dcterms:modified>
  <cp:category/>
  <cp:contentStatus/>
</cp:coreProperties>
</file>