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ndalswanson/Library/CloudStorage/OneDrive-Personal/Female_transport_Riyadh/Surveys and data/Government admin data/"/>
    </mc:Choice>
  </mc:AlternateContent>
  <xr:revisionPtr revIDLastSave="0" documentId="13_ncr:1_{905B5C93-CEA2-144D-8074-DDCEBF3EC569}" xr6:coauthVersionLast="47" xr6:coauthVersionMax="47" xr10:uidLastSave="{00000000-0000-0000-0000-000000000000}"/>
  <bookViews>
    <workbookView xWindow="480" yWindow="500" windowWidth="28140" windowHeight="16560" tabRatio="839" activeTab="12" xr2:uid="{00000000-000D-0000-FFFF-FFFF00000000}"/>
  </bookViews>
  <sheets>
    <sheet name="الفهرس" sheetId="30" r:id="rId1"/>
    <sheet name="3" sheetId="1" r:id="rId2"/>
    <sheet name="3-1" sheetId="2" r:id="rId3"/>
    <sheet name="3-2" sheetId="3" r:id="rId4"/>
    <sheet name="4 " sheetId="4" r:id="rId5"/>
    <sheet name="4-1" sheetId="5" r:id="rId6"/>
    <sheet name="4-2 " sheetId="6" r:id="rId7"/>
    <sheet name="5 " sheetId="7" r:id="rId8"/>
    <sheet name="5-1 " sheetId="8" r:id="rId9"/>
    <sheet name="5-2 " sheetId="9" r:id="rId10"/>
    <sheet name="7 " sheetId="10" r:id="rId11"/>
    <sheet name="7-1 " sheetId="11" r:id="rId12"/>
    <sheet name="7-2 " sheetId="12" r:id="rId13"/>
    <sheet name="8 " sheetId="13" r:id="rId14"/>
    <sheet name="8-1 " sheetId="14" r:id="rId15"/>
    <sheet name="8-2 " sheetId="15" r:id="rId16"/>
    <sheet name="9 " sheetId="16" r:id="rId17"/>
    <sheet name="9-1 " sheetId="17" r:id="rId18"/>
    <sheet name="9-2 " sheetId="18" r:id="rId19"/>
    <sheet name="10 " sheetId="19" r:id="rId20"/>
    <sheet name="10-1 " sheetId="20" r:id="rId21"/>
    <sheet name="10-2 " sheetId="21" r:id="rId22"/>
    <sheet name="12 " sheetId="22" r:id="rId23"/>
    <sheet name="12-1 " sheetId="23" r:id="rId24"/>
    <sheet name="12-2 " sheetId="24" r:id="rId25"/>
    <sheet name="13 " sheetId="25" r:id="rId26"/>
    <sheet name="13-1 " sheetId="26" r:id="rId27"/>
    <sheet name="13-2 " sheetId="27" r:id="rId28"/>
    <sheet name="14 " sheetId="28" r:id="rId29"/>
    <sheet name="15 " sheetId="29" r:id="rId30"/>
  </sheets>
  <definedNames>
    <definedName name="_xlnm.Print_Area" localSheetId="22">'12 '!$A$1:$J$22</definedName>
    <definedName name="_xlnm.Print_Area" localSheetId="23">'12-1 '!$A$1:$J$22</definedName>
    <definedName name="_xlnm.Print_Area" localSheetId="24">'12-2 '!$A$1:$J$22</definedName>
    <definedName name="_xlnm.Print_Area" localSheetId="25">'13 '!$A$1:$L$22</definedName>
    <definedName name="_xlnm.Print_Area" localSheetId="26">'13-1 '!$A$1:$L$22</definedName>
    <definedName name="_xlnm.Print_Area" localSheetId="27">'13-2 '!$A$1:$L$22</definedName>
    <definedName name="_xlnm.Print_Area" localSheetId="1">'3'!$A$1:$O$37</definedName>
    <definedName name="_xlnm.Print_Area" localSheetId="2">'3-1'!$A$1:$O$37</definedName>
    <definedName name="_xlnm.Print_Area" localSheetId="3">'3-2'!$A$1:$O$37</definedName>
    <definedName name="_xlnm.Print_Area" localSheetId="4">'4 '!$A$1:$J$36</definedName>
    <definedName name="_xlnm.Print_Area" localSheetId="5">'4-1'!$A$1:$J$36</definedName>
    <definedName name="_xlnm.Print_Area" localSheetId="6">'4-2 '!$A$1:$J$36</definedName>
    <definedName name="_xlnm.Print_Area" localSheetId="7">'5 '!$A$1:$L$32</definedName>
    <definedName name="_xlnm.Print_Area" localSheetId="8">'5-1 '!$A$1:$L$32</definedName>
    <definedName name="_xlnm.Print_Area" localSheetId="9">'5-2 '!$A$1:$L$32</definedName>
    <definedName name="_xlnm.Print_Area" localSheetId="10">'7 '!$A$1:$O$22</definedName>
    <definedName name="_xlnm.Print_Area" localSheetId="11">'7-1 '!$A$1:$O$22</definedName>
    <definedName name="_xlnm.Print_Area" localSheetId="12">'7-2 '!$A$1:$O$22</definedName>
    <definedName name="_xlnm.Print_Area" localSheetId="13">'8 '!$A$1:$O$21</definedName>
    <definedName name="_xlnm.Print_Area" localSheetId="14">'8-1 '!$A$1:$O$21</definedName>
    <definedName name="_xlnm.Print_Area" localSheetId="15">'8-2 '!$A$1:$O$21</definedName>
    <definedName name="_xlnm.Print_Area" localSheetId="16">'9 '!$A$1:$M$23</definedName>
    <definedName name="_xlnm.Print_Area" localSheetId="17">'9-1 '!$A$1:$M$23</definedName>
    <definedName name="_xlnm.Print_Area" localSheetId="18">'9-2 '!$A$1:$M$23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2" l="1"/>
  <c r="T9" i="12"/>
  <c r="S9" i="12"/>
  <c r="R9" i="12"/>
  <c r="Q9" i="12"/>
  <c r="Q21" i="12"/>
  <c r="U21" i="12"/>
  <c r="T21" i="12"/>
  <c r="S21" i="12"/>
  <c r="R21" i="12"/>
  <c r="H21" i="29"/>
  <c r="G21" i="29"/>
  <c r="F21" i="29"/>
  <c r="E21" i="29"/>
  <c r="D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M21" i="28"/>
  <c r="L21" i="28"/>
  <c r="K21" i="28"/>
  <c r="J21" i="28"/>
  <c r="I21" i="28"/>
  <c r="H21" i="28"/>
  <c r="G21" i="28"/>
  <c r="F21" i="28"/>
  <c r="E21" i="28"/>
  <c r="D21" i="28"/>
  <c r="C21" i="28"/>
  <c r="K21" i="27"/>
  <c r="J21" i="27"/>
  <c r="I21" i="27"/>
  <c r="H21" i="27"/>
  <c r="G21" i="27"/>
  <c r="F21" i="27"/>
  <c r="E21" i="27"/>
  <c r="D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21" i="27"/>
  <c r="K21" i="26"/>
  <c r="J21" i="26"/>
  <c r="I21" i="26"/>
  <c r="H21" i="26"/>
  <c r="G21" i="26"/>
  <c r="F21" i="26"/>
  <c r="E21" i="26"/>
  <c r="D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21" i="26" s="1"/>
  <c r="C8" i="26"/>
  <c r="K20" i="25"/>
  <c r="J20" i="25"/>
  <c r="I20" i="25"/>
  <c r="C20" i="25" s="1"/>
  <c r="H20" i="25"/>
  <c r="G20" i="25"/>
  <c r="F20" i="25"/>
  <c r="E20" i="25"/>
  <c r="D20" i="25"/>
  <c r="K19" i="25"/>
  <c r="J19" i="25"/>
  <c r="I19" i="25"/>
  <c r="H19" i="25"/>
  <c r="G19" i="25"/>
  <c r="F19" i="25"/>
  <c r="C19" i="25" s="1"/>
  <c r="E19" i="25"/>
  <c r="D19" i="25"/>
  <c r="K18" i="25"/>
  <c r="J18" i="25"/>
  <c r="I18" i="25"/>
  <c r="H18" i="25"/>
  <c r="G18" i="25"/>
  <c r="F18" i="25"/>
  <c r="C18" i="25" s="1"/>
  <c r="E18" i="25"/>
  <c r="D18" i="25"/>
  <c r="K17" i="25"/>
  <c r="J17" i="25"/>
  <c r="I17" i="25"/>
  <c r="H17" i="25"/>
  <c r="G17" i="25"/>
  <c r="F17" i="25"/>
  <c r="C17" i="25" s="1"/>
  <c r="E17" i="25"/>
  <c r="D17" i="25"/>
  <c r="K16" i="25"/>
  <c r="J16" i="25"/>
  <c r="I16" i="25"/>
  <c r="H16" i="25"/>
  <c r="G16" i="25"/>
  <c r="F16" i="25"/>
  <c r="E16" i="25"/>
  <c r="D16" i="25"/>
  <c r="K15" i="25"/>
  <c r="J15" i="25"/>
  <c r="I15" i="25"/>
  <c r="H15" i="25"/>
  <c r="G15" i="25"/>
  <c r="F15" i="25"/>
  <c r="E15" i="25"/>
  <c r="D15" i="25"/>
  <c r="C15" i="25" s="1"/>
  <c r="K14" i="25"/>
  <c r="J14" i="25"/>
  <c r="I14" i="25"/>
  <c r="H14" i="25"/>
  <c r="G14" i="25"/>
  <c r="F14" i="25"/>
  <c r="E14" i="25"/>
  <c r="D14" i="25"/>
  <c r="K13" i="25"/>
  <c r="J13" i="25"/>
  <c r="I13" i="25"/>
  <c r="H13" i="25"/>
  <c r="G13" i="25"/>
  <c r="F13" i="25"/>
  <c r="E13" i="25"/>
  <c r="C13" i="25" s="1"/>
  <c r="D13" i="25"/>
  <c r="K12" i="25"/>
  <c r="J12" i="25"/>
  <c r="I12" i="25"/>
  <c r="H12" i="25"/>
  <c r="G12" i="25"/>
  <c r="F12" i="25"/>
  <c r="E12" i="25"/>
  <c r="D12" i="25"/>
  <c r="K11" i="25"/>
  <c r="J11" i="25"/>
  <c r="I11" i="25"/>
  <c r="H11" i="25"/>
  <c r="G11" i="25"/>
  <c r="F11" i="25"/>
  <c r="C11" i="25" s="1"/>
  <c r="E11" i="25"/>
  <c r="D11" i="25"/>
  <c r="K10" i="25"/>
  <c r="J10" i="25"/>
  <c r="I10" i="25"/>
  <c r="H10" i="25"/>
  <c r="G10" i="25"/>
  <c r="F10" i="25"/>
  <c r="E10" i="25"/>
  <c r="D10" i="25"/>
  <c r="K9" i="25"/>
  <c r="J9" i="25"/>
  <c r="I9" i="25"/>
  <c r="H9" i="25"/>
  <c r="G9" i="25"/>
  <c r="F9" i="25"/>
  <c r="F21" i="25" s="1"/>
  <c r="E9" i="25"/>
  <c r="D9" i="25"/>
  <c r="K8" i="25"/>
  <c r="K21" i="25" s="1"/>
  <c r="J8" i="25"/>
  <c r="J21" i="25" s="1"/>
  <c r="I8" i="25"/>
  <c r="H8" i="25"/>
  <c r="G8" i="25"/>
  <c r="F8" i="25"/>
  <c r="E8" i="25"/>
  <c r="D8" i="25"/>
  <c r="I21" i="24"/>
  <c r="H21" i="24"/>
  <c r="G21" i="24"/>
  <c r="F21" i="24"/>
  <c r="E21" i="24"/>
  <c r="D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I21" i="23"/>
  <c r="H21" i="23"/>
  <c r="G21" i="23"/>
  <c r="F21" i="23"/>
  <c r="E21" i="23"/>
  <c r="D21" i="23"/>
  <c r="C20" i="23"/>
  <c r="C19" i="23"/>
  <c r="C18" i="23"/>
  <c r="C17" i="23"/>
  <c r="C16" i="23"/>
  <c r="C15" i="23"/>
  <c r="C14" i="23"/>
  <c r="C13" i="23"/>
  <c r="C12" i="23"/>
  <c r="C11" i="23"/>
  <c r="C10" i="23"/>
  <c r="C21" i="23"/>
  <c r="C9" i="23"/>
  <c r="C8" i="23"/>
  <c r="I20" i="22"/>
  <c r="H20" i="22"/>
  <c r="G20" i="22"/>
  <c r="F20" i="22"/>
  <c r="E20" i="22"/>
  <c r="D20" i="22"/>
  <c r="C20" i="22" s="1"/>
  <c r="I19" i="22"/>
  <c r="H19" i="22"/>
  <c r="G19" i="22"/>
  <c r="F19" i="22"/>
  <c r="E19" i="22"/>
  <c r="D19" i="22"/>
  <c r="I18" i="22"/>
  <c r="H18" i="22"/>
  <c r="G18" i="22"/>
  <c r="F18" i="22"/>
  <c r="E18" i="22"/>
  <c r="D18" i="22"/>
  <c r="I17" i="22"/>
  <c r="H17" i="22"/>
  <c r="G17" i="22"/>
  <c r="F17" i="22"/>
  <c r="E17" i="22"/>
  <c r="D17" i="22"/>
  <c r="C17" i="22" s="1"/>
  <c r="I16" i="22"/>
  <c r="H16" i="22"/>
  <c r="G16" i="22"/>
  <c r="F16" i="22"/>
  <c r="C16" i="22" s="1"/>
  <c r="E16" i="22"/>
  <c r="D16" i="22"/>
  <c r="I15" i="22"/>
  <c r="I21" i="22" s="1"/>
  <c r="H15" i="22"/>
  <c r="G15" i="22"/>
  <c r="F15" i="22"/>
  <c r="E15" i="22"/>
  <c r="C15" i="22" s="1"/>
  <c r="D15" i="22"/>
  <c r="I14" i="22"/>
  <c r="H14" i="22"/>
  <c r="G14" i="22"/>
  <c r="G21" i="22" s="1"/>
  <c r="F14" i="22"/>
  <c r="E14" i="22"/>
  <c r="D14" i="22"/>
  <c r="I13" i="22"/>
  <c r="H13" i="22"/>
  <c r="G13" i="22"/>
  <c r="F13" i="22"/>
  <c r="C13" i="22" s="1"/>
  <c r="E13" i="22"/>
  <c r="D13" i="22"/>
  <c r="I12" i="22"/>
  <c r="H12" i="22"/>
  <c r="G12" i="22"/>
  <c r="F12" i="22"/>
  <c r="E12" i="22"/>
  <c r="D12" i="22"/>
  <c r="C12" i="22" s="1"/>
  <c r="I11" i="22"/>
  <c r="H11" i="22"/>
  <c r="G11" i="22"/>
  <c r="F11" i="22"/>
  <c r="E11" i="22"/>
  <c r="D11" i="22"/>
  <c r="C11" i="22"/>
  <c r="I10" i="22"/>
  <c r="H10" i="22"/>
  <c r="G10" i="22"/>
  <c r="F10" i="22"/>
  <c r="E10" i="22"/>
  <c r="D10" i="22"/>
  <c r="I9" i="22"/>
  <c r="H9" i="22"/>
  <c r="G9" i="22"/>
  <c r="F9" i="22"/>
  <c r="E9" i="22"/>
  <c r="D9" i="22"/>
  <c r="I8" i="22"/>
  <c r="H8" i="22"/>
  <c r="G8" i="22"/>
  <c r="F8" i="22"/>
  <c r="E8" i="22"/>
  <c r="D8" i="22"/>
  <c r="D21" i="22" s="1"/>
  <c r="N12" i="21"/>
  <c r="M12" i="21"/>
  <c r="L12" i="21"/>
  <c r="K12" i="21"/>
  <c r="J12" i="21"/>
  <c r="I12" i="21"/>
  <c r="H12" i="21"/>
  <c r="G12" i="21"/>
  <c r="F12" i="21"/>
  <c r="E12" i="21"/>
  <c r="D12" i="21"/>
  <c r="C11" i="21"/>
  <c r="C12" i="21" s="1"/>
  <c r="C10" i="21"/>
  <c r="C9" i="21"/>
  <c r="C8" i="21"/>
  <c r="N12" i="20"/>
  <c r="M12" i="20"/>
  <c r="L12" i="20"/>
  <c r="K12" i="20"/>
  <c r="J12" i="20"/>
  <c r="I12" i="20"/>
  <c r="H12" i="20"/>
  <c r="G12" i="20"/>
  <c r="F12" i="20"/>
  <c r="E12" i="20"/>
  <c r="D12" i="20"/>
  <c r="C11" i="20"/>
  <c r="C10" i="20"/>
  <c r="C9" i="20"/>
  <c r="C8" i="20"/>
  <c r="N11" i="19"/>
  <c r="M11" i="19"/>
  <c r="L11" i="19"/>
  <c r="K11" i="19"/>
  <c r="J11" i="19"/>
  <c r="I11" i="19"/>
  <c r="H11" i="19"/>
  <c r="G11" i="19"/>
  <c r="F11" i="19"/>
  <c r="E11" i="19"/>
  <c r="D11" i="19"/>
  <c r="N10" i="19"/>
  <c r="M10" i="19"/>
  <c r="L10" i="19"/>
  <c r="K10" i="19"/>
  <c r="J10" i="19"/>
  <c r="I10" i="19"/>
  <c r="H10" i="19"/>
  <c r="G10" i="19"/>
  <c r="F10" i="19"/>
  <c r="E10" i="19"/>
  <c r="D10" i="19"/>
  <c r="N9" i="19"/>
  <c r="M9" i="19"/>
  <c r="L9" i="19"/>
  <c r="K9" i="19"/>
  <c r="J9" i="19"/>
  <c r="I9" i="19"/>
  <c r="H9" i="19"/>
  <c r="G9" i="19"/>
  <c r="F9" i="19"/>
  <c r="E9" i="19"/>
  <c r="C9" i="19"/>
  <c r="D9" i="19"/>
  <c r="N8" i="19"/>
  <c r="M8" i="19"/>
  <c r="M12" i="19"/>
  <c r="L8" i="19"/>
  <c r="L12" i="19" s="1"/>
  <c r="K8" i="19"/>
  <c r="K12" i="19" s="1"/>
  <c r="J8" i="19"/>
  <c r="I8" i="19"/>
  <c r="H8" i="19"/>
  <c r="H12" i="19" s="1"/>
  <c r="G8" i="19"/>
  <c r="F8" i="19"/>
  <c r="F12" i="19" s="1"/>
  <c r="E8" i="19"/>
  <c r="D8" i="19"/>
  <c r="L21" i="18"/>
  <c r="K21" i="18"/>
  <c r="J21" i="18"/>
  <c r="I21" i="18"/>
  <c r="H21" i="18"/>
  <c r="G21" i="18"/>
  <c r="F21" i="18"/>
  <c r="E21" i="18"/>
  <c r="D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21" i="18" s="1"/>
  <c r="L21" i="17"/>
  <c r="K21" i="17"/>
  <c r="J21" i="17"/>
  <c r="I21" i="17"/>
  <c r="H21" i="17"/>
  <c r="G21" i="17"/>
  <c r="F21" i="17"/>
  <c r="E21" i="17"/>
  <c r="D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21" i="17"/>
  <c r="L20" i="16"/>
  <c r="K20" i="16"/>
  <c r="J20" i="16"/>
  <c r="I20" i="16"/>
  <c r="H20" i="16"/>
  <c r="G20" i="16"/>
  <c r="F20" i="16"/>
  <c r="C20" i="16"/>
  <c r="E20" i="16"/>
  <c r="D20" i="16"/>
  <c r="L19" i="16"/>
  <c r="K19" i="16"/>
  <c r="J19" i="16"/>
  <c r="I19" i="16"/>
  <c r="H19" i="16"/>
  <c r="G19" i="16"/>
  <c r="C19" i="16" s="1"/>
  <c r="F19" i="16"/>
  <c r="E19" i="16"/>
  <c r="D19" i="16"/>
  <c r="L18" i="16"/>
  <c r="K18" i="16"/>
  <c r="J18" i="16"/>
  <c r="I18" i="16"/>
  <c r="H18" i="16"/>
  <c r="G18" i="16"/>
  <c r="F18" i="16"/>
  <c r="E18" i="16"/>
  <c r="D18" i="16"/>
  <c r="L17" i="16"/>
  <c r="K17" i="16"/>
  <c r="J17" i="16"/>
  <c r="I17" i="16"/>
  <c r="H17" i="16"/>
  <c r="G17" i="16"/>
  <c r="F17" i="16"/>
  <c r="E17" i="16"/>
  <c r="C17" i="16" s="1"/>
  <c r="D17" i="16"/>
  <c r="L16" i="16"/>
  <c r="K16" i="16"/>
  <c r="J16" i="16"/>
  <c r="I16" i="16"/>
  <c r="H16" i="16"/>
  <c r="G16" i="16"/>
  <c r="F16" i="16"/>
  <c r="E16" i="16"/>
  <c r="D16" i="16"/>
  <c r="C16" i="16" s="1"/>
  <c r="L15" i="16"/>
  <c r="K15" i="16"/>
  <c r="J15" i="16"/>
  <c r="I15" i="16"/>
  <c r="I21" i="16" s="1"/>
  <c r="H15" i="16"/>
  <c r="G15" i="16"/>
  <c r="F15" i="16"/>
  <c r="E15" i="16"/>
  <c r="D15" i="16"/>
  <c r="L14" i="16"/>
  <c r="K14" i="16"/>
  <c r="J14" i="16"/>
  <c r="I14" i="16"/>
  <c r="H14" i="16"/>
  <c r="G14" i="16"/>
  <c r="F14" i="16"/>
  <c r="E14" i="16"/>
  <c r="D14" i="16"/>
  <c r="L13" i="16"/>
  <c r="K13" i="16"/>
  <c r="J13" i="16"/>
  <c r="I13" i="16"/>
  <c r="H13" i="16"/>
  <c r="G13" i="16"/>
  <c r="F13" i="16"/>
  <c r="E13" i="16"/>
  <c r="D13" i="16"/>
  <c r="C13" i="16" s="1"/>
  <c r="L12" i="16"/>
  <c r="K12" i="16"/>
  <c r="J12" i="16"/>
  <c r="I12" i="16"/>
  <c r="H12" i="16"/>
  <c r="G12" i="16"/>
  <c r="F12" i="16"/>
  <c r="C12" i="16" s="1"/>
  <c r="E12" i="16"/>
  <c r="D12" i="16"/>
  <c r="L11" i="16"/>
  <c r="K11" i="16"/>
  <c r="J11" i="16"/>
  <c r="I11" i="16"/>
  <c r="H11" i="16"/>
  <c r="G11" i="16"/>
  <c r="F11" i="16"/>
  <c r="E11" i="16"/>
  <c r="C11" i="16" s="1"/>
  <c r="D11" i="16"/>
  <c r="L10" i="16"/>
  <c r="K10" i="16"/>
  <c r="J10" i="16"/>
  <c r="I10" i="16"/>
  <c r="H10" i="16"/>
  <c r="G10" i="16"/>
  <c r="F10" i="16"/>
  <c r="E10" i="16"/>
  <c r="D10" i="16"/>
  <c r="L9" i="16"/>
  <c r="L21" i="16" s="1"/>
  <c r="K9" i="16"/>
  <c r="J9" i="16"/>
  <c r="I9" i="16"/>
  <c r="H9" i="16"/>
  <c r="H21" i="16" s="1"/>
  <c r="G9" i="16"/>
  <c r="F9" i="16"/>
  <c r="E9" i="16"/>
  <c r="D9" i="16"/>
  <c r="L8" i="16"/>
  <c r="K8" i="16"/>
  <c r="J8" i="16"/>
  <c r="I8" i="16"/>
  <c r="H8" i="16"/>
  <c r="G8" i="16"/>
  <c r="F8" i="16"/>
  <c r="E8" i="16"/>
  <c r="D8" i="16"/>
  <c r="N20" i="15"/>
  <c r="M20" i="15"/>
  <c r="L20" i="15"/>
  <c r="K20" i="15"/>
  <c r="J20" i="15"/>
  <c r="I20" i="15"/>
  <c r="H20" i="15"/>
  <c r="G20" i="15"/>
  <c r="F20" i="15"/>
  <c r="E20" i="15"/>
  <c r="D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N20" i="14"/>
  <c r="M20" i="14"/>
  <c r="L20" i="14"/>
  <c r="K20" i="14"/>
  <c r="J20" i="14"/>
  <c r="I20" i="14"/>
  <c r="H20" i="14"/>
  <c r="G20" i="14"/>
  <c r="F20" i="14"/>
  <c r="E20" i="14"/>
  <c r="D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N19" i="13"/>
  <c r="M19" i="13"/>
  <c r="L19" i="13"/>
  <c r="K19" i="13"/>
  <c r="J19" i="13"/>
  <c r="I19" i="13"/>
  <c r="H19" i="13"/>
  <c r="G19" i="13"/>
  <c r="F19" i="13"/>
  <c r="E19" i="13"/>
  <c r="C19" i="13"/>
  <c r="D19" i="13"/>
  <c r="N18" i="13"/>
  <c r="M18" i="13"/>
  <c r="L18" i="13"/>
  <c r="L20" i="13" s="1"/>
  <c r="K18" i="13"/>
  <c r="J18" i="13"/>
  <c r="I18" i="13"/>
  <c r="H18" i="13"/>
  <c r="G18" i="13"/>
  <c r="F18" i="13"/>
  <c r="E18" i="13"/>
  <c r="D18" i="13"/>
  <c r="N17" i="13"/>
  <c r="M17" i="13"/>
  <c r="L17" i="13"/>
  <c r="K17" i="13"/>
  <c r="J17" i="13"/>
  <c r="I17" i="13"/>
  <c r="H17" i="13"/>
  <c r="G17" i="13"/>
  <c r="F17" i="13"/>
  <c r="E17" i="13"/>
  <c r="D17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N15" i="13"/>
  <c r="M15" i="13"/>
  <c r="L15" i="13"/>
  <c r="K15" i="13"/>
  <c r="J15" i="13"/>
  <c r="I15" i="13"/>
  <c r="H15" i="13"/>
  <c r="G15" i="13"/>
  <c r="F15" i="13"/>
  <c r="E15" i="13"/>
  <c r="D15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N13" i="13"/>
  <c r="M13" i="13"/>
  <c r="L13" i="13"/>
  <c r="K13" i="13"/>
  <c r="J13" i="13"/>
  <c r="I13" i="13"/>
  <c r="H13" i="13"/>
  <c r="G13" i="13"/>
  <c r="F13" i="13"/>
  <c r="E13" i="13"/>
  <c r="D13" i="13"/>
  <c r="N12" i="13"/>
  <c r="M12" i="13"/>
  <c r="L12" i="13"/>
  <c r="K12" i="13"/>
  <c r="J12" i="13"/>
  <c r="I12" i="13"/>
  <c r="H12" i="13"/>
  <c r="G12" i="13"/>
  <c r="C12" i="13" s="1"/>
  <c r="F12" i="13"/>
  <c r="E12" i="13"/>
  <c r="D12" i="13"/>
  <c r="N11" i="13"/>
  <c r="M11" i="13"/>
  <c r="L11" i="13"/>
  <c r="K11" i="13"/>
  <c r="J11" i="13"/>
  <c r="I11" i="13"/>
  <c r="H11" i="13"/>
  <c r="G11" i="13"/>
  <c r="F11" i="13"/>
  <c r="E11" i="13"/>
  <c r="D11" i="13"/>
  <c r="N10" i="13"/>
  <c r="M10" i="13"/>
  <c r="L10" i="13"/>
  <c r="K10" i="13"/>
  <c r="J10" i="13"/>
  <c r="I10" i="13"/>
  <c r="H10" i="13"/>
  <c r="G10" i="13"/>
  <c r="F10" i="13"/>
  <c r="E10" i="13"/>
  <c r="D10" i="13"/>
  <c r="N9" i="13"/>
  <c r="M9" i="13"/>
  <c r="L9" i="13"/>
  <c r="K9" i="13"/>
  <c r="J9" i="13"/>
  <c r="I9" i="13"/>
  <c r="H9" i="13"/>
  <c r="G9" i="13"/>
  <c r="F9" i="13"/>
  <c r="E9" i="13"/>
  <c r="D9" i="13"/>
  <c r="N8" i="13"/>
  <c r="M8" i="13"/>
  <c r="M20" i="13"/>
  <c r="L8" i="13"/>
  <c r="K8" i="13"/>
  <c r="J8" i="13"/>
  <c r="I8" i="13"/>
  <c r="H8" i="13"/>
  <c r="H20" i="13" s="1"/>
  <c r="G8" i="13"/>
  <c r="F8" i="13"/>
  <c r="E8" i="13"/>
  <c r="D8" i="13"/>
  <c r="N21" i="12"/>
  <c r="M21" i="12"/>
  <c r="L21" i="12"/>
  <c r="K21" i="12"/>
  <c r="J21" i="12"/>
  <c r="I21" i="12"/>
  <c r="H21" i="12"/>
  <c r="G21" i="12"/>
  <c r="F21" i="12"/>
  <c r="E21" i="12"/>
  <c r="D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21" i="12" s="1"/>
  <c r="N21" i="11"/>
  <c r="M21" i="11"/>
  <c r="L21" i="11"/>
  <c r="K21" i="11"/>
  <c r="J21" i="11"/>
  <c r="I21" i="11"/>
  <c r="H21" i="11"/>
  <c r="G21" i="11"/>
  <c r="F21" i="11"/>
  <c r="E21" i="11"/>
  <c r="D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21" i="11"/>
  <c r="N20" i="10"/>
  <c r="M20" i="10"/>
  <c r="L20" i="10"/>
  <c r="K20" i="10"/>
  <c r="K21" i="10" s="1"/>
  <c r="J20" i="10"/>
  <c r="I20" i="10"/>
  <c r="H20" i="10"/>
  <c r="G20" i="10"/>
  <c r="C20" i="10" s="1"/>
  <c r="F20" i="10"/>
  <c r="E20" i="10"/>
  <c r="D20" i="10"/>
  <c r="N19" i="10"/>
  <c r="M19" i="10"/>
  <c r="L19" i="10"/>
  <c r="K19" i="10"/>
  <c r="J19" i="10"/>
  <c r="I19" i="10"/>
  <c r="H19" i="10"/>
  <c r="G19" i="10"/>
  <c r="C19" i="10"/>
  <c r="F19" i="10"/>
  <c r="E19" i="10"/>
  <c r="D19" i="10"/>
  <c r="N18" i="10"/>
  <c r="M18" i="10"/>
  <c r="L18" i="10"/>
  <c r="K18" i="10"/>
  <c r="J18" i="10"/>
  <c r="I18" i="10"/>
  <c r="H18" i="10"/>
  <c r="G18" i="10"/>
  <c r="C18" i="10" s="1"/>
  <c r="F18" i="10"/>
  <c r="E18" i="10"/>
  <c r="D18" i="10"/>
  <c r="N17" i="10"/>
  <c r="M17" i="10"/>
  <c r="L17" i="10"/>
  <c r="K17" i="10"/>
  <c r="J17" i="10"/>
  <c r="I17" i="10"/>
  <c r="H17" i="10"/>
  <c r="G17" i="10"/>
  <c r="F17" i="10"/>
  <c r="C17" i="10" s="1"/>
  <c r="E17" i="10"/>
  <c r="D17" i="10"/>
  <c r="N16" i="10"/>
  <c r="M16" i="10"/>
  <c r="L16" i="10"/>
  <c r="K16" i="10"/>
  <c r="J16" i="10"/>
  <c r="I16" i="10"/>
  <c r="H16" i="10"/>
  <c r="G16" i="10"/>
  <c r="F16" i="10"/>
  <c r="E16" i="10"/>
  <c r="D16" i="10"/>
  <c r="N15" i="10"/>
  <c r="M15" i="10"/>
  <c r="L15" i="10"/>
  <c r="K15" i="10"/>
  <c r="J15" i="10"/>
  <c r="I15" i="10"/>
  <c r="H15" i="10"/>
  <c r="G15" i="10"/>
  <c r="F15" i="10"/>
  <c r="E15" i="10"/>
  <c r="D15" i="10"/>
  <c r="N14" i="10"/>
  <c r="M14" i="10"/>
  <c r="L14" i="10"/>
  <c r="K14" i="10"/>
  <c r="J14" i="10"/>
  <c r="I14" i="10"/>
  <c r="H14" i="10"/>
  <c r="G14" i="10"/>
  <c r="F14" i="10"/>
  <c r="E14" i="10"/>
  <c r="D14" i="10"/>
  <c r="C14" i="10" s="1"/>
  <c r="N13" i="10"/>
  <c r="M13" i="10"/>
  <c r="L13" i="10"/>
  <c r="K13" i="10"/>
  <c r="J13" i="10"/>
  <c r="I13" i="10"/>
  <c r="H13" i="10"/>
  <c r="G13" i="10"/>
  <c r="C13" i="10"/>
  <c r="F13" i="10"/>
  <c r="E13" i="10"/>
  <c r="D13" i="10"/>
  <c r="N12" i="10"/>
  <c r="N21" i="10" s="1"/>
  <c r="M12" i="10"/>
  <c r="L12" i="10"/>
  <c r="K12" i="10"/>
  <c r="J12" i="10"/>
  <c r="I12" i="10"/>
  <c r="H12" i="10"/>
  <c r="G12" i="10"/>
  <c r="F12" i="10"/>
  <c r="F21" i="10" s="1"/>
  <c r="E12" i="10"/>
  <c r="D12" i="10"/>
  <c r="N11" i="10"/>
  <c r="M11" i="10"/>
  <c r="L11" i="10"/>
  <c r="K11" i="10"/>
  <c r="J11" i="10"/>
  <c r="I11" i="10"/>
  <c r="H11" i="10"/>
  <c r="G11" i="10"/>
  <c r="F11" i="10"/>
  <c r="C11" i="10"/>
  <c r="E11" i="10"/>
  <c r="D11" i="10"/>
  <c r="N10" i="10"/>
  <c r="M10" i="10"/>
  <c r="L10" i="10"/>
  <c r="K10" i="10"/>
  <c r="J10" i="10"/>
  <c r="I10" i="10"/>
  <c r="H10" i="10"/>
  <c r="G10" i="10"/>
  <c r="F10" i="10"/>
  <c r="E10" i="10"/>
  <c r="C10" i="10" s="1"/>
  <c r="D10" i="10"/>
  <c r="N9" i="10"/>
  <c r="M9" i="10"/>
  <c r="M21" i="10"/>
  <c r="L9" i="10"/>
  <c r="K9" i="10"/>
  <c r="J9" i="10"/>
  <c r="I9" i="10"/>
  <c r="H9" i="10"/>
  <c r="G9" i="10"/>
  <c r="F9" i="10"/>
  <c r="E9" i="10"/>
  <c r="D9" i="10"/>
  <c r="N8" i="10"/>
  <c r="M8" i="10"/>
  <c r="L8" i="10"/>
  <c r="L21" i="10" s="1"/>
  <c r="K8" i="10"/>
  <c r="J8" i="10"/>
  <c r="I8" i="10"/>
  <c r="H8" i="10"/>
  <c r="H21" i="10" s="1"/>
  <c r="G8" i="10"/>
  <c r="F8" i="10"/>
  <c r="E8" i="10"/>
  <c r="D8" i="10"/>
  <c r="K29" i="9"/>
  <c r="J29" i="9"/>
  <c r="I29" i="9"/>
  <c r="G29" i="9"/>
  <c r="F29" i="9"/>
  <c r="E29" i="9"/>
  <c r="H28" i="9"/>
  <c r="C28" i="9" s="1"/>
  <c r="D28" i="9"/>
  <c r="H27" i="9"/>
  <c r="D27" i="9"/>
  <c r="C27" i="9" s="1"/>
  <c r="H26" i="9"/>
  <c r="D26" i="9"/>
  <c r="H25" i="9"/>
  <c r="C25" i="9"/>
  <c r="D25" i="9"/>
  <c r="H24" i="9"/>
  <c r="C24" i="9" s="1"/>
  <c r="D24" i="9"/>
  <c r="H23" i="9"/>
  <c r="D23" i="9"/>
  <c r="C23" i="9" s="1"/>
  <c r="H22" i="9"/>
  <c r="D22" i="9"/>
  <c r="H21" i="9"/>
  <c r="C21" i="9" s="1"/>
  <c r="D21" i="9"/>
  <c r="H20" i="9"/>
  <c r="C20" i="9"/>
  <c r="D20" i="9"/>
  <c r="H19" i="9"/>
  <c r="D19" i="9"/>
  <c r="C19" i="9"/>
  <c r="H18" i="9"/>
  <c r="C18" i="9"/>
  <c r="D18" i="9"/>
  <c r="H17" i="9"/>
  <c r="C17" i="9" s="1"/>
  <c r="D17" i="9"/>
  <c r="H16" i="9"/>
  <c r="D16" i="9"/>
  <c r="H15" i="9"/>
  <c r="D15" i="9"/>
  <c r="C15" i="9"/>
  <c r="H14" i="9"/>
  <c r="C14" i="9"/>
  <c r="D14" i="9"/>
  <c r="H13" i="9"/>
  <c r="C13" i="9" s="1"/>
  <c r="D13" i="9"/>
  <c r="H12" i="9"/>
  <c r="D12" i="9"/>
  <c r="H11" i="9"/>
  <c r="C11" i="9"/>
  <c r="D11" i="9"/>
  <c r="H10" i="9"/>
  <c r="D10" i="9"/>
  <c r="H9" i="9"/>
  <c r="D9" i="9"/>
  <c r="C9" i="9" s="1"/>
  <c r="K29" i="8"/>
  <c r="J29" i="8"/>
  <c r="I29" i="8"/>
  <c r="G29" i="8"/>
  <c r="F29" i="8"/>
  <c r="E29" i="8"/>
  <c r="H28" i="8"/>
  <c r="D28" i="8"/>
  <c r="C28" i="8" s="1"/>
  <c r="H27" i="8"/>
  <c r="D27" i="8"/>
  <c r="C27" i="8"/>
  <c r="H26" i="8"/>
  <c r="C26" i="8"/>
  <c r="D26" i="8"/>
  <c r="H25" i="8"/>
  <c r="C25" i="8" s="1"/>
  <c r="D25" i="8"/>
  <c r="H24" i="8"/>
  <c r="D24" i="8"/>
  <c r="C24" i="8" s="1"/>
  <c r="H23" i="8"/>
  <c r="C23" i="8" s="1"/>
  <c r="D23" i="8"/>
  <c r="H22" i="8"/>
  <c r="D22" i="8"/>
  <c r="H21" i="8"/>
  <c r="D21" i="8"/>
  <c r="C21" i="8" s="1"/>
  <c r="H20" i="8"/>
  <c r="C20" i="8"/>
  <c r="D20" i="8"/>
  <c r="H19" i="8"/>
  <c r="C19" i="8" s="1"/>
  <c r="D19" i="8"/>
  <c r="H18" i="8"/>
  <c r="D18" i="8"/>
  <c r="C18" i="8" s="1"/>
  <c r="H17" i="8"/>
  <c r="C17" i="8"/>
  <c r="D17" i="8"/>
  <c r="H16" i="8"/>
  <c r="C16" i="8" s="1"/>
  <c r="D16" i="8"/>
  <c r="H15" i="8"/>
  <c r="D15" i="8"/>
  <c r="H14" i="8"/>
  <c r="C14" i="8" s="1"/>
  <c r="D14" i="8"/>
  <c r="H13" i="8"/>
  <c r="C13" i="8"/>
  <c r="D13" i="8"/>
  <c r="H12" i="8"/>
  <c r="D12" i="8"/>
  <c r="H11" i="8"/>
  <c r="D11" i="8"/>
  <c r="C11" i="8" s="1"/>
  <c r="H10" i="8"/>
  <c r="C10" i="8" s="1"/>
  <c r="D10" i="8"/>
  <c r="H9" i="8"/>
  <c r="D9" i="8"/>
  <c r="D29" i="8" s="1"/>
  <c r="K28" i="7"/>
  <c r="H28" i="7" s="1"/>
  <c r="J28" i="7"/>
  <c r="I28" i="7"/>
  <c r="G28" i="7"/>
  <c r="D28" i="7" s="1"/>
  <c r="F28" i="7"/>
  <c r="E28" i="7"/>
  <c r="K27" i="7"/>
  <c r="H27" i="7" s="1"/>
  <c r="J27" i="7"/>
  <c r="I27" i="7"/>
  <c r="G27" i="7"/>
  <c r="F27" i="7"/>
  <c r="D27" i="7" s="1"/>
  <c r="E27" i="7"/>
  <c r="K26" i="7"/>
  <c r="H26" i="7" s="1"/>
  <c r="C26" i="7" s="1"/>
  <c r="J26" i="7"/>
  <c r="I26" i="7"/>
  <c r="G26" i="7"/>
  <c r="D26" i="7"/>
  <c r="F26" i="7"/>
  <c r="E26" i="7"/>
  <c r="K25" i="7"/>
  <c r="H25" i="7"/>
  <c r="J25" i="7"/>
  <c r="I25" i="7"/>
  <c r="G25" i="7"/>
  <c r="D25" i="7" s="1"/>
  <c r="F25" i="7"/>
  <c r="E25" i="7"/>
  <c r="K24" i="7"/>
  <c r="H24" i="7" s="1"/>
  <c r="C24" i="7" s="1"/>
  <c r="J24" i="7"/>
  <c r="I24" i="7"/>
  <c r="G24" i="7"/>
  <c r="D24" i="7" s="1"/>
  <c r="F24" i="7"/>
  <c r="E24" i="7"/>
  <c r="K23" i="7"/>
  <c r="J23" i="7"/>
  <c r="I23" i="7"/>
  <c r="G23" i="7"/>
  <c r="F23" i="7"/>
  <c r="E23" i="7"/>
  <c r="D23" i="7" s="1"/>
  <c r="K22" i="7"/>
  <c r="J22" i="7"/>
  <c r="I22" i="7"/>
  <c r="H22" i="7" s="1"/>
  <c r="G22" i="7"/>
  <c r="F22" i="7"/>
  <c r="E22" i="7"/>
  <c r="D22" i="7" s="1"/>
  <c r="K21" i="7"/>
  <c r="J21" i="7"/>
  <c r="I21" i="7"/>
  <c r="H21" i="7" s="1"/>
  <c r="C21" i="7" s="1"/>
  <c r="G21" i="7"/>
  <c r="F21" i="7"/>
  <c r="E21" i="7"/>
  <c r="K20" i="7"/>
  <c r="H20" i="7" s="1"/>
  <c r="J20" i="7"/>
  <c r="I20" i="7"/>
  <c r="G20" i="7"/>
  <c r="F20" i="7"/>
  <c r="D20" i="7" s="1"/>
  <c r="E20" i="7"/>
  <c r="K19" i="7"/>
  <c r="J19" i="7"/>
  <c r="I19" i="7"/>
  <c r="G19" i="7"/>
  <c r="F19" i="7"/>
  <c r="E19" i="7"/>
  <c r="K18" i="7"/>
  <c r="J18" i="7"/>
  <c r="I18" i="7"/>
  <c r="H18" i="7" s="1"/>
  <c r="G18" i="7"/>
  <c r="D18" i="7" s="1"/>
  <c r="F18" i="7"/>
  <c r="E18" i="7"/>
  <c r="K17" i="7"/>
  <c r="J17" i="7"/>
  <c r="I17" i="7"/>
  <c r="G17" i="7"/>
  <c r="F17" i="7"/>
  <c r="E17" i="7"/>
  <c r="K16" i="7"/>
  <c r="H16" i="7"/>
  <c r="J16" i="7"/>
  <c r="I16" i="7"/>
  <c r="G16" i="7"/>
  <c r="D16" i="7" s="1"/>
  <c r="F16" i="7"/>
  <c r="E16" i="7"/>
  <c r="K15" i="7"/>
  <c r="H15" i="7" s="1"/>
  <c r="C15" i="7" s="1"/>
  <c r="J15" i="7"/>
  <c r="I15" i="7"/>
  <c r="G15" i="7"/>
  <c r="D15" i="7" s="1"/>
  <c r="F15" i="7"/>
  <c r="E15" i="7"/>
  <c r="K14" i="7"/>
  <c r="H14" i="7" s="1"/>
  <c r="J14" i="7"/>
  <c r="I14" i="7"/>
  <c r="G14" i="7"/>
  <c r="D14" i="7" s="1"/>
  <c r="F14" i="7"/>
  <c r="E14" i="7"/>
  <c r="K13" i="7"/>
  <c r="J13" i="7"/>
  <c r="H13" i="7" s="1"/>
  <c r="C13" i="7" s="1"/>
  <c r="I13" i="7"/>
  <c r="G13" i="7"/>
  <c r="F13" i="7"/>
  <c r="D13" i="7" s="1"/>
  <c r="E13" i="7"/>
  <c r="K12" i="7"/>
  <c r="H12" i="7"/>
  <c r="J12" i="7"/>
  <c r="I12" i="7"/>
  <c r="G12" i="7"/>
  <c r="D12" i="7" s="1"/>
  <c r="F12" i="7"/>
  <c r="E12" i="7"/>
  <c r="K11" i="7"/>
  <c r="J11" i="7"/>
  <c r="I11" i="7"/>
  <c r="G11" i="7"/>
  <c r="F11" i="7"/>
  <c r="E11" i="7"/>
  <c r="K10" i="7"/>
  <c r="H10" i="7"/>
  <c r="J10" i="7"/>
  <c r="I10" i="7"/>
  <c r="G10" i="7"/>
  <c r="F10" i="7"/>
  <c r="D10" i="7" s="1"/>
  <c r="E10" i="7"/>
  <c r="K9" i="7"/>
  <c r="H9" i="7"/>
  <c r="J9" i="7"/>
  <c r="I9" i="7"/>
  <c r="I29" i="7" s="1"/>
  <c r="G9" i="7"/>
  <c r="F9" i="7"/>
  <c r="E9" i="7"/>
  <c r="I34" i="6"/>
  <c r="H34" i="6"/>
  <c r="G34" i="6"/>
  <c r="F34" i="6"/>
  <c r="E34" i="6"/>
  <c r="D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34" i="6" s="1"/>
  <c r="C9" i="6"/>
  <c r="C8" i="6"/>
  <c r="I34" i="5"/>
  <c r="H34" i="5"/>
  <c r="G34" i="5"/>
  <c r="F34" i="5"/>
  <c r="E34" i="5"/>
  <c r="D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34" i="5" s="1"/>
  <c r="C9" i="5"/>
  <c r="C8" i="5"/>
  <c r="I33" i="4"/>
  <c r="H33" i="4"/>
  <c r="G33" i="4"/>
  <c r="F33" i="4"/>
  <c r="E33" i="4"/>
  <c r="D33" i="4"/>
  <c r="C33" i="4" s="1"/>
  <c r="I32" i="4"/>
  <c r="H32" i="4"/>
  <c r="G32" i="4"/>
  <c r="F32" i="4"/>
  <c r="E32" i="4"/>
  <c r="D32" i="4"/>
  <c r="C32" i="4" s="1"/>
  <c r="I31" i="4"/>
  <c r="H31" i="4"/>
  <c r="G31" i="4"/>
  <c r="F31" i="4"/>
  <c r="E31" i="4"/>
  <c r="C31" i="4" s="1"/>
  <c r="D31" i="4"/>
  <c r="I30" i="4"/>
  <c r="H30" i="4"/>
  <c r="G30" i="4"/>
  <c r="F30" i="4"/>
  <c r="E30" i="4"/>
  <c r="D30" i="4"/>
  <c r="C30" i="4"/>
  <c r="I29" i="4"/>
  <c r="H29" i="4"/>
  <c r="G29" i="4"/>
  <c r="F29" i="4"/>
  <c r="C29" i="4" s="1"/>
  <c r="E29" i="4"/>
  <c r="D29" i="4"/>
  <c r="I28" i="4"/>
  <c r="H28" i="4"/>
  <c r="C28" i="4" s="1"/>
  <c r="G28" i="4"/>
  <c r="F28" i="4"/>
  <c r="E28" i="4"/>
  <c r="D28" i="4"/>
  <c r="I27" i="4"/>
  <c r="H27" i="4"/>
  <c r="G27" i="4"/>
  <c r="C27" i="4" s="1"/>
  <c r="F27" i="4"/>
  <c r="E27" i="4"/>
  <c r="D27" i="4"/>
  <c r="I26" i="4"/>
  <c r="H26" i="4"/>
  <c r="G26" i="4"/>
  <c r="F26" i="4"/>
  <c r="C26" i="4" s="1"/>
  <c r="E26" i="4"/>
  <c r="D26" i="4"/>
  <c r="I25" i="4"/>
  <c r="H25" i="4"/>
  <c r="G25" i="4"/>
  <c r="F25" i="4"/>
  <c r="E25" i="4"/>
  <c r="C25" i="4" s="1"/>
  <c r="D25" i="4"/>
  <c r="I24" i="4"/>
  <c r="H24" i="4"/>
  <c r="G24" i="4"/>
  <c r="F24" i="4"/>
  <c r="E24" i="4"/>
  <c r="C24" i="4" s="1"/>
  <c r="D24" i="4"/>
  <c r="I23" i="4"/>
  <c r="H23" i="4"/>
  <c r="G23" i="4"/>
  <c r="F23" i="4"/>
  <c r="E23" i="4"/>
  <c r="D23" i="4"/>
  <c r="I22" i="4"/>
  <c r="H22" i="4"/>
  <c r="G22" i="4"/>
  <c r="F22" i="4"/>
  <c r="E22" i="4"/>
  <c r="C22" i="4" s="1"/>
  <c r="D22" i="4"/>
  <c r="I21" i="4"/>
  <c r="H21" i="4"/>
  <c r="G21" i="4"/>
  <c r="C21" i="4" s="1"/>
  <c r="F21" i="4"/>
  <c r="E21" i="4"/>
  <c r="D21" i="4"/>
  <c r="I20" i="4"/>
  <c r="H20" i="4"/>
  <c r="G20" i="4"/>
  <c r="F20" i="4"/>
  <c r="E20" i="4"/>
  <c r="C20" i="4" s="1"/>
  <c r="D20" i="4"/>
  <c r="I19" i="4"/>
  <c r="H19" i="4"/>
  <c r="G19" i="4"/>
  <c r="F19" i="4"/>
  <c r="E19" i="4"/>
  <c r="D19" i="4"/>
  <c r="C19" i="4" s="1"/>
  <c r="I18" i="4"/>
  <c r="H18" i="4"/>
  <c r="G18" i="4"/>
  <c r="F18" i="4"/>
  <c r="E18" i="4"/>
  <c r="D18" i="4"/>
  <c r="I17" i="4"/>
  <c r="H17" i="4"/>
  <c r="G17" i="4"/>
  <c r="F17" i="4"/>
  <c r="E17" i="4"/>
  <c r="C17" i="4" s="1"/>
  <c r="D17" i="4"/>
  <c r="I16" i="4"/>
  <c r="H16" i="4"/>
  <c r="G16" i="4"/>
  <c r="F16" i="4"/>
  <c r="E16" i="4"/>
  <c r="C16" i="4"/>
  <c r="D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I13" i="4"/>
  <c r="H13" i="4"/>
  <c r="G13" i="4"/>
  <c r="F13" i="4"/>
  <c r="E13" i="4"/>
  <c r="D13" i="4"/>
  <c r="C13" i="4" s="1"/>
  <c r="I12" i="4"/>
  <c r="H12" i="4"/>
  <c r="G12" i="4"/>
  <c r="F12" i="4"/>
  <c r="E12" i="4"/>
  <c r="D12" i="4"/>
  <c r="C12" i="4" s="1"/>
  <c r="I11" i="4"/>
  <c r="H11" i="4"/>
  <c r="G11" i="4"/>
  <c r="F11" i="4"/>
  <c r="E11" i="4"/>
  <c r="D11" i="4"/>
  <c r="C11" i="4"/>
  <c r="I10" i="4"/>
  <c r="H10" i="4"/>
  <c r="G10" i="4"/>
  <c r="F10" i="4"/>
  <c r="C10" i="4" s="1"/>
  <c r="E10" i="4"/>
  <c r="D10" i="4"/>
  <c r="I9" i="4"/>
  <c r="H9" i="4"/>
  <c r="G9" i="4"/>
  <c r="F9" i="4"/>
  <c r="E9" i="4"/>
  <c r="D9" i="4"/>
  <c r="C9" i="4" s="1"/>
  <c r="I8" i="4"/>
  <c r="I34" i="4" s="1"/>
  <c r="H8" i="4"/>
  <c r="G8" i="4"/>
  <c r="F8" i="4"/>
  <c r="E8" i="4"/>
  <c r="D8" i="4"/>
  <c r="N36" i="3"/>
  <c r="M36" i="3"/>
  <c r="L36" i="3"/>
  <c r="K36" i="3"/>
  <c r="J36" i="3"/>
  <c r="I36" i="3"/>
  <c r="H36" i="3"/>
  <c r="G36" i="3"/>
  <c r="F36" i="3"/>
  <c r="E36" i="3"/>
  <c r="C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36" i="3" s="1"/>
  <c r="D8" i="3"/>
  <c r="N36" i="2"/>
  <c r="M36" i="2"/>
  <c r="L36" i="2"/>
  <c r="K36" i="2"/>
  <c r="J36" i="2"/>
  <c r="I36" i="2"/>
  <c r="H36" i="2"/>
  <c r="G36" i="2"/>
  <c r="F36" i="2"/>
  <c r="E36" i="2"/>
  <c r="D36" i="2"/>
  <c r="C36" i="2"/>
  <c r="N35" i="1"/>
  <c r="M35" i="1"/>
  <c r="L35" i="1"/>
  <c r="K35" i="1"/>
  <c r="J35" i="1"/>
  <c r="I35" i="1"/>
  <c r="H35" i="1"/>
  <c r="G35" i="1"/>
  <c r="F35" i="1"/>
  <c r="D35" i="1" s="1"/>
  <c r="E35" i="1"/>
  <c r="C35" i="1"/>
  <c r="N34" i="1"/>
  <c r="M34" i="1"/>
  <c r="L34" i="1"/>
  <c r="K34" i="1"/>
  <c r="J34" i="1"/>
  <c r="I34" i="1"/>
  <c r="H34" i="1"/>
  <c r="G34" i="1"/>
  <c r="F34" i="1"/>
  <c r="D34" i="1" s="1"/>
  <c r="E34" i="1"/>
  <c r="C34" i="1"/>
  <c r="N33" i="1"/>
  <c r="M33" i="1"/>
  <c r="L33" i="1"/>
  <c r="K33" i="1"/>
  <c r="J33" i="1"/>
  <c r="I33" i="1"/>
  <c r="H33" i="1"/>
  <c r="G33" i="1"/>
  <c r="F33" i="1"/>
  <c r="E33" i="1"/>
  <c r="C33" i="1"/>
  <c r="N32" i="1"/>
  <c r="M32" i="1"/>
  <c r="L32" i="1"/>
  <c r="K32" i="1"/>
  <c r="J32" i="1"/>
  <c r="I32" i="1"/>
  <c r="H32" i="1"/>
  <c r="G32" i="1"/>
  <c r="F32" i="1"/>
  <c r="E32" i="1"/>
  <c r="C32" i="1"/>
  <c r="N31" i="1"/>
  <c r="M31" i="1"/>
  <c r="L31" i="1"/>
  <c r="K31" i="1"/>
  <c r="J31" i="1"/>
  <c r="I31" i="1"/>
  <c r="H31" i="1"/>
  <c r="G31" i="1"/>
  <c r="F31" i="1"/>
  <c r="D31" i="1" s="1"/>
  <c r="E31" i="1"/>
  <c r="C31" i="1"/>
  <c r="N30" i="1"/>
  <c r="M30" i="1"/>
  <c r="L30" i="1"/>
  <c r="K30" i="1"/>
  <c r="J30" i="1"/>
  <c r="I30" i="1"/>
  <c r="H30" i="1"/>
  <c r="G30" i="1"/>
  <c r="F30" i="1"/>
  <c r="E30" i="1"/>
  <c r="C30" i="1"/>
  <c r="N29" i="1"/>
  <c r="M29" i="1"/>
  <c r="M36" i="1" s="1"/>
  <c r="L29" i="1"/>
  <c r="K29" i="1"/>
  <c r="J29" i="1"/>
  <c r="I29" i="1"/>
  <c r="H29" i="1"/>
  <c r="G29" i="1"/>
  <c r="F29" i="1"/>
  <c r="E29" i="1"/>
  <c r="D29" i="1" s="1"/>
  <c r="C29" i="1"/>
  <c r="N28" i="1"/>
  <c r="M28" i="1"/>
  <c r="L28" i="1"/>
  <c r="K28" i="1"/>
  <c r="J28" i="1"/>
  <c r="I28" i="1"/>
  <c r="H28" i="1"/>
  <c r="G28" i="1"/>
  <c r="F28" i="1"/>
  <c r="E28" i="1"/>
  <c r="C28" i="1"/>
  <c r="N27" i="1"/>
  <c r="M27" i="1"/>
  <c r="L27" i="1"/>
  <c r="K27" i="1"/>
  <c r="J27" i="1"/>
  <c r="I27" i="1"/>
  <c r="H27" i="1"/>
  <c r="G27" i="1"/>
  <c r="F27" i="1"/>
  <c r="E27" i="1"/>
  <c r="C27" i="1"/>
  <c r="N26" i="1"/>
  <c r="M26" i="1"/>
  <c r="L26" i="1"/>
  <c r="K26" i="1"/>
  <c r="J26" i="1"/>
  <c r="I26" i="1"/>
  <c r="H26" i="1"/>
  <c r="G26" i="1"/>
  <c r="F26" i="1"/>
  <c r="E26" i="1"/>
  <c r="D26" i="1" s="1"/>
  <c r="C26" i="1"/>
  <c r="N25" i="1"/>
  <c r="M25" i="1"/>
  <c r="L25" i="1"/>
  <c r="K25" i="1"/>
  <c r="J25" i="1"/>
  <c r="I25" i="1"/>
  <c r="H25" i="1"/>
  <c r="G25" i="1"/>
  <c r="F25" i="1"/>
  <c r="E25" i="1"/>
  <c r="D25" i="1" s="1"/>
  <c r="C25" i="1"/>
  <c r="N24" i="1"/>
  <c r="M24" i="1"/>
  <c r="L24" i="1"/>
  <c r="K24" i="1"/>
  <c r="J24" i="1"/>
  <c r="I24" i="1"/>
  <c r="H24" i="1"/>
  <c r="G24" i="1"/>
  <c r="F24" i="1"/>
  <c r="E24" i="1"/>
  <c r="C24" i="1"/>
  <c r="N23" i="1"/>
  <c r="M23" i="1"/>
  <c r="L23" i="1"/>
  <c r="K23" i="1"/>
  <c r="J23" i="1"/>
  <c r="I23" i="1"/>
  <c r="H23" i="1"/>
  <c r="G23" i="1"/>
  <c r="F23" i="1"/>
  <c r="E23" i="1"/>
  <c r="C23" i="1"/>
  <c r="N22" i="1"/>
  <c r="M22" i="1"/>
  <c r="L22" i="1"/>
  <c r="K22" i="1"/>
  <c r="J22" i="1"/>
  <c r="I22" i="1"/>
  <c r="H22" i="1"/>
  <c r="G22" i="1"/>
  <c r="F22" i="1"/>
  <c r="E22" i="1"/>
  <c r="C22" i="1"/>
  <c r="N21" i="1"/>
  <c r="M21" i="1"/>
  <c r="L21" i="1"/>
  <c r="K21" i="1"/>
  <c r="J21" i="1"/>
  <c r="I21" i="1"/>
  <c r="H21" i="1"/>
  <c r="G21" i="1"/>
  <c r="F21" i="1"/>
  <c r="E21" i="1"/>
  <c r="D21" i="1" s="1"/>
  <c r="C21" i="1"/>
  <c r="N20" i="1"/>
  <c r="M20" i="1"/>
  <c r="L20" i="1"/>
  <c r="K20" i="1"/>
  <c r="J20" i="1"/>
  <c r="I20" i="1"/>
  <c r="H20" i="1"/>
  <c r="G20" i="1"/>
  <c r="F20" i="1"/>
  <c r="E20" i="1"/>
  <c r="D20" i="1" s="1"/>
  <c r="C20" i="1"/>
  <c r="N19" i="1"/>
  <c r="M19" i="1"/>
  <c r="L19" i="1"/>
  <c r="K19" i="1"/>
  <c r="J19" i="1"/>
  <c r="I19" i="1"/>
  <c r="H19" i="1"/>
  <c r="G19" i="1"/>
  <c r="F19" i="1"/>
  <c r="E19" i="1"/>
  <c r="C19" i="1"/>
  <c r="N18" i="1"/>
  <c r="M18" i="1"/>
  <c r="L18" i="1"/>
  <c r="K18" i="1"/>
  <c r="J18" i="1"/>
  <c r="I18" i="1"/>
  <c r="H18" i="1"/>
  <c r="G18" i="1"/>
  <c r="F18" i="1"/>
  <c r="E18" i="1"/>
  <c r="C18" i="1"/>
  <c r="N17" i="1"/>
  <c r="M17" i="1"/>
  <c r="L17" i="1"/>
  <c r="K17" i="1"/>
  <c r="J17" i="1"/>
  <c r="I17" i="1"/>
  <c r="H17" i="1"/>
  <c r="G17" i="1"/>
  <c r="F17" i="1"/>
  <c r="E17" i="1"/>
  <c r="D17" i="1" s="1"/>
  <c r="C17" i="1"/>
  <c r="N16" i="1"/>
  <c r="M16" i="1"/>
  <c r="L16" i="1"/>
  <c r="K16" i="1"/>
  <c r="J16" i="1"/>
  <c r="I16" i="1"/>
  <c r="H16" i="1"/>
  <c r="G16" i="1"/>
  <c r="F16" i="1"/>
  <c r="E16" i="1"/>
  <c r="D16" i="1" s="1"/>
  <c r="C16" i="1"/>
  <c r="C36" i="1" s="1"/>
  <c r="N15" i="1"/>
  <c r="M15" i="1"/>
  <c r="L15" i="1"/>
  <c r="K15" i="1"/>
  <c r="J15" i="1"/>
  <c r="I15" i="1"/>
  <c r="H15" i="1"/>
  <c r="G15" i="1"/>
  <c r="F15" i="1"/>
  <c r="E15" i="1"/>
  <c r="C15" i="1"/>
  <c r="N14" i="1"/>
  <c r="M14" i="1"/>
  <c r="L14" i="1"/>
  <c r="K14" i="1"/>
  <c r="J14" i="1"/>
  <c r="I14" i="1"/>
  <c r="H14" i="1"/>
  <c r="G14" i="1"/>
  <c r="F14" i="1"/>
  <c r="E14" i="1"/>
  <c r="C14" i="1"/>
  <c r="N13" i="1"/>
  <c r="M13" i="1"/>
  <c r="L13" i="1"/>
  <c r="K13" i="1"/>
  <c r="J13" i="1"/>
  <c r="I13" i="1"/>
  <c r="H13" i="1"/>
  <c r="G13" i="1"/>
  <c r="F13" i="1"/>
  <c r="E13" i="1"/>
  <c r="D13" i="1" s="1"/>
  <c r="C13" i="1"/>
  <c r="N12" i="1"/>
  <c r="M12" i="1"/>
  <c r="L12" i="1"/>
  <c r="K12" i="1"/>
  <c r="J12" i="1"/>
  <c r="I12" i="1"/>
  <c r="H12" i="1"/>
  <c r="G12" i="1"/>
  <c r="F12" i="1"/>
  <c r="E12" i="1"/>
  <c r="E36" i="1" s="1"/>
  <c r="C12" i="1"/>
  <c r="N11" i="1"/>
  <c r="M11" i="1"/>
  <c r="L11" i="1"/>
  <c r="K11" i="1"/>
  <c r="J11" i="1"/>
  <c r="I11" i="1"/>
  <c r="H11" i="1"/>
  <c r="G11" i="1"/>
  <c r="F11" i="1"/>
  <c r="E11" i="1"/>
  <c r="C11" i="1"/>
  <c r="N10" i="1"/>
  <c r="M10" i="1"/>
  <c r="L10" i="1"/>
  <c r="K10" i="1"/>
  <c r="J10" i="1"/>
  <c r="I10" i="1"/>
  <c r="H10" i="1"/>
  <c r="G10" i="1"/>
  <c r="F10" i="1"/>
  <c r="E10" i="1"/>
  <c r="D10" i="1" s="1"/>
  <c r="C10" i="1"/>
  <c r="N9" i="1"/>
  <c r="M9" i="1"/>
  <c r="L9" i="1"/>
  <c r="K9" i="1"/>
  <c r="J9" i="1"/>
  <c r="I9" i="1"/>
  <c r="I36" i="1" s="1"/>
  <c r="H9" i="1"/>
  <c r="G9" i="1"/>
  <c r="F9" i="1"/>
  <c r="E9" i="1"/>
  <c r="C9" i="1"/>
  <c r="N8" i="1"/>
  <c r="N36" i="1"/>
  <c r="M8" i="1"/>
  <c r="L8" i="1"/>
  <c r="L36" i="1" s="1"/>
  <c r="K8" i="1"/>
  <c r="J8" i="1"/>
  <c r="J36" i="1"/>
  <c r="I8" i="1"/>
  <c r="H8" i="1"/>
  <c r="G8" i="1"/>
  <c r="F8" i="1"/>
  <c r="E8" i="1"/>
  <c r="C8" i="1"/>
  <c r="C9" i="8"/>
  <c r="C9" i="10"/>
  <c r="D22" i="1"/>
  <c r="C22" i="7"/>
  <c r="C22" i="8"/>
  <c r="J20" i="13"/>
  <c r="H17" i="7"/>
  <c r="H19" i="7"/>
  <c r="C19" i="7" s="1"/>
  <c r="D21" i="7"/>
  <c r="D21" i="10"/>
  <c r="C15" i="10"/>
  <c r="E12" i="19"/>
  <c r="E29" i="7"/>
  <c r="D17" i="7"/>
  <c r="C17" i="7" s="1"/>
  <c r="D29" i="9"/>
  <c r="C9" i="16"/>
  <c r="C10" i="22"/>
  <c r="C14" i="4"/>
  <c r="D19" i="7"/>
  <c r="C20" i="7"/>
  <c r="C12" i="9"/>
  <c r="C22" i="9"/>
  <c r="C12" i="10"/>
  <c r="I20" i="13"/>
  <c r="C18" i="16"/>
  <c r="I12" i="19"/>
  <c r="C12" i="20"/>
  <c r="C19" i="22"/>
  <c r="C21" i="29"/>
  <c r="C23" i="4"/>
  <c r="I21" i="10"/>
  <c r="C10" i="13"/>
  <c r="C18" i="13"/>
  <c r="C14" i="16"/>
  <c r="C9" i="22"/>
  <c r="C21" i="24"/>
  <c r="H21" i="25"/>
  <c r="C14" i="25"/>
  <c r="C27" i="7"/>
  <c r="C20" i="14" l="1"/>
  <c r="C15" i="16"/>
  <c r="K36" i="1"/>
  <c r="D14" i="1"/>
  <c r="D18" i="1"/>
  <c r="D34" i="4"/>
  <c r="C8" i="4"/>
  <c r="H34" i="4"/>
  <c r="C14" i="7"/>
  <c r="C16" i="7"/>
  <c r="C28" i="7"/>
  <c r="C12" i="8"/>
  <c r="C29" i="8" s="1"/>
  <c r="H29" i="8"/>
  <c r="C16" i="10"/>
  <c r="K20" i="13"/>
  <c r="N20" i="13"/>
  <c r="G20" i="13"/>
  <c r="C9" i="13"/>
  <c r="C15" i="13"/>
  <c r="C20" i="15"/>
  <c r="E21" i="16"/>
  <c r="K21" i="16"/>
  <c r="D12" i="19"/>
  <c r="C8" i="19"/>
  <c r="I21" i="25"/>
  <c r="C12" i="25"/>
  <c r="E21" i="25"/>
  <c r="F36" i="1"/>
  <c r="D30" i="1"/>
  <c r="H11" i="7"/>
  <c r="K29" i="7"/>
  <c r="D20" i="13"/>
  <c r="C13" i="13"/>
  <c r="D24" i="1"/>
  <c r="D28" i="1"/>
  <c r="D33" i="1"/>
  <c r="F34" i="4"/>
  <c r="J29" i="7"/>
  <c r="C10" i="7"/>
  <c r="G29" i="7"/>
  <c r="D11" i="7"/>
  <c r="C16" i="9"/>
  <c r="C26" i="9"/>
  <c r="C8" i="10"/>
  <c r="E21" i="10"/>
  <c r="E20" i="13"/>
  <c r="C8" i="13"/>
  <c r="C11" i="13"/>
  <c r="F21" i="16"/>
  <c r="D21" i="16"/>
  <c r="J12" i="19"/>
  <c r="E21" i="22"/>
  <c r="C14" i="22"/>
  <c r="G21" i="25"/>
  <c r="C8" i="25"/>
  <c r="D9" i="1"/>
  <c r="D12" i="1"/>
  <c r="C8" i="22"/>
  <c r="C21" i="22" s="1"/>
  <c r="G21" i="10"/>
  <c r="D8" i="1"/>
  <c r="G36" i="1"/>
  <c r="H36" i="1"/>
  <c r="D11" i="1"/>
  <c r="D15" i="1"/>
  <c r="D19" i="1"/>
  <c r="D23" i="1"/>
  <c r="D27" i="1"/>
  <c r="D32" i="1"/>
  <c r="G34" i="4"/>
  <c r="E34" i="4"/>
  <c r="C18" i="4"/>
  <c r="F29" i="7"/>
  <c r="D9" i="7"/>
  <c r="D29" i="7" s="1"/>
  <c r="C9" i="7"/>
  <c r="C12" i="7"/>
  <c r="C18" i="7"/>
  <c r="H23" i="7"/>
  <c r="C23" i="7" s="1"/>
  <c r="C25" i="7"/>
  <c r="C15" i="8"/>
  <c r="C10" i="9"/>
  <c r="H29" i="9"/>
  <c r="J21" i="10"/>
  <c r="F20" i="13"/>
  <c r="C17" i="13"/>
  <c r="G21" i="16"/>
  <c r="C8" i="16"/>
  <c r="C21" i="16" s="1"/>
  <c r="J21" i="16"/>
  <c r="C10" i="16"/>
  <c r="G12" i="19"/>
  <c r="N12" i="19"/>
  <c r="C10" i="19"/>
  <c r="C11" i="19"/>
  <c r="H21" i="22"/>
  <c r="F21" i="22"/>
  <c r="C18" i="22"/>
  <c r="C9" i="25"/>
  <c r="D21" i="25"/>
  <c r="C10" i="25"/>
  <c r="C16" i="25"/>
  <c r="C21" i="25" l="1"/>
  <c r="C20" i="13"/>
  <c r="C34" i="4"/>
  <c r="C29" i="7"/>
  <c r="C11" i="7"/>
  <c r="H29" i="7"/>
  <c r="C29" i="9"/>
  <c r="D36" i="1"/>
  <c r="C21" i="10"/>
  <c r="C12" i="19"/>
</calcChain>
</file>

<file path=xl/sharedStrings.xml><?xml version="1.0" encoding="utf-8"?>
<sst xmlns="http://schemas.openxmlformats.org/spreadsheetml/2006/main" count="1447" uniqueCount="374">
  <si>
    <t xml:space="preserve"> Table ( 3 )</t>
  </si>
  <si>
    <t>جدول (3 )</t>
  </si>
  <si>
    <t>السكان السعوديون الملتحقون بالدراسة حسب العمر والمرحلة الدراسية</t>
  </si>
  <si>
    <t xml:space="preserve">Saudi population enrolled in school, by age and school level </t>
  </si>
  <si>
    <t xml:space="preserve">Age </t>
  </si>
  <si>
    <t>إجمالي
السكان</t>
  </si>
  <si>
    <t>الملتحقون حسب المرحلة الدراسية                                                    Enrolled by school level</t>
  </si>
  <si>
    <t>العمر</t>
  </si>
  <si>
    <t>جملة الملتحقين</t>
  </si>
  <si>
    <t>دكتوراة</t>
  </si>
  <si>
    <t>ماجستير</t>
  </si>
  <si>
    <t>دبلوم عالي</t>
  </si>
  <si>
    <t>الجامعة</t>
  </si>
  <si>
    <t>دبلوم 
دون الجامعة</t>
  </si>
  <si>
    <t>الثانوية</t>
  </si>
  <si>
    <t>دبلوم دون الثانوي</t>
  </si>
  <si>
    <t>المتوسطة</t>
  </si>
  <si>
    <t>الأبتدائية</t>
  </si>
  <si>
    <t>تمهيدي / روضة</t>
  </si>
  <si>
    <t>GROUPS</t>
  </si>
  <si>
    <t>Total population</t>
  </si>
  <si>
    <t>Total enrolled</t>
  </si>
  <si>
    <t>Ph. D.</t>
  </si>
  <si>
    <t>Master</t>
  </si>
  <si>
    <t>Higher Diploma</t>
  </si>
  <si>
    <t>Bachelors</t>
  </si>
  <si>
    <t xml:space="preserve">Pre-Univ. Diploma  </t>
  </si>
  <si>
    <t>Second-
ary</t>
  </si>
  <si>
    <t xml:space="preserve">Pre-Secondary. Diploma  </t>
  </si>
  <si>
    <t>Inter-
mediate</t>
  </si>
  <si>
    <t>Primary</t>
  </si>
  <si>
    <t>preliminary</t>
  </si>
  <si>
    <t>30+</t>
  </si>
  <si>
    <t>Total</t>
  </si>
  <si>
    <t>الجملــة</t>
  </si>
  <si>
    <t xml:space="preserve">  Source: Education and Training Survey 2017 _General Authority for Statistics </t>
  </si>
  <si>
    <t>المصدر: مسح التعليم والتدريب 2017 _ الهيئة العامة للإحصاء</t>
  </si>
  <si>
    <t xml:space="preserve"> Table ( 3-1 )</t>
  </si>
  <si>
    <t>جدول ( 3-1 )</t>
  </si>
  <si>
    <t>السكان السعوديون الذكور الملتحقون بالدراسة حسب العمر والمرحلة الدراسية</t>
  </si>
  <si>
    <t xml:space="preserve">Saudi male population enrolled in school, by age and school level </t>
  </si>
  <si>
    <t>R</t>
  </si>
  <si>
    <t xml:space="preserve"> Table ( 3-2 )</t>
  </si>
  <si>
    <t>جدول ( 3-2 )</t>
  </si>
  <si>
    <t>السكان السعوديون الإناث الملتحقون بالدراسة حسب العمر والمرحلة الدراسية</t>
  </si>
  <si>
    <t xml:space="preserve">Saudi female population enrolled in school, by age and school level </t>
  </si>
  <si>
    <t xml:space="preserve"> Table (4)</t>
  </si>
  <si>
    <t>جدول ( 4)</t>
  </si>
  <si>
    <t>السكان السعوديون الملتحقون بالمرحلة الإبتدائية حسب العمر والصف الدراسي</t>
  </si>
  <si>
    <t>Saudi population enrolled in primary level by age and grade</t>
  </si>
  <si>
    <t>الملتحقون حسب الصف                                                                                   Enrolled by grade</t>
  </si>
  <si>
    <t>السادس</t>
  </si>
  <si>
    <t>الخامس</t>
  </si>
  <si>
    <t>الرابع</t>
  </si>
  <si>
    <t>الثالث</t>
  </si>
  <si>
    <t>الثاني</t>
  </si>
  <si>
    <t>الأول</t>
  </si>
  <si>
    <t xml:space="preserve">Sixth Grade </t>
  </si>
  <si>
    <t xml:space="preserve">Fifth Grade  </t>
  </si>
  <si>
    <t>    Forth Grade</t>
  </si>
  <si>
    <t xml:space="preserve">    Third Grade </t>
  </si>
  <si>
    <t xml:space="preserve">   Second Grade </t>
  </si>
  <si>
    <t xml:space="preserve">First Grade </t>
  </si>
  <si>
    <t xml:space="preserve"> Table ( 4-1 )</t>
  </si>
  <si>
    <t>جدول ( 4-1 )</t>
  </si>
  <si>
    <t>السكان السعوديون الذكور الملتحقون بالمرحلة الإبتدائية حسب العمر والصف الدراسي</t>
  </si>
  <si>
    <t>Saudi Male population enrolled in primary level by age and grade</t>
  </si>
  <si>
    <t xml:space="preserve"> Table (4-2 )</t>
  </si>
  <si>
    <t>جدول ( 4-2 )</t>
  </si>
  <si>
    <t>السكان السعوديون الإناث الملتحقون بالمرحلة الإبتدائية حسب العمر والصف الدراسي</t>
  </si>
  <si>
    <t>Saudi Female population enrolled in primary level by age and grade</t>
  </si>
  <si>
    <t xml:space="preserve"> Table ( 5 )</t>
  </si>
  <si>
    <t>جدول (5)</t>
  </si>
  <si>
    <t>السكان السعوديون الملتحقون بالمرحلة المتوسطة والثانوية أو ما يعادلها حسب العمر والصف الدراسي</t>
  </si>
  <si>
    <t>Saudi population enrolled in inter-mediate and secondary school or equivalent by age and grade</t>
  </si>
  <si>
    <t xml:space="preserve">الملتحقون حسب الصف                                                                                 Enrolled by grade      </t>
  </si>
  <si>
    <t xml:space="preserve">الملتحقون في المرحلة الثانوية </t>
  </si>
  <si>
    <t xml:space="preserve">الملتحقون في المرحلة المتوسطة </t>
  </si>
  <si>
    <t xml:space="preserve">المرحلة الثانوية                         Secondary Education   </t>
  </si>
  <si>
    <t xml:space="preserve">المرحلة المتوسطة                  Inter-mediate  Education </t>
  </si>
  <si>
    <t>جملة الثانوي</t>
  </si>
  <si>
    <t>جملة المتوسط</t>
  </si>
  <si>
    <t>Total secondary</t>
  </si>
  <si>
    <t xml:space="preserve">Total Inter-mediate </t>
  </si>
  <si>
    <t xml:space="preserve"> Table ( 5-1 )</t>
  </si>
  <si>
    <t>جدول ( 5-1 )</t>
  </si>
  <si>
    <t>السكان السعوديون الذكور الملتحقون بالمرحلة المتوسطة والثانوية أو ما يعادلها حسب العمر والصف الدراسي</t>
  </si>
  <si>
    <t>Saudi Male population enrolled in inter-mediate and secondary school or equivalent by age and grade</t>
  </si>
  <si>
    <t xml:space="preserve"> Table ( 5-2 )</t>
  </si>
  <si>
    <t>جدول ( 5-2 )</t>
  </si>
  <si>
    <t>السكان السعوديون الإناث الملتحقون بالمرحلة المتوسطة والثانوية أو ما يعادلها حسب العمر والصف الدراسي</t>
  </si>
  <si>
    <t>Saudi Female Population enrolled in inter-mediate and secondary school or equivalent by age and grade</t>
  </si>
  <si>
    <t xml:space="preserve">المرحلة المتوسطة                 Inter-mediate  Education </t>
  </si>
  <si>
    <t>Table ( 7 )</t>
  </si>
  <si>
    <t>جدول ( 7 )</t>
  </si>
  <si>
    <t>السكان السعوديون ( 10 سنوات فأكثر ) حسب المنطقة والحالة التعليمية</t>
  </si>
  <si>
    <t xml:space="preserve"> Saudi Population ( 10 years and over ) by Administative Area and Educational Status</t>
  </si>
  <si>
    <t>Administative Area</t>
  </si>
  <si>
    <t>الحالة التعليمية                                                                                    Educational Status</t>
  </si>
  <si>
    <t>المنطقة الإدارية</t>
  </si>
  <si>
    <t>الجملة</t>
  </si>
  <si>
    <t>الثانوية
أو ما يعادلها</t>
  </si>
  <si>
    <t>الابتدائية</t>
  </si>
  <si>
    <t>يقرأ ويكتب</t>
  </si>
  <si>
    <t>أمي</t>
  </si>
  <si>
    <t>Secondary/
Equivalent</t>
  </si>
  <si>
    <t>Inter-mediate</t>
  </si>
  <si>
    <t>Read&amp; Write</t>
  </si>
  <si>
    <t>llIiterate</t>
  </si>
  <si>
    <t>Al-Riyadh</t>
  </si>
  <si>
    <t>الـريــــــاض</t>
  </si>
  <si>
    <t>Makkah Al-Mokarramah</t>
  </si>
  <si>
    <t>مكــة المكـرمـة</t>
  </si>
  <si>
    <t>Al-Madinah Al-Monawarah</t>
  </si>
  <si>
    <t>المدينة المنورة</t>
  </si>
  <si>
    <t>Al-Qaseem</t>
  </si>
  <si>
    <t>القصيــــــــم</t>
  </si>
  <si>
    <t>Eastern Region</t>
  </si>
  <si>
    <t>الشــرقيـــــة</t>
  </si>
  <si>
    <t>Aseer</t>
  </si>
  <si>
    <t>عســـــــــــير</t>
  </si>
  <si>
    <t>Tabouk</t>
  </si>
  <si>
    <t>تبــــــــــوك</t>
  </si>
  <si>
    <t>Hail</t>
  </si>
  <si>
    <t>حــــــــائـل</t>
  </si>
  <si>
    <t>Northern Borders</t>
  </si>
  <si>
    <t>الحدود الشمالية</t>
  </si>
  <si>
    <t>Jazan</t>
  </si>
  <si>
    <t>جــــــــــــــازان</t>
  </si>
  <si>
    <t>Najran</t>
  </si>
  <si>
    <t>نجـــــــــران</t>
  </si>
  <si>
    <t>Al-Baha</t>
  </si>
  <si>
    <t>البـاحـــــــة</t>
  </si>
  <si>
    <t>Al-Jouf</t>
  </si>
  <si>
    <t>الجـــــــــوف</t>
  </si>
  <si>
    <t>الجمــــــــلة</t>
  </si>
  <si>
    <t>Table( 7-1 )</t>
  </si>
  <si>
    <t>جدول ( 7-1 )</t>
  </si>
  <si>
    <t>السكان السعوديون الذكور ( 10 سنوات فأكثر )  حسب المنطقة والحالة التعليمية</t>
  </si>
  <si>
    <t>Saudi Male Population ( 10 years and over ) by Administative Area and Educational Status</t>
  </si>
  <si>
    <t>Table ( 7-2 )</t>
  </si>
  <si>
    <t>جدول ( 7-2)</t>
  </si>
  <si>
    <t>السكان السعوديون الإناث (10 سنوات فأكثر )  حسب المنطقة والحالة التعليمية</t>
  </si>
  <si>
    <t xml:space="preserve">  Saudi Female Population (10 years and over ) by Administative Area and Educational Status</t>
  </si>
  <si>
    <t xml:space="preserve">  Table ( 8 )</t>
  </si>
  <si>
    <t>جدول ( 8)</t>
  </si>
  <si>
    <t>السكان السعوديون حسب فئات العمر والحالة التعليمية</t>
  </si>
  <si>
    <t xml:space="preserve">  Saudi Population by Age Groups and Educational Status</t>
  </si>
  <si>
    <t>Age Groups</t>
  </si>
  <si>
    <t>الحالة التعليمية                                                                                                         Educational Status</t>
  </si>
  <si>
    <t>فئات العمر</t>
  </si>
  <si>
    <t>الادارية</t>
  </si>
  <si>
    <t>AREA</t>
  </si>
  <si>
    <t>Intermediate</t>
  </si>
  <si>
    <t>Read&amp;Write</t>
  </si>
  <si>
    <t>Illiterate</t>
  </si>
  <si>
    <t xml:space="preserve"> 10 - 14</t>
  </si>
  <si>
    <t xml:space="preserve">10 - 14 </t>
  </si>
  <si>
    <t xml:space="preserve"> 15 - 19</t>
  </si>
  <si>
    <t xml:space="preserve"> 15- 19 </t>
  </si>
  <si>
    <t>20 -24</t>
  </si>
  <si>
    <t xml:space="preserve">20- 24 </t>
  </si>
  <si>
    <t>25 - 29</t>
  </si>
  <si>
    <t xml:space="preserve">25- 29 </t>
  </si>
  <si>
    <t>30 - 34</t>
  </si>
  <si>
    <t xml:space="preserve"> 30- 34 </t>
  </si>
  <si>
    <t>35 - 39</t>
  </si>
  <si>
    <t xml:space="preserve"> 35- 39 </t>
  </si>
  <si>
    <t>40- 44</t>
  </si>
  <si>
    <t xml:space="preserve"> 40- 44 </t>
  </si>
  <si>
    <t>54 - 49</t>
  </si>
  <si>
    <t xml:space="preserve"> 45- 49 </t>
  </si>
  <si>
    <t>50 - 54</t>
  </si>
  <si>
    <t xml:space="preserve">50 - 54 </t>
  </si>
  <si>
    <t>55 - 59</t>
  </si>
  <si>
    <t xml:space="preserve"> 55 - 59 </t>
  </si>
  <si>
    <t>60 - 64</t>
  </si>
  <si>
    <t xml:space="preserve"> 60 - 64 </t>
  </si>
  <si>
    <t>65+</t>
  </si>
  <si>
    <t>65  فأكثر</t>
  </si>
  <si>
    <t xml:space="preserve">  Table (8-1)</t>
  </si>
  <si>
    <t>جدول ( 8-1 )</t>
  </si>
  <si>
    <t>السكان السعوديون الذكور حسب فئات العمر والحالة التعليمية</t>
  </si>
  <si>
    <t xml:space="preserve"> Saudi Male Population by Age Groups and Educational Status </t>
  </si>
  <si>
    <t xml:space="preserve">  Table (8-2)</t>
  </si>
  <si>
    <t>جدول (8-2)</t>
  </si>
  <si>
    <t>السكان السعوديون الإناث حسب فئات العمر والحالة التعليمية</t>
  </si>
  <si>
    <t xml:space="preserve"> Saudi Female Population by Age Groups and Educational Status</t>
  </si>
  <si>
    <t xml:space="preserve"> Table (9)</t>
  </si>
  <si>
    <t>جدول (9)</t>
  </si>
  <si>
    <t>السكان السعوديون (6 إلى 24 سنة) غير الملتحقين حسب المنطقة وسبب عدم الإلتحاق</t>
  </si>
  <si>
    <t>Saudi population (6 to 24 years old) not entrolled by Administative Area and Reason for non-enrollment</t>
  </si>
  <si>
    <t>Administative
 Area</t>
  </si>
  <si>
    <t>سبب عدم اللإلتحاق                                                                      Reason for non-enrollment</t>
  </si>
  <si>
    <t>جملة غير الملتحقين</t>
  </si>
  <si>
    <t>أخرى</t>
  </si>
  <si>
    <t>رغبة في التأخير</t>
  </si>
  <si>
    <t>صعوبة الوصول إلى المدرسة</t>
  </si>
  <si>
    <t>عدم القبول</t>
  </si>
  <si>
    <t>تكرار الرسوب</t>
  </si>
  <si>
    <t xml:space="preserve"> الزواج أو الحمل</t>
  </si>
  <si>
    <t>المرض  أو الإعاقة</t>
  </si>
  <si>
    <t>مساعدة الأسرة</t>
  </si>
  <si>
    <t xml:space="preserve">العمل </t>
  </si>
  <si>
    <t>Total non-enrolled</t>
  </si>
  <si>
    <t>Other</t>
  </si>
  <si>
    <t>Desire to delay</t>
  </si>
  <si>
    <t>Difficult access to school</t>
  </si>
  <si>
    <t>Non-acceptance</t>
  </si>
  <si>
    <t>Repeated failure</t>
  </si>
  <si>
    <t>Marriage and pregnancy</t>
  </si>
  <si>
    <t>Illness or disability</t>
  </si>
  <si>
    <t>Family Assistance</t>
  </si>
  <si>
    <t>Labor or Work</t>
  </si>
  <si>
    <t xml:space="preserve"> Table ( 9-1 )</t>
  </si>
  <si>
    <t>جدول ( 9-1 )</t>
  </si>
  <si>
    <t>السكان السعوديون الذكور (6 إلى 24 سنة) غير الملتحقين حسب المنطقة وسبب عدم الإلتحاق</t>
  </si>
  <si>
    <t>Saudi Male population (6 to 24 years old) not entrolled by Administative Area and Reason for non-enrollment</t>
  </si>
  <si>
    <t xml:space="preserve"> Table ( 9-2 )</t>
  </si>
  <si>
    <t>جدول ( 9-2 )</t>
  </si>
  <si>
    <t>السكان السعوديون الاناث (6 إلى 24 سنة) غير الملتحقين حسب المنطقة وسبب عدم الإلتحاق</t>
  </si>
  <si>
    <t>Saudi Female population (6 to 24 years old) not entrolled by Administative Area and Reason for non-enrollment</t>
  </si>
  <si>
    <t xml:space="preserve">  Table ( 10 )</t>
  </si>
  <si>
    <t>جدول (10)</t>
  </si>
  <si>
    <t xml:space="preserve"> السكان السعوديون ( 3 سنوات فأكثر ) الملتحقين حسب المرحلة الدراسية وقطاع التعليم</t>
  </si>
  <si>
    <t xml:space="preserve"> Saudi Population (3 Years and Over) Enrolled by School level and Sector of Education</t>
  </si>
  <si>
    <t>Sector of 
Education</t>
  </si>
  <si>
    <t xml:space="preserve"> المرحلة الدراسية                                                                                                                      School level  </t>
  </si>
  <si>
    <t>قطاع التعليم</t>
  </si>
  <si>
    <t>رياض أطفال</t>
  </si>
  <si>
    <t>حضانة</t>
  </si>
  <si>
    <t>Kindergarten</t>
  </si>
  <si>
    <t xml:space="preserve">Daycare </t>
  </si>
  <si>
    <t xml:space="preserve"> Public</t>
  </si>
  <si>
    <t xml:space="preserve"> حكومي</t>
  </si>
  <si>
    <t xml:space="preserve">Private </t>
  </si>
  <si>
    <t xml:space="preserve"> أهلي</t>
  </si>
  <si>
    <t>International</t>
  </si>
  <si>
    <t xml:space="preserve"> أجنبي</t>
  </si>
  <si>
    <t xml:space="preserve">  Table (10-1)</t>
  </si>
  <si>
    <t>جدول ( 10-1 )</t>
  </si>
  <si>
    <t>السكان السعوديون الذكور ( 3 سنوات فأكثر ) الملتحقين حسب المرحلة الدراسية وقطاع التعليم</t>
  </si>
  <si>
    <t>Saudi Male Population (3 Years and Over) Enrolled by School level and Sector of Education</t>
  </si>
  <si>
    <t xml:space="preserve">  Table (10-2)</t>
  </si>
  <si>
    <t>جدول (10-2)</t>
  </si>
  <si>
    <t>السكان السعوديون الإناث ( 3 سنوات فأكثر ) الملتحقين حسب المرحلة الدراسية وقطاع التعليم</t>
  </si>
  <si>
    <t>Saudi Female Population (3 Years and Over) Enrolled by School level and Sector of Education</t>
  </si>
  <si>
    <t>Table ( 12 )</t>
  </si>
  <si>
    <t>جدول ( 12 )</t>
  </si>
  <si>
    <t>السكان السعوديون (10 سنوات فأكثر) الذين شاركوا في التدريب خلال ال12 شهرا الماضية حسب المنطقة وموضوع التدريب</t>
  </si>
  <si>
    <t>Saudi Population (10 years and over) who participated in training during the last 12 months by Administative Area and Subject of training</t>
  </si>
  <si>
    <t>موضوع التدريب                                                                     Subject of training</t>
  </si>
  <si>
    <t>دروس أخرى</t>
  </si>
  <si>
    <t>تدريب بالعمل</t>
  </si>
  <si>
    <t>تمرن حرفي</t>
  </si>
  <si>
    <t>مهني/ حاسب</t>
  </si>
  <si>
    <t>لغة أجنبية</t>
  </si>
  <si>
    <t>محو الأمية</t>
  </si>
  <si>
    <t>Other lessons</t>
  </si>
  <si>
    <t>Work trining</t>
  </si>
  <si>
    <t>Acrafting exercise</t>
  </si>
  <si>
    <t>Technical</t>
  </si>
  <si>
    <t>Language Arts</t>
  </si>
  <si>
    <t>illiteracy eradication</t>
  </si>
  <si>
    <t>Table (12-1 )</t>
  </si>
  <si>
    <t>جدول (12-1 )</t>
  </si>
  <si>
    <t>السكان السعوديون الذكور (10 سنوات فأكثر) الذين تلقوا تدريب عشر شهرا الماضية حسب المنطقة وموضوع التدريب</t>
  </si>
  <si>
    <t xml:space="preserve"> Saudi Male Population (10 years and over) who participated in training during the last 12 months by Administative Area and Subject of training</t>
  </si>
  <si>
    <t>Table (12-2 )</t>
  </si>
  <si>
    <t>جدول ( 12-2)</t>
  </si>
  <si>
    <t>السكان السعوديون الإناث (10 سنوات فأكثر) الذين تلقوا تدريب خلال الإثني عشر شهرا الماضية حسب المنطقة وموضوع التدريب</t>
  </si>
  <si>
    <t xml:space="preserve"> Saudi Female Population (10 years and over) who participated in training during the last 12 months by Administative Area and Subject of training</t>
  </si>
  <si>
    <t>Table (13)</t>
  </si>
  <si>
    <t>جدول (13)</t>
  </si>
  <si>
    <t xml:space="preserve">السكان السعوديون الموهوبون (3-30 سنة) حسب المنطقة ومجال الموهبة </t>
  </si>
  <si>
    <t xml:space="preserve">Talented Saudi population (3-30 years) by Administative Area and Field of talent </t>
  </si>
  <si>
    <t>Administative
Area</t>
  </si>
  <si>
    <t>مجال الموهبة                                                                                           Field of talent</t>
  </si>
  <si>
    <t>رياضة بدنية</t>
  </si>
  <si>
    <t>فنون تشكيلية</t>
  </si>
  <si>
    <t>فنون اللغة</t>
  </si>
  <si>
    <t>ابتكار</t>
  </si>
  <si>
    <t>تقنية</t>
  </si>
  <si>
    <t>رياضيات</t>
  </si>
  <si>
    <t>علوم</t>
  </si>
  <si>
    <t>Gymnastics</t>
  </si>
  <si>
    <t>Fine Arts</t>
  </si>
  <si>
    <t>Innovation</t>
  </si>
  <si>
    <t>Mathematics</t>
  </si>
  <si>
    <t>Table ( 13-1 )</t>
  </si>
  <si>
    <t>جدول ( 13-1 )</t>
  </si>
  <si>
    <t xml:space="preserve">السكان السعوديون الموهوبون الذكور (3-30 سنة) حسب المنطقة ومجال الموهبة </t>
  </si>
  <si>
    <t>Talented Saudi Male population (3-30 years) by Administative Area and Field of talent</t>
  </si>
  <si>
    <t>مجال الموهبة                                                                                            Field of talent</t>
  </si>
  <si>
    <t>Table ( 13-2 )</t>
  </si>
  <si>
    <t>جدول ( 13-2)</t>
  </si>
  <si>
    <t>السكان السعوديون الموهوبون الإناث (3-30 سنة) حسب المنطقة ومجال الموهبة</t>
  </si>
  <si>
    <t>Talented Saudi Female population (3-30 years) by Administative Area Field of talent</t>
  </si>
  <si>
    <t>Table ( 14 )</t>
  </si>
  <si>
    <t>جدول ( 14 )</t>
  </si>
  <si>
    <t>الأسر السعودية حسب استخدام الوسائل التعليمية والمنطقة الإدارية</t>
  </si>
  <si>
    <t>Saudi Household by use of Educational tools and Administative Area</t>
  </si>
  <si>
    <t>الوسيلة التعليمية                                                                                        Educational tools</t>
  </si>
  <si>
    <t>لايوجد وسائل</t>
  </si>
  <si>
    <t>العاب تعليمية</t>
  </si>
  <si>
    <t>مكتبة</t>
  </si>
  <si>
    <t>مجلات</t>
  </si>
  <si>
    <t>صحف</t>
  </si>
  <si>
    <t>تسجيلات</t>
  </si>
  <si>
    <t>جوال</t>
  </si>
  <si>
    <t>فيديو/ 
دي في دي</t>
  </si>
  <si>
    <t>تلفزيون</t>
  </si>
  <si>
    <t>انترنت</t>
  </si>
  <si>
    <t>حاسب</t>
  </si>
  <si>
    <t>Educational games</t>
  </si>
  <si>
    <t>Library</t>
  </si>
  <si>
    <t>Magazines</t>
  </si>
  <si>
    <t>Newspapers</t>
  </si>
  <si>
    <t>Recordings</t>
  </si>
  <si>
    <t>Mobile</t>
  </si>
  <si>
    <t>Video/_x000D_
DVD</t>
  </si>
  <si>
    <t>TV</t>
  </si>
  <si>
    <t>Internet</t>
  </si>
  <si>
    <t>Computer</t>
  </si>
  <si>
    <t>Table ( 15 )</t>
  </si>
  <si>
    <t>جدول ( 15 )</t>
  </si>
  <si>
    <t>إنفاق الأسر السعودية على التعليم حسب المنطقة الإدارية ونوع الانفاق (بملايين الريالات)</t>
  </si>
  <si>
    <t xml:space="preserve">Saudi Household expenditure on education by Administative Area and Type of expenditure (by Million SAR)
</t>
  </si>
  <si>
    <t>نوع الإنفاق                                             Type of expenditure</t>
  </si>
  <si>
    <t>أدوات مدرسية</t>
  </si>
  <si>
    <t>نقل مدرسي</t>
  </si>
  <si>
    <t>دروس خاصة</t>
  </si>
  <si>
    <t>رسوم دراسية</t>
  </si>
  <si>
    <t>School Supplies</t>
  </si>
  <si>
    <t>School transfer</t>
  </si>
  <si>
    <t>Private Tuition</t>
  </si>
  <si>
    <t>Tuition Fees</t>
  </si>
  <si>
    <t>Index of Spreadsheets</t>
  </si>
  <si>
    <t>Table (3) Saudi Population Enrolled According to Age and School Level</t>
  </si>
  <si>
    <t>Table (3-1) Saudi Male Population Enrolled According to Age and School Level</t>
  </si>
  <si>
    <t>Table (3-2) Saudi Female Population Enrolled According to Age and School Level</t>
  </si>
  <si>
    <t>Table (4) Saudi Population Enrolled in Primary Education According to Age and School Grade</t>
  </si>
  <si>
    <t>Table (4-1) Saudi Male Population Enrolled in Primary Education According to Age and School Grade</t>
  </si>
  <si>
    <t>Table (4-2) Saudi Female Population Enrolled in Primary Education According to Age and School Grade</t>
  </si>
  <si>
    <t>Table (5) Saudi Population Enrolled in Intermediate and Secondary education or its Equivalent According to Age and School Grade</t>
  </si>
  <si>
    <t>Table (5-1) Saudi Male Population Enrolled in Intermediate and Secondary Education or its Equivalent According to Age and School Grade</t>
  </si>
  <si>
    <t>Table (5-2) Saudi Female Population Enrolled in Intermediate and Secondary Education or its Equivalent According to Age and School Grade</t>
  </si>
  <si>
    <t>Table (7) Saudi Population (10 Years and Above) According to Region and Educational Status</t>
  </si>
  <si>
    <t>Table (7-1) Saudi Male Population (10 Years and Above) According to Region and Educational Status</t>
  </si>
  <si>
    <t>Table (7-2) Saudi Female Population (10 Years and Above) According to Region and Educational Status</t>
  </si>
  <si>
    <t>Table (8) Saudi Population According to Age Groups and Educational Status</t>
  </si>
  <si>
    <t>Table (8-1) Saudi Male Population According to Age Groups and Educational Status</t>
  </si>
  <si>
    <t>Table (8-2) Saudi Female Population According to Age Groups and Educational Status</t>
  </si>
  <si>
    <t>Table (9) Saudi population (6 to 24 years old) who are not enrolled by region and the reason for not joining</t>
  </si>
  <si>
    <t>Table (9-1) Saudi male population (6 to 24 years old) not enrolled According to Region and the Reason for non-enrolment</t>
  </si>
  <si>
    <t>Table (9-2) Saudi Female Population (6-24 years old) not enrolled According to Region and the Reason for non-enrolment</t>
  </si>
  <si>
    <t>Table (10) Saudi Population (3 Years and Above) Enrolled According to School Grade and Sector of Education</t>
  </si>
  <si>
    <t>Table (10-1) Saudi Male Population (3 Years and Over) Enrolled According to School Grade and Sector of Education</t>
  </si>
  <si>
    <t>Table (10-2) Saudi Female Population (3 Years and Above) Enrolled According to School Grade and Sector of Education</t>
  </si>
  <si>
    <t>Table (13) Talented Saudi Population (3-30 Years) According to Region and Field of ​​Talent</t>
  </si>
  <si>
    <t>Table (13-1) Saudi Male Talented Population (3-30 Years) According to Region and Field of ​​Talent</t>
  </si>
  <si>
    <t>Table (13-2) Saudi Female Talented Population (3-30 years) According to Region and Field of ​​Talent</t>
  </si>
  <si>
    <t>Table (14) Saudi Households According to the Use of the Educational Means and Administrative Region</t>
  </si>
  <si>
    <t>Table (15) Saudi Households' Expenditure on Education According to Administrative Region and Type of Expenditure (Millions of Saudi Riyals)</t>
  </si>
  <si>
    <t xml:space="preserve">Table (12) Number of Participation of Saudi Population (10 Years and Over) in Training During the Last 12 Months by Training Topic </t>
  </si>
  <si>
    <t>Table (12-1) Number of Participation of Saudi male population (10 years and over) in Training during the Last 12 Months by Training Topic</t>
  </si>
  <si>
    <t>Table (12-2) Number of Saudi Female Population Participation (10 years and over) in Training During the Last 12 Months by Training Topic</t>
  </si>
  <si>
    <t>Less than prim</t>
  </si>
  <si>
    <t>elementary</t>
  </si>
  <si>
    <t>highschool</t>
  </si>
  <si>
    <t>vocational</t>
  </si>
  <si>
    <t>college or above</t>
  </si>
  <si>
    <t>TOTAL:</t>
  </si>
  <si>
    <t>RIYADH ONLY: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</si>
</sst>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_-* #,##0.00\-;_-* &quot;-&quot;??_-;_-@_-"/>
    <numFmt numFmtId="165" formatCode="0.0"/>
    <numFmt numFmtId="173" formatCode="0.000"/>
  </numFmts>
  <fonts count="33">
    <font>
      <sz val="10"/>
      <name val="Arial"/>
      <charset val="178"/>
    </font>
    <font>
      <sz val="10"/>
      <name val="Arial"/>
      <family val="2"/>
    </font>
    <font>
      <sz val="12"/>
      <name val="Frutiger LT Arabic 55 Roman"/>
    </font>
    <font>
      <sz val="12"/>
      <color indexed="60"/>
      <name val="Frutiger LT Arabic 55 Roman"/>
    </font>
    <font>
      <b/>
      <sz val="12"/>
      <name val="Frutiger LT Arabic 55 Roman"/>
    </font>
    <font>
      <b/>
      <i/>
      <sz val="16"/>
      <color indexed="16"/>
      <name val="Frutiger LT Arabic 55 Roman"/>
    </font>
    <font>
      <b/>
      <sz val="16"/>
      <name val="Frutiger LT Arabic 55 Roman"/>
    </font>
    <font>
      <b/>
      <i/>
      <sz val="14"/>
      <color indexed="16"/>
      <name val="Frutiger LT Arabic 55 Roman"/>
    </font>
    <font>
      <b/>
      <sz val="14"/>
      <name val="Frutiger LT Arabic 55 Roman"/>
    </font>
    <font>
      <sz val="11"/>
      <name val="Frutiger LT Arabic 55 Roman"/>
    </font>
    <font>
      <b/>
      <sz val="9"/>
      <name val="Frutiger LT Arabic 55 Roman"/>
    </font>
    <font>
      <b/>
      <sz val="10"/>
      <name val="Frutiger LT Arabic 55 Roman"/>
    </font>
    <font>
      <b/>
      <i/>
      <sz val="12"/>
      <color indexed="60"/>
      <name val="Frutiger LT Arabic 55 Roman"/>
    </font>
    <font>
      <sz val="10"/>
      <name val="Frutiger LT Arabic 55 Roman"/>
    </font>
    <font>
      <sz val="16"/>
      <name val="Frutiger LT Arabic 55 Roman"/>
    </font>
    <font>
      <b/>
      <sz val="11"/>
      <name val="Frutiger LT Arabic 55 Roman"/>
    </font>
    <font>
      <sz val="14"/>
      <name val="Frutiger LT Arabic 55 Roman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u/>
      <sz val="10"/>
      <color theme="10"/>
      <name val="Arial"/>
      <family val="2"/>
    </font>
    <font>
      <b/>
      <sz val="10"/>
      <color theme="0"/>
      <name val="Frutiger LT Arabic 55 Roman"/>
    </font>
    <font>
      <b/>
      <sz val="9"/>
      <color theme="0"/>
      <name val="Frutiger LT Arabic 55 Roman"/>
    </font>
    <font>
      <sz val="9"/>
      <color theme="0"/>
      <name val="Frutiger LT Arabic 55 Roman"/>
    </font>
    <font>
      <b/>
      <sz val="12"/>
      <color theme="0"/>
      <name val="Frutiger LT Arabic 55 Roman"/>
    </font>
    <font>
      <b/>
      <sz val="12"/>
      <color rgb="FFFF0000"/>
      <name val="Frutiger LT Arabic 55 Roman"/>
    </font>
    <font>
      <b/>
      <sz val="11"/>
      <color theme="0"/>
      <name val="Frutiger LT Arabic 55 Roman"/>
    </font>
    <font>
      <sz val="12"/>
      <color theme="0"/>
      <name val="Frutiger LT Arabic 55 Roman"/>
    </font>
    <font>
      <b/>
      <sz val="8"/>
      <color theme="0"/>
      <name val="Frutiger LT Arabic 55 Roman"/>
    </font>
    <font>
      <b/>
      <sz val="11.5"/>
      <color theme="0"/>
      <name val="Frutiger LT Arabic 55 Roman"/>
    </font>
    <font>
      <sz val="12"/>
      <color rgb="FF21409A"/>
      <name val="Neo Sans Arabic"/>
      <family val="2"/>
    </font>
    <font>
      <sz val="12"/>
      <color rgb="FFFF0000"/>
      <name val="Frutiger LT Arabic 55 Roman"/>
    </font>
    <font>
      <b/>
      <u/>
      <sz val="12"/>
      <name val="Frutiger LT Arabic 55 Roman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3B3092"/>
        <bgColor indexed="64"/>
      </patternFill>
    </fill>
    <fill>
      <patternFill patternType="solid">
        <fgColor rgb="FFE2DFF0"/>
        <bgColor indexed="64"/>
      </patternFill>
    </fill>
    <fill>
      <patternFill patternType="solid">
        <fgColor rgb="FFCAC5E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64">
    <xf numFmtId="0" fontId="0" fillId="0" borderId="0" xfId="0"/>
    <xf numFmtId="0" fontId="2" fillId="2" borderId="0" xfId="10" applyFont="1" applyFill="1" applyAlignment="1">
      <alignment vertical="center"/>
    </xf>
    <xf numFmtId="0" fontId="3" fillId="2" borderId="0" xfId="10" applyFont="1" applyFill="1" applyAlignment="1">
      <alignment vertical="center"/>
    </xf>
    <xf numFmtId="0" fontId="4" fillId="2" borderId="0" xfId="10" applyFont="1" applyFill="1" applyAlignment="1">
      <alignment horizontal="left" vertical="center"/>
    </xf>
    <xf numFmtId="0" fontId="4" fillId="2" borderId="0" xfId="10" applyFont="1" applyFill="1" applyAlignment="1">
      <alignment vertical="center"/>
    </xf>
    <xf numFmtId="0" fontId="4" fillId="2" borderId="0" xfId="10" applyFont="1" applyFill="1" applyAlignment="1">
      <alignment horizontal="right" vertical="center"/>
    </xf>
    <xf numFmtId="0" fontId="5" fillId="2" borderId="0" xfId="10" applyFont="1" applyFill="1" applyAlignment="1">
      <alignment vertical="center"/>
    </xf>
    <xf numFmtId="0" fontId="7" fillId="2" borderId="0" xfId="10" applyFont="1" applyFill="1" applyAlignment="1">
      <alignment vertical="top"/>
    </xf>
    <xf numFmtId="0" fontId="4" fillId="2" borderId="0" xfId="10" applyFont="1" applyFill="1" applyAlignment="1">
      <alignment horizontal="center" vertical="center"/>
    </xf>
    <xf numFmtId="0" fontId="2" fillId="2" borderId="0" xfId="10" applyFont="1" applyFill="1" applyAlignment="1">
      <alignment horizontal="center" vertical="center" wrapText="1"/>
    </xf>
    <xf numFmtId="0" fontId="21" fillId="3" borderId="2" xfId="10" applyFont="1" applyFill="1" applyBorder="1" applyAlignment="1">
      <alignment horizontal="center" vertical="center" wrapText="1" readingOrder="2"/>
    </xf>
    <xf numFmtId="0" fontId="21" fillId="3" borderId="2" xfId="10" applyFont="1" applyFill="1" applyBorder="1" applyAlignment="1">
      <alignment horizontal="center" vertical="center" wrapText="1"/>
    </xf>
    <xf numFmtId="0" fontId="2" fillId="2" borderId="0" xfId="10" applyFont="1" applyFill="1" applyAlignment="1">
      <alignment horizontal="center" vertical="center"/>
    </xf>
    <xf numFmtId="0" fontId="22" fillId="3" borderId="3" xfId="10" applyFont="1" applyFill="1" applyBorder="1" applyAlignment="1">
      <alignment horizontal="center" vertical="center" wrapText="1"/>
    </xf>
    <xf numFmtId="0" fontId="23" fillId="3" borderId="3" xfId="10" applyFont="1" applyFill="1" applyBorder="1" applyAlignment="1">
      <alignment horizontal="center" vertical="center" wrapText="1"/>
    </xf>
    <xf numFmtId="0" fontId="22" fillId="3" borderId="3" xfId="10" applyFont="1" applyFill="1" applyBorder="1" applyAlignment="1">
      <alignment horizontal="center" vertical="top" wrapText="1" shrinkToFit="1"/>
    </xf>
    <xf numFmtId="1" fontId="2" fillId="2" borderId="0" xfId="10" applyNumberFormat="1" applyFont="1" applyFill="1" applyAlignment="1">
      <alignment vertical="center"/>
    </xf>
    <xf numFmtId="1" fontId="2" fillId="4" borderId="3" xfId="10" applyNumberFormat="1" applyFont="1" applyFill="1" applyBorder="1" applyAlignment="1">
      <alignment horizontal="center" vertical="center" wrapText="1" shrinkToFit="1"/>
    </xf>
    <xf numFmtId="1" fontId="9" fillId="4" borderId="3" xfId="10" applyNumberFormat="1" applyFont="1" applyFill="1" applyBorder="1" applyAlignment="1">
      <alignment horizontal="center" vertical="center" wrapText="1" shrinkToFit="1"/>
    </xf>
    <xf numFmtId="1" fontId="2" fillId="4" borderId="3" xfId="10" applyNumberFormat="1" applyFont="1" applyFill="1" applyBorder="1" applyAlignment="1">
      <alignment horizontal="center" vertical="center" wrapText="1" shrinkToFit="1" readingOrder="2"/>
    </xf>
    <xf numFmtId="1" fontId="2" fillId="5" borderId="4" xfId="10" applyNumberFormat="1" applyFont="1" applyFill="1" applyBorder="1" applyAlignment="1">
      <alignment horizontal="center" vertical="center" wrapText="1" shrinkToFit="1"/>
    </xf>
    <xf numFmtId="1" fontId="9" fillId="5" borderId="4" xfId="10" applyNumberFormat="1" applyFont="1" applyFill="1" applyBorder="1" applyAlignment="1">
      <alignment horizontal="center" vertical="center" wrapText="1" shrinkToFit="1"/>
    </xf>
    <xf numFmtId="1" fontId="2" fillId="5" borderId="4" xfId="10" applyNumberFormat="1" applyFont="1" applyFill="1" applyBorder="1" applyAlignment="1">
      <alignment horizontal="center" vertical="center" wrapText="1" shrinkToFit="1" readingOrder="2"/>
    </xf>
    <xf numFmtId="0" fontId="24" fillId="3" borderId="4" xfId="10" applyFont="1" applyFill="1" applyBorder="1" applyAlignment="1">
      <alignment horizontal="center" vertical="center" shrinkToFit="1"/>
    </xf>
    <xf numFmtId="1" fontId="24" fillId="3" borderId="4" xfId="10" applyNumberFormat="1" applyFont="1" applyFill="1" applyBorder="1" applyAlignment="1">
      <alignment horizontal="center" vertical="center" shrinkToFit="1" readingOrder="1"/>
    </xf>
    <xf numFmtId="0" fontId="25" fillId="2" borderId="0" xfId="10" applyFont="1" applyFill="1" applyAlignment="1">
      <alignment horizontal="center" vertical="center"/>
    </xf>
    <xf numFmtId="165" fontId="2" fillId="2" borderId="0" xfId="10" applyNumberFormat="1" applyFont="1" applyFill="1" applyAlignment="1">
      <alignment horizontal="center" vertical="center"/>
    </xf>
    <xf numFmtId="0" fontId="26" fillId="3" borderId="2" xfId="10" applyFont="1" applyFill="1" applyBorder="1" applyAlignment="1">
      <alignment horizontal="center" vertical="center" readingOrder="2"/>
    </xf>
    <xf numFmtId="0" fontId="26" fillId="3" borderId="2" xfId="10" applyFont="1" applyFill="1" applyBorder="1" applyAlignment="1">
      <alignment horizontal="center" vertical="center"/>
    </xf>
    <xf numFmtId="0" fontId="26" fillId="3" borderId="3" xfId="10" applyFont="1" applyFill="1" applyBorder="1" applyAlignment="1">
      <alignment horizontal="center" vertical="center"/>
    </xf>
    <xf numFmtId="0" fontId="26" fillId="3" borderId="0" xfId="10" applyFont="1" applyFill="1" applyAlignment="1">
      <alignment horizontal="center" vertical="center" readingOrder="2"/>
    </xf>
    <xf numFmtId="0" fontId="26" fillId="3" borderId="5" xfId="10" applyFont="1" applyFill="1" applyBorder="1" applyAlignment="1">
      <alignment horizontal="center" vertical="center" readingOrder="2"/>
    </xf>
    <xf numFmtId="0" fontId="26" fillId="3" borderId="5" xfId="10" applyFont="1" applyFill="1" applyBorder="1" applyAlignment="1">
      <alignment horizontal="center" vertical="center"/>
    </xf>
    <xf numFmtId="0" fontId="2" fillId="5" borderId="4" xfId="10" applyFont="1" applyFill="1" applyBorder="1" applyAlignment="1">
      <alignment horizontal="center" vertical="center" wrapText="1" shrinkToFit="1" readingOrder="2"/>
    </xf>
    <xf numFmtId="1" fontId="2" fillId="4" borderId="3" xfId="10" applyNumberFormat="1" applyFont="1" applyFill="1" applyBorder="1" applyAlignment="1">
      <alignment horizontal="center" vertical="center" wrapText="1" shrinkToFit="1" readingOrder="1"/>
    </xf>
    <xf numFmtId="0" fontId="2" fillId="5" borderId="4" xfId="10" applyFont="1" applyFill="1" applyBorder="1" applyAlignment="1">
      <alignment horizontal="center" vertical="center" wrapText="1" shrinkToFit="1" readingOrder="1"/>
    </xf>
    <xf numFmtId="0" fontId="21" fillId="3" borderId="3" xfId="10" applyFont="1" applyFill="1" applyBorder="1" applyAlignment="1">
      <alignment horizontal="center" vertical="center" wrapText="1"/>
    </xf>
    <xf numFmtId="0" fontId="21" fillId="3" borderId="5" xfId="10" applyFont="1" applyFill="1" applyBorder="1" applyAlignment="1">
      <alignment horizontal="center" vertical="center" readingOrder="2"/>
    </xf>
    <xf numFmtId="0" fontId="21" fillId="3" borderId="3" xfId="10" applyFont="1" applyFill="1" applyBorder="1" applyAlignment="1">
      <alignment horizontal="center" vertical="center"/>
    </xf>
    <xf numFmtId="0" fontId="2" fillId="4" borderId="4" xfId="10" applyFont="1" applyFill="1" applyBorder="1" applyAlignment="1">
      <alignment horizontal="center" vertical="center" wrapText="1" shrinkToFit="1"/>
    </xf>
    <xf numFmtId="1" fontId="9" fillId="4" borderId="4" xfId="10" applyNumberFormat="1" applyFont="1" applyFill="1" applyBorder="1" applyAlignment="1">
      <alignment horizontal="center" vertical="center" wrapText="1" shrinkToFit="1"/>
    </xf>
    <xf numFmtId="0" fontId="2" fillId="4" borderId="4" xfId="10" applyFont="1" applyFill="1" applyBorder="1" applyAlignment="1">
      <alignment horizontal="center" vertical="center" wrapText="1" shrinkToFit="1" readingOrder="2"/>
    </xf>
    <xf numFmtId="0" fontId="2" fillId="5" borderId="4" xfId="10" applyFont="1" applyFill="1" applyBorder="1" applyAlignment="1">
      <alignment horizontal="center" vertical="center" wrapText="1" shrinkToFit="1"/>
    </xf>
    <xf numFmtId="0" fontId="4" fillId="2" borderId="0" xfId="6" applyFont="1" applyFill="1" applyAlignment="1">
      <alignment horizontal="left" vertical="center" shrinkToFit="1"/>
    </xf>
    <xf numFmtId="0" fontId="12" fillId="2" borderId="0" xfId="10" applyFont="1" applyFill="1" applyAlignment="1">
      <alignment vertical="center"/>
    </xf>
    <xf numFmtId="0" fontId="5" fillId="6" borderId="0" xfId="10" applyFont="1" applyFill="1" applyAlignment="1">
      <alignment vertical="center" readingOrder="2"/>
    </xf>
    <xf numFmtId="0" fontId="8" fillId="6" borderId="0" xfId="10" applyFont="1" applyFill="1" applyAlignment="1">
      <alignment horizontal="center" vertical="center" readingOrder="2"/>
    </xf>
    <xf numFmtId="0" fontId="7" fillId="2" borderId="0" xfId="10" applyFont="1" applyFill="1" applyAlignment="1">
      <alignment vertical="center"/>
    </xf>
    <xf numFmtId="0" fontId="4" fillId="6" borderId="0" xfId="10" applyFont="1" applyFill="1" applyAlignment="1">
      <alignment horizontal="center" vertical="center" readingOrder="2"/>
    </xf>
    <xf numFmtId="0" fontId="22" fillId="3" borderId="3" xfId="10" applyFont="1" applyFill="1" applyBorder="1" applyAlignment="1">
      <alignment horizontal="center" vertical="center" wrapText="1" shrinkToFit="1"/>
    </xf>
    <xf numFmtId="0" fontId="13" fillId="4" borderId="3" xfId="10" applyFont="1" applyFill="1" applyBorder="1" applyAlignment="1">
      <alignment horizontal="center" vertical="center" wrapText="1" shrinkToFit="1"/>
    </xf>
    <xf numFmtId="0" fontId="2" fillId="4" borderId="3" xfId="10" applyFont="1" applyFill="1" applyBorder="1" applyAlignment="1">
      <alignment horizontal="center" vertical="center" wrapText="1" shrinkToFit="1" readingOrder="2"/>
    </xf>
    <xf numFmtId="0" fontId="13" fillId="5" borderId="4" xfId="10" applyFont="1" applyFill="1" applyBorder="1" applyAlignment="1">
      <alignment horizontal="center" vertical="center" wrapText="1" shrinkToFit="1"/>
    </xf>
    <xf numFmtId="0" fontId="27" fillId="3" borderId="4" xfId="10" applyFont="1" applyFill="1" applyBorder="1" applyAlignment="1">
      <alignment horizontal="center" vertical="center" wrapText="1" shrinkToFit="1"/>
    </xf>
    <xf numFmtId="1" fontId="27" fillId="3" borderId="4" xfId="10" applyNumberFormat="1" applyFont="1" applyFill="1" applyBorder="1" applyAlignment="1">
      <alignment horizontal="center" vertical="center" wrapText="1" shrinkToFit="1"/>
    </xf>
    <xf numFmtId="0" fontId="27" fillId="3" borderId="4" xfId="10" applyFont="1" applyFill="1" applyBorder="1" applyAlignment="1">
      <alignment horizontal="center" vertical="center" wrapText="1" shrinkToFit="1" readingOrder="2"/>
    </xf>
    <xf numFmtId="0" fontId="4" fillId="2" borderId="0" xfId="6" applyFont="1" applyFill="1" applyAlignment="1">
      <alignment horizontal="center" vertical="center" shrinkToFit="1" readingOrder="2"/>
    </xf>
    <xf numFmtId="0" fontId="4" fillId="2" borderId="6" xfId="6" applyFont="1" applyFill="1" applyBorder="1" applyAlignment="1">
      <alignment vertical="center" shrinkToFit="1" readingOrder="2"/>
    </xf>
    <xf numFmtId="0" fontId="4" fillId="2" borderId="0" xfId="10" applyFont="1" applyFill="1" applyAlignment="1">
      <alignment vertical="center" readingOrder="1"/>
    </xf>
    <xf numFmtId="0" fontId="4" fillId="2" borderId="0" xfId="10" applyFont="1" applyFill="1" applyAlignment="1">
      <alignment vertical="center" readingOrder="2"/>
    </xf>
    <xf numFmtId="0" fontId="8" fillId="6" borderId="0" xfId="10" applyFont="1" applyFill="1" applyAlignment="1">
      <alignment horizontal="center" vertical="top" readingOrder="2"/>
    </xf>
    <xf numFmtId="0" fontId="4" fillId="6" borderId="0" xfId="10" applyFont="1" applyFill="1" applyAlignment="1">
      <alignment horizontal="center" vertical="center" wrapText="1" readingOrder="2"/>
    </xf>
    <xf numFmtId="0" fontId="28" fillId="3" borderId="3" xfId="10" applyFont="1" applyFill="1" applyBorder="1" applyAlignment="1">
      <alignment horizontal="center" vertical="center" shrinkToFit="1"/>
    </xf>
    <xf numFmtId="0" fontId="2" fillId="4" borderId="3" xfId="10" applyFont="1" applyFill="1" applyBorder="1" applyAlignment="1">
      <alignment horizontal="center" vertical="center" wrapText="1" shrinkToFit="1"/>
    </xf>
    <xf numFmtId="0" fontId="24" fillId="3" borderId="4" xfId="10" applyFont="1" applyFill="1" applyBorder="1" applyAlignment="1">
      <alignment horizontal="center" vertical="center"/>
    </xf>
    <xf numFmtId="1" fontId="29" fillId="3" borderId="4" xfId="10" applyNumberFormat="1" applyFont="1" applyFill="1" applyBorder="1" applyAlignment="1">
      <alignment horizontal="center" vertical="center"/>
    </xf>
    <xf numFmtId="0" fontId="3" fillId="2" borderId="0" xfId="10" applyFont="1" applyFill="1" applyAlignment="1">
      <alignment horizontal="center" vertical="center"/>
    </xf>
    <xf numFmtId="0" fontId="5" fillId="2" borderId="0" xfId="10" applyFont="1" applyFill="1" applyAlignment="1">
      <alignment horizontal="center" vertical="center"/>
    </xf>
    <xf numFmtId="0" fontId="7" fillId="2" borderId="0" xfId="10" applyFont="1" applyFill="1" applyAlignment="1">
      <alignment horizontal="center" vertical="top"/>
    </xf>
    <xf numFmtId="1" fontId="24" fillId="3" borderId="4" xfId="10" applyNumberFormat="1" applyFont="1" applyFill="1" applyBorder="1" applyAlignment="1">
      <alignment horizontal="center" vertical="center"/>
    </xf>
    <xf numFmtId="1" fontId="4" fillId="2" borderId="0" xfId="10" applyNumberFormat="1" applyFont="1" applyFill="1" applyAlignment="1">
      <alignment horizontal="center" vertical="center"/>
    </xf>
    <xf numFmtId="0" fontId="28" fillId="3" borderId="3" xfId="10" applyFont="1" applyFill="1" applyBorder="1" applyAlignment="1">
      <alignment horizontal="center" vertical="center" wrapText="1"/>
    </xf>
    <xf numFmtId="0" fontId="28" fillId="3" borderId="3" xfId="10" applyFont="1" applyFill="1" applyBorder="1" applyAlignment="1">
      <alignment horizontal="center" vertical="center" wrapText="1" shrinkToFit="1"/>
    </xf>
    <xf numFmtId="0" fontId="22" fillId="3" borderId="3" xfId="10" applyFont="1" applyFill="1" applyBorder="1" applyAlignment="1">
      <alignment horizontal="center" vertical="center" shrinkToFit="1"/>
    </xf>
    <xf numFmtId="0" fontId="2" fillId="0" borderId="0" xfId="10" applyFont="1"/>
    <xf numFmtId="0" fontId="14" fillId="0" borderId="0" xfId="10" applyFont="1"/>
    <xf numFmtId="0" fontId="8" fillId="2" borderId="7" xfId="10" applyFont="1" applyFill="1" applyBorder="1" applyAlignment="1">
      <alignment vertical="center"/>
    </xf>
    <xf numFmtId="0" fontId="16" fillId="0" borderId="0" xfId="10" applyFont="1"/>
    <xf numFmtId="49" fontId="21" fillId="3" borderId="2" xfId="10" applyNumberFormat="1" applyFont="1" applyFill="1" applyBorder="1" applyAlignment="1">
      <alignment horizontal="center" vertical="center" wrapText="1"/>
    </xf>
    <xf numFmtId="0" fontId="24" fillId="3" borderId="3" xfId="10" applyFont="1" applyFill="1" applyBorder="1" applyAlignment="1">
      <alignment horizontal="center" vertical="center" wrapText="1"/>
    </xf>
    <xf numFmtId="0" fontId="22" fillId="3" borderId="2" xfId="10" applyFont="1" applyFill="1" applyBorder="1" applyAlignment="1">
      <alignment horizontal="center" vertical="center" wrapText="1"/>
    </xf>
    <xf numFmtId="49" fontId="22" fillId="3" borderId="2" xfId="10" applyNumberFormat="1" applyFont="1" applyFill="1" applyBorder="1" applyAlignment="1">
      <alignment horizontal="center" vertical="center" wrapText="1"/>
    </xf>
    <xf numFmtId="0" fontId="4" fillId="2" borderId="6" xfId="6" applyFont="1" applyFill="1" applyBorder="1" applyAlignment="1">
      <alignment horizontal="left" vertical="center" shrinkToFit="1"/>
    </xf>
    <xf numFmtId="0" fontId="4" fillId="2" borderId="6" xfId="6" applyFont="1" applyFill="1" applyBorder="1" applyAlignment="1">
      <alignment horizontal="right" vertical="center" shrinkToFit="1" readingOrder="2"/>
    </xf>
    <xf numFmtId="0" fontId="21" fillId="3" borderId="2" xfId="1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2" fillId="0" borderId="0" xfId="0" applyFont="1"/>
    <xf numFmtId="0" fontId="14" fillId="0" borderId="0" xfId="0" applyFont="1"/>
    <xf numFmtId="0" fontId="8" fillId="0" borderId="0" xfId="0" applyFont="1"/>
    <xf numFmtId="0" fontId="16" fillId="0" borderId="0" xfId="0" applyFont="1"/>
    <xf numFmtId="0" fontId="21" fillId="3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shrinkToFit="1"/>
    </xf>
    <xf numFmtId="0" fontId="28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shrinkToFit="1"/>
    </xf>
    <xf numFmtId="0" fontId="13" fillId="4" borderId="3" xfId="0" applyFont="1" applyFill="1" applyBorder="1" applyAlignment="1">
      <alignment horizontal="center" vertical="center" wrapText="1" shrinkToFit="1"/>
    </xf>
    <xf numFmtId="0" fontId="9" fillId="4" borderId="3" xfId="0" applyFont="1" applyFill="1" applyBorder="1" applyAlignment="1">
      <alignment horizontal="center" vertical="center" wrapText="1" shrinkToFit="1"/>
    </xf>
    <xf numFmtId="0" fontId="2" fillId="4" borderId="3" xfId="0" applyFont="1" applyFill="1" applyBorder="1" applyAlignment="1">
      <alignment horizontal="center" vertical="center" wrapText="1" shrinkToFit="1" readingOrder="2"/>
    </xf>
    <xf numFmtId="0" fontId="13" fillId="5" borderId="4" xfId="0" applyFont="1" applyFill="1" applyBorder="1" applyAlignment="1">
      <alignment horizontal="center" vertical="center" wrapText="1" shrinkToFit="1"/>
    </xf>
    <xf numFmtId="0" fontId="9" fillId="5" borderId="4" xfId="0" applyFont="1" applyFill="1" applyBorder="1" applyAlignment="1">
      <alignment horizontal="center" vertical="center" wrapText="1" shrinkToFit="1"/>
    </xf>
    <xf numFmtId="0" fontId="2" fillId="5" borderId="4" xfId="0" applyFont="1" applyFill="1" applyBorder="1" applyAlignment="1">
      <alignment horizontal="center" vertical="center" wrapText="1" shrinkToFit="1" readingOrder="2"/>
    </xf>
    <xf numFmtId="0" fontId="27" fillId="3" borderId="4" xfId="0" applyFont="1" applyFill="1" applyBorder="1" applyAlignment="1">
      <alignment horizontal="center" vertical="center" wrapText="1" shrinkToFit="1"/>
    </xf>
    <xf numFmtId="0" fontId="27" fillId="3" borderId="4" xfId="0" applyFont="1" applyFill="1" applyBorder="1" applyAlignment="1">
      <alignment horizontal="center" vertical="center" wrapText="1" shrinkToFit="1" readingOrder="2"/>
    </xf>
    <xf numFmtId="16" fontId="21" fillId="3" borderId="2" xfId="10" applyNumberFormat="1" applyFont="1" applyFill="1" applyBorder="1" applyAlignment="1">
      <alignment horizontal="center" vertical="center" readingOrder="2"/>
    </xf>
    <xf numFmtId="165" fontId="9" fillId="4" borderId="3" xfId="10" applyNumberFormat="1" applyFont="1" applyFill="1" applyBorder="1" applyAlignment="1">
      <alignment horizontal="center" vertical="center" wrapText="1" shrinkToFit="1"/>
    </xf>
    <xf numFmtId="165" fontId="2" fillId="0" borderId="0" xfId="10" applyNumberFormat="1" applyFont="1"/>
    <xf numFmtId="165" fontId="9" fillId="5" borderId="4" xfId="10" applyNumberFormat="1" applyFont="1" applyFill="1" applyBorder="1" applyAlignment="1">
      <alignment horizontal="center" vertical="center" wrapText="1" shrinkToFit="1"/>
    </xf>
    <xf numFmtId="165" fontId="27" fillId="3" borderId="4" xfId="10" applyNumberFormat="1" applyFont="1" applyFill="1" applyBorder="1" applyAlignment="1">
      <alignment horizontal="center" vertical="center" wrapText="1" shrinkToFit="1"/>
    </xf>
    <xf numFmtId="0" fontId="20" fillId="0" borderId="0" xfId="2" applyAlignment="1">
      <alignment horizontal="justify" vertical="center" readingOrder="2"/>
    </xf>
    <xf numFmtId="0" fontId="30" fillId="0" borderId="0" xfId="0" applyFont="1" applyAlignment="1">
      <alignment horizontal="left" vertical="center" readingOrder="2"/>
    </xf>
    <xf numFmtId="0" fontId="10" fillId="2" borderId="6" xfId="6" applyFont="1" applyFill="1" applyBorder="1" applyAlignment="1">
      <alignment horizontal="left" vertical="center" shrinkToFit="1"/>
    </xf>
    <xf numFmtId="0" fontId="11" fillId="2" borderId="6" xfId="6" applyFont="1" applyFill="1" applyBorder="1" applyAlignment="1">
      <alignment horizontal="right" vertical="center" shrinkToFit="1" readingOrder="2"/>
    </xf>
    <xf numFmtId="0" fontId="4" fillId="2" borderId="6" xfId="6" applyFont="1" applyFill="1" applyBorder="1" applyAlignment="1">
      <alignment horizontal="left" vertical="center" shrinkToFit="1"/>
    </xf>
    <xf numFmtId="0" fontId="4" fillId="2" borderId="6" xfId="6" applyFont="1" applyFill="1" applyBorder="1" applyAlignment="1">
      <alignment vertical="center" shrinkToFit="1" readingOrder="2"/>
    </xf>
    <xf numFmtId="0" fontId="4" fillId="2" borderId="0" xfId="10" applyFont="1" applyFill="1" applyAlignment="1">
      <alignment horizontal="left" vertical="center"/>
    </xf>
    <xf numFmtId="0" fontId="6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center" vertical="top"/>
    </xf>
    <xf numFmtId="0" fontId="24" fillId="3" borderId="4" xfId="10" applyFont="1" applyFill="1" applyBorder="1" applyAlignment="1">
      <alignment horizontal="center" vertical="center" wrapText="1"/>
    </xf>
    <xf numFmtId="0" fontId="24" fillId="3" borderId="4" xfId="10" applyFont="1" applyFill="1" applyBorder="1" applyAlignment="1">
      <alignment horizontal="center" vertical="center"/>
    </xf>
    <xf numFmtId="0" fontId="21" fillId="3" borderId="2" xfId="10" applyFont="1" applyFill="1" applyBorder="1" applyAlignment="1">
      <alignment horizontal="center" vertical="center" wrapText="1" readingOrder="2"/>
    </xf>
    <xf numFmtId="0" fontId="21" fillId="3" borderId="5" xfId="10" applyFont="1" applyFill="1" applyBorder="1" applyAlignment="1">
      <alignment horizontal="center" vertical="center" readingOrder="2"/>
    </xf>
    <xf numFmtId="0" fontId="21" fillId="3" borderId="8" xfId="10" applyFont="1" applyFill="1" applyBorder="1" applyAlignment="1">
      <alignment horizontal="center" vertical="center"/>
    </xf>
    <xf numFmtId="0" fontId="21" fillId="3" borderId="9" xfId="10" applyFont="1" applyFill="1" applyBorder="1" applyAlignment="1">
      <alignment horizontal="center" vertical="center"/>
    </xf>
    <xf numFmtId="0" fontId="21" fillId="3" borderId="10" xfId="10" applyFont="1" applyFill="1" applyBorder="1" applyAlignment="1">
      <alignment horizontal="center" vertical="center"/>
    </xf>
    <xf numFmtId="0" fontId="24" fillId="3" borderId="10" xfId="10" applyFont="1" applyFill="1" applyBorder="1" applyAlignment="1">
      <alignment horizontal="center" vertical="center"/>
    </xf>
    <xf numFmtId="0" fontId="24" fillId="3" borderId="2" xfId="10" applyFont="1" applyFill="1" applyBorder="1" applyAlignment="1">
      <alignment horizontal="center" vertical="center" wrapText="1"/>
    </xf>
    <xf numFmtId="0" fontId="24" fillId="3" borderId="5" xfId="10" applyFont="1" applyFill="1" applyBorder="1" applyAlignment="1">
      <alignment horizontal="center" vertical="center" wrapText="1"/>
    </xf>
    <xf numFmtId="0" fontId="24" fillId="3" borderId="3" xfId="10" applyFont="1" applyFill="1" applyBorder="1" applyAlignment="1">
      <alignment horizontal="center" vertical="center" wrapText="1"/>
    </xf>
    <xf numFmtId="0" fontId="24" fillId="3" borderId="8" xfId="10" applyFont="1" applyFill="1" applyBorder="1" applyAlignment="1">
      <alignment horizontal="center" vertical="center"/>
    </xf>
    <xf numFmtId="0" fontId="24" fillId="3" borderId="9" xfId="10" applyFont="1" applyFill="1" applyBorder="1" applyAlignment="1">
      <alignment horizontal="center" vertical="center"/>
    </xf>
    <xf numFmtId="0" fontId="24" fillId="3" borderId="2" xfId="10" applyFont="1" applyFill="1" applyBorder="1" applyAlignment="1">
      <alignment horizontal="center" vertical="center"/>
    </xf>
    <xf numFmtId="0" fontId="24" fillId="3" borderId="5" xfId="10" applyFont="1" applyFill="1" applyBorder="1" applyAlignment="1">
      <alignment horizontal="center" vertical="center"/>
    </xf>
    <xf numFmtId="0" fontId="24" fillId="3" borderId="3" xfId="10" applyFont="1" applyFill="1" applyBorder="1" applyAlignment="1">
      <alignment horizontal="center" vertical="center"/>
    </xf>
    <xf numFmtId="0" fontId="11" fillId="2" borderId="9" xfId="6" applyFont="1" applyFill="1" applyBorder="1" applyAlignment="1">
      <alignment vertical="center" shrinkToFit="1" readingOrder="2"/>
    </xf>
    <xf numFmtId="0" fontId="24" fillId="3" borderId="8" xfId="10" applyFont="1" applyFill="1" applyBorder="1" applyAlignment="1">
      <alignment horizontal="center" vertical="center" wrapText="1"/>
    </xf>
    <xf numFmtId="0" fontId="26" fillId="3" borderId="11" xfId="10" applyFont="1" applyFill="1" applyBorder="1" applyAlignment="1">
      <alignment horizontal="center" vertical="center" wrapText="1" readingOrder="2"/>
    </xf>
    <xf numFmtId="0" fontId="26" fillId="3" borderId="12" xfId="10" applyFont="1" applyFill="1" applyBorder="1" applyAlignment="1">
      <alignment horizontal="center" vertical="center" wrapText="1" readingOrder="2"/>
    </xf>
    <xf numFmtId="0" fontId="26" fillId="3" borderId="8" xfId="10" applyFont="1" applyFill="1" applyBorder="1" applyAlignment="1">
      <alignment horizontal="center" vertical="center"/>
    </xf>
    <xf numFmtId="0" fontId="26" fillId="3" borderId="9" xfId="10" applyFont="1" applyFill="1" applyBorder="1" applyAlignment="1">
      <alignment horizontal="center" vertical="center"/>
    </xf>
    <xf numFmtId="0" fontId="26" fillId="3" borderId="10" xfId="10" applyFont="1" applyFill="1" applyBorder="1" applyAlignment="1">
      <alignment horizontal="center" vertical="center"/>
    </xf>
    <xf numFmtId="0" fontId="4" fillId="2" borderId="6" xfId="6" applyFont="1" applyFill="1" applyBorder="1" applyAlignment="1">
      <alignment horizontal="right" vertical="center" shrinkToFit="1" readingOrder="2"/>
    </xf>
    <xf numFmtId="0" fontId="31" fillId="6" borderId="1" xfId="10" applyFont="1" applyFill="1" applyBorder="1" applyAlignment="1">
      <alignment horizontal="center" vertical="center" wrapText="1" readingOrder="1"/>
    </xf>
    <xf numFmtId="0" fontId="31" fillId="6" borderId="0" xfId="10" applyFont="1" applyFill="1" applyAlignment="1">
      <alignment horizontal="center" vertical="center" wrapText="1" readingOrder="1"/>
    </xf>
    <xf numFmtId="0" fontId="8" fillId="2" borderId="7" xfId="10" applyFont="1" applyFill="1" applyBorder="1" applyAlignment="1">
      <alignment horizontal="center" vertical="top"/>
    </xf>
    <xf numFmtId="0" fontId="24" fillId="3" borderId="10" xfId="10" applyFont="1" applyFill="1" applyBorder="1" applyAlignment="1">
      <alignment horizontal="center" vertical="center" wrapText="1"/>
    </xf>
    <xf numFmtId="0" fontId="6" fillId="6" borderId="0" xfId="10" applyFont="1" applyFill="1" applyAlignment="1">
      <alignment horizontal="center" vertical="center" readingOrder="2"/>
    </xf>
    <xf numFmtId="0" fontId="8" fillId="6" borderId="0" xfId="10" applyFont="1" applyFill="1" applyAlignment="1">
      <alignment horizontal="center" vertical="top" readingOrder="2"/>
    </xf>
    <xf numFmtId="0" fontId="24" fillId="3" borderId="9" xfId="10" applyFont="1" applyFill="1" applyBorder="1" applyAlignment="1">
      <alignment horizontal="center" vertical="center" wrapText="1"/>
    </xf>
    <xf numFmtId="0" fontId="8" fillId="2" borderId="7" xfId="10" applyFont="1" applyFill="1" applyBorder="1" applyAlignment="1">
      <alignment horizontal="center" vertical="center" readingOrder="2"/>
    </xf>
    <xf numFmtId="0" fontId="10" fillId="2" borderId="9" xfId="6" applyFont="1" applyFill="1" applyBorder="1" applyAlignment="1">
      <alignment horizontal="left" vertical="center" shrinkToFit="1"/>
    </xf>
    <xf numFmtId="0" fontId="8" fillId="2" borderId="0" xfId="10" applyFont="1" applyFill="1" applyAlignment="1">
      <alignment horizontal="center" vertical="center"/>
    </xf>
    <xf numFmtId="0" fontId="15" fillId="2" borderId="7" xfId="1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/>
    </xf>
    <xf numFmtId="173" fontId="2" fillId="2" borderId="0" xfId="10" applyNumberFormat="1" applyFont="1" applyFill="1" applyAlignment="1">
      <alignment horizontal="left" vertical="center"/>
    </xf>
    <xf numFmtId="0" fontId="32" fillId="2" borderId="0" xfId="10" applyFont="1" applyFill="1" applyAlignment="1">
      <alignment horizontal="center" vertical="center"/>
    </xf>
    <xf numFmtId="0" fontId="32" fillId="2" borderId="0" xfId="10" applyFont="1" applyFill="1" applyAlignment="1">
      <alignment vertical="center"/>
    </xf>
  </cellXfs>
  <cellStyles count="11">
    <cellStyle name="Comma 2" xfId="1" xr:uid="{00000000-0005-0000-0000-000000000000}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2 3" xfId="6" xr:uid="{00000000-0005-0000-0000-000006000000}"/>
    <cellStyle name="Normal 3" xfId="7" xr:uid="{00000000-0005-0000-0000-000007000000}"/>
    <cellStyle name="Percent 2" xfId="8" xr:uid="{00000000-0005-0000-0000-000008000000}"/>
    <cellStyle name="Percent 2 2" xfId="9" xr:uid="{00000000-0005-0000-0000-000009000000}"/>
    <cellStyle name="عادي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workbookViewId="0">
      <selection activeCell="A13" sqref="A13"/>
    </sheetView>
  </sheetViews>
  <sheetFormatPr baseColWidth="10" defaultRowHeight="19.5" customHeight="1"/>
  <cols>
    <col min="1" max="1" width="98.33203125" customWidth="1"/>
    <col min="2" max="256" width="8.83203125" customWidth="1"/>
  </cols>
  <sheetData>
    <row r="1" spans="1:1" ht="19.5" customHeight="1">
      <c r="A1" s="109" t="s">
        <v>337</v>
      </c>
    </row>
    <row r="2" spans="1:1" ht="19.5" customHeight="1">
      <c r="A2" s="108" t="s">
        <v>338</v>
      </c>
    </row>
    <row r="3" spans="1:1" ht="19.5" customHeight="1">
      <c r="A3" s="108" t="s">
        <v>339</v>
      </c>
    </row>
    <row r="4" spans="1:1" ht="19.5" customHeight="1">
      <c r="A4" s="108" t="s">
        <v>340</v>
      </c>
    </row>
    <row r="5" spans="1:1" ht="19.5" customHeight="1">
      <c r="A5" s="108" t="s">
        <v>341</v>
      </c>
    </row>
    <row r="6" spans="1:1" ht="19.5" customHeight="1">
      <c r="A6" s="108" t="s">
        <v>342</v>
      </c>
    </row>
    <row r="7" spans="1:1" ht="19.5" customHeight="1">
      <c r="A7" s="108" t="s">
        <v>343</v>
      </c>
    </row>
    <row r="8" spans="1:1" ht="19.5" customHeight="1">
      <c r="A8" s="108" t="s">
        <v>344</v>
      </c>
    </row>
    <row r="9" spans="1:1" ht="19.5" customHeight="1">
      <c r="A9" s="108" t="s">
        <v>345</v>
      </c>
    </row>
    <row r="10" spans="1:1" ht="19.5" customHeight="1">
      <c r="A10" s="108" t="s">
        <v>346</v>
      </c>
    </row>
    <row r="11" spans="1:1" ht="19.5" customHeight="1">
      <c r="A11" s="108" t="s">
        <v>347</v>
      </c>
    </row>
    <row r="12" spans="1:1" ht="19.5" customHeight="1">
      <c r="A12" s="108" t="s">
        <v>348</v>
      </c>
    </row>
    <row r="13" spans="1:1" ht="19.5" customHeight="1">
      <c r="A13" s="108" t="s">
        <v>349</v>
      </c>
    </row>
    <row r="14" spans="1:1" ht="19.5" customHeight="1">
      <c r="A14" s="108" t="s">
        <v>350</v>
      </c>
    </row>
    <row r="15" spans="1:1" ht="19.5" customHeight="1">
      <c r="A15" s="108" t="s">
        <v>351</v>
      </c>
    </row>
    <row r="16" spans="1:1" ht="19.5" customHeight="1">
      <c r="A16" s="108" t="s">
        <v>352</v>
      </c>
    </row>
    <row r="17" spans="1:1" ht="19.5" customHeight="1">
      <c r="A17" s="108" t="s">
        <v>353</v>
      </c>
    </row>
    <row r="18" spans="1:1" ht="19.5" customHeight="1">
      <c r="A18" s="108" t="s">
        <v>354</v>
      </c>
    </row>
    <row r="19" spans="1:1" ht="19.5" customHeight="1">
      <c r="A19" s="108" t="s">
        <v>355</v>
      </c>
    </row>
    <row r="20" spans="1:1" ht="19.5" customHeight="1">
      <c r="A20" s="108" t="s">
        <v>356</v>
      </c>
    </row>
    <row r="21" spans="1:1" ht="19.5" customHeight="1">
      <c r="A21" s="108" t="s">
        <v>357</v>
      </c>
    </row>
    <row r="22" spans="1:1" ht="19.5" customHeight="1">
      <c r="A22" s="108" t="s">
        <v>358</v>
      </c>
    </row>
    <row r="23" spans="1:1" ht="19.5" customHeight="1">
      <c r="A23" s="108" t="s">
        <v>364</v>
      </c>
    </row>
    <row r="24" spans="1:1" ht="19.5" customHeight="1">
      <c r="A24" s="108" t="s">
        <v>365</v>
      </c>
    </row>
    <row r="25" spans="1:1" ht="19.5" customHeight="1">
      <c r="A25" s="108" t="s">
        <v>366</v>
      </c>
    </row>
    <row r="26" spans="1:1" ht="19.5" customHeight="1">
      <c r="A26" s="108" t="s">
        <v>359</v>
      </c>
    </row>
    <row r="27" spans="1:1" ht="19.5" customHeight="1">
      <c r="A27" s="108" t="s">
        <v>360</v>
      </c>
    </row>
    <row r="28" spans="1:1" ht="19.5" customHeight="1">
      <c r="A28" s="108" t="s">
        <v>361</v>
      </c>
    </row>
    <row r="29" spans="1:1" ht="19.5" customHeight="1">
      <c r="A29" s="108" t="s">
        <v>362</v>
      </c>
    </row>
    <row r="30" spans="1:1" ht="19.5" customHeight="1">
      <c r="A30" s="108" t="s">
        <v>363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B2:L35"/>
  <sheetViews>
    <sheetView zoomScale="70" zoomScaleNormal="70" workbookViewId="0"/>
  </sheetViews>
  <sheetFormatPr baseColWidth="10" defaultColWidth="10.1640625" defaultRowHeight="22" customHeight="1"/>
  <cols>
    <col min="1" max="1" width="2.1640625" style="1" customWidth="1"/>
    <col min="2" max="12" width="14.5" style="1" customWidth="1"/>
    <col min="13" max="16384" width="10.1640625" style="1"/>
  </cols>
  <sheetData>
    <row r="2" spans="2:12" s="2" customFormat="1" ht="22" customHeight="1">
      <c r="B2" s="3" t="s">
        <v>88</v>
      </c>
      <c r="C2" s="1"/>
      <c r="D2" s="1"/>
      <c r="E2" s="4"/>
      <c r="F2" s="4"/>
      <c r="G2" s="4"/>
      <c r="H2" s="4"/>
      <c r="I2" s="4"/>
      <c r="J2" s="4"/>
      <c r="K2" s="4"/>
      <c r="L2" s="5" t="s">
        <v>89</v>
      </c>
    </row>
    <row r="3" spans="2:12" s="6" customFormat="1" ht="30" customHeight="1">
      <c r="B3" s="115" t="s">
        <v>90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2:12" s="7" customFormat="1" ht="30" customHeight="1">
      <c r="B4" s="116" t="s">
        <v>91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2:12" s="8" customFormat="1" ht="36" customHeight="1">
      <c r="B5" s="117" t="s">
        <v>4</v>
      </c>
      <c r="C5" s="134" t="s">
        <v>75</v>
      </c>
      <c r="D5" s="129"/>
      <c r="E5" s="129" t="s">
        <v>76</v>
      </c>
      <c r="F5" s="129"/>
      <c r="G5" s="129"/>
      <c r="H5" s="129"/>
      <c r="I5" s="129" t="s">
        <v>77</v>
      </c>
      <c r="J5" s="129"/>
      <c r="K5" s="124"/>
      <c r="L5" s="118" t="s">
        <v>7</v>
      </c>
    </row>
    <row r="6" spans="2:12" s="8" customFormat="1" ht="34.5" customHeight="1">
      <c r="B6" s="117"/>
      <c r="C6" s="135" t="s">
        <v>8</v>
      </c>
      <c r="D6" s="137" t="s">
        <v>78</v>
      </c>
      <c r="E6" s="138"/>
      <c r="F6" s="138"/>
      <c r="G6" s="139"/>
      <c r="H6" s="138" t="s">
        <v>92</v>
      </c>
      <c r="I6" s="138"/>
      <c r="J6" s="138"/>
      <c r="K6" s="139"/>
      <c r="L6" s="124"/>
    </row>
    <row r="7" spans="2:12" s="12" customFormat="1" ht="52.5" customHeight="1">
      <c r="B7" s="118"/>
      <c r="C7" s="136"/>
      <c r="D7" s="27" t="s">
        <v>80</v>
      </c>
      <c r="E7" s="27" t="s">
        <v>54</v>
      </c>
      <c r="F7" s="27" t="s">
        <v>55</v>
      </c>
      <c r="G7" s="27" t="s">
        <v>56</v>
      </c>
      <c r="H7" s="27" t="s">
        <v>81</v>
      </c>
      <c r="I7" s="27" t="s">
        <v>54</v>
      </c>
      <c r="J7" s="27" t="s">
        <v>55</v>
      </c>
      <c r="K7" s="27" t="s">
        <v>56</v>
      </c>
      <c r="L7" s="124"/>
    </row>
    <row r="8" spans="2:12" s="12" customFormat="1" ht="52.5" customHeight="1">
      <c r="B8" s="118" t="s">
        <v>19</v>
      </c>
      <c r="C8" s="36" t="s">
        <v>21</v>
      </c>
      <c r="D8" s="36" t="s">
        <v>82</v>
      </c>
      <c r="E8" s="37" t="s">
        <v>60</v>
      </c>
      <c r="F8" s="37" t="s">
        <v>61</v>
      </c>
      <c r="G8" s="38" t="s">
        <v>62</v>
      </c>
      <c r="H8" s="36" t="s">
        <v>83</v>
      </c>
      <c r="I8" s="37" t="s">
        <v>60</v>
      </c>
      <c r="J8" s="37" t="s">
        <v>61</v>
      </c>
      <c r="K8" s="38" t="s">
        <v>62</v>
      </c>
      <c r="L8" s="124"/>
    </row>
    <row r="9" spans="2:12" ht="22" customHeight="1">
      <c r="B9" s="39">
        <v>11</v>
      </c>
      <c r="C9" s="40">
        <f>H9+D9</f>
        <v>7068</v>
      </c>
      <c r="D9" s="40">
        <f>SUM(E9:G9)</f>
        <v>0</v>
      </c>
      <c r="E9" s="40">
        <v>0</v>
      </c>
      <c r="F9" s="40">
        <v>0</v>
      </c>
      <c r="G9" s="40">
        <v>0</v>
      </c>
      <c r="H9" s="40">
        <f>SUM(I9:K9)</f>
        <v>7068</v>
      </c>
      <c r="I9" s="40">
        <v>0</v>
      </c>
      <c r="J9" s="40">
        <v>92</v>
      </c>
      <c r="K9" s="40">
        <v>6976</v>
      </c>
      <c r="L9" s="41">
        <v>11</v>
      </c>
    </row>
    <row r="10" spans="2:12" ht="22" customHeight="1">
      <c r="B10" s="42">
        <v>12</v>
      </c>
      <c r="C10" s="21">
        <f t="shared" ref="C10:C28" si="0">H10+D10</f>
        <v>160016</v>
      </c>
      <c r="D10" s="21">
        <f t="shared" ref="D10:D28" si="1">SUM(E10:G10)</f>
        <v>0</v>
      </c>
      <c r="E10" s="21">
        <v>0</v>
      </c>
      <c r="F10" s="21">
        <v>0</v>
      </c>
      <c r="G10" s="21">
        <v>0</v>
      </c>
      <c r="H10" s="21">
        <f t="shared" ref="H10:H28" si="2">SUM(I10:K10)</f>
        <v>160016</v>
      </c>
      <c r="I10" s="21">
        <v>237</v>
      </c>
      <c r="J10" s="21">
        <v>16343</v>
      </c>
      <c r="K10" s="21">
        <v>143436</v>
      </c>
      <c r="L10" s="33">
        <v>12</v>
      </c>
    </row>
    <row r="11" spans="2:12" ht="22" customHeight="1">
      <c r="B11" s="39">
        <v>13</v>
      </c>
      <c r="C11" s="40">
        <f t="shared" si="0"/>
        <v>179163</v>
      </c>
      <c r="D11" s="40">
        <f t="shared" si="1"/>
        <v>0</v>
      </c>
      <c r="E11" s="40">
        <v>0</v>
      </c>
      <c r="F11" s="40">
        <v>0</v>
      </c>
      <c r="G11" s="40">
        <v>0</v>
      </c>
      <c r="H11" s="40">
        <f t="shared" si="2"/>
        <v>179163</v>
      </c>
      <c r="I11" s="40">
        <v>9471</v>
      </c>
      <c r="J11" s="40">
        <v>153943</v>
      </c>
      <c r="K11" s="40">
        <v>15749</v>
      </c>
      <c r="L11" s="41">
        <v>13</v>
      </c>
    </row>
    <row r="12" spans="2:12" ht="22" customHeight="1">
      <c r="B12" s="42">
        <v>14</v>
      </c>
      <c r="C12" s="21">
        <f>H12+D12</f>
        <v>154693</v>
      </c>
      <c r="D12" s="21">
        <f t="shared" si="1"/>
        <v>4382</v>
      </c>
      <c r="E12" s="21">
        <v>0</v>
      </c>
      <c r="F12" s="21">
        <v>242</v>
      </c>
      <c r="G12" s="21">
        <v>4140</v>
      </c>
      <c r="H12" s="21">
        <f t="shared" si="2"/>
        <v>150311</v>
      </c>
      <c r="I12" s="21">
        <v>124809</v>
      </c>
      <c r="J12" s="21">
        <v>16845</v>
      </c>
      <c r="K12" s="21">
        <v>8657</v>
      </c>
      <c r="L12" s="33">
        <v>14</v>
      </c>
    </row>
    <row r="13" spans="2:12" ht="22" customHeight="1">
      <c r="B13" s="39">
        <v>15</v>
      </c>
      <c r="C13" s="40">
        <f t="shared" si="0"/>
        <v>175361</v>
      </c>
      <c r="D13" s="40">
        <f t="shared" si="1"/>
        <v>130537</v>
      </c>
      <c r="E13" s="40">
        <v>477</v>
      </c>
      <c r="F13" s="40">
        <v>7636</v>
      </c>
      <c r="G13" s="40">
        <v>122424</v>
      </c>
      <c r="H13" s="40">
        <f t="shared" si="2"/>
        <v>44824</v>
      </c>
      <c r="I13" s="40">
        <v>41981</v>
      </c>
      <c r="J13" s="40">
        <v>1726</v>
      </c>
      <c r="K13" s="40">
        <v>1117</v>
      </c>
      <c r="L13" s="41">
        <v>15</v>
      </c>
    </row>
    <row r="14" spans="2:12" ht="22" customHeight="1">
      <c r="B14" s="42">
        <v>16</v>
      </c>
      <c r="C14" s="21">
        <f t="shared" si="0"/>
        <v>170840</v>
      </c>
      <c r="D14" s="21">
        <f t="shared" si="1"/>
        <v>157776</v>
      </c>
      <c r="E14" s="21">
        <v>6720</v>
      </c>
      <c r="F14" s="21">
        <v>132434</v>
      </c>
      <c r="G14" s="21">
        <v>18622</v>
      </c>
      <c r="H14" s="21">
        <f t="shared" si="2"/>
        <v>13064</v>
      </c>
      <c r="I14" s="21">
        <v>10694</v>
      </c>
      <c r="J14" s="21">
        <v>1076</v>
      </c>
      <c r="K14" s="21">
        <v>1294</v>
      </c>
      <c r="L14" s="33">
        <v>16</v>
      </c>
    </row>
    <row r="15" spans="2:12" ht="22" customHeight="1">
      <c r="B15" s="39">
        <v>17</v>
      </c>
      <c r="C15" s="40">
        <f t="shared" si="0"/>
        <v>138254</v>
      </c>
      <c r="D15" s="40">
        <f t="shared" si="1"/>
        <v>132317</v>
      </c>
      <c r="E15" s="40">
        <v>101866</v>
      </c>
      <c r="F15" s="40">
        <v>18530</v>
      </c>
      <c r="G15" s="40">
        <v>11921</v>
      </c>
      <c r="H15" s="40">
        <f t="shared" si="2"/>
        <v>5937</v>
      </c>
      <c r="I15" s="40">
        <v>3812</v>
      </c>
      <c r="J15" s="40">
        <v>1650</v>
      </c>
      <c r="K15" s="40">
        <v>475</v>
      </c>
      <c r="L15" s="41">
        <v>17</v>
      </c>
    </row>
    <row r="16" spans="2:12" ht="22" customHeight="1">
      <c r="B16" s="42">
        <v>18</v>
      </c>
      <c r="C16" s="21">
        <f t="shared" si="0"/>
        <v>79047</v>
      </c>
      <c r="D16" s="21">
        <f t="shared" si="1"/>
        <v>70558</v>
      </c>
      <c r="E16" s="21">
        <v>54703</v>
      </c>
      <c r="F16" s="21">
        <v>12217</v>
      </c>
      <c r="G16" s="21">
        <v>3638</v>
      </c>
      <c r="H16" s="21">
        <f t="shared" si="2"/>
        <v>8489</v>
      </c>
      <c r="I16" s="21">
        <v>4236</v>
      </c>
      <c r="J16" s="21">
        <v>3274</v>
      </c>
      <c r="K16" s="21">
        <v>979</v>
      </c>
      <c r="L16" s="33">
        <v>18</v>
      </c>
    </row>
    <row r="17" spans="2:12" ht="22" customHeight="1">
      <c r="B17" s="39">
        <v>19</v>
      </c>
      <c r="C17" s="40">
        <f t="shared" si="0"/>
        <v>27090</v>
      </c>
      <c r="D17" s="40">
        <f t="shared" si="1"/>
        <v>23781</v>
      </c>
      <c r="E17" s="40">
        <v>17065</v>
      </c>
      <c r="F17" s="40">
        <v>5607</v>
      </c>
      <c r="G17" s="40">
        <v>1109</v>
      </c>
      <c r="H17" s="40">
        <f t="shared" si="2"/>
        <v>3309</v>
      </c>
      <c r="I17" s="40">
        <v>1899</v>
      </c>
      <c r="J17" s="40">
        <v>748</v>
      </c>
      <c r="K17" s="40">
        <v>662</v>
      </c>
      <c r="L17" s="41">
        <v>19</v>
      </c>
    </row>
    <row r="18" spans="2:12" ht="22" customHeight="1">
      <c r="B18" s="42">
        <v>20</v>
      </c>
      <c r="C18" s="21">
        <f t="shared" si="0"/>
        <v>12126</v>
      </c>
      <c r="D18" s="21">
        <f t="shared" si="1"/>
        <v>9906</v>
      </c>
      <c r="E18" s="21">
        <v>7421</v>
      </c>
      <c r="F18" s="21">
        <v>1907</v>
      </c>
      <c r="G18" s="21">
        <v>578</v>
      </c>
      <c r="H18" s="21">
        <f t="shared" si="2"/>
        <v>2220</v>
      </c>
      <c r="I18" s="21">
        <v>2093</v>
      </c>
      <c r="J18" s="21">
        <v>127</v>
      </c>
      <c r="K18" s="21">
        <v>0</v>
      </c>
      <c r="L18" s="33">
        <v>20</v>
      </c>
    </row>
    <row r="19" spans="2:12" ht="22" customHeight="1">
      <c r="B19" s="39">
        <v>21</v>
      </c>
      <c r="C19" s="40">
        <f t="shared" si="0"/>
        <v>9950</v>
      </c>
      <c r="D19" s="40">
        <f>SUM(E19:G19)</f>
        <v>8559</v>
      </c>
      <c r="E19" s="40">
        <v>6173</v>
      </c>
      <c r="F19" s="40">
        <v>1873</v>
      </c>
      <c r="G19" s="40">
        <v>513</v>
      </c>
      <c r="H19" s="40">
        <f t="shared" si="2"/>
        <v>1391</v>
      </c>
      <c r="I19" s="40">
        <v>596</v>
      </c>
      <c r="J19" s="40">
        <v>795</v>
      </c>
      <c r="K19" s="40">
        <v>0</v>
      </c>
      <c r="L19" s="41">
        <v>21</v>
      </c>
    </row>
    <row r="20" spans="2:12" ht="22" customHeight="1">
      <c r="B20" s="42">
        <v>22</v>
      </c>
      <c r="C20" s="21">
        <f t="shared" si="0"/>
        <v>3510</v>
      </c>
      <c r="D20" s="21">
        <f t="shared" si="1"/>
        <v>2934</v>
      </c>
      <c r="E20" s="21">
        <v>1633</v>
      </c>
      <c r="F20" s="21">
        <v>694</v>
      </c>
      <c r="G20" s="21">
        <v>607</v>
      </c>
      <c r="H20" s="21">
        <f t="shared" si="2"/>
        <v>576</v>
      </c>
      <c r="I20" s="21">
        <v>69</v>
      </c>
      <c r="J20" s="21">
        <v>507</v>
      </c>
      <c r="K20" s="21">
        <v>0</v>
      </c>
      <c r="L20" s="33">
        <v>22</v>
      </c>
    </row>
    <row r="21" spans="2:12" ht="22" customHeight="1">
      <c r="B21" s="39">
        <v>23</v>
      </c>
      <c r="C21" s="40">
        <f t="shared" si="0"/>
        <v>2537</v>
      </c>
      <c r="D21" s="40">
        <f t="shared" si="1"/>
        <v>2537</v>
      </c>
      <c r="E21" s="40">
        <v>1455</v>
      </c>
      <c r="F21" s="40">
        <v>954</v>
      </c>
      <c r="G21" s="40">
        <v>128</v>
      </c>
      <c r="H21" s="40">
        <f t="shared" si="2"/>
        <v>0</v>
      </c>
      <c r="I21" s="40">
        <v>0</v>
      </c>
      <c r="J21" s="40">
        <v>0</v>
      </c>
      <c r="K21" s="40">
        <v>0</v>
      </c>
      <c r="L21" s="41">
        <v>23</v>
      </c>
    </row>
    <row r="22" spans="2:12" ht="22" customHeight="1">
      <c r="B22" s="42">
        <v>24</v>
      </c>
      <c r="C22" s="21">
        <f t="shared" si="0"/>
        <v>1244</v>
      </c>
      <c r="D22" s="21">
        <f t="shared" si="1"/>
        <v>1244</v>
      </c>
      <c r="E22" s="21">
        <v>887</v>
      </c>
      <c r="F22" s="21">
        <v>357</v>
      </c>
      <c r="G22" s="21">
        <v>0</v>
      </c>
      <c r="H22" s="21">
        <f t="shared" si="2"/>
        <v>0</v>
      </c>
      <c r="I22" s="21">
        <v>0</v>
      </c>
      <c r="J22" s="21">
        <v>0</v>
      </c>
      <c r="K22" s="21">
        <v>0</v>
      </c>
      <c r="L22" s="33">
        <v>24</v>
      </c>
    </row>
    <row r="23" spans="2:12" ht="22" customHeight="1">
      <c r="B23" s="39">
        <v>25</v>
      </c>
      <c r="C23" s="40">
        <f t="shared" si="0"/>
        <v>1615</v>
      </c>
      <c r="D23" s="40">
        <f>SUM(E23:G23)</f>
        <v>1615</v>
      </c>
      <c r="E23" s="40">
        <v>732</v>
      </c>
      <c r="F23" s="40">
        <v>446</v>
      </c>
      <c r="G23" s="40">
        <v>437</v>
      </c>
      <c r="H23" s="40">
        <f t="shared" si="2"/>
        <v>0</v>
      </c>
      <c r="I23" s="40">
        <v>0</v>
      </c>
      <c r="J23" s="40">
        <v>0</v>
      </c>
      <c r="K23" s="40">
        <v>0</v>
      </c>
      <c r="L23" s="41">
        <v>25</v>
      </c>
    </row>
    <row r="24" spans="2:12" ht="22" customHeight="1">
      <c r="B24" s="42">
        <v>26</v>
      </c>
      <c r="C24" s="21">
        <f t="shared" si="0"/>
        <v>394</v>
      </c>
      <c r="D24" s="21">
        <f t="shared" si="1"/>
        <v>394</v>
      </c>
      <c r="E24" s="21">
        <v>81</v>
      </c>
      <c r="F24" s="21">
        <v>133</v>
      </c>
      <c r="G24" s="21">
        <v>180</v>
      </c>
      <c r="H24" s="21">
        <f t="shared" si="2"/>
        <v>0</v>
      </c>
      <c r="I24" s="21">
        <v>0</v>
      </c>
      <c r="J24" s="21">
        <v>0</v>
      </c>
      <c r="K24" s="21">
        <v>0</v>
      </c>
      <c r="L24" s="33">
        <v>26</v>
      </c>
    </row>
    <row r="25" spans="2:12" ht="22" customHeight="1">
      <c r="B25" s="39">
        <v>27</v>
      </c>
      <c r="C25" s="40">
        <f t="shared" si="0"/>
        <v>358</v>
      </c>
      <c r="D25" s="40">
        <f t="shared" si="1"/>
        <v>358</v>
      </c>
      <c r="E25" s="40">
        <v>358</v>
      </c>
      <c r="F25" s="40">
        <v>0</v>
      </c>
      <c r="G25" s="40">
        <v>0</v>
      </c>
      <c r="H25" s="40">
        <f t="shared" si="2"/>
        <v>0</v>
      </c>
      <c r="I25" s="40">
        <v>0</v>
      </c>
      <c r="J25" s="40">
        <v>0</v>
      </c>
      <c r="K25" s="40">
        <v>0</v>
      </c>
      <c r="L25" s="41">
        <v>27</v>
      </c>
    </row>
    <row r="26" spans="2:12" ht="22" customHeight="1">
      <c r="B26" s="42">
        <v>28</v>
      </c>
      <c r="C26" s="21">
        <f t="shared" si="0"/>
        <v>675</v>
      </c>
      <c r="D26" s="21">
        <f t="shared" si="1"/>
        <v>675</v>
      </c>
      <c r="E26" s="21">
        <v>526</v>
      </c>
      <c r="F26" s="21">
        <v>0</v>
      </c>
      <c r="G26" s="21">
        <v>149</v>
      </c>
      <c r="H26" s="21">
        <f t="shared" si="2"/>
        <v>0</v>
      </c>
      <c r="I26" s="21">
        <v>0</v>
      </c>
      <c r="J26" s="21">
        <v>0</v>
      </c>
      <c r="K26" s="21">
        <v>0</v>
      </c>
      <c r="L26" s="33">
        <v>28</v>
      </c>
    </row>
    <row r="27" spans="2:12" ht="22" customHeight="1">
      <c r="B27" s="39">
        <v>29</v>
      </c>
      <c r="C27" s="40">
        <f t="shared" si="0"/>
        <v>367</v>
      </c>
      <c r="D27" s="40">
        <f t="shared" si="1"/>
        <v>367</v>
      </c>
      <c r="E27" s="40">
        <v>0</v>
      </c>
      <c r="F27" s="40">
        <v>0</v>
      </c>
      <c r="G27" s="40">
        <v>367</v>
      </c>
      <c r="H27" s="40">
        <f t="shared" si="2"/>
        <v>0</v>
      </c>
      <c r="I27" s="40">
        <v>0</v>
      </c>
      <c r="J27" s="40">
        <v>0</v>
      </c>
      <c r="K27" s="40">
        <v>0</v>
      </c>
      <c r="L27" s="41">
        <v>29</v>
      </c>
    </row>
    <row r="28" spans="2:12" ht="22" customHeight="1">
      <c r="B28" s="42" t="s">
        <v>32</v>
      </c>
      <c r="C28" s="21">
        <f t="shared" si="0"/>
        <v>3075</v>
      </c>
      <c r="D28" s="21">
        <f t="shared" si="1"/>
        <v>3075</v>
      </c>
      <c r="E28" s="21">
        <v>651</v>
      </c>
      <c r="F28" s="21">
        <v>1501</v>
      </c>
      <c r="G28" s="21">
        <v>923</v>
      </c>
      <c r="H28" s="21">
        <f t="shared" si="2"/>
        <v>0</v>
      </c>
      <c r="I28" s="21">
        <v>0</v>
      </c>
      <c r="J28" s="21">
        <v>0</v>
      </c>
      <c r="K28" s="21">
        <v>0</v>
      </c>
      <c r="L28" s="33" t="s">
        <v>32</v>
      </c>
    </row>
    <row r="29" spans="2:12" ht="22" customHeight="1">
      <c r="B29" s="23" t="s">
        <v>33</v>
      </c>
      <c r="C29" s="24">
        <f t="shared" ref="C29:J29" si="3">SUM(C9:C28)</f>
        <v>1127383</v>
      </c>
      <c r="D29" s="24">
        <f>SUM(D9:D28)</f>
        <v>551015</v>
      </c>
      <c r="E29" s="24">
        <f t="shared" si="3"/>
        <v>200748</v>
      </c>
      <c r="F29" s="24">
        <f t="shared" si="3"/>
        <v>184531</v>
      </c>
      <c r="G29" s="24">
        <f t="shared" si="3"/>
        <v>165736</v>
      </c>
      <c r="H29" s="24">
        <f t="shared" si="3"/>
        <v>576368</v>
      </c>
      <c r="I29" s="24">
        <f t="shared" si="3"/>
        <v>199897</v>
      </c>
      <c r="J29" s="24">
        <f t="shared" si="3"/>
        <v>197126</v>
      </c>
      <c r="K29" s="24">
        <f>SUM(K9:K28)</f>
        <v>179345</v>
      </c>
      <c r="L29" s="23" t="s">
        <v>34</v>
      </c>
    </row>
    <row r="30" spans="2:12" ht="22" customHeight="1">
      <c r="B30" s="110" t="s">
        <v>35</v>
      </c>
      <c r="C30" s="110"/>
      <c r="D30" s="110"/>
      <c r="E30" s="110"/>
      <c r="F30" s="110"/>
      <c r="I30" s="111" t="s">
        <v>36</v>
      </c>
      <c r="J30" s="111"/>
      <c r="K30" s="111"/>
      <c r="L30" s="111"/>
    </row>
    <row r="31" spans="2:12" ht="22" customHeight="1">
      <c r="B31" s="112"/>
      <c r="C31" s="112"/>
      <c r="D31" s="43"/>
      <c r="J31" s="113"/>
      <c r="K31" s="113"/>
      <c r="L31" s="113"/>
    </row>
    <row r="33" spans="5:11" ht="22" customHeight="1">
      <c r="K33" s="25"/>
    </row>
    <row r="34" spans="5:11" ht="22" customHeight="1">
      <c r="E34" s="26"/>
      <c r="F34" s="26"/>
      <c r="G34" s="26"/>
      <c r="H34" s="26"/>
      <c r="I34" s="26"/>
      <c r="J34" s="26"/>
    </row>
    <row r="35" spans="5:11" ht="22" customHeight="1">
      <c r="E35" s="26"/>
      <c r="F35" s="26"/>
      <c r="G35" s="26"/>
      <c r="H35" s="26"/>
      <c r="I35" s="26"/>
      <c r="J35" s="26"/>
    </row>
  </sheetData>
  <mergeCells count="12">
    <mergeCell ref="B30:F30"/>
    <mergeCell ref="I30:L30"/>
    <mergeCell ref="B31:C31"/>
    <mergeCell ref="J31:L31"/>
    <mergeCell ref="B3:L3"/>
    <mergeCell ref="B4:L4"/>
    <mergeCell ref="B5:B8"/>
    <mergeCell ref="C5:K5"/>
    <mergeCell ref="L5:L8"/>
    <mergeCell ref="C6:C7"/>
    <mergeCell ref="D6:G6"/>
    <mergeCell ref="H6:K6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B1:P23"/>
  <sheetViews>
    <sheetView topLeftCell="A4" zoomScale="70" zoomScaleNormal="70" workbookViewId="0">
      <selection activeCell="Q31" sqref="Q31"/>
    </sheetView>
  </sheetViews>
  <sheetFormatPr baseColWidth="10" defaultColWidth="10.1640625" defaultRowHeight="16"/>
  <cols>
    <col min="1" max="1" width="2.1640625" style="1" customWidth="1"/>
    <col min="2" max="2" width="23" style="1" customWidth="1"/>
    <col min="3" max="3" width="11.33203125" style="1" customWidth="1"/>
    <col min="4" max="14" width="10.33203125" style="1" customWidth="1"/>
    <col min="15" max="15" width="13.83203125" style="1" customWidth="1"/>
    <col min="16" max="16" width="10.1640625" style="48" customWidth="1"/>
    <col min="17" max="16384" width="10.1640625" style="1"/>
  </cols>
  <sheetData>
    <row r="1" spans="2:16">
      <c r="P1" s="141"/>
    </row>
    <row r="2" spans="2:16" s="44" customFormat="1" ht="24" customHeight="1">
      <c r="B2" s="4" t="s">
        <v>93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94</v>
      </c>
      <c r="P2" s="142"/>
    </row>
    <row r="3" spans="2:16" s="6" customFormat="1" ht="30" customHeight="1">
      <c r="B3" s="115" t="s">
        <v>95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45"/>
    </row>
    <row r="4" spans="2:16" s="47" customFormat="1" ht="30" customHeight="1">
      <c r="B4" s="143" t="s">
        <v>96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46"/>
    </row>
    <row r="5" spans="2:16" s="8" customFormat="1" ht="25.5" customHeight="1">
      <c r="B5" s="125" t="s">
        <v>97</v>
      </c>
      <c r="C5" s="118" t="s">
        <v>98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30"/>
      <c r="O5" s="117" t="s">
        <v>99</v>
      </c>
      <c r="P5" s="48"/>
    </row>
    <row r="6" spans="2:16" s="12" customFormat="1" ht="56.25" customHeight="1">
      <c r="B6" s="126"/>
      <c r="C6" s="11" t="s">
        <v>100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101</v>
      </c>
      <c r="J6" s="11" t="s">
        <v>15</v>
      </c>
      <c r="K6" s="11" t="s">
        <v>16</v>
      </c>
      <c r="L6" s="11" t="s">
        <v>102</v>
      </c>
      <c r="M6" s="11" t="s">
        <v>103</v>
      </c>
      <c r="N6" s="11" t="s">
        <v>104</v>
      </c>
      <c r="O6" s="144"/>
      <c r="P6" s="48"/>
    </row>
    <row r="7" spans="2:16" s="12" customFormat="1" ht="68.25" customHeight="1">
      <c r="B7" s="127"/>
      <c r="C7" s="13" t="s">
        <v>33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105</v>
      </c>
      <c r="J7" s="49" t="s">
        <v>28</v>
      </c>
      <c r="K7" s="13" t="s">
        <v>106</v>
      </c>
      <c r="L7" s="13" t="s">
        <v>30</v>
      </c>
      <c r="M7" s="13" t="s">
        <v>107</v>
      </c>
      <c r="N7" s="13" t="s">
        <v>108</v>
      </c>
      <c r="O7" s="144"/>
      <c r="P7" s="48"/>
    </row>
    <row r="8" spans="2:16" ht="35" customHeight="1">
      <c r="B8" s="50" t="s">
        <v>109</v>
      </c>
      <c r="C8" s="18">
        <f>SUM(D8:N8)</f>
        <v>3652087</v>
      </c>
      <c r="D8" s="18">
        <f>'7-1 '!D8+'7-2 '!D8</f>
        <v>11271</v>
      </c>
      <c r="E8" s="18">
        <f>'7-1 '!E8+'7-2 '!E8</f>
        <v>40435</v>
      </c>
      <c r="F8" s="18">
        <f>'7-1 '!F8+'7-2 '!F8</f>
        <v>5421</v>
      </c>
      <c r="G8" s="18">
        <f>'7-1 '!G8+'7-2 '!G8</f>
        <v>678994</v>
      </c>
      <c r="H8" s="18">
        <f>'7-1 '!H8+'7-2 '!H8</f>
        <v>162800</v>
      </c>
      <c r="I8" s="18">
        <f>'7-1 '!I8+'7-2 '!I8</f>
        <v>1098461</v>
      </c>
      <c r="J8" s="18">
        <f>'7-1 '!J8+'7-2 '!J8</f>
        <v>31140</v>
      </c>
      <c r="K8" s="18">
        <f>'7-1 '!K8+'7-2 '!K8</f>
        <v>547037</v>
      </c>
      <c r="L8" s="18">
        <f>'7-1 '!L8+'7-2 '!L8</f>
        <v>527872</v>
      </c>
      <c r="M8" s="18">
        <f>'7-1 '!M8+'7-2 '!M8</f>
        <v>404780</v>
      </c>
      <c r="N8" s="18">
        <f>'7-1 '!N8+'7-2 '!N8</f>
        <v>143876</v>
      </c>
      <c r="O8" s="51" t="s">
        <v>110</v>
      </c>
    </row>
    <row r="9" spans="2:16" ht="35" customHeight="1">
      <c r="B9" s="52" t="s">
        <v>111</v>
      </c>
      <c r="C9" s="21">
        <f t="shared" ref="C9:C20" si="0">SUM(D9:N9)</f>
        <v>3653059</v>
      </c>
      <c r="D9" s="21">
        <f>'7-1 '!D9+'7-2 '!D9</f>
        <v>14383</v>
      </c>
      <c r="E9" s="21">
        <f>'7-1 '!E9+'7-2 '!E9</f>
        <v>32642</v>
      </c>
      <c r="F9" s="21">
        <f>'7-1 '!F9+'7-2 '!F9</f>
        <v>9485</v>
      </c>
      <c r="G9" s="21">
        <f>'7-1 '!G9+'7-2 '!G9</f>
        <v>770888</v>
      </c>
      <c r="H9" s="21">
        <f>'7-1 '!H9+'7-2 '!H9</f>
        <v>145627</v>
      </c>
      <c r="I9" s="21">
        <f>'7-1 '!I9+'7-2 '!I9</f>
        <v>1030350</v>
      </c>
      <c r="J9" s="21">
        <f>'7-1 '!J9+'7-2 '!J9</f>
        <v>26299</v>
      </c>
      <c r="K9" s="21">
        <f>'7-1 '!K9+'7-2 '!K9</f>
        <v>555912</v>
      </c>
      <c r="L9" s="21">
        <f>'7-1 '!L9+'7-2 '!L9</f>
        <v>480660</v>
      </c>
      <c r="M9" s="21">
        <f>'7-1 '!M9+'7-2 '!M9</f>
        <v>418882</v>
      </c>
      <c r="N9" s="21">
        <f>'7-1 '!N9+'7-2 '!N9</f>
        <v>167931</v>
      </c>
      <c r="O9" s="33" t="s">
        <v>112</v>
      </c>
    </row>
    <row r="10" spans="2:16" ht="35" customHeight="1">
      <c r="B10" s="50" t="s">
        <v>113</v>
      </c>
      <c r="C10" s="18">
        <f t="shared" si="0"/>
        <v>1072772</v>
      </c>
      <c r="D10" s="18">
        <f>'7-1 '!D10+'7-2 '!D10</f>
        <v>3641</v>
      </c>
      <c r="E10" s="18">
        <f>'7-1 '!E10+'7-2 '!E10</f>
        <v>8224</v>
      </c>
      <c r="F10" s="18">
        <f>'7-1 '!F10+'7-2 '!F10</f>
        <v>1150</v>
      </c>
      <c r="G10" s="18">
        <f>'7-1 '!G10+'7-2 '!G10</f>
        <v>182180</v>
      </c>
      <c r="H10" s="18">
        <f>'7-1 '!H10+'7-2 '!H10</f>
        <v>35338</v>
      </c>
      <c r="I10" s="18">
        <f>'7-1 '!I10+'7-2 '!I10</f>
        <v>266320</v>
      </c>
      <c r="J10" s="18">
        <f>'7-1 '!J10+'7-2 '!J10</f>
        <v>6429</v>
      </c>
      <c r="K10" s="18">
        <f>'7-1 '!K10+'7-2 '!K10</f>
        <v>176297</v>
      </c>
      <c r="L10" s="18">
        <f>'7-1 '!L10+'7-2 '!L10</f>
        <v>172243</v>
      </c>
      <c r="M10" s="18">
        <f>'7-1 '!M10+'7-2 '!M10</f>
        <v>172996</v>
      </c>
      <c r="N10" s="18">
        <f>'7-1 '!N10+'7-2 '!N10</f>
        <v>47954</v>
      </c>
      <c r="O10" s="51" t="s">
        <v>114</v>
      </c>
    </row>
    <row r="11" spans="2:16" ht="35" customHeight="1">
      <c r="B11" s="52" t="s">
        <v>115</v>
      </c>
      <c r="C11" s="21">
        <f t="shared" si="0"/>
        <v>797933</v>
      </c>
      <c r="D11" s="21">
        <f>'7-1 '!D11+'7-2 '!D11</f>
        <v>1733</v>
      </c>
      <c r="E11" s="21">
        <f>'7-1 '!E11+'7-2 '!E11</f>
        <v>4470</v>
      </c>
      <c r="F11" s="21">
        <f>'7-1 '!F11+'7-2 '!F11</f>
        <v>1807</v>
      </c>
      <c r="G11" s="21">
        <f>'7-1 '!G11+'7-2 '!G11</f>
        <v>131233</v>
      </c>
      <c r="H11" s="21">
        <f>'7-1 '!H11+'7-2 '!H11</f>
        <v>44577</v>
      </c>
      <c r="I11" s="21">
        <f>'7-1 '!I11+'7-2 '!I11</f>
        <v>212267</v>
      </c>
      <c r="J11" s="21">
        <f>'7-1 '!J11+'7-2 '!J11</f>
        <v>5402</v>
      </c>
      <c r="K11" s="21">
        <f>'7-1 '!K11+'7-2 '!K11</f>
        <v>117201</v>
      </c>
      <c r="L11" s="21">
        <f>'7-1 '!L11+'7-2 '!L11</f>
        <v>123525</v>
      </c>
      <c r="M11" s="21">
        <f>'7-1 '!M11+'7-2 '!M11</f>
        <v>120060</v>
      </c>
      <c r="N11" s="21">
        <f>'7-1 '!N11+'7-2 '!N11</f>
        <v>35658</v>
      </c>
      <c r="O11" s="33" t="s">
        <v>116</v>
      </c>
    </row>
    <row r="12" spans="2:16" ht="35" customHeight="1">
      <c r="B12" s="50" t="s">
        <v>117</v>
      </c>
      <c r="C12" s="18">
        <f t="shared" si="0"/>
        <v>2469974</v>
      </c>
      <c r="D12" s="18">
        <f>'7-1 '!D12+'7-2 '!D12</f>
        <v>2884</v>
      </c>
      <c r="E12" s="18">
        <f>'7-1 '!E12+'7-2 '!E12</f>
        <v>14221</v>
      </c>
      <c r="F12" s="18">
        <f>'7-1 '!F12+'7-2 '!F12</f>
        <v>9537</v>
      </c>
      <c r="G12" s="18">
        <f>'7-1 '!G12+'7-2 '!G12</f>
        <v>414413</v>
      </c>
      <c r="H12" s="18">
        <f>'7-1 '!H12+'7-2 '!H12</f>
        <v>116668</v>
      </c>
      <c r="I12" s="18">
        <f>'7-1 '!I12+'7-2 '!I12</f>
        <v>804419</v>
      </c>
      <c r="J12" s="18">
        <f>'7-1 '!J12+'7-2 '!J12</f>
        <v>18010</v>
      </c>
      <c r="K12" s="18">
        <f>'7-1 '!K12+'7-2 '!K12</f>
        <v>391753</v>
      </c>
      <c r="L12" s="18">
        <f>'7-1 '!L12+'7-2 '!L12</f>
        <v>344312</v>
      </c>
      <c r="M12" s="18">
        <f>'7-1 '!M12+'7-2 '!M12</f>
        <v>253340</v>
      </c>
      <c r="N12" s="18">
        <f>'7-1 '!N12+'7-2 '!N12</f>
        <v>100417</v>
      </c>
      <c r="O12" s="51" t="s">
        <v>118</v>
      </c>
    </row>
    <row r="13" spans="2:16" ht="35" customHeight="1">
      <c r="B13" s="52" t="s">
        <v>119</v>
      </c>
      <c r="C13" s="21">
        <f t="shared" si="0"/>
        <v>1373140</v>
      </c>
      <c r="D13" s="21">
        <f>'7-1 '!D13+'7-2 '!D13</f>
        <v>914</v>
      </c>
      <c r="E13" s="21">
        <f>'7-1 '!E13+'7-2 '!E13</f>
        <v>6672</v>
      </c>
      <c r="F13" s="21">
        <f>'7-1 '!F13+'7-2 '!F13</f>
        <v>737</v>
      </c>
      <c r="G13" s="21">
        <f>'7-1 '!G13+'7-2 '!G13</f>
        <v>182948</v>
      </c>
      <c r="H13" s="21">
        <f>'7-1 '!H13+'7-2 '!H13</f>
        <v>49643</v>
      </c>
      <c r="I13" s="21">
        <f>'7-1 '!I13+'7-2 '!I13</f>
        <v>391095</v>
      </c>
      <c r="J13" s="21">
        <f>'7-1 '!J13+'7-2 '!J13</f>
        <v>12500</v>
      </c>
      <c r="K13" s="21">
        <f>'7-1 '!K13+'7-2 '!K13</f>
        <v>207434</v>
      </c>
      <c r="L13" s="21">
        <f>'7-1 '!L13+'7-2 '!L13</f>
        <v>234405</v>
      </c>
      <c r="M13" s="21">
        <f>'7-1 '!M13+'7-2 '!M13</f>
        <v>211303</v>
      </c>
      <c r="N13" s="21">
        <f>'7-1 '!N13+'7-2 '!N13</f>
        <v>75489</v>
      </c>
      <c r="O13" s="33" t="s">
        <v>120</v>
      </c>
    </row>
    <row r="14" spans="2:16" ht="35" customHeight="1">
      <c r="B14" s="50" t="s">
        <v>121</v>
      </c>
      <c r="C14" s="18">
        <f t="shared" si="0"/>
        <v>551345</v>
      </c>
      <c r="D14" s="18">
        <f>'7-1 '!D14+'7-2 '!D14</f>
        <v>374</v>
      </c>
      <c r="E14" s="18">
        <f>'7-1 '!E14+'7-2 '!E14</f>
        <v>3985</v>
      </c>
      <c r="F14" s="18">
        <f>'7-1 '!F14+'7-2 '!F14</f>
        <v>1061</v>
      </c>
      <c r="G14" s="18">
        <f>'7-1 '!G14+'7-2 '!G14</f>
        <v>82243</v>
      </c>
      <c r="H14" s="18">
        <f>'7-1 '!H14+'7-2 '!H14</f>
        <v>22486</v>
      </c>
      <c r="I14" s="18">
        <f>'7-1 '!I14+'7-2 '!I14</f>
        <v>163361</v>
      </c>
      <c r="J14" s="18">
        <f>'7-1 '!J14+'7-2 '!J14</f>
        <v>3499</v>
      </c>
      <c r="K14" s="18">
        <f>'7-1 '!K14+'7-2 '!K14</f>
        <v>86457</v>
      </c>
      <c r="L14" s="18">
        <f>'7-1 '!L14+'7-2 '!L14</f>
        <v>95033</v>
      </c>
      <c r="M14" s="18">
        <f>'7-1 '!M14+'7-2 '!M14</f>
        <v>62324</v>
      </c>
      <c r="N14" s="18">
        <f>'7-1 '!N14+'7-2 '!N14</f>
        <v>30522</v>
      </c>
      <c r="O14" s="51" t="s">
        <v>122</v>
      </c>
    </row>
    <row r="15" spans="2:16" ht="35" customHeight="1">
      <c r="B15" s="52" t="s">
        <v>123</v>
      </c>
      <c r="C15" s="21">
        <f t="shared" si="0"/>
        <v>427120</v>
      </c>
      <c r="D15" s="21">
        <f>'7-1 '!D15+'7-2 '!D15</f>
        <v>254</v>
      </c>
      <c r="E15" s="21">
        <f>'7-1 '!E15+'7-2 '!E15</f>
        <v>2103</v>
      </c>
      <c r="F15" s="21">
        <f>'7-1 '!F15+'7-2 '!F15</f>
        <v>537</v>
      </c>
      <c r="G15" s="21">
        <f>'7-1 '!G15+'7-2 '!G15</f>
        <v>65286</v>
      </c>
      <c r="H15" s="21">
        <f>'7-1 '!H15+'7-2 '!H15</f>
        <v>17436</v>
      </c>
      <c r="I15" s="21">
        <f>'7-1 '!I15+'7-2 '!I15</f>
        <v>120839</v>
      </c>
      <c r="J15" s="21">
        <f>'7-1 '!J15+'7-2 '!J15</f>
        <v>1561</v>
      </c>
      <c r="K15" s="21">
        <f>'7-1 '!K15+'7-2 '!K15</f>
        <v>64309</v>
      </c>
      <c r="L15" s="21">
        <f>'7-1 '!L15+'7-2 '!L15</f>
        <v>62610</v>
      </c>
      <c r="M15" s="21">
        <f>'7-1 '!M15+'7-2 '!M15</f>
        <v>59404</v>
      </c>
      <c r="N15" s="21">
        <f>'7-1 '!N15+'7-2 '!N15</f>
        <v>32781</v>
      </c>
      <c r="O15" s="33" t="s">
        <v>124</v>
      </c>
    </row>
    <row r="16" spans="2:16" ht="35" customHeight="1">
      <c r="B16" s="50" t="s">
        <v>125</v>
      </c>
      <c r="C16" s="18">
        <f t="shared" si="0"/>
        <v>222160</v>
      </c>
      <c r="D16" s="18">
        <f>'7-1 '!D16+'7-2 '!D16</f>
        <v>146</v>
      </c>
      <c r="E16" s="18">
        <f>'7-1 '!E16+'7-2 '!E16</f>
        <v>709</v>
      </c>
      <c r="F16" s="18">
        <f>'7-1 '!F16+'7-2 '!F16</f>
        <v>415</v>
      </c>
      <c r="G16" s="18">
        <f>'7-1 '!G16+'7-2 '!G16</f>
        <v>40034</v>
      </c>
      <c r="H16" s="18">
        <f>'7-1 '!H16+'7-2 '!H16</f>
        <v>9661</v>
      </c>
      <c r="I16" s="18">
        <f>'7-1 '!I16+'7-2 '!I16</f>
        <v>66067</v>
      </c>
      <c r="J16" s="18">
        <f>'7-1 '!J16+'7-2 '!J16</f>
        <v>533</v>
      </c>
      <c r="K16" s="18">
        <f>'7-1 '!K16+'7-2 '!K16</f>
        <v>30396</v>
      </c>
      <c r="L16" s="18">
        <f>'7-1 '!L16+'7-2 '!L16</f>
        <v>33397</v>
      </c>
      <c r="M16" s="18">
        <f>'7-1 '!M16+'7-2 '!M16</f>
        <v>31479</v>
      </c>
      <c r="N16" s="18">
        <f>'7-1 '!N16+'7-2 '!N16</f>
        <v>9323</v>
      </c>
      <c r="O16" s="51" t="s">
        <v>126</v>
      </c>
    </row>
    <row r="17" spans="2:16" ht="35" customHeight="1">
      <c r="B17" s="52" t="s">
        <v>127</v>
      </c>
      <c r="C17" s="21">
        <f t="shared" si="0"/>
        <v>967643</v>
      </c>
      <c r="D17" s="21">
        <f>'7-1 '!D17+'7-2 '!D17</f>
        <v>70</v>
      </c>
      <c r="E17" s="21">
        <f>'7-1 '!E17+'7-2 '!E17</f>
        <v>1321</v>
      </c>
      <c r="F17" s="21">
        <f>'7-1 '!F17+'7-2 '!F17</f>
        <v>3510</v>
      </c>
      <c r="G17" s="21">
        <f>'7-1 '!G17+'7-2 '!G17</f>
        <v>133463</v>
      </c>
      <c r="H17" s="21">
        <f>'7-1 '!H17+'7-2 '!H17</f>
        <v>48205</v>
      </c>
      <c r="I17" s="21">
        <f>'7-1 '!I17+'7-2 '!I17</f>
        <v>228417</v>
      </c>
      <c r="J17" s="21">
        <f>'7-1 '!J17+'7-2 '!J17</f>
        <v>8729</v>
      </c>
      <c r="K17" s="21">
        <f>'7-1 '!K17+'7-2 '!K17</f>
        <v>148119</v>
      </c>
      <c r="L17" s="21">
        <f>'7-1 '!L17+'7-2 '!L17</f>
        <v>152646</v>
      </c>
      <c r="M17" s="21">
        <f>'7-1 '!M17+'7-2 '!M17</f>
        <v>147236</v>
      </c>
      <c r="N17" s="21">
        <f>'7-1 '!N17+'7-2 '!N17</f>
        <v>95927</v>
      </c>
      <c r="O17" s="33" t="s">
        <v>128</v>
      </c>
    </row>
    <row r="18" spans="2:16" ht="35" customHeight="1">
      <c r="B18" s="50" t="s">
        <v>129</v>
      </c>
      <c r="C18" s="18">
        <f t="shared" si="0"/>
        <v>331445</v>
      </c>
      <c r="D18" s="18">
        <f>'7-1 '!D18+'7-2 '!D18</f>
        <v>275</v>
      </c>
      <c r="E18" s="18">
        <f>'7-1 '!E18+'7-2 '!E18</f>
        <v>674</v>
      </c>
      <c r="F18" s="18">
        <f>'7-1 '!F18+'7-2 '!F18</f>
        <v>377</v>
      </c>
      <c r="G18" s="18">
        <f>'7-1 '!G18+'7-2 '!G18</f>
        <v>36949</v>
      </c>
      <c r="H18" s="18">
        <f>'7-1 '!H18+'7-2 '!H18</f>
        <v>20845</v>
      </c>
      <c r="I18" s="18">
        <f>'7-1 '!I18+'7-2 '!I18</f>
        <v>89281</v>
      </c>
      <c r="J18" s="18">
        <f>'7-1 '!J18+'7-2 '!J18</f>
        <v>3977</v>
      </c>
      <c r="K18" s="18">
        <f>'7-1 '!K18+'7-2 '!K18</f>
        <v>54248</v>
      </c>
      <c r="L18" s="18">
        <f>'7-1 '!L18+'7-2 '!L18</f>
        <v>52249</v>
      </c>
      <c r="M18" s="18">
        <f>'7-1 '!M18+'7-2 '!M18</f>
        <v>44735</v>
      </c>
      <c r="N18" s="18">
        <f>'7-1 '!N18+'7-2 '!N18</f>
        <v>27835</v>
      </c>
      <c r="O18" s="51" t="s">
        <v>130</v>
      </c>
    </row>
    <row r="19" spans="2:16" ht="35" customHeight="1">
      <c r="B19" s="52" t="s">
        <v>131</v>
      </c>
      <c r="C19" s="21">
        <f t="shared" si="0"/>
        <v>314205</v>
      </c>
      <c r="D19" s="21">
        <f>'7-1 '!D19+'7-2 '!D19</f>
        <v>282</v>
      </c>
      <c r="E19" s="21">
        <f>'7-1 '!E19+'7-2 '!E19</f>
        <v>1788</v>
      </c>
      <c r="F19" s="21">
        <f>'7-1 '!F19+'7-2 '!F19</f>
        <v>409</v>
      </c>
      <c r="G19" s="21">
        <f>'7-1 '!G19+'7-2 '!G19</f>
        <v>64581</v>
      </c>
      <c r="H19" s="21">
        <f>'7-1 '!H19+'7-2 '!H19</f>
        <v>11598</v>
      </c>
      <c r="I19" s="21">
        <f>'7-1 '!I19+'7-2 '!I19</f>
        <v>83803</v>
      </c>
      <c r="J19" s="21">
        <f>'7-1 '!J19+'7-2 '!J19</f>
        <v>2286</v>
      </c>
      <c r="K19" s="21">
        <f>'7-1 '!K19+'7-2 '!K19</f>
        <v>40344</v>
      </c>
      <c r="L19" s="21">
        <f>'7-1 '!L19+'7-2 '!L19</f>
        <v>37718</v>
      </c>
      <c r="M19" s="21">
        <f>'7-1 '!M19+'7-2 '!M19</f>
        <v>43252</v>
      </c>
      <c r="N19" s="21">
        <f>'7-1 '!N19+'7-2 '!N19</f>
        <v>28144</v>
      </c>
      <c r="O19" s="33" t="s">
        <v>132</v>
      </c>
    </row>
    <row r="20" spans="2:16" s="4" customFormat="1" ht="35" customHeight="1">
      <c r="B20" s="50" t="s">
        <v>133</v>
      </c>
      <c r="C20" s="18">
        <f t="shared" si="0"/>
        <v>279229</v>
      </c>
      <c r="D20" s="18">
        <f>'7-1 '!D20+'7-2 '!D20</f>
        <v>642</v>
      </c>
      <c r="E20" s="18">
        <f>'7-1 '!E20+'7-2 '!E20</f>
        <v>453</v>
      </c>
      <c r="F20" s="18">
        <f>'7-1 '!F20+'7-2 '!F20</f>
        <v>394</v>
      </c>
      <c r="G20" s="18">
        <f>'7-1 '!G20+'7-2 '!G20</f>
        <v>55206</v>
      </c>
      <c r="H20" s="18">
        <f>'7-1 '!H20+'7-2 '!H20</f>
        <v>14653</v>
      </c>
      <c r="I20" s="18">
        <f>'7-1 '!I20+'7-2 '!I20</f>
        <v>79347</v>
      </c>
      <c r="J20" s="18">
        <f>'7-1 '!J20+'7-2 '!J20</f>
        <v>1602</v>
      </c>
      <c r="K20" s="18">
        <f>'7-1 '!K20+'7-2 '!K20</f>
        <v>40938</v>
      </c>
      <c r="L20" s="18">
        <f>'7-1 '!L20+'7-2 '!L20</f>
        <v>41087</v>
      </c>
      <c r="M20" s="18">
        <f>'7-1 '!M20+'7-2 '!M20</f>
        <v>31402</v>
      </c>
      <c r="N20" s="18">
        <f>'7-1 '!N20+'7-2 '!N20</f>
        <v>13505</v>
      </c>
      <c r="O20" s="51" t="s">
        <v>134</v>
      </c>
      <c r="P20" s="48"/>
    </row>
    <row r="21" spans="2:16" ht="40" customHeight="1">
      <c r="B21" s="53" t="s">
        <v>33</v>
      </c>
      <c r="C21" s="54">
        <f t="shared" ref="C21:L21" si="1">SUM(C8:C20)</f>
        <v>16112112</v>
      </c>
      <c r="D21" s="54">
        <f t="shared" si="1"/>
        <v>36869</v>
      </c>
      <c r="E21" s="54">
        <f t="shared" si="1"/>
        <v>117697</v>
      </c>
      <c r="F21" s="54">
        <f t="shared" si="1"/>
        <v>34840</v>
      </c>
      <c r="G21" s="54">
        <f t="shared" si="1"/>
        <v>2838418</v>
      </c>
      <c r="H21" s="54">
        <f t="shared" si="1"/>
        <v>699537</v>
      </c>
      <c r="I21" s="54">
        <f t="shared" si="1"/>
        <v>4634027</v>
      </c>
      <c r="J21" s="54">
        <f t="shared" si="1"/>
        <v>121967</v>
      </c>
      <c r="K21" s="54">
        <f t="shared" si="1"/>
        <v>2460445</v>
      </c>
      <c r="L21" s="54">
        <f t="shared" si="1"/>
        <v>2357757</v>
      </c>
      <c r="M21" s="54">
        <f>SUM(M8:M20)</f>
        <v>2001193</v>
      </c>
      <c r="N21" s="54">
        <f>SUM(N8:N20)</f>
        <v>809362</v>
      </c>
      <c r="O21" s="55" t="s">
        <v>135</v>
      </c>
    </row>
    <row r="22" spans="2:16" s="56" customFormat="1" ht="30" customHeight="1">
      <c r="B22" s="110" t="s">
        <v>35</v>
      </c>
      <c r="C22" s="110"/>
      <c r="D22" s="110"/>
      <c r="E22" s="110"/>
      <c r="F22" s="110"/>
      <c r="G22" s="110"/>
      <c r="I22" s="111" t="s">
        <v>36</v>
      </c>
      <c r="J22" s="111"/>
      <c r="K22" s="111"/>
      <c r="L22" s="111"/>
      <c r="M22" s="111"/>
      <c r="N22" s="111"/>
      <c r="O22" s="111"/>
      <c r="P22" s="48"/>
    </row>
    <row r="23" spans="2:16" s="56" customFormat="1" ht="27.75" customHeight="1">
      <c r="B23" s="112"/>
      <c r="C23" s="112"/>
      <c r="D23" s="112"/>
      <c r="E23" s="112"/>
      <c r="F23" s="112"/>
      <c r="G23" s="112"/>
      <c r="I23" s="140"/>
      <c r="J23" s="140"/>
      <c r="K23" s="140"/>
      <c r="L23" s="140"/>
      <c r="M23" s="140"/>
      <c r="N23" s="57"/>
      <c r="P23" s="48"/>
    </row>
  </sheetData>
  <mergeCells count="10">
    <mergeCell ref="B22:G22"/>
    <mergeCell ref="I22:O22"/>
    <mergeCell ref="B23:G23"/>
    <mergeCell ref="I23:M23"/>
    <mergeCell ref="P1:P2"/>
    <mergeCell ref="B3:O3"/>
    <mergeCell ref="B4:O4"/>
    <mergeCell ref="B5:B7"/>
    <mergeCell ref="C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4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B1:AC23"/>
  <sheetViews>
    <sheetView zoomScale="70" zoomScaleNormal="70" workbookViewId="0">
      <selection activeCell="Q31" sqref="Q31"/>
    </sheetView>
  </sheetViews>
  <sheetFormatPr baseColWidth="10" defaultColWidth="10.1640625" defaultRowHeight="16"/>
  <cols>
    <col min="1" max="1" width="2.1640625" style="1" customWidth="1"/>
    <col min="2" max="2" width="23" style="1" customWidth="1"/>
    <col min="3" max="14" width="10.33203125" style="1" customWidth="1"/>
    <col min="15" max="15" width="13.83203125" style="1" customWidth="1"/>
    <col min="16" max="16" width="10.1640625" style="48" customWidth="1"/>
    <col min="17" max="21" width="10.1640625" style="1"/>
    <col min="22" max="25" width="18.33203125" style="1" customWidth="1"/>
    <col min="26" max="16384" width="10.1640625" style="1"/>
  </cols>
  <sheetData>
    <row r="1" spans="2:29">
      <c r="P1" s="141"/>
    </row>
    <row r="2" spans="2:29" s="44" customFormat="1" ht="24" customHeight="1">
      <c r="B2" s="4" t="s">
        <v>136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137</v>
      </c>
      <c r="P2" s="142"/>
    </row>
    <row r="3" spans="2:29" s="6" customFormat="1" ht="30" customHeight="1">
      <c r="B3" s="115" t="s">
        <v>138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45"/>
    </row>
    <row r="4" spans="2:29" s="47" customFormat="1" ht="30" customHeight="1">
      <c r="B4" s="143" t="s">
        <v>139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46"/>
    </row>
    <row r="5" spans="2:29" s="8" customFormat="1" ht="25.5" customHeight="1">
      <c r="B5" s="125" t="s">
        <v>97</v>
      </c>
      <c r="C5" s="118" t="s">
        <v>98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30"/>
      <c r="O5" s="117" t="s">
        <v>99</v>
      </c>
      <c r="P5" s="48"/>
    </row>
    <row r="6" spans="2:29" s="12" customFormat="1" ht="56.25" customHeight="1">
      <c r="B6" s="126"/>
      <c r="C6" s="11" t="s">
        <v>100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101</v>
      </c>
      <c r="J6" s="11" t="s">
        <v>15</v>
      </c>
      <c r="K6" s="11" t="s">
        <v>16</v>
      </c>
      <c r="L6" s="11" t="s">
        <v>102</v>
      </c>
      <c r="M6" s="11" t="s">
        <v>103</v>
      </c>
      <c r="N6" s="11" t="s">
        <v>104</v>
      </c>
      <c r="O6" s="144"/>
    </row>
    <row r="7" spans="2:29" s="12" customFormat="1" ht="68.25" customHeight="1">
      <c r="B7" s="127"/>
      <c r="C7" s="13" t="s">
        <v>33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105</v>
      </c>
      <c r="J7" s="49" t="s">
        <v>28</v>
      </c>
      <c r="K7" s="13" t="s">
        <v>106</v>
      </c>
      <c r="L7" s="13" t="s">
        <v>30</v>
      </c>
      <c r="M7" s="13" t="s">
        <v>107</v>
      </c>
      <c r="N7" s="13" t="s">
        <v>108</v>
      </c>
      <c r="O7" s="144"/>
    </row>
    <row r="8" spans="2:29" ht="35" customHeight="1">
      <c r="B8" s="50" t="s">
        <v>109</v>
      </c>
      <c r="C8" s="18">
        <f>SUM(D8:N8)</f>
        <v>1895201</v>
      </c>
      <c r="D8" s="18">
        <v>9392</v>
      </c>
      <c r="E8" s="18">
        <v>28711</v>
      </c>
      <c r="F8" s="18">
        <v>4994</v>
      </c>
      <c r="G8" s="18">
        <v>369509</v>
      </c>
      <c r="H8" s="18">
        <v>119609</v>
      </c>
      <c r="I8" s="18">
        <v>604623</v>
      </c>
      <c r="J8" s="18">
        <v>21794</v>
      </c>
      <c r="K8" s="18">
        <v>286452</v>
      </c>
      <c r="L8" s="18">
        <v>255712</v>
      </c>
      <c r="M8" s="18">
        <v>154822</v>
      </c>
      <c r="N8" s="18">
        <v>39583</v>
      </c>
      <c r="O8" s="51" t="s">
        <v>110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2:29" ht="35" customHeight="1">
      <c r="B9" s="52" t="s">
        <v>111</v>
      </c>
      <c r="C9" s="21">
        <f t="shared" ref="C9:C20" si="0">SUM(D9:N9)</f>
        <v>1855558</v>
      </c>
      <c r="D9" s="21">
        <v>8735</v>
      </c>
      <c r="E9" s="21">
        <v>20394</v>
      </c>
      <c r="F9" s="21">
        <v>5597</v>
      </c>
      <c r="G9" s="21">
        <v>396045</v>
      </c>
      <c r="H9" s="21">
        <v>104614</v>
      </c>
      <c r="I9" s="21">
        <v>562192</v>
      </c>
      <c r="J9" s="21">
        <v>18048</v>
      </c>
      <c r="K9" s="21">
        <v>293742</v>
      </c>
      <c r="L9" s="21">
        <v>234660</v>
      </c>
      <c r="M9" s="21">
        <v>169120</v>
      </c>
      <c r="N9" s="21">
        <v>42411</v>
      </c>
      <c r="O9" s="33" t="s">
        <v>112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2:29" ht="35" customHeight="1">
      <c r="B10" s="50" t="s">
        <v>113</v>
      </c>
      <c r="C10" s="18">
        <f>SUM(D10:N10)</f>
        <v>539179</v>
      </c>
      <c r="D10" s="18">
        <v>3319</v>
      </c>
      <c r="E10" s="18">
        <v>6270</v>
      </c>
      <c r="F10" s="18">
        <v>921</v>
      </c>
      <c r="G10" s="18">
        <v>86646</v>
      </c>
      <c r="H10" s="18">
        <v>23067</v>
      </c>
      <c r="I10" s="18">
        <v>156400</v>
      </c>
      <c r="J10" s="18">
        <v>3713</v>
      </c>
      <c r="K10" s="18">
        <v>96204</v>
      </c>
      <c r="L10" s="18">
        <v>83764</v>
      </c>
      <c r="M10" s="18">
        <v>67155</v>
      </c>
      <c r="N10" s="18">
        <v>11720</v>
      </c>
      <c r="O10" s="51" t="s">
        <v>114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2:29" ht="35" customHeight="1">
      <c r="B11" s="52" t="s">
        <v>115</v>
      </c>
      <c r="C11" s="21">
        <f t="shared" si="0"/>
        <v>405094</v>
      </c>
      <c r="D11" s="21">
        <v>1418</v>
      </c>
      <c r="E11" s="21">
        <v>3971</v>
      </c>
      <c r="F11" s="21">
        <v>1807</v>
      </c>
      <c r="G11" s="21">
        <v>63563</v>
      </c>
      <c r="H11" s="21">
        <v>30939</v>
      </c>
      <c r="I11" s="21">
        <v>124939</v>
      </c>
      <c r="J11" s="21">
        <v>3325</v>
      </c>
      <c r="K11" s="21">
        <v>64578</v>
      </c>
      <c r="L11" s="21">
        <v>59997</v>
      </c>
      <c r="M11" s="21">
        <v>40847</v>
      </c>
      <c r="N11" s="21">
        <v>9710</v>
      </c>
      <c r="O11" s="33" t="s">
        <v>116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2:29" ht="35" customHeight="1">
      <c r="B12" s="50" t="s">
        <v>117</v>
      </c>
      <c r="C12" s="18">
        <f t="shared" si="0"/>
        <v>1286729</v>
      </c>
      <c r="D12" s="18">
        <v>2532</v>
      </c>
      <c r="E12" s="18">
        <v>8875</v>
      </c>
      <c r="F12" s="18">
        <v>8512</v>
      </c>
      <c r="G12" s="18">
        <v>209568</v>
      </c>
      <c r="H12" s="18">
        <v>76631</v>
      </c>
      <c r="I12" s="18">
        <v>441112</v>
      </c>
      <c r="J12" s="18">
        <v>11601</v>
      </c>
      <c r="K12" s="18">
        <v>216341</v>
      </c>
      <c r="L12" s="18">
        <v>180283</v>
      </c>
      <c r="M12" s="18">
        <v>102920</v>
      </c>
      <c r="N12" s="18">
        <v>28354</v>
      </c>
      <c r="O12" s="51" t="s">
        <v>118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2:29" ht="35" customHeight="1">
      <c r="B13" s="52" t="s">
        <v>119</v>
      </c>
      <c r="C13" s="21">
        <f t="shared" si="0"/>
        <v>672962</v>
      </c>
      <c r="D13" s="21">
        <v>914</v>
      </c>
      <c r="E13" s="21">
        <v>5650</v>
      </c>
      <c r="F13" s="21">
        <v>737</v>
      </c>
      <c r="G13" s="21">
        <v>86731</v>
      </c>
      <c r="H13" s="21">
        <v>33821</v>
      </c>
      <c r="I13" s="21">
        <v>226340</v>
      </c>
      <c r="J13" s="21">
        <v>6856</v>
      </c>
      <c r="K13" s="21">
        <v>110820</v>
      </c>
      <c r="L13" s="21">
        <v>106470</v>
      </c>
      <c r="M13" s="21">
        <v>78031</v>
      </c>
      <c r="N13" s="21">
        <v>16592</v>
      </c>
      <c r="O13" s="33" t="s">
        <v>120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2:29" ht="35" customHeight="1">
      <c r="B14" s="50" t="s">
        <v>121</v>
      </c>
      <c r="C14" s="18">
        <f t="shared" si="0"/>
        <v>284749</v>
      </c>
      <c r="D14" s="18">
        <v>237</v>
      </c>
      <c r="E14" s="18">
        <v>3149</v>
      </c>
      <c r="F14" s="18">
        <v>690</v>
      </c>
      <c r="G14" s="18">
        <v>33437</v>
      </c>
      <c r="H14" s="18">
        <v>13454</v>
      </c>
      <c r="I14" s="18">
        <v>102069</v>
      </c>
      <c r="J14" s="18">
        <v>2371</v>
      </c>
      <c r="K14" s="18">
        <v>49910</v>
      </c>
      <c r="L14" s="18">
        <v>48549</v>
      </c>
      <c r="M14" s="18">
        <v>25009</v>
      </c>
      <c r="N14" s="18">
        <v>5874</v>
      </c>
      <c r="O14" s="51" t="s">
        <v>122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2:29" ht="35" customHeight="1">
      <c r="B15" s="52" t="s">
        <v>123</v>
      </c>
      <c r="C15" s="21">
        <f t="shared" si="0"/>
        <v>210649</v>
      </c>
      <c r="D15" s="21">
        <v>254</v>
      </c>
      <c r="E15" s="21">
        <v>1515</v>
      </c>
      <c r="F15" s="21">
        <v>381</v>
      </c>
      <c r="G15" s="21">
        <v>34316</v>
      </c>
      <c r="H15" s="21">
        <v>12441</v>
      </c>
      <c r="I15" s="21">
        <v>68669</v>
      </c>
      <c r="J15" s="21">
        <v>877</v>
      </c>
      <c r="K15" s="21">
        <v>33605</v>
      </c>
      <c r="L15" s="21">
        <v>29626</v>
      </c>
      <c r="M15" s="21">
        <v>22118</v>
      </c>
      <c r="N15" s="21">
        <v>6847</v>
      </c>
      <c r="O15" s="33" t="s">
        <v>124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2:29" ht="35" customHeight="1">
      <c r="B16" s="50" t="s">
        <v>125</v>
      </c>
      <c r="C16" s="18">
        <f t="shared" si="0"/>
        <v>111428</v>
      </c>
      <c r="D16" s="18">
        <v>146</v>
      </c>
      <c r="E16" s="18">
        <v>549</v>
      </c>
      <c r="F16" s="18">
        <v>231</v>
      </c>
      <c r="G16" s="18">
        <v>17344</v>
      </c>
      <c r="H16" s="18">
        <v>5484</v>
      </c>
      <c r="I16" s="18">
        <v>41109</v>
      </c>
      <c r="J16" s="18">
        <v>431</v>
      </c>
      <c r="K16" s="18">
        <v>14391</v>
      </c>
      <c r="L16" s="18">
        <v>16692</v>
      </c>
      <c r="M16" s="18">
        <v>12321</v>
      </c>
      <c r="N16" s="18">
        <v>2730</v>
      </c>
      <c r="O16" s="51" t="s">
        <v>126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2:29" ht="35" customHeight="1">
      <c r="B17" s="52" t="s">
        <v>127</v>
      </c>
      <c r="C17" s="21">
        <f t="shared" si="0"/>
        <v>488613</v>
      </c>
      <c r="D17" s="21">
        <v>0</v>
      </c>
      <c r="E17" s="21">
        <v>837</v>
      </c>
      <c r="F17" s="21">
        <v>2520</v>
      </c>
      <c r="G17" s="21">
        <v>65197</v>
      </c>
      <c r="H17" s="21">
        <v>27811</v>
      </c>
      <c r="I17" s="21">
        <v>137724</v>
      </c>
      <c r="J17" s="21">
        <v>4760</v>
      </c>
      <c r="K17" s="21">
        <v>81275</v>
      </c>
      <c r="L17" s="21">
        <v>80878</v>
      </c>
      <c r="M17" s="21">
        <v>65440</v>
      </c>
      <c r="N17" s="21">
        <v>22171</v>
      </c>
      <c r="O17" s="33" t="s">
        <v>128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2:29" ht="35" customHeight="1">
      <c r="B18" s="50" t="s">
        <v>129</v>
      </c>
      <c r="C18" s="18">
        <f t="shared" si="0"/>
        <v>166577</v>
      </c>
      <c r="D18" s="18">
        <v>173</v>
      </c>
      <c r="E18" s="18">
        <v>572</v>
      </c>
      <c r="F18" s="18">
        <v>377</v>
      </c>
      <c r="G18" s="18">
        <v>22262</v>
      </c>
      <c r="H18" s="18">
        <v>13857</v>
      </c>
      <c r="I18" s="18">
        <v>53244</v>
      </c>
      <c r="J18" s="18">
        <v>2133</v>
      </c>
      <c r="K18" s="18">
        <v>27224</v>
      </c>
      <c r="L18" s="18">
        <v>24756</v>
      </c>
      <c r="M18" s="18">
        <v>16639</v>
      </c>
      <c r="N18" s="18">
        <v>5340</v>
      </c>
      <c r="O18" s="51" t="s">
        <v>130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2:29" ht="35" customHeight="1">
      <c r="B19" s="52" t="s">
        <v>131</v>
      </c>
      <c r="C19" s="21">
        <f t="shared" si="0"/>
        <v>149361</v>
      </c>
      <c r="D19" s="21">
        <v>282</v>
      </c>
      <c r="E19" s="21">
        <v>885</v>
      </c>
      <c r="F19" s="21">
        <v>253</v>
      </c>
      <c r="G19" s="21">
        <v>31134</v>
      </c>
      <c r="H19" s="21">
        <v>8921</v>
      </c>
      <c r="I19" s="21">
        <v>46893</v>
      </c>
      <c r="J19" s="21">
        <v>1688</v>
      </c>
      <c r="K19" s="21">
        <v>20527</v>
      </c>
      <c r="L19" s="21">
        <v>19522</v>
      </c>
      <c r="M19" s="21">
        <v>14510</v>
      </c>
      <c r="N19" s="21">
        <v>4746</v>
      </c>
      <c r="O19" s="33" t="s">
        <v>132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2:29" s="4" customFormat="1" ht="35" customHeight="1">
      <c r="B20" s="50" t="s">
        <v>133</v>
      </c>
      <c r="C20" s="18">
        <f t="shared" si="0"/>
        <v>142694</v>
      </c>
      <c r="D20" s="18">
        <v>642</v>
      </c>
      <c r="E20" s="18">
        <v>247</v>
      </c>
      <c r="F20" s="18">
        <v>394</v>
      </c>
      <c r="G20" s="18">
        <v>25269</v>
      </c>
      <c r="H20" s="18">
        <v>8825</v>
      </c>
      <c r="I20" s="18">
        <v>48865</v>
      </c>
      <c r="J20" s="18">
        <v>1129</v>
      </c>
      <c r="K20" s="18">
        <v>20864</v>
      </c>
      <c r="L20" s="18">
        <v>21250</v>
      </c>
      <c r="M20" s="18">
        <v>11577</v>
      </c>
      <c r="N20" s="18">
        <v>3632</v>
      </c>
      <c r="O20" s="51" t="s">
        <v>134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2:29" ht="40" customHeight="1">
      <c r="B21" s="53" t="s">
        <v>33</v>
      </c>
      <c r="C21" s="54">
        <f t="shared" ref="C21:K21" si="1">SUM(C8:C20)</f>
        <v>8208794</v>
      </c>
      <c r="D21" s="54">
        <f t="shared" si="1"/>
        <v>28044</v>
      </c>
      <c r="E21" s="54">
        <f t="shared" si="1"/>
        <v>81625</v>
      </c>
      <c r="F21" s="54">
        <f t="shared" si="1"/>
        <v>27414</v>
      </c>
      <c r="G21" s="54">
        <f t="shared" si="1"/>
        <v>1441021</v>
      </c>
      <c r="H21" s="54">
        <f t="shared" si="1"/>
        <v>479474</v>
      </c>
      <c r="I21" s="54">
        <f t="shared" si="1"/>
        <v>2614179</v>
      </c>
      <c r="J21" s="54">
        <f>SUM(J8:J20)</f>
        <v>78726</v>
      </c>
      <c r="K21" s="54">
        <f t="shared" si="1"/>
        <v>1315933</v>
      </c>
      <c r="L21" s="54">
        <f>SUM(L8:L20)</f>
        <v>1162159</v>
      </c>
      <c r="M21" s="54">
        <f>SUM(M8:M20)</f>
        <v>780509</v>
      </c>
      <c r="N21" s="54">
        <f>SUM(N8:N20)</f>
        <v>199710</v>
      </c>
      <c r="O21" s="55" t="s">
        <v>135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2:29" s="56" customFormat="1" ht="30" customHeight="1">
      <c r="B22" s="110" t="s">
        <v>35</v>
      </c>
      <c r="C22" s="110"/>
      <c r="D22" s="110"/>
      <c r="E22" s="110"/>
      <c r="F22" s="110"/>
      <c r="G22" s="110"/>
      <c r="I22" s="111" t="s">
        <v>36</v>
      </c>
      <c r="J22" s="111"/>
      <c r="K22" s="111"/>
      <c r="L22" s="111"/>
      <c r="M22" s="111"/>
      <c r="N22" s="111"/>
      <c r="O22" s="111"/>
      <c r="P22" s="48"/>
    </row>
    <row r="23" spans="2:29" s="56" customFormat="1" ht="27.75" customHeight="1">
      <c r="B23" s="112"/>
      <c r="C23" s="112"/>
      <c r="D23" s="112"/>
      <c r="E23" s="112"/>
      <c r="F23" s="112"/>
      <c r="G23" s="112"/>
      <c r="I23" s="140"/>
      <c r="J23" s="140"/>
      <c r="K23" s="140"/>
      <c r="L23" s="140"/>
      <c r="M23" s="140"/>
      <c r="N23" s="57"/>
      <c r="P23" s="48"/>
    </row>
  </sheetData>
  <mergeCells count="10">
    <mergeCell ref="B22:G22"/>
    <mergeCell ref="I22:O22"/>
    <mergeCell ref="B23:G23"/>
    <mergeCell ref="I23:M23"/>
    <mergeCell ref="P1:P2"/>
    <mergeCell ref="B3:O3"/>
    <mergeCell ref="B4:O4"/>
    <mergeCell ref="B5:B7"/>
    <mergeCell ref="C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B1:U23"/>
  <sheetViews>
    <sheetView tabSelected="1" topLeftCell="A6" zoomScale="90" zoomScaleNormal="90" workbookViewId="0">
      <selection activeCell="R15" sqref="R15"/>
    </sheetView>
  </sheetViews>
  <sheetFormatPr baseColWidth="10" defaultColWidth="10.1640625" defaultRowHeight="16"/>
  <cols>
    <col min="1" max="1" width="2.1640625" style="1" customWidth="1"/>
    <col min="2" max="2" width="23" style="1" customWidth="1"/>
    <col min="3" max="14" width="10.33203125" style="1" customWidth="1"/>
    <col min="15" max="15" width="13.83203125" style="1" customWidth="1"/>
    <col min="16" max="16" width="10.1640625" style="48" customWidth="1"/>
    <col min="17" max="17" width="16.33203125" style="1" bestFit="1" customWidth="1"/>
    <col min="18" max="20" width="14" style="1" bestFit="1" customWidth="1"/>
    <col min="21" max="21" width="17.6640625" style="1" bestFit="1" customWidth="1"/>
    <col min="22" max="24" width="20.6640625" style="1" customWidth="1"/>
    <col min="25" max="16384" width="10.1640625" style="1"/>
  </cols>
  <sheetData>
    <row r="1" spans="2:21">
      <c r="P1" s="141"/>
    </row>
    <row r="2" spans="2:21" s="44" customFormat="1" ht="24" customHeight="1">
      <c r="B2" s="4" t="s">
        <v>140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141</v>
      </c>
      <c r="P2" s="142"/>
    </row>
    <row r="3" spans="2:21" s="6" customFormat="1" ht="30" customHeight="1">
      <c r="B3" s="115" t="s">
        <v>142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45"/>
    </row>
    <row r="4" spans="2:21" s="47" customFormat="1" ht="30" customHeight="1">
      <c r="B4" s="143" t="s">
        <v>143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46"/>
    </row>
    <row r="5" spans="2:21" s="8" customFormat="1" ht="25.5" customHeight="1">
      <c r="B5" s="125" t="s">
        <v>97</v>
      </c>
      <c r="C5" s="118" t="s">
        <v>98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30"/>
      <c r="O5" s="117" t="s">
        <v>99</v>
      </c>
      <c r="P5" s="48"/>
    </row>
    <row r="6" spans="2:21" s="12" customFormat="1" ht="56.25" customHeight="1">
      <c r="B6" s="126"/>
      <c r="C6" s="11" t="s">
        <v>100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101</v>
      </c>
      <c r="J6" s="11" t="s">
        <v>15</v>
      </c>
      <c r="K6" s="11" t="s">
        <v>16</v>
      </c>
      <c r="L6" s="11" t="s">
        <v>102</v>
      </c>
      <c r="M6" s="11" t="s">
        <v>103</v>
      </c>
      <c r="N6" s="11" t="s">
        <v>104</v>
      </c>
      <c r="O6" s="144"/>
      <c r="P6" s="48"/>
    </row>
    <row r="7" spans="2:21" s="12" customFormat="1" ht="68.25" customHeight="1">
      <c r="B7" s="127"/>
      <c r="C7" s="13" t="s">
        <v>33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105</v>
      </c>
      <c r="J7" s="49" t="s">
        <v>28</v>
      </c>
      <c r="K7" s="13" t="s">
        <v>106</v>
      </c>
      <c r="L7" s="13" t="s">
        <v>30</v>
      </c>
      <c r="M7" s="13" t="s">
        <v>107</v>
      </c>
      <c r="N7" s="13" t="s">
        <v>108</v>
      </c>
      <c r="O7" s="144"/>
      <c r="P7" s="48"/>
      <c r="Q7" s="162" t="s">
        <v>373</v>
      </c>
    </row>
    <row r="8" spans="2:21" ht="35" customHeight="1">
      <c r="B8" s="50" t="s">
        <v>109</v>
      </c>
      <c r="C8" s="18">
        <f>SUM(D8:N8)</f>
        <v>1756886</v>
      </c>
      <c r="D8" s="18">
        <v>1879</v>
      </c>
      <c r="E8" s="18">
        <v>11724</v>
      </c>
      <c r="F8" s="18">
        <v>427</v>
      </c>
      <c r="G8" s="18">
        <v>309485</v>
      </c>
      <c r="H8" s="18">
        <v>43191</v>
      </c>
      <c r="I8" s="18">
        <v>493838</v>
      </c>
      <c r="J8" s="18">
        <v>9346</v>
      </c>
      <c r="K8" s="18">
        <v>260585</v>
      </c>
      <c r="L8" s="18">
        <v>272160</v>
      </c>
      <c r="M8" s="18">
        <v>249958</v>
      </c>
      <c r="N8" s="18">
        <v>104293</v>
      </c>
      <c r="O8" s="51" t="s">
        <v>110</v>
      </c>
      <c r="Q8" s="4" t="s">
        <v>367</v>
      </c>
      <c r="R8" s="4" t="s">
        <v>368</v>
      </c>
      <c r="S8" s="4" t="s">
        <v>369</v>
      </c>
      <c r="T8" s="4" t="s">
        <v>370</v>
      </c>
      <c r="U8" s="4" t="s">
        <v>371</v>
      </c>
    </row>
    <row r="9" spans="2:21" ht="35" customHeight="1">
      <c r="B9" s="52" t="s">
        <v>111</v>
      </c>
      <c r="C9" s="21">
        <f t="shared" ref="C9:C20" si="0">SUM(D9:N9)</f>
        <v>1797501</v>
      </c>
      <c r="D9" s="21">
        <v>5648</v>
      </c>
      <c r="E9" s="21">
        <v>12248</v>
      </c>
      <c r="F9" s="21">
        <v>3888</v>
      </c>
      <c r="G9" s="21">
        <v>374843</v>
      </c>
      <c r="H9" s="21">
        <v>41013</v>
      </c>
      <c r="I9" s="21">
        <v>468158</v>
      </c>
      <c r="J9" s="21">
        <v>8251</v>
      </c>
      <c r="K9" s="21">
        <v>262170</v>
      </c>
      <c r="L9" s="21">
        <v>246000</v>
      </c>
      <c r="M9" s="21">
        <v>249762</v>
      </c>
      <c r="N9" s="21">
        <v>125520</v>
      </c>
      <c r="O9" s="33" t="s">
        <v>112</v>
      </c>
      <c r="Q9" s="161">
        <f>SUM(M8:N8)/C8</f>
        <v>0.20163573504484639</v>
      </c>
      <c r="R9" s="161">
        <f>SUM(K8:L8)/C8</f>
        <v>0.30323253756931295</v>
      </c>
      <c r="S9" s="161">
        <f>SUM(I8:J8)/C8</f>
        <v>0.28640674466072358</v>
      </c>
      <c r="T9" s="161">
        <f>H8/C8</f>
        <v>2.4583837539828991E-2</v>
      </c>
      <c r="U9" s="161">
        <f>SUM(D8:G8)/C8</f>
        <v>0.18414114518528807</v>
      </c>
    </row>
    <row r="10" spans="2:21" ht="35" customHeight="1">
      <c r="B10" s="50" t="s">
        <v>113</v>
      </c>
      <c r="C10" s="18">
        <f t="shared" si="0"/>
        <v>533593</v>
      </c>
      <c r="D10" s="18">
        <v>322</v>
      </c>
      <c r="E10" s="18">
        <v>1954</v>
      </c>
      <c r="F10" s="18">
        <v>229</v>
      </c>
      <c r="G10" s="18">
        <v>95534</v>
      </c>
      <c r="H10" s="18">
        <v>12271</v>
      </c>
      <c r="I10" s="18">
        <v>109920</v>
      </c>
      <c r="J10" s="18">
        <v>2716</v>
      </c>
      <c r="K10" s="18">
        <v>80093</v>
      </c>
      <c r="L10" s="18">
        <v>88479</v>
      </c>
      <c r="M10" s="18">
        <v>105841</v>
      </c>
      <c r="N10" s="18">
        <v>36234</v>
      </c>
      <c r="O10" s="51" t="s">
        <v>114</v>
      </c>
    </row>
    <row r="11" spans="2:21" ht="35" customHeight="1">
      <c r="B11" s="52" t="s">
        <v>115</v>
      </c>
      <c r="C11" s="21">
        <f t="shared" si="0"/>
        <v>392839</v>
      </c>
      <c r="D11" s="21">
        <v>315</v>
      </c>
      <c r="E11" s="21">
        <v>499</v>
      </c>
      <c r="F11" s="21">
        <v>0</v>
      </c>
      <c r="G11" s="21">
        <v>67670</v>
      </c>
      <c r="H11" s="21">
        <v>13638</v>
      </c>
      <c r="I11" s="21">
        <v>87328</v>
      </c>
      <c r="J11" s="21">
        <v>2077</v>
      </c>
      <c r="K11" s="21">
        <v>52623</v>
      </c>
      <c r="L11" s="21">
        <v>63528</v>
      </c>
      <c r="M11" s="21">
        <v>79213</v>
      </c>
      <c r="N11" s="21">
        <v>25948</v>
      </c>
      <c r="O11" s="33" t="s">
        <v>116</v>
      </c>
    </row>
    <row r="12" spans="2:21" ht="35" customHeight="1">
      <c r="B12" s="50" t="s">
        <v>117</v>
      </c>
      <c r="C12" s="18">
        <f t="shared" si="0"/>
        <v>1183245</v>
      </c>
      <c r="D12" s="18">
        <v>352</v>
      </c>
      <c r="E12" s="18">
        <v>5346</v>
      </c>
      <c r="F12" s="18">
        <v>1025</v>
      </c>
      <c r="G12" s="18">
        <v>204845</v>
      </c>
      <c r="H12" s="18">
        <v>40037</v>
      </c>
      <c r="I12" s="18">
        <v>363307</v>
      </c>
      <c r="J12" s="18">
        <v>6409</v>
      </c>
      <c r="K12" s="18">
        <v>175412</v>
      </c>
      <c r="L12" s="18">
        <v>164029</v>
      </c>
      <c r="M12" s="18">
        <v>150420</v>
      </c>
      <c r="N12" s="18">
        <v>72063</v>
      </c>
      <c r="O12" s="51" t="s">
        <v>118</v>
      </c>
    </row>
    <row r="13" spans="2:21" ht="35" customHeight="1">
      <c r="B13" s="52" t="s">
        <v>119</v>
      </c>
      <c r="C13" s="21">
        <f>SUM(D13:N13)</f>
        <v>700178</v>
      </c>
      <c r="D13" s="21">
        <v>0</v>
      </c>
      <c r="E13" s="21">
        <v>1022</v>
      </c>
      <c r="F13" s="21">
        <v>0</v>
      </c>
      <c r="G13" s="21">
        <v>96217</v>
      </c>
      <c r="H13" s="21">
        <v>15822</v>
      </c>
      <c r="I13" s="21">
        <v>164755</v>
      </c>
      <c r="J13" s="21">
        <v>5644</v>
      </c>
      <c r="K13" s="21">
        <v>96614</v>
      </c>
      <c r="L13" s="21">
        <v>127935</v>
      </c>
      <c r="M13" s="21">
        <v>133272</v>
      </c>
      <c r="N13" s="21">
        <v>58897</v>
      </c>
      <c r="O13" s="33" t="s">
        <v>120</v>
      </c>
    </row>
    <row r="14" spans="2:21" ht="35" customHeight="1">
      <c r="B14" s="50" t="s">
        <v>121</v>
      </c>
      <c r="C14" s="18">
        <f t="shared" si="0"/>
        <v>266596</v>
      </c>
      <c r="D14" s="18">
        <v>137</v>
      </c>
      <c r="E14" s="18">
        <v>836</v>
      </c>
      <c r="F14" s="18">
        <v>371</v>
      </c>
      <c r="G14" s="18">
        <v>48806</v>
      </c>
      <c r="H14" s="18">
        <v>9032</v>
      </c>
      <c r="I14" s="18">
        <v>61292</v>
      </c>
      <c r="J14" s="18">
        <v>1128</v>
      </c>
      <c r="K14" s="18">
        <v>36547</v>
      </c>
      <c r="L14" s="18">
        <v>46484</v>
      </c>
      <c r="M14" s="18">
        <v>37315</v>
      </c>
      <c r="N14" s="18">
        <v>24648</v>
      </c>
      <c r="O14" s="51" t="s">
        <v>122</v>
      </c>
    </row>
    <row r="15" spans="2:21" ht="35" customHeight="1">
      <c r="B15" s="52" t="s">
        <v>123</v>
      </c>
      <c r="C15" s="21">
        <f t="shared" si="0"/>
        <v>216471</v>
      </c>
      <c r="D15" s="21">
        <v>0</v>
      </c>
      <c r="E15" s="21">
        <v>588</v>
      </c>
      <c r="F15" s="21">
        <v>156</v>
      </c>
      <c r="G15" s="21">
        <v>30970</v>
      </c>
      <c r="H15" s="21">
        <v>4995</v>
      </c>
      <c r="I15" s="21">
        <v>52170</v>
      </c>
      <c r="J15" s="21">
        <v>684</v>
      </c>
      <c r="K15" s="21">
        <v>30704</v>
      </c>
      <c r="L15" s="21">
        <v>32984</v>
      </c>
      <c r="M15" s="21">
        <v>37286</v>
      </c>
      <c r="N15" s="21">
        <v>25934</v>
      </c>
      <c r="O15" s="33" t="s">
        <v>124</v>
      </c>
    </row>
    <row r="16" spans="2:21" ht="35" customHeight="1">
      <c r="B16" s="50" t="s">
        <v>125</v>
      </c>
      <c r="C16" s="18">
        <f t="shared" si="0"/>
        <v>110732</v>
      </c>
      <c r="D16" s="18">
        <v>0</v>
      </c>
      <c r="E16" s="18">
        <v>160</v>
      </c>
      <c r="F16" s="18">
        <v>184</v>
      </c>
      <c r="G16" s="18">
        <v>22690</v>
      </c>
      <c r="H16" s="18">
        <v>4177</v>
      </c>
      <c r="I16" s="18">
        <v>24958</v>
      </c>
      <c r="J16" s="18">
        <v>102</v>
      </c>
      <c r="K16" s="18">
        <v>16005</v>
      </c>
      <c r="L16" s="18">
        <v>16705</v>
      </c>
      <c r="M16" s="18">
        <v>19158</v>
      </c>
      <c r="N16" s="18">
        <v>6593</v>
      </c>
      <c r="O16" s="51" t="s">
        <v>126</v>
      </c>
    </row>
    <row r="17" spans="2:21" ht="35" customHeight="1">
      <c r="B17" s="52" t="s">
        <v>127</v>
      </c>
      <c r="C17" s="21">
        <f t="shared" si="0"/>
        <v>479030</v>
      </c>
      <c r="D17" s="21">
        <v>70</v>
      </c>
      <c r="E17" s="21">
        <v>484</v>
      </c>
      <c r="F17" s="21">
        <v>990</v>
      </c>
      <c r="G17" s="21">
        <v>68266</v>
      </c>
      <c r="H17" s="21">
        <v>20394</v>
      </c>
      <c r="I17" s="21">
        <v>90693</v>
      </c>
      <c r="J17" s="21">
        <v>3969</v>
      </c>
      <c r="K17" s="21">
        <v>66844</v>
      </c>
      <c r="L17" s="21">
        <v>71768</v>
      </c>
      <c r="M17" s="21">
        <v>81796</v>
      </c>
      <c r="N17" s="21">
        <v>73756</v>
      </c>
      <c r="O17" s="33" t="s">
        <v>128</v>
      </c>
    </row>
    <row r="18" spans="2:21" ht="35" customHeight="1">
      <c r="B18" s="50" t="s">
        <v>129</v>
      </c>
      <c r="C18" s="18">
        <f t="shared" si="0"/>
        <v>164868</v>
      </c>
      <c r="D18" s="18">
        <v>102</v>
      </c>
      <c r="E18" s="18">
        <v>102</v>
      </c>
      <c r="F18" s="18">
        <v>0</v>
      </c>
      <c r="G18" s="18">
        <v>14687</v>
      </c>
      <c r="H18" s="18">
        <v>6988</v>
      </c>
      <c r="I18" s="18">
        <v>36037</v>
      </c>
      <c r="J18" s="18">
        <v>1844</v>
      </c>
      <c r="K18" s="18">
        <v>27024</v>
      </c>
      <c r="L18" s="18">
        <v>27493</v>
      </c>
      <c r="M18" s="18">
        <v>28096</v>
      </c>
      <c r="N18" s="18">
        <v>22495</v>
      </c>
      <c r="O18" s="51" t="s">
        <v>130</v>
      </c>
    </row>
    <row r="19" spans="2:21" ht="35" customHeight="1">
      <c r="B19" s="52" t="s">
        <v>131</v>
      </c>
      <c r="C19" s="21">
        <f t="shared" si="0"/>
        <v>164844</v>
      </c>
      <c r="D19" s="21">
        <v>0</v>
      </c>
      <c r="E19" s="21">
        <v>903</v>
      </c>
      <c r="F19" s="21">
        <v>156</v>
      </c>
      <c r="G19" s="21">
        <v>33447</v>
      </c>
      <c r="H19" s="21">
        <v>2677</v>
      </c>
      <c r="I19" s="21">
        <v>36910</v>
      </c>
      <c r="J19" s="21">
        <v>598</v>
      </c>
      <c r="K19" s="21">
        <v>19817</v>
      </c>
      <c r="L19" s="21">
        <v>18196</v>
      </c>
      <c r="M19" s="21">
        <v>28742</v>
      </c>
      <c r="N19" s="21">
        <v>23398</v>
      </c>
      <c r="O19" s="33" t="s">
        <v>132</v>
      </c>
      <c r="Q19" s="163" t="s">
        <v>372</v>
      </c>
    </row>
    <row r="20" spans="2:21" s="4" customFormat="1" ht="35" customHeight="1">
      <c r="B20" s="50" t="s">
        <v>133</v>
      </c>
      <c r="C20" s="18">
        <f t="shared" si="0"/>
        <v>136535</v>
      </c>
      <c r="D20" s="18">
        <v>0</v>
      </c>
      <c r="E20" s="18">
        <v>206</v>
      </c>
      <c r="F20" s="18">
        <v>0</v>
      </c>
      <c r="G20" s="18">
        <v>29937</v>
      </c>
      <c r="H20" s="18">
        <v>5828</v>
      </c>
      <c r="I20" s="18">
        <v>30482</v>
      </c>
      <c r="J20" s="18">
        <v>473</v>
      </c>
      <c r="K20" s="18">
        <v>20074</v>
      </c>
      <c r="L20" s="18">
        <v>19837</v>
      </c>
      <c r="M20" s="18">
        <v>19825</v>
      </c>
      <c r="N20" s="18">
        <v>9873</v>
      </c>
      <c r="O20" s="51" t="s">
        <v>134</v>
      </c>
      <c r="P20" s="48"/>
      <c r="Q20" s="4" t="s">
        <v>367</v>
      </c>
      <c r="R20" s="4" t="s">
        <v>368</v>
      </c>
      <c r="S20" s="4" t="s">
        <v>369</v>
      </c>
      <c r="T20" s="4" t="s">
        <v>370</v>
      </c>
      <c r="U20" s="4" t="s">
        <v>371</v>
      </c>
    </row>
    <row r="21" spans="2:21" ht="40" customHeight="1">
      <c r="B21" s="53" t="s">
        <v>33</v>
      </c>
      <c r="C21" s="54">
        <f t="shared" ref="C21:M21" si="1">SUM(C8:C20)</f>
        <v>7903318</v>
      </c>
      <c r="D21" s="54">
        <f t="shared" si="1"/>
        <v>8825</v>
      </c>
      <c r="E21" s="54">
        <f t="shared" si="1"/>
        <v>36072</v>
      </c>
      <c r="F21" s="54">
        <f t="shared" si="1"/>
        <v>7426</v>
      </c>
      <c r="G21" s="54">
        <f t="shared" si="1"/>
        <v>1397397</v>
      </c>
      <c r="H21" s="54">
        <f t="shared" si="1"/>
        <v>220063</v>
      </c>
      <c r="I21" s="54">
        <f t="shared" si="1"/>
        <v>2019848</v>
      </c>
      <c r="J21" s="54">
        <f>SUM(J8:J20)</f>
        <v>43241</v>
      </c>
      <c r="K21" s="54">
        <f t="shared" si="1"/>
        <v>1144512</v>
      </c>
      <c r="L21" s="54">
        <f t="shared" si="1"/>
        <v>1195598</v>
      </c>
      <c r="M21" s="54">
        <f t="shared" si="1"/>
        <v>1220684</v>
      </c>
      <c r="N21" s="54">
        <f>SUM(N8:N20)</f>
        <v>609652</v>
      </c>
      <c r="O21" s="55" t="s">
        <v>135</v>
      </c>
      <c r="Q21" s="161">
        <f>SUM(M21:N21)/C21</f>
        <v>0.23159083311591411</v>
      </c>
      <c r="R21" s="161">
        <f>SUM(K21:L21)/C21</f>
        <v>0.29609209701545602</v>
      </c>
      <c r="S21" s="161">
        <f>SUM(I21:J21)/C21</f>
        <v>0.26104086916406499</v>
      </c>
      <c r="T21" s="161">
        <f>H21/C21</f>
        <v>2.7844381309217216E-2</v>
      </c>
      <c r="U21" s="161">
        <f>SUM(D21:G21)/C21</f>
        <v>0.18343181939534761</v>
      </c>
    </row>
    <row r="22" spans="2:21" s="56" customFormat="1" ht="30" customHeight="1">
      <c r="B22" s="110" t="s">
        <v>35</v>
      </c>
      <c r="C22" s="110"/>
      <c r="D22" s="110"/>
      <c r="E22" s="110"/>
      <c r="F22" s="110"/>
      <c r="G22" s="110"/>
      <c r="I22" s="111" t="s">
        <v>36</v>
      </c>
      <c r="J22" s="111"/>
      <c r="K22" s="111"/>
      <c r="L22" s="111"/>
      <c r="M22" s="111"/>
      <c r="N22" s="111"/>
      <c r="O22" s="111"/>
      <c r="P22" s="48"/>
    </row>
    <row r="23" spans="2:21" s="56" customFormat="1" ht="27.75" customHeight="1">
      <c r="B23" s="112"/>
      <c r="C23" s="112"/>
      <c r="D23" s="112"/>
      <c r="E23" s="112"/>
      <c r="F23" s="112"/>
      <c r="G23" s="112"/>
      <c r="I23" s="140"/>
      <c r="J23" s="140"/>
      <c r="K23" s="140"/>
      <c r="L23" s="140"/>
      <c r="M23" s="140"/>
      <c r="N23" s="57"/>
      <c r="P23" s="48"/>
    </row>
  </sheetData>
  <mergeCells count="10">
    <mergeCell ref="B22:G22"/>
    <mergeCell ref="I22:O22"/>
    <mergeCell ref="B23:G23"/>
    <mergeCell ref="I23:M23"/>
    <mergeCell ref="P1:P2"/>
    <mergeCell ref="B3:O3"/>
    <mergeCell ref="B4:O4"/>
    <mergeCell ref="B5:B7"/>
    <mergeCell ref="C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B1:P23"/>
  <sheetViews>
    <sheetView zoomScale="70" zoomScaleNormal="70" workbookViewId="0">
      <selection activeCell="Q31" sqref="Q31"/>
    </sheetView>
  </sheetViews>
  <sheetFormatPr baseColWidth="10" defaultColWidth="10.1640625" defaultRowHeight="25" customHeight="1"/>
  <cols>
    <col min="1" max="1" width="1.83203125" style="1" customWidth="1"/>
    <col min="2" max="2" width="12.6640625" style="1" customWidth="1"/>
    <col min="3" max="14" width="11.33203125" style="1" customWidth="1"/>
    <col min="15" max="15" width="12.6640625" style="1" customWidth="1"/>
    <col min="16" max="16" width="10.1640625" style="48" customWidth="1"/>
    <col min="17" max="16384" width="10.1640625" style="1"/>
  </cols>
  <sheetData>
    <row r="1" spans="2:16" ht="25" customHeight="1">
      <c r="P1" s="141"/>
    </row>
    <row r="2" spans="2:16" s="2" customFormat="1" ht="25" customHeight="1">
      <c r="B2" s="58" t="s">
        <v>144</v>
      </c>
      <c r="C2" s="59"/>
      <c r="D2" s="58"/>
      <c r="E2" s="58"/>
      <c r="F2" s="58"/>
      <c r="G2" s="58"/>
      <c r="H2" s="58"/>
      <c r="I2" s="58"/>
      <c r="J2" s="58"/>
      <c r="K2" s="58"/>
      <c r="L2" s="1"/>
      <c r="M2" s="1"/>
      <c r="N2" s="1"/>
      <c r="O2" s="59" t="s">
        <v>145</v>
      </c>
      <c r="P2" s="142"/>
    </row>
    <row r="3" spans="2:16" s="6" customFormat="1" ht="30" customHeight="1">
      <c r="B3" s="145" t="s">
        <v>146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45"/>
    </row>
    <row r="4" spans="2:16" s="7" customFormat="1" ht="30" customHeight="1">
      <c r="B4" s="146" t="s">
        <v>147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60"/>
    </row>
    <row r="5" spans="2:16" s="8" customFormat="1" ht="25" customHeight="1">
      <c r="B5" s="118" t="s">
        <v>148</v>
      </c>
      <c r="C5" s="118" t="s">
        <v>149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30"/>
      <c r="O5" s="118" t="s">
        <v>150</v>
      </c>
      <c r="P5" s="48"/>
    </row>
    <row r="6" spans="2:16" s="9" customFormat="1" ht="51.75" customHeight="1">
      <c r="B6" s="118"/>
      <c r="C6" s="11" t="s">
        <v>100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101</v>
      </c>
      <c r="J6" s="11" t="s">
        <v>15</v>
      </c>
      <c r="K6" s="11" t="s">
        <v>16</v>
      </c>
      <c r="L6" s="11" t="s">
        <v>102</v>
      </c>
      <c r="M6" s="11" t="s">
        <v>103</v>
      </c>
      <c r="N6" s="11" t="s">
        <v>104</v>
      </c>
      <c r="O6" s="124" t="s">
        <v>151</v>
      </c>
      <c r="P6" s="61"/>
    </row>
    <row r="7" spans="2:16" s="9" customFormat="1" ht="67.5" customHeight="1">
      <c r="B7" s="118" t="s">
        <v>152</v>
      </c>
      <c r="C7" s="13" t="s">
        <v>33</v>
      </c>
      <c r="D7" s="13" t="s">
        <v>22</v>
      </c>
      <c r="E7" s="13" t="s">
        <v>23</v>
      </c>
      <c r="F7" s="13" t="s">
        <v>24</v>
      </c>
      <c r="G7" s="13" t="s">
        <v>25</v>
      </c>
      <c r="H7" s="49" t="s">
        <v>26</v>
      </c>
      <c r="I7" s="13" t="s">
        <v>105</v>
      </c>
      <c r="J7" s="49" t="s">
        <v>28</v>
      </c>
      <c r="K7" s="62" t="s">
        <v>153</v>
      </c>
      <c r="L7" s="13" t="s">
        <v>30</v>
      </c>
      <c r="M7" s="13" t="s">
        <v>154</v>
      </c>
      <c r="N7" s="13" t="s">
        <v>155</v>
      </c>
      <c r="O7" s="124"/>
      <c r="P7" s="61"/>
    </row>
    <row r="8" spans="2:16" ht="36" customHeight="1">
      <c r="B8" s="63" t="s">
        <v>156</v>
      </c>
      <c r="C8" s="18">
        <f>SUM(D8:N8)</f>
        <v>1884540</v>
      </c>
      <c r="D8" s="18">
        <f>'8-1 '!D8+'8-2 '!D8</f>
        <v>0</v>
      </c>
      <c r="E8" s="18">
        <f>'8-1 '!E8+'8-2 '!E8</f>
        <v>0</v>
      </c>
      <c r="F8" s="18">
        <f>'8-1 '!F8+'8-2 '!F8</f>
        <v>0</v>
      </c>
      <c r="G8" s="18">
        <f>'8-1 '!G8+'8-2 '!G8</f>
        <v>0</v>
      </c>
      <c r="H8" s="18">
        <f>'8-1 '!H8+'8-2 '!H8</f>
        <v>0</v>
      </c>
      <c r="I8" s="18">
        <f>'8-1 '!I8+'8-2 '!I8</f>
        <v>4619</v>
      </c>
      <c r="J8" s="18">
        <f>'8-1 '!J8+'8-2 '!J8</f>
        <v>165</v>
      </c>
      <c r="K8" s="18">
        <f>'8-1 '!K8+'8-2 '!K8</f>
        <v>7114</v>
      </c>
      <c r="L8" s="18">
        <f>'8-1 '!L8+'8-2 '!L8</f>
        <v>1023978</v>
      </c>
      <c r="M8" s="18">
        <f>'8-1 '!M8+'8-2 '!M8</f>
        <v>840871</v>
      </c>
      <c r="N8" s="18">
        <f>'8-1 '!N8+'8-2 '!N8</f>
        <v>7793</v>
      </c>
      <c r="O8" s="51" t="s">
        <v>157</v>
      </c>
    </row>
    <row r="9" spans="2:16" ht="36" customHeight="1">
      <c r="B9" s="42" t="s">
        <v>158</v>
      </c>
      <c r="C9" s="21">
        <f t="shared" ref="C9:C19" si="0">SUM(D9:N9)</f>
        <v>1790895</v>
      </c>
      <c r="D9" s="21">
        <f>'8-1 '!D9+'8-2 '!D9</f>
        <v>0</v>
      </c>
      <c r="E9" s="21">
        <f>'8-1 '!E9+'8-2 '!E9</f>
        <v>0</v>
      </c>
      <c r="F9" s="21">
        <f>'8-1 '!F9+'8-2 '!F9</f>
        <v>0</v>
      </c>
      <c r="G9" s="21">
        <f>'8-1 '!G9+'8-2 '!G9</f>
        <v>789</v>
      </c>
      <c r="H9" s="21">
        <f>'8-1 '!H9+'8-2 '!H9</f>
        <v>5240</v>
      </c>
      <c r="I9" s="21">
        <f>'8-1 '!I9+'8-2 '!I9</f>
        <v>431866</v>
      </c>
      <c r="J9" s="21">
        <f>'8-1 '!J9+'8-2 '!J9</f>
        <v>10068</v>
      </c>
      <c r="K9" s="21">
        <f>'8-1 '!K9+'8-2 '!K9</f>
        <v>1141501</v>
      </c>
      <c r="L9" s="21">
        <f>'8-1 '!L9+'8-2 '!L9</f>
        <v>168952</v>
      </c>
      <c r="M9" s="21">
        <f>'8-1 '!M9+'8-2 '!M9</f>
        <v>22141</v>
      </c>
      <c r="N9" s="21">
        <f>'8-1 '!N9+'8-2 '!N9</f>
        <v>10338</v>
      </c>
      <c r="O9" s="33" t="s">
        <v>159</v>
      </c>
    </row>
    <row r="10" spans="2:16" ht="36" customHeight="1">
      <c r="B10" s="63" t="s">
        <v>160</v>
      </c>
      <c r="C10" s="18">
        <f t="shared" si="0"/>
        <v>2019006</v>
      </c>
      <c r="D10" s="18">
        <f>'8-1 '!D10+'8-2 '!D10</f>
        <v>0</v>
      </c>
      <c r="E10" s="18">
        <f>'8-1 '!E10+'8-2 '!E10</f>
        <v>670</v>
      </c>
      <c r="F10" s="18">
        <f>'8-1 '!F10+'8-2 '!F10</f>
        <v>2161</v>
      </c>
      <c r="G10" s="18">
        <f>'8-1 '!G10+'8-2 '!G10</f>
        <v>230596</v>
      </c>
      <c r="H10" s="18">
        <f>'8-1 '!H10+'8-2 '!H10</f>
        <v>81822</v>
      </c>
      <c r="I10" s="18">
        <f>'8-1 '!I10+'8-2 '!I10</f>
        <v>1447536</v>
      </c>
      <c r="J10" s="18">
        <f>'8-1 '!J10+'8-2 '!J10</f>
        <v>11819</v>
      </c>
      <c r="K10" s="18">
        <f>'8-1 '!K10+'8-2 '!K10</f>
        <v>164931</v>
      </c>
      <c r="L10" s="18">
        <f>'8-1 '!L10+'8-2 '!L10</f>
        <v>50917</v>
      </c>
      <c r="M10" s="18">
        <f>'8-1 '!M10+'8-2 '!M10</f>
        <v>21702</v>
      </c>
      <c r="N10" s="18">
        <f>'8-1 '!N10+'8-2 '!N10</f>
        <v>6852</v>
      </c>
      <c r="O10" s="51" t="s">
        <v>161</v>
      </c>
    </row>
    <row r="11" spans="2:16" ht="36" customHeight="1">
      <c r="B11" s="42" t="s">
        <v>162</v>
      </c>
      <c r="C11" s="21">
        <f t="shared" si="0"/>
        <v>1938330</v>
      </c>
      <c r="D11" s="21">
        <f>'8-1 '!D11+'8-2 '!D11</f>
        <v>1715</v>
      </c>
      <c r="E11" s="21">
        <f>'8-1 '!E11+'8-2 '!E11</f>
        <v>20162</v>
      </c>
      <c r="F11" s="21">
        <f>'8-1 '!F11+'8-2 '!F11</f>
        <v>7219</v>
      </c>
      <c r="G11" s="21">
        <f>'8-1 '!G11+'8-2 '!G11</f>
        <v>716468</v>
      </c>
      <c r="H11" s="21">
        <f>'8-1 '!H11+'8-2 '!H11</f>
        <v>159872</v>
      </c>
      <c r="I11" s="21">
        <f>'8-1 '!I11+'8-2 '!I11</f>
        <v>780088</v>
      </c>
      <c r="J11" s="21">
        <f>'8-1 '!J11+'8-2 '!J11</f>
        <v>17443</v>
      </c>
      <c r="K11" s="21">
        <f>'8-1 '!K11+'8-2 '!K11</f>
        <v>124782</v>
      </c>
      <c r="L11" s="21">
        <f>'8-1 '!L11+'8-2 '!L11</f>
        <v>66768</v>
      </c>
      <c r="M11" s="21">
        <f>'8-1 '!M11+'8-2 '!M11</f>
        <v>36663</v>
      </c>
      <c r="N11" s="21">
        <f>'8-1 '!N11+'8-2 '!N11</f>
        <v>7150</v>
      </c>
      <c r="O11" s="33" t="s">
        <v>163</v>
      </c>
    </row>
    <row r="12" spans="2:16" ht="36" customHeight="1">
      <c r="B12" s="63" t="s">
        <v>164</v>
      </c>
      <c r="C12" s="18">
        <f t="shared" si="0"/>
        <v>1749111</v>
      </c>
      <c r="D12" s="18">
        <f>'8-1 '!D12+'8-2 '!D12</f>
        <v>3872</v>
      </c>
      <c r="E12" s="18">
        <f>'8-1 '!E12+'8-2 '!E12</f>
        <v>31015</v>
      </c>
      <c r="F12" s="18">
        <f>'8-1 '!F12+'8-2 '!F12</f>
        <v>7384</v>
      </c>
      <c r="G12" s="18">
        <f>'8-1 '!G12+'8-2 '!G12</f>
        <v>595929</v>
      </c>
      <c r="H12" s="18">
        <f>'8-1 '!H12+'8-2 '!H12</f>
        <v>134047</v>
      </c>
      <c r="I12" s="18">
        <f>'8-1 '!I12+'8-2 '!I12</f>
        <v>641815</v>
      </c>
      <c r="J12" s="18">
        <f>'8-1 '!J12+'8-2 '!J12</f>
        <v>18586</v>
      </c>
      <c r="K12" s="18">
        <f>'8-1 '!K12+'8-2 '!K12</f>
        <v>167277</v>
      </c>
      <c r="L12" s="18">
        <f>'8-1 '!L12+'8-2 '!L12</f>
        <v>92853</v>
      </c>
      <c r="M12" s="18">
        <f>'8-1 '!M12+'8-2 '!M12</f>
        <v>45374</v>
      </c>
      <c r="N12" s="18">
        <f>'8-1 '!N12+'8-2 '!N12</f>
        <v>10959</v>
      </c>
      <c r="O12" s="51" t="s">
        <v>165</v>
      </c>
    </row>
    <row r="13" spans="2:16" ht="36" customHeight="1">
      <c r="B13" s="42" t="s">
        <v>166</v>
      </c>
      <c r="C13" s="21">
        <f t="shared" si="0"/>
        <v>1528991</v>
      </c>
      <c r="D13" s="21">
        <f>'8-1 '!D13+'8-2 '!D13</f>
        <v>4026</v>
      </c>
      <c r="E13" s="21">
        <f>'8-1 '!E13+'8-2 '!E13</f>
        <v>23275</v>
      </c>
      <c r="F13" s="21">
        <f>'8-1 '!F13+'8-2 '!F13</f>
        <v>7281</v>
      </c>
      <c r="G13" s="21">
        <f>'8-1 '!G13+'8-2 '!G13</f>
        <v>488887</v>
      </c>
      <c r="H13" s="21">
        <f>'8-1 '!H13+'8-2 '!H13</f>
        <v>104678</v>
      </c>
      <c r="I13" s="21">
        <f>'8-1 '!I13+'8-2 '!I13</f>
        <v>484857</v>
      </c>
      <c r="J13" s="21">
        <f>'8-1 '!J13+'8-2 '!J13</f>
        <v>14951</v>
      </c>
      <c r="K13" s="21">
        <f>'8-1 '!K13+'8-2 '!K13</f>
        <v>176210</v>
      </c>
      <c r="L13" s="21">
        <f>'8-1 '!L13+'8-2 '!L13</f>
        <v>126038</v>
      </c>
      <c r="M13" s="21">
        <f>'8-1 '!M13+'8-2 '!M13</f>
        <v>83305</v>
      </c>
      <c r="N13" s="21">
        <f>'8-1 '!N13+'8-2 '!N13</f>
        <v>15483</v>
      </c>
      <c r="O13" s="33" t="s">
        <v>167</v>
      </c>
    </row>
    <row r="14" spans="2:16" ht="36" customHeight="1">
      <c r="B14" s="63" t="s">
        <v>168</v>
      </c>
      <c r="C14" s="18">
        <f t="shared" si="0"/>
        <v>1285260</v>
      </c>
      <c r="D14" s="18">
        <f>'8-1 '!D14+'8-2 '!D14</f>
        <v>7029</v>
      </c>
      <c r="E14" s="18">
        <f>'8-1 '!E14+'8-2 '!E14</f>
        <v>15042</v>
      </c>
      <c r="F14" s="18">
        <f>'8-1 '!F14+'8-2 '!F14</f>
        <v>5658</v>
      </c>
      <c r="G14" s="18">
        <f>'8-1 '!G14+'8-2 '!G14</f>
        <v>340460</v>
      </c>
      <c r="H14" s="18">
        <f>'8-1 '!H14+'8-2 '!H14</f>
        <v>77219</v>
      </c>
      <c r="I14" s="18">
        <f>'8-1 '!I14+'8-2 '!I14</f>
        <v>328614</v>
      </c>
      <c r="J14" s="18">
        <f>'8-1 '!J14+'8-2 '!J14</f>
        <v>9050</v>
      </c>
      <c r="K14" s="18">
        <f>'8-1 '!K14+'8-2 '!K14</f>
        <v>187629</v>
      </c>
      <c r="L14" s="18">
        <f>'8-1 '!L14+'8-2 '!L14</f>
        <v>179544</v>
      </c>
      <c r="M14" s="18">
        <f>'8-1 '!M14+'8-2 '!M14</f>
        <v>108845</v>
      </c>
      <c r="N14" s="18">
        <f>'8-1 '!N14+'8-2 '!N14</f>
        <v>26170</v>
      </c>
      <c r="O14" s="51" t="s">
        <v>169</v>
      </c>
    </row>
    <row r="15" spans="2:16" ht="36" customHeight="1">
      <c r="B15" s="42" t="s">
        <v>170</v>
      </c>
      <c r="C15" s="21">
        <f t="shared" si="0"/>
        <v>1070746</v>
      </c>
      <c r="D15" s="21">
        <f>'8-1 '!D15+'8-2 '!D15</f>
        <v>6509</v>
      </c>
      <c r="E15" s="21">
        <f>'8-1 '!E15+'8-2 '!E15</f>
        <v>9982</v>
      </c>
      <c r="F15" s="21">
        <f>'8-1 '!F15+'8-2 '!F15</f>
        <v>1384</v>
      </c>
      <c r="G15" s="21">
        <f>'8-1 '!G15+'8-2 '!G15</f>
        <v>206127</v>
      </c>
      <c r="H15" s="21">
        <f>'8-1 '!H15+'8-2 '!H15</f>
        <v>51039</v>
      </c>
      <c r="I15" s="21">
        <f>'8-1 '!I15+'8-2 '!I15</f>
        <v>234676</v>
      </c>
      <c r="J15" s="21">
        <f>'8-1 '!J15+'8-2 '!J15</f>
        <v>11504</v>
      </c>
      <c r="K15" s="21">
        <f>'8-1 '!K15+'8-2 '!K15</f>
        <v>177052</v>
      </c>
      <c r="L15" s="21">
        <f>'8-1 '!L15+'8-2 '!L15</f>
        <v>168728</v>
      </c>
      <c r="M15" s="21">
        <f>'8-1 '!M15+'8-2 '!M15</f>
        <v>151215</v>
      </c>
      <c r="N15" s="21">
        <f>'8-1 '!N15+'8-2 '!N15</f>
        <v>52530</v>
      </c>
      <c r="O15" s="33" t="s">
        <v>171</v>
      </c>
    </row>
    <row r="16" spans="2:16" ht="36" customHeight="1">
      <c r="B16" s="63" t="s">
        <v>172</v>
      </c>
      <c r="C16" s="18">
        <f t="shared" si="0"/>
        <v>853700</v>
      </c>
      <c r="D16" s="18">
        <f>'8-1 '!D16+'8-2 '!D16</f>
        <v>3363</v>
      </c>
      <c r="E16" s="18">
        <f>'8-1 '!E16+'8-2 '!E16</f>
        <v>6211</v>
      </c>
      <c r="F16" s="18">
        <f>'8-1 '!F16+'8-2 '!F16</f>
        <v>2133</v>
      </c>
      <c r="G16" s="18">
        <f>'8-1 '!G16+'8-2 '!G16</f>
        <v>121017</v>
      </c>
      <c r="H16" s="18">
        <f>'8-1 '!H16+'8-2 '!H16</f>
        <v>34338</v>
      </c>
      <c r="I16" s="18">
        <f>'8-1 '!I16+'8-2 '!I16</f>
        <v>141417</v>
      </c>
      <c r="J16" s="18">
        <f>'8-1 '!J16+'8-2 '!J16</f>
        <v>11728</v>
      </c>
      <c r="K16" s="18">
        <f>'8-1 '!K16+'8-2 '!K16</f>
        <v>132719</v>
      </c>
      <c r="L16" s="18">
        <f>'8-1 '!L16+'8-2 '!L16</f>
        <v>155574</v>
      </c>
      <c r="M16" s="18">
        <f>'8-1 '!M16+'8-2 '!M16</f>
        <v>153434</v>
      </c>
      <c r="N16" s="18">
        <f>'8-1 '!N16+'8-2 '!N16</f>
        <v>91766</v>
      </c>
      <c r="O16" s="51" t="s">
        <v>173</v>
      </c>
    </row>
    <row r="17" spans="2:16" ht="36" customHeight="1">
      <c r="B17" s="42" t="s">
        <v>174</v>
      </c>
      <c r="C17" s="21">
        <f t="shared" si="0"/>
        <v>656601</v>
      </c>
      <c r="D17" s="21">
        <f>'8-1 '!D17+'8-2 '!D17</f>
        <v>5889</v>
      </c>
      <c r="E17" s="21">
        <f>'8-1 '!E17+'8-2 '!E17</f>
        <v>3502</v>
      </c>
      <c r="F17" s="21">
        <f>'8-1 '!F17+'8-2 '!F17</f>
        <v>1515</v>
      </c>
      <c r="G17" s="21">
        <f>'8-1 '!G17+'8-2 '!G17</f>
        <v>66633</v>
      </c>
      <c r="H17" s="21">
        <f>'8-1 '!H17+'8-2 '!H17</f>
        <v>24525</v>
      </c>
      <c r="I17" s="21">
        <f>'8-1 '!I17+'8-2 '!I17</f>
        <v>75096</v>
      </c>
      <c r="J17" s="21">
        <f>'8-1 '!J17+'8-2 '!J17</f>
        <v>5457</v>
      </c>
      <c r="K17" s="21">
        <f>'8-1 '!K17+'8-2 '!K17</f>
        <v>88535</v>
      </c>
      <c r="L17" s="21">
        <f>'8-1 '!L17+'8-2 '!L17</f>
        <v>125378</v>
      </c>
      <c r="M17" s="21">
        <f>'8-1 '!M17+'8-2 '!M17</f>
        <v>159796</v>
      </c>
      <c r="N17" s="21">
        <f>'8-1 '!N17+'8-2 '!N17</f>
        <v>100275</v>
      </c>
      <c r="O17" s="33" t="s">
        <v>175</v>
      </c>
    </row>
    <row r="18" spans="2:16" ht="36" customHeight="1">
      <c r="B18" s="63" t="s">
        <v>176</v>
      </c>
      <c r="C18" s="18">
        <f t="shared" si="0"/>
        <v>479864</v>
      </c>
      <c r="D18" s="18">
        <f>'8-1 '!D18+'8-2 '!D18</f>
        <v>1796</v>
      </c>
      <c r="E18" s="18">
        <f>'8-1 '!E18+'8-2 '!E18</f>
        <v>4593</v>
      </c>
      <c r="F18" s="18">
        <f>'8-1 '!F18+'8-2 '!F18</f>
        <v>0</v>
      </c>
      <c r="G18" s="18">
        <f>'8-1 '!G18+'8-2 '!G18</f>
        <v>39151</v>
      </c>
      <c r="H18" s="18">
        <f>'8-1 '!H18+'8-2 '!H18</f>
        <v>13418</v>
      </c>
      <c r="I18" s="18">
        <f>'8-1 '!I18+'8-2 '!I18</f>
        <v>36049</v>
      </c>
      <c r="J18" s="18">
        <f>'8-1 '!J18+'8-2 '!J18</f>
        <v>5090</v>
      </c>
      <c r="K18" s="18">
        <f>'8-1 '!K18+'8-2 '!K18</f>
        <v>45755</v>
      </c>
      <c r="L18" s="18">
        <f>'8-1 '!L18+'8-2 '!L18</f>
        <v>87363</v>
      </c>
      <c r="M18" s="18">
        <f>'8-1 '!M18+'8-2 '!M18</f>
        <v>120014</v>
      </c>
      <c r="N18" s="18">
        <f>'8-1 '!N18+'8-2 '!N18</f>
        <v>126635</v>
      </c>
      <c r="O18" s="51" t="s">
        <v>177</v>
      </c>
    </row>
    <row r="19" spans="2:16" ht="36" customHeight="1">
      <c r="B19" s="42" t="s">
        <v>178</v>
      </c>
      <c r="C19" s="21">
        <f t="shared" si="0"/>
        <v>855068</v>
      </c>
      <c r="D19" s="21">
        <f>'8-1 '!D19+'8-2 '!D19</f>
        <v>2670</v>
      </c>
      <c r="E19" s="21">
        <f>'8-1 '!E19+'8-2 '!E19</f>
        <v>3245</v>
      </c>
      <c r="F19" s="21">
        <f>'8-1 '!F19+'8-2 '!F19</f>
        <v>105</v>
      </c>
      <c r="G19" s="21">
        <f>'8-1 '!G19+'8-2 '!G19</f>
        <v>32361</v>
      </c>
      <c r="H19" s="21">
        <f>'8-1 '!H19+'8-2 '!H19</f>
        <v>13339</v>
      </c>
      <c r="I19" s="21">
        <f>'8-1 '!I19+'8-2 '!I19</f>
        <v>27394</v>
      </c>
      <c r="J19" s="21">
        <f>'8-1 '!J19+'8-2 '!J19</f>
        <v>6106</v>
      </c>
      <c r="K19" s="21">
        <f>'8-1 '!K19+'8-2 '!K19</f>
        <v>46940</v>
      </c>
      <c r="L19" s="21">
        <f>'8-1 '!L19+'8-2 '!L19</f>
        <v>111664</v>
      </c>
      <c r="M19" s="21">
        <f>'8-1 '!M19+'8-2 '!M19</f>
        <v>257833</v>
      </c>
      <c r="N19" s="21">
        <f>'8-1 '!N19+'8-2 '!N19</f>
        <v>353411</v>
      </c>
      <c r="O19" s="33" t="s">
        <v>179</v>
      </c>
    </row>
    <row r="20" spans="2:16" s="4" customFormat="1" ht="36" customHeight="1">
      <c r="B20" s="64" t="s">
        <v>33</v>
      </c>
      <c r="C20" s="65">
        <f t="shared" ref="C20:M20" si="1">SUM(C8:C19)</f>
        <v>16112112</v>
      </c>
      <c r="D20" s="65">
        <f t="shared" si="1"/>
        <v>36869</v>
      </c>
      <c r="E20" s="65">
        <f t="shared" si="1"/>
        <v>117697</v>
      </c>
      <c r="F20" s="65">
        <f t="shared" si="1"/>
        <v>34840</v>
      </c>
      <c r="G20" s="65">
        <f t="shared" si="1"/>
        <v>2838418</v>
      </c>
      <c r="H20" s="65">
        <f t="shared" si="1"/>
        <v>699537</v>
      </c>
      <c r="I20" s="65">
        <f t="shared" si="1"/>
        <v>4634027</v>
      </c>
      <c r="J20" s="65">
        <f>SUM(J8:J19)</f>
        <v>121967</v>
      </c>
      <c r="K20" s="65">
        <f t="shared" si="1"/>
        <v>2460445</v>
      </c>
      <c r="L20" s="65">
        <f t="shared" si="1"/>
        <v>2357757</v>
      </c>
      <c r="M20" s="65">
        <f t="shared" si="1"/>
        <v>2001193</v>
      </c>
      <c r="N20" s="65">
        <f>SUM(N8:N19)</f>
        <v>809362</v>
      </c>
      <c r="O20" s="64" t="s">
        <v>34</v>
      </c>
      <c r="P20" s="48"/>
    </row>
    <row r="21" spans="2:16" s="56" customFormat="1" ht="25" customHeight="1">
      <c r="B21" s="110" t="s">
        <v>35</v>
      </c>
      <c r="C21" s="110"/>
      <c r="D21" s="110"/>
      <c r="E21" s="110"/>
      <c r="F21" s="110"/>
      <c r="G21" s="110"/>
      <c r="I21" s="111" t="s">
        <v>36</v>
      </c>
      <c r="J21" s="111"/>
      <c r="K21" s="111"/>
      <c r="L21" s="111"/>
      <c r="M21" s="111"/>
      <c r="N21" s="111"/>
      <c r="O21" s="111"/>
      <c r="P21" s="48"/>
    </row>
    <row r="23" spans="2:16" ht="25" customHeight="1">
      <c r="C23" s="16"/>
    </row>
  </sheetData>
  <mergeCells count="8">
    <mergeCell ref="B21:G21"/>
    <mergeCell ref="I21:O21"/>
    <mergeCell ref="P1:P2"/>
    <mergeCell ref="B3:O3"/>
    <mergeCell ref="B4:O4"/>
    <mergeCell ref="B5:B7"/>
    <mergeCell ref="C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B1:AE21"/>
  <sheetViews>
    <sheetView zoomScale="70" zoomScaleNormal="70" workbookViewId="0">
      <selection activeCell="Q31" sqref="Q31"/>
    </sheetView>
  </sheetViews>
  <sheetFormatPr baseColWidth="10" defaultColWidth="10.1640625" defaultRowHeight="25" customHeight="1"/>
  <cols>
    <col min="1" max="1" width="1.83203125" style="1" customWidth="1"/>
    <col min="2" max="2" width="12.6640625" style="1" customWidth="1"/>
    <col min="3" max="14" width="11.33203125" style="1" customWidth="1"/>
    <col min="15" max="15" width="12.6640625" style="1" customWidth="1"/>
    <col min="16" max="16" width="10.1640625" style="48" customWidth="1"/>
    <col min="17" max="16384" width="10.1640625" style="1"/>
  </cols>
  <sheetData>
    <row r="1" spans="2:31" ht="25" customHeight="1">
      <c r="P1" s="141"/>
    </row>
    <row r="2" spans="2:31" s="2" customFormat="1" ht="25" customHeight="1">
      <c r="B2" s="58" t="s">
        <v>180</v>
      </c>
      <c r="C2" s="59"/>
      <c r="D2" s="58"/>
      <c r="E2" s="58"/>
      <c r="F2" s="58"/>
      <c r="G2" s="58"/>
      <c r="H2" s="58"/>
      <c r="I2" s="58"/>
      <c r="J2" s="58"/>
      <c r="K2" s="58"/>
      <c r="L2" s="1"/>
      <c r="M2" s="1"/>
      <c r="N2" s="1"/>
      <c r="O2" s="59" t="s">
        <v>181</v>
      </c>
      <c r="P2" s="142"/>
    </row>
    <row r="3" spans="2:31" s="6" customFormat="1" ht="30" customHeight="1">
      <c r="B3" s="145" t="s">
        <v>182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45"/>
    </row>
    <row r="4" spans="2:31" s="7" customFormat="1" ht="30" customHeight="1">
      <c r="B4" s="146" t="s">
        <v>183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60"/>
    </row>
    <row r="5" spans="2:31" s="8" customFormat="1" ht="25" customHeight="1">
      <c r="B5" s="118" t="s">
        <v>148</v>
      </c>
      <c r="C5" s="118" t="s">
        <v>149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30"/>
      <c r="O5" s="118" t="s">
        <v>150</v>
      </c>
      <c r="P5" s="48"/>
    </row>
    <row r="6" spans="2:31" s="9" customFormat="1" ht="51.75" customHeight="1">
      <c r="B6" s="118"/>
      <c r="C6" s="11" t="s">
        <v>100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101</v>
      </c>
      <c r="J6" s="11" t="s">
        <v>15</v>
      </c>
      <c r="K6" s="11" t="s">
        <v>16</v>
      </c>
      <c r="L6" s="11" t="s">
        <v>102</v>
      </c>
      <c r="M6" s="11" t="s">
        <v>103</v>
      </c>
      <c r="N6" s="11" t="s">
        <v>104</v>
      </c>
      <c r="O6" s="124" t="s">
        <v>151</v>
      </c>
      <c r="P6" s="61"/>
    </row>
    <row r="7" spans="2:31" s="9" customFormat="1" ht="67.5" customHeight="1">
      <c r="B7" s="118" t="s">
        <v>152</v>
      </c>
      <c r="C7" s="13" t="s">
        <v>33</v>
      </c>
      <c r="D7" s="13" t="s">
        <v>22</v>
      </c>
      <c r="E7" s="13" t="s">
        <v>23</v>
      </c>
      <c r="F7" s="13" t="s">
        <v>24</v>
      </c>
      <c r="G7" s="13" t="s">
        <v>25</v>
      </c>
      <c r="H7" s="49" t="s">
        <v>26</v>
      </c>
      <c r="I7" s="13" t="s">
        <v>105</v>
      </c>
      <c r="J7" s="49" t="s">
        <v>28</v>
      </c>
      <c r="K7" s="62" t="s">
        <v>153</v>
      </c>
      <c r="L7" s="13" t="s">
        <v>30</v>
      </c>
      <c r="M7" s="13" t="s">
        <v>154</v>
      </c>
      <c r="N7" s="13" t="s">
        <v>155</v>
      </c>
      <c r="O7" s="124"/>
      <c r="P7" s="61"/>
    </row>
    <row r="8" spans="2:31" ht="36" customHeight="1">
      <c r="B8" s="63" t="s">
        <v>156</v>
      </c>
      <c r="C8" s="18">
        <f>SUM(D8:N8)</f>
        <v>955163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2663</v>
      </c>
      <c r="J8" s="18">
        <v>42</v>
      </c>
      <c r="K8" s="18">
        <v>2382</v>
      </c>
      <c r="L8" s="18">
        <v>523942</v>
      </c>
      <c r="M8" s="18">
        <v>422752</v>
      </c>
      <c r="N8" s="18">
        <v>3382</v>
      </c>
      <c r="O8" s="51" t="s">
        <v>157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2:31" ht="36" customHeight="1">
      <c r="B9" s="42" t="s">
        <v>158</v>
      </c>
      <c r="C9" s="21">
        <f t="shared" ref="C9:C19" si="0">SUM(D9:N9)</f>
        <v>911135</v>
      </c>
      <c r="D9" s="21">
        <v>0</v>
      </c>
      <c r="E9" s="21">
        <v>0</v>
      </c>
      <c r="F9" s="21">
        <v>0</v>
      </c>
      <c r="G9" s="21">
        <v>205</v>
      </c>
      <c r="H9" s="21">
        <v>3076</v>
      </c>
      <c r="I9" s="21">
        <v>206092</v>
      </c>
      <c r="J9" s="21">
        <v>5888</v>
      </c>
      <c r="K9" s="21">
        <v>604869</v>
      </c>
      <c r="L9" s="21">
        <v>76782</v>
      </c>
      <c r="M9" s="21">
        <v>9976</v>
      </c>
      <c r="N9" s="21">
        <v>4247</v>
      </c>
      <c r="O9" s="33" t="s">
        <v>159</v>
      </c>
    </row>
    <row r="10" spans="2:31" ht="36" customHeight="1">
      <c r="B10" s="63" t="s">
        <v>160</v>
      </c>
      <c r="C10" s="18">
        <f t="shared" si="0"/>
        <v>1054240</v>
      </c>
      <c r="D10" s="18">
        <v>0</v>
      </c>
      <c r="E10" s="18">
        <v>590</v>
      </c>
      <c r="F10" s="18">
        <v>1882</v>
      </c>
      <c r="G10" s="18">
        <v>87633</v>
      </c>
      <c r="H10" s="18">
        <v>56139</v>
      </c>
      <c r="I10" s="18">
        <v>784770</v>
      </c>
      <c r="J10" s="18">
        <v>8201</v>
      </c>
      <c r="K10" s="18">
        <v>90201</v>
      </c>
      <c r="L10" s="18">
        <v>15060</v>
      </c>
      <c r="M10" s="18">
        <v>6471</v>
      </c>
      <c r="N10" s="18">
        <v>3293</v>
      </c>
      <c r="O10" s="51" t="s">
        <v>161</v>
      </c>
    </row>
    <row r="11" spans="2:31" ht="36" customHeight="1">
      <c r="B11" s="42" t="s">
        <v>162</v>
      </c>
      <c r="C11" s="21">
        <f t="shared" si="0"/>
        <v>979843</v>
      </c>
      <c r="D11" s="21">
        <v>1104</v>
      </c>
      <c r="E11" s="21">
        <v>9989</v>
      </c>
      <c r="F11" s="21">
        <v>4628</v>
      </c>
      <c r="G11" s="21">
        <v>320296</v>
      </c>
      <c r="H11" s="21">
        <v>119340</v>
      </c>
      <c r="I11" s="21">
        <v>426865</v>
      </c>
      <c r="J11" s="21">
        <v>12499</v>
      </c>
      <c r="K11" s="21">
        <v>52356</v>
      </c>
      <c r="L11" s="21">
        <v>20627</v>
      </c>
      <c r="M11" s="21">
        <v>9906</v>
      </c>
      <c r="N11" s="21">
        <v>2233</v>
      </c>
      <c r="O11" s="33" t="s">
        <v>163</v>
      </c>
    </row>
    <row r="12" spans="2:31" ht="36" customHeight="1">
      <c r="B12" s="63" t="s">
        <v>164</v>
      </c>
      <c r="C12" s="18">
        <f t="shared" si="0"/>
        <v>882455</v>
      </c>
      <c r="D12" s="18">
        <v>3203</v>
      </c>
      <c r="E12" s="18">
        <v>18099</v>
      </c>
      <c r="F12" s="18">
        <v>5632</v>
      </c>
      <c r="G12" s="18">
        <v>275891</v>
      </c>
      <c r="H12" s="18">
        <v>96013</v>
      </c>
      <c r="I12" s="18">
        <v>344738</v>
      </c>
      <c r="J12" s="18">
        <v>12154</v>
      </c>
      <c r="K12" s="18">
        <v>79211</v>
      </c>
      <c r="L12" s="18">
        <v>34479</v>
      </c>
      <c r="M12" s="18">
        <v>9914</v>
      </c>
      <c r="N12" s="18">
        <v>3121</v>
      </c>
      <c r="O12" s="51" t="s">
        <v>165</v>
      </c>
    </row>
    <row r="13" spans="2:31" ht="36" customHeight="1">
      <c r="B13" s="42" t="s">
        <v>166</v>
      </c>
      <c r="C13" s="21">
        <f t="shared" si="0"/>
        <v>773848</v>
      </c>
      <c r="D13" s="21">
        <v>2082</v>
      </c>
      <c r="E13" s="21">
        <v>16828</v>
      </c>
      <c r="F13" s="21">
        <v>6699</v>
      </c>
      <c r="G13" s="21">
        <v>250930</v>
      </c>
      <c r="H13" s="21">
        <v>66218</v>
      </c>
      <c r="I13" s="21">
        <v>270526</v>
      </c>
      <c r="J13" s="21">
        <v>8195</v>
      </c>
      <c r="K13" s="21">
        <v>79725</v>
      </c>
      <c r="L13" s="21">
        <v>52519</v>
      </c>
      <c r="M13" s="21">
        <v>16095</v>
      </c>
      <c r="N13" s="21">
        <v>4031</v>
      </c>
      <c r="O13" s="33" t="s">
        <v>167</v>
      </c>
    </row>
    <row r="14" spans="2:31" ht="36" customHeight="1">
      <c r="B14" s="63" t="s">
        <v>168</v>
      </c>
      <c r="C14" s="18">
        <f t="shared" si="0"/>
        <v>654899</v>
      </c>
      <c r="D14" s="18">
        <v>5583</v>
      </c>
      <c r="E14" s="18">
        <v>12752</v>
      </c>
      <c r="F14" s="18">
        <v>4139</v>
      </c>
      <c r="G14" s="18">
        <v>187504</v>
      </c>
      <c r="H14" s="18">
        <v>43934</v>
      </c>
      <c r="I14" s="18">
        <v>218468</v>
      </c>
      <c r="J14" s="18">
        <v>2957</v>
      </c>
      <c r="K14" s="18">
        <v>92932</v>
      </c>
      <c r="L14" s="18">
        <v>71975</v>
      </c>
      <c r="M14" s="18">
        <v>12719</v>
      </c>
      <c r="N14" s="18">
        <v>1936</v>
      </c>
      <c r="O14" s="51" t="s">
        <v>169</v>
      </c>
    </row>
    <row r="15" spans="2:31" ht="36" customHeight="1">
      <c r="B15" s="42" t="s">
        <v>170</v>
      </c>
      <c r="C15" s="21">
        <f t="shared" si="0"/>
        <v>550296</v>
      </c>
      <c r="D15" s="21">
        <v>4660</v>
      </c>
      <c r="E15" s="21">
        <v>7310</v>
      </c>
      <c r="F15" s="21">
        <v>1110</v>
      </c>
      <c r="G15" s="21">
        <v>130502</v>
      </c>
      <c r="H15" s="21">
        <v>32047</v>
      </c>
      <c r="I15" s="21">
        <v>158491</v>
      </c>
      <c r="J15" s="21">
        <v>6073</v>
      </c>
      <c r="K15" s="21">
        <v>97806</v>
      </c>
      <c r="L15" s="21">
        <v>74738</v>
      </c>
      <c r="M15" s="21">
        <v>31074</v>
      </c>
      <c r="N15" s="21">
        <v>6485</v>
      </c>
      <c r="O15" s="33" t="s">
        <v>171</v>
      </c>
    </row>
    <row r="16" spans="2:31" ht="36" customHeight="1">
      <c r="B16" s="63" t="s">
        <v>172</v>
      </c>
      <c r="C16" s="18">
        <f>SUM(D16:N16)</f>
        <v>438967</v>
      </c>
      <c r="D16" s="18">
        <v>1990</v>
      </c>
      <c r="E16" s="18">
        <v>4717</v>
      </c>
      <c r="F16" s="18">
        <v>1704</v>
      </c>
      <c r="G16" s="18">
        <v>80544</v>
      </c>
      <c r="H16" s="18">
        <v>23477</v>
      </c>
      <c r="I16" s="18">
        <v>95256</v>
      </c>
      <c r="J16" s="18">
        <v>8569</v>
      </c>
      <c r="K16" s="18">
        <v>85393</v>
      </c>
      <c r="L16" s="18">
        <v>81377</v>
      </c>
      <c r="M16" s="18">
        <v>40819</v>
      </c>
      <c r="N16" s="18">
        <v>15121</v>
      </c>
      <c r="O16" s="51" t="s">
        <v>173</v>
      </c>
    </row>
    <row r="17" spans="2:16" ht="36" customHeight="1">
      <c r="B17" s="42" t="s">
        <v>174</v>
      </c>
      <c r="C17" s="21">
        <f t="shared" si="0"/>
        <v>342257</v>
      </c>
      <c r="D17" s="21">
        <v>5486</v>
      </c>
      <c r="E17" s="21">
        <v>3502</v>
      </c>
      <c r="F17" s="21">
        <v>1515</v>
      </c>
      <c r="G17" s="21">
        <v>47962</v>
      </c>
      <c r="H17" s="21">
        <v>16634</v>
      </c>
      <c r="I17" s="21">
        <v>53322</v>
      </c>
      <c r="J17" s="21">
        <v>4160</v>
      </c>
      <c r="K17" s="21">
        <v>58024</v>
      </c>
      <c r="L17" s="21">
        <v>78126</v>
      </c>
      <c r="M17" s="21">
        <v>52454</v>
      </c>
      <c r="N17" s="21">
        <v>21072</v>
      </c>
      <c r="O17" s="33" t="s">
        <v>175</v>
      </c>
    </row>
    <row r="18" spans="2:16" ht="36" customHeight="1">
      <c r="B18" s="63" t="s">
        <v>176</v>
      </c>
      <c r="C18" s="18">
        <f t="shared" si="0"/>
        <v>247969</v>
      </c>
      <c r="D18" s="18">
        <v>1796</v>
      </c>
      <c r="E18" s="18">
        <v>4593</v>
      </c>
      <c r="F18" s="18">
        <v>0</v>
      </c>
      <c r="G18" s="18">
        <v>32336</v>
      </c>
      <c r="H18" s="18">
        <v>10338</v>
      </c>
      <c r="I18" s="18">
        <v>29695</v>
      </c>
      <c r="J18" s="18">
        <v>3882</v>
      </c>
      <c r="K18" s="18">
        <v>35323</v>
      </c>
      <c r="L18" s="18">
        <v>57555</v>
      </c>
      <c r="M18" s="18">
        <v>47634</v>
      </c>
      <c r="N18" s="18">
        <v>24817</v>
      </c>
      <c r="O18" s="51" t="s">
        <v>177</v>
      </c>
    </row>
    <row r="19" spans="2:16" ht="36" customHeight="1">
      <c r="B19" s="42" t="s">
        <v>178</v>
      </c>
      <c r="C19" s="21">
        <f t="shared" si="0"/>
        <v>417722</v>
      </c>
      <c r="D19" s="21">
        <v>2140</v>
      </c>
      <c r="E19" s="21">
        <v>3245</v>
      </c>
      <c r="F19" s="21">
        <v>105</v>
      </c>
      <c r="G19" s="21">
        <v>27218</v>
      </c>
      <c r="H19" s="21">
        <v>12258</v>
      </c>
      <c r="I19" s="21">
        <v>23293</v>
      </c>
      <c r="J19" s="21">
        <v>6106</v>
      </c>
      <c r="K19" s="21">
        <v>37711</v>
      </c>
      <c r="L19" s="21">
        <v>74979</v>
      </c>
      <c r="M19" s="21">
        <v>120695</v>
      </c>
      <c r="N19" s="21">
        <v>109972</v>
      </c>
      <c r="O19" s="33" t="s">
        <v>179</v>
      </c>
    </row>
    <row r="20" spans="2:16" s="4" customFormat="1" ht="36" customHeight="1">
      <c r="B20" s="64" t="s">
        <v>33</v>
      </c>
      <c r="C20" s="65">
        <f t="shared" ref="C20:M20" si="1">SUM(C8:C19)</f>
        <v>8208794</v>
      </c>
      <c r="D20" s="65">
        <f>SUM(D8:D19)</f>
        <v>28044</v>
      </c>
      <c r="E20" s="65">
        <f t="shared" si="1"/>
        <v>81625</v>
      </c>
      <c r="F20" s="65">
        <f t="shared" si="1"/>
        <v>27414</v>
      </c>
      <c r="G20" s="65">
        <f t="shared" si="1"/>
        <v>1441021</v>
      </c>
      <c r="H20" s="65">
        <f t="shared" si="1"/>
        <v>479474</v>
      </c>
      <c r="I20" s="65">
        <f t="shared" si="1"/>
        <v>2614179</v>
      </c>
      <c r="J20" s="65">
        <f t="shared" si="1"/>
        <v>78726</v>
      </c>
      <c r="K20" s="65">
        <f t="shared" si="1"/>
        <v>1315933</v>
      </c>
      <c r="L20" s="65">
        <f t="shared" si="1"/>
        <v>1162159</v>
      </c>
      <c r="M20" s="65">
        <f t="shared" si="1"/>
        <v>780509</v>
      </c>
      <c r="N20" s="65">
        <f>SUM(N8:N19)</f>
        <v>199710</v>
      </c>
      <c r="O20" s="64" t="s">
        <v>34</v>
      </c>
      <c r="P20" s="48"/>
    </row>
    <row r="21" spans="2:16" s="56" customFormat="1" ht="25" customHeight="1">
      <c r="B21" s="110" t="s">
        <v>35</v>
      </c>
      <c r="C21" s="110"/>
      <c r="D21" s="110"/>
      <c r="E21" s="110"/>
      <c r="F21" s="110"/>
      <c r="G21" s="110"/>
      <c r="I21" s="111" t="s">
        <v>36</v>
      </c>
      <c r="J21" s="111"/>
      <c r="K21" s="111"/>
      <c r="L21" s="111"/>
      <c r="M21" s="111"/>
      <c r="N21" s="111"/>
      <c r="O21" s="111"/>
      <c r="P21" s="48"/>
    </row>
  </sheetData>
  <mergeCells count="8">
    <mergeCell ref="B21:G21"/>
    <mergeCell ref="I21:O21"/>
    <mergeCell ref="P1:P2"/>
    <mergeCell ref="B3:O3"/>
    <mergeCell ref="B4:O4"/>
    <mergeCell ref="B5:B7"/>
    <mergeCell ref="C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B1:AE21"/>
  <sheetViews>
    <sheetView zoomScale="70" zoomScaleNormal="70" workbookViewId="0">
      <selection activeCell="Q31" sqref="Q31"/>
    </sheetView>
  </sheetViews>
  <sheetFormatPr baseColWidth="10" defaultColWidth="10.1640625" defaultRowHeight="25" customHeight="1"/>
  <cols>
    <col min="1" max="1" width="1.83203125" style="1" customWidth="1"/>
    <col min="2" max="2" width="12.6640625" style="1" customWidth="1"/>
    <col min="3" max="14" width="11.33203125" style="1" customWidth="1"/>
    <col min="15" max="15" width="12.6640625" style="1" customWidth="1"/>
    <col min="16" max="16" width="10.1640625" style="48" customWidth="1"/>
    <col min="17" max="16384" width="10.1640625" style="1"/>
  </cols>
  <sheetData>
    <row r="1" spans="2:31" ht="25" customHeight="1">
      <c r="P1" s="141"/>
    </row>
    <row r="2" spans="2:31" s="2" customFormat="1" ht="25" customHeight="1">
      <c r="B2" s="58" t="s">
        <v>184</v>
      </c>
      <c r="C2" s="59"/>
      <c r="D2" s="58"/>
      <c r="E2" s="58"/>
      <c r="F2" s="58"/>
      <c r="G2" s="58"/>
      <c r="H2" s="58"/>
      <c r="I2" s="58"/>
      <c r="J2" s="58"/>
      <c r="K2" s="58"/>
      <c r="L2" s="1"/>
      <c r="M2" s="1"/>
      <c r="N2" s="1"/>
      <c r="O2" s="59" t="s">
        <v>185</v>
      </c>
      <c r="P2" s="142"/>
    </row>
    <row r="3" spans="2:31" s="6" customFormat="1" ht="30" customHeight="1">
      <c r="B3" s="145" t="s">
        <v>186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45"/>
    </row>
    <row r="4" spans="2:31" s="7" customFormat="1" ht="30" customHeight="1">
      <c r="B4" s="146" t="s">
        <v>187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60"/>
    </row>
    <row r="5" spans="2:31" s="8" customFormat="1" ht="25" customHeight="1">
      <c r="B5" s="118" t="s">
        <v>148</v>
      </c>
      <c r="C5" s="118" t="s">
        <v>149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30"/>
      <c r="O5" s="118" t="s">
        <v>150</v>
      </c>
      <c r="P5" s="48"/>
    </row>
    <row r="6" spans="2:31" s="9" customFormat="1" ht="51.75" customHeight="1">
      <c r="B6" s="118"/>
      <c r="C6" s="11" t="s">
        <v>100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101</v>
      </c>
      <c r="J6" s="11" t="s">
        <v>15</v>
      </c>
      <c r="K6" s="11" t="s">
        <v>16</v>
      </c>
      <c r="L6" s="11" t="s">
        <v>102</v>
      </c>
      <c r="M6" s="11" t="s">
        <v>103</v>
      </c>
      <c r="N6" s="11" t="s">
        <v>104</v>
      </c>
      <c r="O6" s="124" t="s">
        <v>151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2:31" s="9" customFormat="1" ht="67.5" customHeight="1">
      <c r="B7" s="118" t="s">
        <v>152</v>
      </c>
      <c r="C7" s="13" t="s">
        <v>33</v>
      </c>
      <c r="D7" s="13" t="s">
        <v>22</v>
      </c>
      <c r="E7" s="13" t="s">
        <v>23</v>
      </c>
      <c r="F7" s="13" t="s">
        <v>24</v>
      </c>
      <c r="G7" s="13" t="s">
        <v>25</v>
      </c>
      <c r="H7" s="49" t="s">
        <v>26</v>
      </c>
      <c r="I7" s="13" t="s">
        <v>105</v>
      </c>
      <c r="J7" s="49" t="s">
        <v>28</v>
      </c>
      <c r="K7" s="62" t="s">
        <v>153</v>
      </c>
      <c r="L7" s="13" t="s">
        <v>30</v>
      </c>
      <c r="M7" s="13" t="s">
        <v>154</v>
      </c>
      <c r="N7" s="13" t="s">
        <v>155</v>
      </c>
      <c r="O7" s="12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2:31" ht="36" customHeight="1">
      <c r="B8" s="63" t="s">
        <v>156</v>
      </c>
      <c r="C8" s="18">
        <f>SUM(D8:N8)</f>
        <v>929377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1956</v>
      </c>
      <c r="J8" s="18">
        <v>123</v>
      </c>
      <c r="K8" s="18">
        <v>4732</v>
      </c>
      <c r="L8" s="18">
        <v>500036</v>
      </c>
      <c r="M8" s="18">
        <v>418119</v>
      </c>
      <c r="N8" s="18">
        <v>4411</v>
      </c>
      <c r="O8" s="51" t="s">
        <v>157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2:31" ht="36" customHeight="1">
      <c r="B9" s="42" t="s">
        <v>158</v>
      </c>
      <c r="C9" s="21">
        <f t="shared" ref="C9:C18" si="0">SUM(D9:N9)</f>
        <v>879760</v>
      </c>
      <c r="D9" s="21">
        <v>0</v>
      </c>
      <c r="E9" s="21">
        <v>0</v>
      </c>
      <c r="F9" s="21">
        <v>0</v>
      </c>
      <c r="G9" s="21">
        <v>584</v>
      </c>
      <c r="H9" s="21">
        <v>2164</v>
      </c>
      <c r="I9" s="21">
        <v>225774</v>
      </c>
      <c r="J9" s="21">
        <v>4180</v>
      </c>
      <c r="K9" s="21">
        <v>536632</v>
      </c>
      <c r="L9" s="21">
        <v>92170</v>
      </c>
      <c r="M9" s="21">
        <v>12165</v>
      </c>
      <c r="N9" s="21">
        <v>6091</v>
      </c>
      <c r="O9" s="33" t="s">
        <v>159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2:31" ht="36" customHeight="1">
      <c r="B10" s="63" t="s">
        <v>160</v>
      </c>
      <c r="C10" s="18">
        <f t="shared" si="0"/>
        <v>964766</v>
      </c>
      <c r="D10" s="18">
        <v>0</v>
      </c>
      <c r="E10" s="18">
        <v>80</v>
      </c>
      <c r="F10" s="18">
        <v>279</v>
      </c>
      <c r="G10" s="18">
        <v>142963</v>
      </c>
      <c r="H10" s="18">
        <v>25683</v>
      </c>
      <c r="I10" s="18">
        <v>662766</v>
      </c>
      <c r="J10" s="18">
        <v>3618</v>
      </c>
      <c r="K10" s="18">
        <v>74730</v>
      </c>
      <c r="L10" s="18">
        <v>35857</v>
      </c>
      <c r="M10" s="18">
        <v>15231</v>
      </c>
      <c r="N10" s="18">
        <v>3559</v>
      </c>
      <c r="O10" s="51" t="s">
        <v>161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2:31" ht="36" customHeight="1">
      <c r="B11" s="42" t="s">
        <v>162</v>
      </c>
      <c r="C11" s="21">
        <f t="shared" si="0"/>
        <v>958487</v>
      </c>
      <c r="D11" s="21">
        <v>611</v>
      </c>
      <c r="E11" s="21">
        <v>10173</v>
      </c>
      <c r="F11" s="21">
        <v>2591</v>
      </c>
      <c r="G11" s="21">
        <v>396172</v>
      </c>
      <c r="H11" s="21">
        <v>40532</v>
      </c>
      <c r="I11" s="21">
        <v>353223</v>
      </c>
      <c r="J11" s="21">
        <v>4944</v>
      </c>
      <c r="K11" s="21">
        <v>72426</v>
      </c>
      <c r="L11" s="21">
        <v>46141</v>
      </c>
      <c r="M11" s="21">
        <v>26757</v>
      </c>
      <c r="N11" s="21">
        <v>4917</v>
      </c>
      <c r="O11" s="33" t="s">
        <v>163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2:31" ht="36" customHeight="1">
      <c r="B12" s="63" t="s">
        <v>164</v>
      </c>
      <c r="C12" s="18">
        <f t="shared" si="0"/>
        <v>866656</v>
      </c>
      <c r="D12" s="18">
        <v>669</v>
      </c>
      <c r="E12" s="18">
        <v>12916</v>
      </c>
      <c r="F12" s="18">
        <v>1752</v>
      </c>
      <c r="G12" s="18">
        <v>320038</v>
      </c>
      <c r="H12" s="18">
        <v>38034</v>
      </c>
      <c r="I12" s="18">
        <v>297077</v>
      </c>
      <c r="J12" s="18">
        <v>6432</v>
      </c>
      <c r="K12" s="18">
        <v>88066</v>
      </c>
      <c r="L12" s="18">
        <v>58374</v>
      </c>
      <c r="M12" s="18">
        <v>35460</v>
      </c>
      <c r="N12" s="18">
        <v>7838</v>
      </c>
      <c r="O12" s="51" t="s">
        <v>165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2:31" ht="36" customHeight="1">
      <c r="B13" s="42" t="s">
        <v>166</v>
      </c>
      <c r="C13" s="21">
        <f t="shared" si="0"/>
        <v>755143</v>
      </c>
      <c r="D13" s="21">
        <v>1944</v>
      </c>
      <c r="E13" s="21">
        <v>6447</v>
      </c>
      <c r="F13" s="21">
        <v>582</v>
      </c>
      <c r="G13" s="21">
        <v>237957</v>
      </c>
      <c r="H13" s="21">
        <v>38460</v>
      </c>
      <c r="I13" s="21">
        <v>214331</v>
      </c>
      <c r="J13" s="21">
        <v>6756</v>
      </c>
      <c r="K13" s="21">
        <v>96485</v>
      </c>
      <c r="L13" s="21">
        <v>73519</v>
      </c>
      <c r="M13" s="21">
        <v>67210</v>
      </c>
      <c r="N13" s="21">
        <v>11452</v>
      </c>
      <c r="O13" s="33" t="s">
        <v>167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2:31" ht="36" customHeight="1">
      <c r="B14" s="63" t="s">
        <v>168</v>
      </c>
      <c r="C14" s="18">
        <f t="shared" si="0"/>
        <v>630361</v>
      </c>
      <c r="D14" s="18">
        <v>1446</v>
      </c>
      <c r="E14" s="18">
        <v>2290</v>
      </c>
      <c r="F14" s="18">
        <v>1519</v>
      </c>
      <c r="G14" s="18">
        <v>152956</v>
      </c>
      <c r="H14" s="18">
        <v>33285</v>
      </c>
      <c r="I14" s="18">
        <v>110146</v>
      </c>
      <c r="J14" s="18">
        <v>6093</v>
      </c>
      <c r="K14" s="18">
        <v>94697</v>
      </c>
      <c r="L14" s="18">
        <v>107569</v>
      </c>
      <c r="M14" s="18">
        <v>96126</v>
      </c>
      <c r="N14" s="18">
        <v>24234</v>
      </c>
      <c r="O14" s="51" t="s">
        <v>169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2:31" ht="36" customHeight="1">
      <c r="B15" s="42" t="s">
        <v>170</v>
      </c>
      <c r="C15" s="21">
        <f t="shared" si="0"/>
        <v>520450</v>
      </c>
      <c r="D15" s="21">
        <v>1849</v>
      </c>
      <c r="E15" s="21">
        <v>2672</v>
      </c>
      <c r="F15" s="21">
        <v>274</v>
      </c>
      <c r="G15" s="21">
        <v>75625</v>
      </c>
      <c r="H15" s="21">
        <v>18992</v>
      </c>
      <c r="I15" s="21">
        <v>76185</v>
      </c>
      <c r="J15" s="21">
        <v>5431</v>
      </c>
      <c r="K15" s="21">
        <v>79246</v>
      </c>
      <c r="L15" s="21">
        <v>93990</v>
      </c>
      <c r="M15" s="21">
        <v>120141</v>
      </c>
      <c r="N15" s="21">
        <v>46045</v>
      </c>
      <c r="O15" s="33" t="s">
        <v>171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2:31" ht="36" customHeight="1">
      <c r="B16" s="63" t="s">
        <v>172</v>
      </c>
      <c r="C16" s="18">
        <f t="shared" si="0"/>
        <v>414733</v>
      </c>
      <c r="D16" s="18">
        <v>1373</v>
      </c>
      <c r="E16" s="18">
        <v>1494</v>
      </c>
      <c r="F16" s="18">
        <v>429</v>
      </c>
      <c r="G16" s="18">
        <v>40473</v>
      </c>
      <c r="H16" s="18">
        <v>10861</v>
      </c>
      <c r="I16" s="18">
        <v>46161</v>
      </c>
      <c r="J16" s="18">
        <v>3159</v>
      </c>
      <c r="K16" s="18">
        <v>47326</v>
      </c>
      <c r="L16" s="18">
        <v>74197</v>
      </c>
      <c r="M16" s="18">
        <v>112615</v>
      </c>
      <c r="N16" s="18">
        <v>76645</v>
      </c>
      <c r="O16" s="51" t="s">
        <v>173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2:31" ht="36" customHeight="1">
      <c r="B17" s="42" t="s">
        <v>174</v>
      </c>
      <c r="C17" s="21">
        <f t="shared" si="0"/>
        <v>314344</v>
      </c>
      <c r="D17" s="21">
        <v>403</v>
      </c>
      <c r="E17" s="21">
        <v>0</v>
      </c>
      <c r="F17" s="21">
        <v>0</v>
      </c>
      <c r="G17" s="21">
        <v>18671</v>
      </c>
      <c r="H17" s="21">
        <v>7891</v>
      </c>
      <c r="I17" s="21">
        <v>21774</v>
      </c>
      <c r="J17" s="21">
        <v>1297</v>
      </c>
      <c r="K17" s="21">
        <v>30511</v>
      </c>
      <c r="L17" s="21">
        <v>47252</v>
      </c>
      <c r="M17" s="21">
        <v>107342</v>
      </c>
      <c r="N17" s="21">
        <v>79203</v>
      </c>
      <c r="O17" s="33" t="s">
        <v>175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2:31" ht="36" customHeight="1">
      <c r="B18" s="63" t="s">
        <v>176</v>
      </c>
      <c r="C18" s="18">
        <f t="shared" si="0"/>
        <v>231895</v>
      </c>
      <c r="D18" s="18">
        <v>0</v>
      </c>
      <c r="E18" s="18">
        <v>0</v>
      </c>
      <c r="F18" s="18">
        <v>0</v>
      </c>
      <c r="G18" s="18">
        <v>6815</v>
      </c>
      <c r="H18" s="18">
        <v>3080</v>
      </c>
      <c r="I18" s="18">
        <v>6354</v>
      </c>
      <c r="J18" s="18">
        <v>1208</v>
      </c>
      <c r="K18" s="18">
        <v>10432</v>
      </c>
      <c r="L18" s="18">
        <v>29808</v>
      </c>
      <c r="M18" s="18">
        <v>72380</v>
      </c>
      <c r="N18" s="18">
        <v>101818</v>
      </c>
      <c r="O18" s="51" t="s">
        <v>177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2:31" ht="36" customHeight="1">
      <c r="B19" s="42" t="s">
        <v>178</v>
      </c>
      <c r="C19" s="21">
        <f>SUM(D19:N19)</f>
        <v>437346</v>
      </c>
      <c r="D19" s="21">
        <v>530</v>
      </c>
      <c r="E19" s="21">
        <v>0</v>
      </c>
      <c r="F19" s="21">
        <v>0</v>
      </c>
      <c r="G19" s="21">
        <v>5143</v>
      </c>
      <c r="H19" s="21">
        <v>1081</v>
      </c>
      <c r="I19" s="21">
        <v>4101</v>
      </c>
      <c r="J19" s="21">
        <v>0</v>
      </c>
      <c r="K19" s="21">
        <v>9229</v>
      </c>
      <c r="L19" s="21">
        <v>36685</v>
      </c>
      <c r="M19" s="21">
        <v>137138</v>
      </c>
      <c r="N19" s="21">
        <v>243439</v>
      </c>
      <c r="O19" s="33" t="s">
        <v>179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2:31" s="4" customFormat="1" ht="36" customHeight="1">
      <c r="B20" s="64" t="s">
        <v>33</v>
      </c>
      <c r="C20" s="65">
        <f t="shared" ref="C20:M20" si="1">SUM(C8:C19)</f>
        <v>7903318</v>
      </c>
      <c r="D20" s="65">
        <f>SUM(D8:D19)</f>
        <v>8825</v>
      </c>
      <c r="E20" s="65">
        <f t="shared" si="1"/>
        <v>36072</v>
      </c>
      <c r="F20" s="65">
        <f t="shared" si="1"/>
        <v>7426</v>
      </c>
      <c r="G20" s="65">
        <f t="shared" si="1"/>
        <v>1397397</v>
      </c>
      <c r="H20" s="65">
        <f t="shared" si="1"/>
        <v>220063</v>
      </c>
      <c r="I20" s="65">
        <f t="shared" si="1"/>
        <v>2019848</v>
      </c>
      <c r="J20" s="65">
        <f t="shared" si="1"/>
        <v>43241</v>
      </c>
      <c r="K20" s="65">
        <f t="shared" si="1"/>
        <v>1144512</v>
      </c>
      <c r="L20" s="65">
        <f t="shared" si="1"/>
        <v>1195598</v>
      </c>
      <c r="M20" s="65">
        <f t="shared" si="1"/>
        <v>1220684</v>
      </c>
      <c r="N20" s="65">
        <f>SUM(N8:N19)</f>
        <v>609652</v>
      </c>
      <c r="O20" s="64" t="s">
        <v>34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2:31" s="56" customFormat="1" ht="25" customHeight="1">
      <c r="B21" s="110" t="s">
        <v>35</v>
      </c>
      <c r="C21" s="110"/>
      <c r="D21" s="110"/>
      <c r="E21" s="110"/>
      <c r="F21" s="110"/>
      <c r="G21" s="110"/>
      <c r="I21" s="111" t="s">
        <v>36</v>
      </c>
      <c r="J21" s="111"/>
      <c r="K21" s="111"/>
      <c r="L21" s="111"/>
      <c r="M21" s="111"/>
      <c r="N21" s="111"/>
      <c r="O21" s="111"/>
      <c r="P21" s="48"/>
    </row>
  </sheetData>
  <mergeCells count="8">
    <mergeCell ref="B21:G21"/>
    <mergeCell ref="I21:O21"/>
    <mergeCell ref="P1:P2"/>
    <mergeCell ref="B3:O3"/>
    <mergeCell ref="B4:O4"/>
    <mergeCell ref="B5:B7"/>
    <mergeCell ref="C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B1:O27"/>
  <sheetViews>
    <sheetView topLeftCell="A7" zoomScale="85" zoomScaleNormal="85" workbookViewId="0">
      <selection activeCell="Q31" sqref="Q31"/>
    </sheetView>
  </sheetViews>
  <sheetFormatPr baseColWidth="10" defaultColWidth="10.1640625" defaultRowHeight="16"/>
  <cols>
    <col min="1" max="1" width="2.33203125" style="1" customWidth="1"/>
    <col min="2" max="2" width="22.1640625" style="1" customWidth="1"/>
    <col min="3" max="3" width="12.33203125" style="1" customWidth="1"/>
    <col min="4" max="6" width="12.1640625" style="1" customWidth="1"/>
    <col min="7" max="7" width="13.33203125" style="1" customWidth="1"/>
    <col min="8" max="12" width="12.1640625" style="1" customWidth="1"/>
    <col min="13" max="13" width="14.5" style="1" customWidth="1"/>
    <col min="14" max="14" width="16.83203125" style="1" customWidth="1"/>
    <col min="15" max="15" width="13.5" style="12" customWidth="1"/>
    <col min="16" max="16" width="13.6640625" style="1" customWidth="1"/>
    <col min="17" max="17" width="7" style="1" customWidth="1"/>
    <col min="18" max="18" width="17.6640625" style="1" customWidth="1"/>
    <col min="19" max="19" width="17.5" style="1" customWidth="1"/>
    <col min="20" max="16384" width="10.1640625" style="1"/>
  </cols>
  <sheetData>
    <row r="1" spans="2:15" ht="25.5" customHeight="1"/>
    <row r="2" spans="2:15" s="2" customFormat="1" ht="25.5" customHeight="1">
      <c r="B2" s="3" t="s">
        <v>188</v>
      </c>
      <c r="C2" s="1"/>
      <c r="D2" s="4"/>
      <c r="E2" s="4"/>
      <c r="F2" s="4"/>
      <c r="G2" s="4"/>
      <c r="H2" s="4"/>
      <c r="I2" s="4"/>
      <c r="J2" s="4"/>
      <c r="K2" s="4"/>
      <c r="L2" s="4"/>
      <c r="M2" s="5" t="s">
        <v>189</v>
      </c>
      <c r="O2" s="66"/>
    </row>
    <row r="3" spans="2:15" s="6" customFormat="1" ht="30" customHeight="1">
      <c r="B3" s="115" t="s">
        <v>190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O3" s="67"/>
    </row>
    <row r="4" spans="2:15" s="7" customFormat="1" ht="30" customHeight="1">
      <c r="B4" s="116" t="s">
        <v>191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O4" s="68"/>
    </row>
    <row r="5" spans="2:15" s="8" customFormat="1" ht="26.25" customHeight="1">
      <c r="B5" s="125" t="s">
        <v>192</v>
      </c>
      <c r="C5" s="134" t="s">
        <v>193</v>
      </c>
      <c r="D5" s="147"/>
      <c r="E5" s="147"/>
      <c r="F5" s="147"/>
      <c r="G5" s="147"/>
      <c r="H5" s="147"/>
      <c r="I5" s="147"/>
      <c r="J5" s="147"/>
      <c r="K5" s="147"/>
      <c r="L5" s="144"/>
      <c r="M5" s="125" t="s">
        <v>99</v>
      </c>
    </row>
    <row r="6" spans="2:15" s="12" customFormat="1" ht="60.75" customHeight="1">
      <c r="B6" s="126"/>
      <c r="C6" s="10" t="s">
        <v>194</v>
      </c>
      <c r="D6" s="10" t="s">
        <v>195</v>
      </c>
      <c r="E6" s="10" t="s">
        <v>196</v>
      </c>
      <c r="F6" s="10" t="s">
        <v>197</v>
      </c>
      <c r="G6" s="10" t="s">
        <v>198</v>
      </c>
      <c r="H6" s="10" t="s">
        <v>199</v>
      </c>
      <c r="I6" s="10" t="s">
        <v>200</v>
      </c>
      <c r="J6" s="10" t="s">
        <v>201</v>
      </c>
      <c r="K6" s="10" t="s">
        <v>202</v>
      </c>
      <c r="L6" s="10" t="s">
        <v>203</v>
      </c>
      <c r="M6" s="126"/>
    </row>
    <row r="7" spans="2:15" s="12" customFormat="1" ht="60.75" customHeight="1">
      <c r="B7" s="127"/>
      <c r="C7" s="13" t="s">
        <v>204</v>
      </c>
      <c r="D7" s="13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49" t="s">
        <v>210</v>
      </c>
      <c r="J7" s="13" t="s">
        <v>211</v>
      </c>
      <c r="K7" s="13" t="s">
        <v>212</v>
      </c>
      <c r="L7" s="13" t="s">
        <v>213</v>
      </c>
      <c r="M7" s="127"/>
    </row>
    <row r="8" spans="2:15" ht="36" customHeight="1">
      <c r="B8" s="50" t="s">
        <v>109</v>
      </c>
      <c r="C8" s="40">
        <f t="shared" ref="C8:C20" si="0">SUM(D8:L8)</f>
        <v>279794</v>
      </c>
      <c r="D8" s="40">
        <f>'9-1 '!D8+'9-2 '!D8</f>
        <v>19684</v>
      </c>
      <c r="E8" s="40">
        <f>'9-1 '!E8+'9-2 '!E8</f>
        <v>26017</v>
      </c>
      <c r="F8" s="40">
        <f>'9-1 '!F8+'9-2 '!F8</f>
        <v>3656</v>
      </c>
      <c r="G8" s="40">
        <f>'9-1 '!G8+'9-2 '!G8</f>
        <v>37909</v>
      </c>
      <c r="H8" s="40">
        <f>'9-1 '!H8+'9-2 '!H8</f>
        <v>2348</v>
      </c>
      <c r="I8" s="40">
        <f>'9-1 '!I8+'9-2 '!I8</f>
        <v>26576</v>
      </c>
      <c r="J8" s="40">
        <f>'9-1 '!J8+'9-2 '!J8</f>
        <v>10714</v>
      </c>
      <c r="K8" s="40">
        <f>'9-1 '!K8+'9-2 '!K8</f>
        <v>48335</v>
      </c>
      <c r="L8" s="40">
        <f>'9-1 '!L8+'9-2 '!L8</f>
        <v>104555</v>
      </c>
      <c r="M8" s="51" t="s">
        <v>110</v>
      </c>
    </row>
    <row r="9" spans="2:15" ht="36" customHeight="1">
      <c r="B9" s="52" t="s">
        <v>111</v>
      </c>
      <c r="C9" s="21">
        <f t="shared" si="0"/>
        <v>267058</v>
      </c>
      <c r="D9" s="21">
        <f>'9-1 '!D9+'9-2 '!D9</f>
        <v>27951</v>
      </c>
      <c r="E9" s="21">
        <f>'9-1 '!E9+'9-2 '!E9</f>
        <v>14116</v>
      </c>
      <c r="F9" s="21">
        <f>'9-1 '!F9+'9-2 '!F9</f>
        <v>2336</v>
      </c>
      <c r="G9" s="21">
        <f>'9-1 '!G9+'9-2 '!G9</f>
        <v>45353</v>
      </c>
      <c r="H9" s="21">
        <f>'9-1 '!H9+'9-2 '!H9</f>
        <v>4358</v>
      </c>
      <c r="I9" s="21">
        <f>'9-1 '!I9+'9-2 '!I9</f>
        <v>38922</v>
      </c>
      <c r="J9" s="21">
        <f>'9-1 '!J9+'9-2 '!J9</f>
        <v>12969</v>
      </c>
      <c r="K9" s="21">
        <f>'9-1 '!K9+'9-2 '!K9</f>
        <v>38042</v>
      </c>
      <c r="L9" s="21">
        <f>'9-1 '!L9+'9-2 '!L9</f>
        <v>83011</v>
      </c>
      <c r="M9" s="33" t="s">
        <v>112</v>
      </c>
    </row>
    <row r="10" spans="2:15" ht="36" customHeight="1">
      <c r="B10" s="50" t="s">
        <v>113</v>
      </c>
      <c r="C10" s="40">
        <f t="shared" si="0"/>
        <v>84705</v>
      </c>
      <c r="D10" s="40">
        <f>'9-1 '!D10+'9-2 '!D10</f>
        <v>4426</v>
      </c>
      <c r="E10" s="40">
        <f>'9-1 '!E10+'9-2 '!E10</f>
        <v>4740</v>
      </c>
      <c r="F10" s="40">
        <f>'9-1 '!F10+'9-2 '!F10</f>
        <v>3935</v>
      </c>
      <c r="G10" s="40">
        <f>'9-1 '!G10+'9-2 '!G10</f>
        <v>22840</v>
      </c>
      <c r="H10" s="40">
        <f>'9-1 '!H10+'9-2 '!H10</f>
        <v>1153</v>
      </c>
      <c r="I10" s="40">
        <f>'9-1 '!I10+'9-2 '!I10</f>
        <v>14276</v>
      </c>
      <c r="J10" s="40">
        <f>'9-1 '!J10+'9-2 '!J10</f>
        <v>3096</v>
      </c>
      <c r="K10" s="40">
        <f>'9-1 '!K10+'9-2 '!K10</f>
        <v>11767</v>
      </c>
      <c r="L10" s="40">
        <f>'9-1 '!L10+'9-2 '!L10</f>
        <v>18472</v>
      </c>
      <c r="M10" s="51" t="s">
        <v>114</v>
      </c>
    </row>
    <row r="11" spans="2:15" ht="36" customHeight="1">
      <c r="B11" s="52" t="s">
        <v>115</v>
      </c>
      <c r="C11" s="21">
        <f t="shared" si="0"/>
        <v>55432</v>
      </c>
      <c r="D11" s="21">
        <f>'9-1 '!D11+'9-2 '!D11</f>
        <v>7331</v>
      </c>
      <c r="E11" s="21">
        <f>'9-1 '!E11+'9-2 '!E11</f>
        <v>5360</v>
      </c>
      <c r="F11" s="21">
        <f>'9-1 '!F11+'9-2 '!F11</f>
        <v>2274</v>
      </c>
      <c r="G11" s="21">
        <f>'9-1 '!G11+'9-2 '!G11</f>
        <v>6956</v>
      </c>
      <c r="H11" s="21">
        <f>'9-1 '!H11+'9-2 '!H11</f>
        <v>1512</v>
      </c>
      <c r="I11" s="21">
        <f>'9-1 '!I11+'9-2 '!I11</f>
        <v>5774</v>
      </c>
      <c r="J11" s="21">
        <f>'9-1 '!J11+'9-2 '!J11</f>
        <v>2872</v>
      </c>
      <c r="K11" s="21">
        <f>'9-1 '!K11+'9-2 '!K11</f>
        <v>8023</v>
      </c>
      <c r="L11" s="21">
        <f>'9-1 '!L11+'9-2 '!L11</f>
        <v>15330</v>
      </c>
      <c r="M11" s="33" t="s">
        <v>116</v>
      </c>
    </row>
    <row r="12" spans="2:15" ht="36" customHeight="1">
      <c r="B12" s="50" t="s">
        <v>117</v>
      </c>
      <c r="C12" s="40">
        <f t="shared" si="0"/>
        <v>251913</v>
      </c>
      <c r="D12" s="40">
        <f>'9-1 '!D12+'9-2 '!D12</f>
        <v>23285</v>
      </c>
      <c r="E12" s="40">
        <f>'9-1 '!E12+'9-2 '!E12</f>
        <v>8676</v>
      </c>
      <c r="F12" s="40">
        <f>'9-1 '!F12+'9-2 '!F12</f>
        <v>794</v>
      </c>
      <c r="G12" s="40">
        <f>'9-1 '!G12+'9-2 '!G12</f>
        <v>43700</v>
      </c>
      <c r="H12" s="40">
        <f>'9-1 '!H12+'9-2 '!H12</f>
        <v>4798</v>
      </c>
      <c r="I12" s="40">
        <f>'9-1 '!I12+'9-2 '!I12</f>
        <v>44884</v>
      </c>
      <c r="J12" s="40">
        <f>'9-1 '!J12+'9-2 '!J12</f>
        <v>9336</v>
      </c>
      <c r="K12" s="40">
        <f>'9-1 '!K12+'9-2 '!K12</f>
        <v>17683</v>
      </c>
      <c r="L12" s="40">
        <f>'9-1 '!L12+'9-2 '!L12</f>
        <v>98757</v>
      </c>
      <c r="M12" s="51" t="s">
        <v>118</v>
      </c>
    </row>
    <row r="13" spans="2:15" ht="36" customHeight="1">
      <c r="B13" s="52" t="s">
        <v>119</v>
      </c>
      <c r="C13" s="21">
        <f t="shared" si="0"/>
        <v>115747</v>
      </c>
      <c r="D13" s="21">
        <f>'9-1 '!D13+'9-2 '!D13</f>
        <v>7591</v>
      </c>
      <c r="E13" s="21">
        <f>'9-1 '!E13+'9-2 '!E13</f>
        <v>9636</v>
      </c>
      <c r="F13" s="21">
        <f>'9-1 '!F13+'9-2 '!F13</f>
        <v>3322</v>
      </c>
      <c r="G13" s="21">
        <f>'9-1 '!G13+'9-2 '!G13</f>
        <v>14486</v>
      </c>
      <c r="H13" s="21">
        <f>'9-1 '!H13+'9-2 '!H13</f>
        <v>2365</v>
      </c>
      <c r="I13" s="21">
        <f>'9-1 '!I13+'9-2 '!I13</f>
        <v>16752</v>
      </c>
      <c r="J13" s="21">
        <f>'9-1 '!J13+'9-2 '!J13</f>
        <v>4502</v>
      </c>
      <c r="K13" s="21">
        <f>'9-1 '!K13+'9-2 '!K13</f>
        <v>26649</v>
      </c>
      <c r="L13" s="21">
        <f>'9-1 '!L13+'9-2 '!L13</f>
        <v>30444</v>
      </c>
      <c r="M13" s="33" t="s">
        <v>120</v>
      </c>
      <c r="N13" s="48"/>
    </row>
    <row r="14" spans="2:15" ht="36" customHeight="1">
      <c r="B14" s="50" t="s">
        <v>121</v>
      </c>
      <c r="C14" s="40">
        <f t="shared" si="0"/>
        <v>48850</v>
      </c>
      <c r="D14" s="40">
        <f>'9-1 '!D14+'9-2 '!D14</f>
        <v>3322</v>
      </c>
      <c r="E14" s="40">
        <f>'9-1 '!E14+'9-2 '!E14</f>
        <v>5074</v>
      </c>
      <c r="F14" s="40">
        <f>'9-1 '!F14+'9-2 '!F14</f>
        <v>1531</v>
      </c>
      <c r="G14" s="40">
        <f>'9-1 '!G14+'9-2 '!G14</f>
        <v>8554</v>
      </c>
      <c r="H14" s="40">
        <f>'9-1 '!H14+'9-2 '!H14</f>
        <v>1054</v>
      </c>
      <c r="I14" s="40">
        <f>'9-1 '!I14+'9-2 '!I14</f>
        <v>6253</v>
      </c>
      <c r="J14" s="40">
        <f>'9-1 '!J14+'9-2 '!J14</f>
        <v>1444</v>
      </c>
      <c r="K14" s="40">
        <f>'9-1 '!K14+'9-2 '!K14</f>
        <v>6884</v>
      </c>
      <c r="L14" s="40">
        <f>'9-1 '!L14+'9-2 '!L14</f>
        <v>14734</v>
      </c>
      <c r="M14" s="51" t="s">
        <v>122</v>
      </c>
    </row>
    <row r="15" spans="2:15" ht="36" customHeight="1">
      <c r="B15" s="52" t="s">
        <v>123</v>
      </c>
      <c r="C15" s="21">
        <f t="shared" si="0"/>
        <v>34955</v>
      </c>
      <c r="D15" s="21">
        <f>'9-1 '!D15+'9-2 '!D15</f>
        <v>2931</v>
      </c>
      <c r="E15" s="21">
        <f>'9-1 '!E15+'9-2 '!E15</f>
        <v>4296</v>
      </c>
      <c r="F15" s="21">
        <f>'9-1 '!F15+'9-2 '!F15</f>
        <v>361</v>
      </c>
      <c r="G15" s="21">
        <f>'9-1 '!G15+'9-2 '!G15</f>
        <v>4750</v>
      </c>
      <c r="H15" s="21">
        <f>'9-1 '!H15+'9-2 '!H15</f>
        <v>249</v>
      </c>
      <c r="I15" s="21">
        <f>'9-1 '!I15+'9-2 '!I15</f>
        <v>4288</v>
      </c>
      <c r="J15" s="21">
        <f>'9-1 '!J15+'9-2 '!J15</f>
        <v>1720</v>
      </c>
      <c r="K15" s="21">
        <f>'9-1 '!K15+'9-2 '!K15</f>
        <v>6025</v>
      </c>
      <c r="L15" s="21">
        <f>'9-1 '!L15+'9-2 '!L15</f>
        <v>10335</v>
      </c>
      <c r="M15" s="33" t="s">
        <v>124</v>
      </c>
    </row>
    <row r="16" spans="2:15" ht="36" customHeight="1">
      <c r="B16" s="50" t="s">
        <v>125</v>
      </c>
      <c r="C16" s="40">
        <f t="shared" si="0"/>
        <v>20938</v>
      </c>
      <c r="D16" s="40">
        <f>'9-1 '!D16+'9-2 '!D16</f>
        <v>2865</v>
      </c>
      <c r="E16" s="40">
        <f>'9-1 '!E16+'9-2 '!E16</f>
        <v>2097</v>
      </c>
      <c r="F16" s="40">
        <f>'9-1 '!F16+'9-2 '!F16</f>
        <v>223</v>
      </c>
      <c r="G16" s="40">
        <f>'9-1 '!G16+'9-2 '!G16</f>
        <v>4094</v>
      </c>
      <c r="H16" s="40">
        <f>'9-1 '!H16+'9-2 '!H16</f>
        <v>561</v>
      </c>
      <c r="I16" s="40">
        <f>'9-1 '!I16+'9-2 '!I16</f>
        <v>3069</v>
      </c>
      <c r="J16" s="40">
        <f>'9-1 '!J16+'9-2 '!J16</f>
        <v>622</v>
      </c>
      <c r="K16" s="40">
        <f>'9-1 '!K16+'9-2 '!K16</f>
        <v>2781</v>
      </c>
      <c r="L16" s="40">
        <f>'9-1 '!L16+'9-2 '!L16</f>
        <v>4626</v>
      </c>
      <c r="M16" s="51" t="s">
        <v>126</v>
      </c>
    </row>
    <row r="17" spans="2:13" ht="36" customHeight="1">
      <c r="B17" s="52" t="s">
        <v>127</v>
      </c>
      <c r="C17" s="21">
        <f t="shared" si="0"/>
        <v>89456</v>
      </c>
      <c r="D17" s="21">
        <f>'9-1 '!D17+'9-2 '!D17</f>
        <v>9563</v>
      </c>
      <c r="E17" s="21">
        <f>'9-1 '!E17+'9-2 '!E17</f>
        <v>7726</v>
      </c>
      <c r="F17" s="21">
        <f>'9-1 '!F17+'9-2 '!F17</f>
        <v>5848</v>
      </c>
      <c r="G17" s="21">
        <f>'9-1 '!G17+'9-2 '!G17</f>
        <v>7939</v>
      </c>
      <c r="H17" s="21">
        <f>'9-1 '!H17+'9-2 '!H17</f>
        <v>1164</v>
      </c>
      <c r="I17" s="21">
        <f>'9-1 '!I17+'9-2 '!I17</f>
        <v>11730</v>
      </c>
      <c r="J17" s="21">
        <f>'9-1 '!J17+'9-2 '!J17</f>
        <v>3923</v>
      </c>
      <c r="K17" s="21">
        <f>'9-1 '!K17+'9-2 '!K17</f>
        <v>23468</v>
      </c>
      <c r="L17" s="21">
        <f>'9-1 '!L17+'9-2 '!L17</f>
        <v>18095</v>
      </c>
      <c r="M17" s="33" t="s">
        <v>128</v>
      </c>
    </row>
    <row r="18" spans="2:13" ht="36" customHeight="1">
      <c r="B18" s="50" t="s">
        <v>129</v>
      </c>
      <c r="C18" s="40">
        <f>SUM(D18:L18)</f>
        <v>33842</v>
      </c>
      <c r="D18" s="40">
        <f>'9-1 '!D18+'9-2 '!D18</f>
        <v>6825</v>
      </c>
      <c r="E18" s="40">
        <f>'9-1 '!E18+'9-2 '!E18</f>
        <v>1912</v>
      </c>
      <c r="F18" s="40">
        <f>'9-1 '!F18+'9-2 '!F18</f>
        <v>3762</v>
      </c>
      <c r="G18" s="40">
        <f>'9-1 '!G18+'9-2 '!G18</f>
        <v>2331</v>
      </c>
      <c r="H18" s="40">
        <f>'9-1 '!H18+'9-2 '!H18</f>
        <v>776</v>
      </c>
      <c r="I18" s="40">
        <f>'9-1 '!I18+'9-2 '!I18</f>
        <v>5343</v>
      </c>
      <c r="J18" s="40">
        <f>'9-1 '!J18+'9-2 '!J18</f>
        <v>1097</v>
      </c>
      <c r="K18" s="40">
        <f>'9-1 '!K18+'9-2 '!K18</f>
        <v>5658</v>
      </c>
      <c r="L18" s="40">
        <f>'9-1 '!L18+'9-2 '!L18</f>
        <v>6138</v>
      </c>
      <c r="M18" s="51" t="s">
        <v>130</v>
      </c>
    </row>
    <row r="19" spans="2:13" ht="36" customHeight="1">
      <c r="B19" s="52" t="s">
        <v>131</v>
      </c>
      <c r="C19" s="21">
        <f t="shared" si="0"/>
        <v>20441</v>
      </c>
      <c r="D19" s="21">
        <f>'9-1 '!D19+'9-2 '!D19</f>
        <v>3814</v>
      </c>
      <c r="E19" s="21">
        <f>'9-1 '!E19+'9-2 '!E19</f>
        <v>1357</v>
      </c>
      <c r="F19" s="21">
        <f>'9-1 '!F19+'9-2 '!F19</f>
        <v>181</v>
      </c>
      <c r="G19" s="21">
        <f>'9-1 '!G19+'9-2 '!G19</f>
        <v>2667</v>
      </c>
      <c r="H19" s="21">
        <f>'9-1 '!H19+'9-2 '!H19</f>
        <v>235</v>
      </c>
      <c r="I19" s="21">
        <f>'9-1 '!I19+'9-2 '!I19</f>
        <v>5400</v>
      </c>
      <c r="J19" s="21">
        <f>'9-1 '!J19+'9-2 '!J19</f>
        <v>1004</v>
      </c>
      <c r="K19" s="21">
        <f>'9-1 '!K19+'9-2 '!K19</f>
        <v>1859</v>
      </c>
      <c r="L19" s="21">
        <f>'9-1 '!L19+'9-2 '!L19</f>
        <v>3924</v>
      </c>
      <c r="M19" s="33" t="s">
        <v>132</v>
      </c>
    </row>
    <row r="20" spans="2:13" ht="36" customHeight="1">
      <c r="B20" s="50" t="s">
        <v>133</v>
      </c>
      <c r="C20" s="40">
        <f t="shared" si="0"/>
        <v>26124</v>
      </c>
      <c r="D20" s="40">
        <f>'9-1 '!D20+'9-2 '!D20</f>
        <v>2041</v>
      </c>
      <c r="E20" s="40">
        <f>'9-1 '!E20+'9-2 '!E20</f>
        <v>3722</v>
      </c>
      <c r="F20" s="40">
        <f>'9-1 '!F20+'9-2 '!F20</f>
        <v>0</v>
      </c>
      <c r="G20" s="40">
        <f>'9-1 '!G20+'9-2 '!G20</f>
        <v>2372</v>
      </c>
      <c r="H20" s="40">
        <f>'9-1 '!H20+'9-2 '!H20</f>
        <v>198</v>
      </c>
      <c r="I20" s="40">
        <f>'9-1 '!I20+'9-2 '!I20</f>
        <v>4178</v>
      </c>
      <c r="J20" s="40">
        <f>'9-1 '!J20+'9-2 '!J20</f>
        <v>481</v>
      </c>
      <c r="K20" s="40">
        <f>'9-1 '!K20+'9-2 '!K20</f>
        <v>6289</v>
      </c>
      <c r="L20" s="40">
        <f>'9-1 '!L20+'9-2 '!L20</f>
        <v>6843</v>
      </c>
      <c r="M20" s="51" t="s">
        <v>134</v>
      </c>
    </row>
    <row r="21" spans="2:13" ht="32.25" customHeight="1">
      <c r="B21" s="64" t="s">
        <v>33</v>
      </c>
      <c r="C21" s="69">
        <f t="shared" ref="C21:K21" si="1">SUM(C8:C20)</f>
        <v>1329255</v>
      </c>
      <c r="D21" s="69">
        <f t="shared" si="1"/>
        <v>121629</v>
      </c>
      <c r="E21" s="69">
        <f t="shared" si="1"/>
        <v>94729</v>
      </c>
      <c r="F21" s="69">
        <f t="shared" si="1"/>
        <v>28223</v>
      </c>
      <c r="G21" s="69">
        <f t="shared" si="1"/>
        <v>203951</v>
      </c>
      <c r="H21" s="69">
        <f t="shared" si="1"/>
        <v>20771</v>
      </c>
      <c r="I21" s="69">
        <f t="shared" si="1"/>
        <v>187445</v>
      </c>
      <c r="J21" s="69">
        <f t="shared" si="1"/>
        <v>53780</v>
      </c>
      <c r="K21" s="69">
        <f t="shared" si="1"/>
        <v>203463</v>
      </c>
      <c r="L21" s="69">
        <f>SUM(L8:L20)</f>
        <v>415264</v>
      </c>
      <c r="M21" s="64" t="s">
        <v>34</v>
      </c>
    </row>
    <row r="22" spans="2:13" ht="18.75" customHeight="1">
      <c r="B22" s="110" t="s">
        <v>35</v>
      </c>
      <c r="C22" s="110"/>
      <c r="D22" s="110"/>
      <c r="E22" s="110"/>
      <c r="F22" s="110"/>
      <c r="G22" s="110"/>
      <c r="I22" s="111" t="s">
        <v>36</v>
      </c>
      <c r="J22" s="111"/>
      <c r="K22" s="111"/>
      <c r="L22" s="111"/>
      <c r="M22" s="111"/>
    </row>
    <row r="23" spans="2:13">
      <c r="B23" s="112"/>
      <c r="C23" s="112"/>
      <c r="K23" s="113"/>
      <c r="L23" s="113"/>
      <c r="M23" s="113"/>
    </row>
    <row r="25" spans="2:13">
      <c r="L25" s="25"/>
    </row>
    <row r="26" spans="2:13">
      <c r="D26" s="26"/>
      <c r="E26" s="26"/>
      <c r="F26" s="26"/>
      <c r="G26" s="26"/>
      <c r="H26" s="26"/>
      <c r="I26" s="26"/>
      <c r="J26" s="26"/>
      <c r="K26" s="26"/>
    </row>
    <row r="27" spans="2:13">
      <c r="D27" s="26"/>
      <c r="E27" s="26"/>
      <c r="F27" s="26"/>
      <c r="G27" s="26"/>
      <c r="H27" s="26"/>
      <c r="I27" s="26"/>
      <c r="J27" s="26"/>
      <c r="K27" s="26"/>
    </row>
  </sheetData>
  <mergeCells count="9">
    <mergeCell ref="B23:C23"/>
    <mergeCell ref="K23:M23"/>
    <mergeCell ref="B3:M3"/>
    <mergeCell ref="B4:M4"/>
    <mergeCell ref="B5:B7"/>
    <mergeCell ref="C5:L5"/>
    <mergeCell ref="M5:M7"/>
    <mergeCell ref="B22:G22"/>
    <mergeCell ref="I22:M2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B1:X27"/>
  <sheetViews>
    <sheetView zoomScale="70" zoomScaleNormal="70" workbookViewId="0"/>
  </sheetViews>
  <sheetFormatPr baseColWidth="10" defaultColWidth="10.1640625" defaultRowHeight="16"/>
  <cols>
    <col min="1" max="1" width="2.33203125" style="1" customWidth="1"/>
    <col min="2" max="2" width="22.1640625" style="1" customWidth="1"/>
    <col min="3" max="3" width="12.33203125" style="1" customWidth="1"/>
    <col min="4" max="6" width="12.1640625" style="1" customWidth="1"/>
    <col min="7" max="7" width="13.33203125" style="1" customWidth="1"/>
    <col min="8" max="12" width="12.1640625" style="1" customWidth="1"/>
    <col min="13" max="13" width="14.5" style="1" customWidth="1"/>
    <col min="14" max="14" width="16.83203125" style="1" customWidth="1"/>
    <col min="15" max="15" width="13.5" style="12" customWidth="1"/>
    <col min="16" max="24" width="18.33203125" style="1" customWidth="1"/>
    <col min="25" max="16384" width="10.1640625" style="1"/>
  </cols>
  <sheetData>
    <row r="1" spans="2:24" ht="25.5" customHeight="1">
      <c r="N1" s="1" t="s">
        <v>41</v>
      </c>
    </row>
    <row r="2" spans="2:24" s="2" customFormat="1" ht="25.5" customHeight="1">
      <c r="B2" s="3" t="s">
        <v>214</v>
      </c>
      <c r="C2" s="1"/>
      <c r="D2" s="4"/>
      <c r="E2" s="4"/>
      <c r="F2" s="4"/>
      <c r="G2" s="4"/>
      <c r="H2" s="4"/>
      <c r="I2" s="4"/>
      <c r="J2" s="4"/>
      <c r="K2" s="4"/>
      <c r="L2" s="4"/>
      <c r="M2" s="5" t="s">
        <v>215</v>
      </c>
      <c r="O2" s="66"/>
    </row>
    <row r="3" spans="2:24" s="6" customFormat="1" ht="30" customHeight="1">
      <c r="B3" s="115" t="s">
        <v>216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O3" s="67"/>
    </row>
    <row r="4" spans="2:24" s="7" customFormat="1" ht="30" customHeight="1">
      <c r="B4" s="116" t="s">
        <v>217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O4" s="68"/>
    </row>
    <row r="5" spans="2:24" s="8" customFormat="1" ht="26.25" customHeight="1">
      <c r="B5" s="125" t="s">
        <v>192</v>
      </c>
      <c r="C5" s="134" t="s">
        <v>193</v>
      </c>
      <c r="D5" s="147"/>
      <c r="E5" s="147"/>
      <c r="F5" s="147"/>
      <c r="G5" s="147"/>
      <c r="H5" s="147"/>
      <c r="I5" s="147"/>
      <c r="J5" s="147"/>
      <c r="K5" s="147"/>
      <c r="L5" s="144"/>
      <c r="M5" s="125" t="s">
        <v>99</v>
      </c>
    </row>
    <row r="6" spans="2:24" s="12" customFormat="1" ht="60.75" customHeight="1">
      <c r="B6" s="126"/>
      <c r="C6" s="10" t="s">
        <v>194</v>
      </c>
      <c r="D6" s="10" t="s">
        <v>195</v>
      </c>
      <c r="E6" s="10" t="s">
        <v>196</v>
      </c>
      <c r="F6" s="10" t="s">
        <v>197</v>
      </c>
      <c r="G6" s="10" t="s">
        <v>198</v>
      </c>
      <c r="H6" s="10" t="s">
        <v>199</v>
      </c>
      <c r="I6" s="10" t="s">
        <v>200</v>
      </c>
      <c r="J6" s="10" t="s">
        <v>201</v>
      </c>
      <c r="K6" s="10" t="s">
        <v>202</v>
      </c>
      <c r="L6" s="10" t="s">
        <v>203</v>
      </c>
      <c r="M6" s="126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2:24" s="12" customFormat="1" ht="60.75" customHeight="1">
      <c r="B7" s="127"/>
      <c r="C7" s="13" t="s">
        <v>204</v>
      </c>
      <c r="D7" s="13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49" t="s">
        <v>210</v>
      </c>
      <c r="J7" s="13" t="s">
        <v>211</v>
      </c>
      <c r="K7" s="13" t="s">
        <v>212</v>
      </c>
      <c r="L7" s="13" t="s">
        <v>213</v>
      </c>
      <c r="M7" s="127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2:24" ht="36" customHeight="1">
      <c r="B8" s="50" t="s">
        <v>109</v>
      </c>
      <c r="C8" s="40">
        <f t="shared" ref="C8:C20" si="0">SUM(D8:L8)</f>
        <v>146313</v>
      </c>
      <c r="D8" s="40">
        <v>8621</v>
      </c>
      <c r="E8" s="40">
        <v>7774</v>
      </c>
      <c r="F8" s="40">
        <v>1624</v>
      </c>
      <c r="G8" s="40">
        <v>20305</v>
      </c>
      <c r="H8" s="40">
        <v>620</v>
      </c>
      <c r="I8" s="40">
        <v>534</v>
      </c>
      <c r="J8" s="40">
        <v>5041</v>
      </c>
      <c r="K8" s="40">
        <v>13170</v>
      </c>
      <c r="L8" s="40">
        <v>88624</v>
      </c>
      <c r="M8" s="51" t="s">
        <v>110</v>
      </c>
      <c r="N8" s="70"/>
      <c r="O8" s="8"/>
      <c r="P8" s="8"/>
      <c r="Q8" s="8"/>
      <c r="R8" s="8"/>
      <c r="S8" s="8"/>
      <c r="T8" s="8"/>
      <c r="U8" s="8"/>
      <c r="V8" s="8"/>
      <c r="W8" s="8"/>
      <c r="X8" s="8"/>
    </row>
    <row r="9" spans="2:24" ht="36" customHeight="1">
      <c r="B9" s="52" t="s">
        <v>111</v>
      </c>
      <c r="C9" s="21">
        <f t="shared" si="0"/>
        <v>137497</v>
      </c>
      <c r="D9" s="21">
        <v>13657</v>
      </c>
      <c r="E9" s="21">
        <v>5510</v>
      </c>
      <c r="F9" s="21">
        <v>389</v>
      </c>
      <c r="G9" s="21">
        <v>27642</v>
      </c>
      <c r="H9" s="21">
        <v>2805</v>
      </c>
      <c r="I9" s="21">
        <v>0</v>
      </c>
      <c r="J9" s="21">
        <v>4956</v>
      </c>
      <c r="K9" s="21">
        <v>10837</v>
      </c>
      <c r="L9" s="21">
        <v>71701</v>
      </c>
      <c r="M9" s="33" t="s">
        <v>112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2:24" ht="36" customHeight="1">
      <c r="B10" s="50" t="s">
        <v>113</v>
      </c>
      <c r="C10" s="40">
        <f t="shared" si="0"/>
        <v>40498</v>
      </c>
      <c r="D10" s="40">
        <v>2026</v>
      </c>
      <c r="E10" s="40">
        <v>2359</v>
      </c>
      <c r="F10" s="40">
        <v>1683</v>
      </c>
      <c r="G10" s="40">
        <v>10154</v>
      </c>
      <c r="H10" s="40">
        <v>825</v>
      </c>
      <c r="I10" s="40">
        <v>103</v>
      </c>
      <c r="J10" s="40">
        <v>1313</v>
      </c>
      <c r="K10" s="40">
        <v>4782</v>
      </c>
      <c r="L10" s="40">
        <v>17253</v>
      </c>
      <c r="M10" s="51" t="s">
        <v>114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2:24" ht="36" customHeight="1">
      <c r="B11" s="52" t="s">
        <v>115</v>
      </c>
      <c r="C11" s="21">
        <f t="shared" si="0"/>
        <v>28416</v>
      </c>
      <c r="D11" s="21">
        <v>3530</v>
      </c>
      <c r="E11" s="21">
        <v>2065</v>
      </c>
      <c r="F11" s="21">
        <v>135</v>
      </c>
      <c r="G11" s="21">
        <v>3796</v>
      </c>
      <c r="H11" s="21">
        <v>878</v>
      </c>
      <c r="I11" s="21">
        <v>0</v>
      </c>
      <c r="J11" s="21">
        <v>1520</v>
      </c>
      <c r="K11" s="21">
        <v>3986</v>
      </c>
      <c r="L11" s="21">
        <v>12506</v>
      </c>
      <c r="M11" s="33" t="s">
        <v>116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2:24" ht="36" customHeight="1">
      <c r="B12" s="50" t="s">
        <v>117</v>
      </c>
      <c r="C12" s="40">
        <f t="shared" si="0"/>
        <v>139050</v>
      </c>
      <c r="D12" s="40">
        <v>12267</v>
      </c>
      <c r="E12" s="40">
        <v>4485</v>
      </c>
      <c r="F12" s="40">
        <v>0</v>
      </c>
      <c r="G12" s="40">
        <v>21084</v>
      </c>
      <c r="H12" s="40">
        <v>3570</v>
      </c>
      <c r="I12" s="40">
        <v>95</v>
      </c>
      <c r="J12" s="40">
        <v>4466</v>
      </c>
      <c r="K12" s="40">
        <v>5299</v>
      </c>
      <c r="L12" s="40">
        <v>87784</v>
      </c>
      <c r="M12" s="51" t="s">
        <v>118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2:24" ht="36" customHeight="1">
      <c r="B13" s="52" t="s">
        <v>119</v>
      </c>
      <c r="C13" s="21">
        <f t="shared" si="0"/>
        <v>57166</v>
      </c>
      <c r="D13" s="21">
        <v>3168</v>
      </c>
      <c r="E13" s="21">
        <v>4707</v>
      </c>
      <c r="F13" s="21">
        <v>864</v>
      </c>
      <c r="G13" s="21">
        <v>7954</v>
      </c>
      <c r="H13" s="21">
        <v>749</v>
      </c>
      <c r="I13" s="21">
        <v>0</v>
      </c>
      <c r="J13" s="21">
        <v>2248</v>
      </c>
      <c r="K13" s="21">
        <v>9546</v>
      </c>
      <c r="L13" s="21">
        <v>27930</v>
      </c>
      <c r="M13" s="33" t="s">
        <v>120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2:24" ht="36" customHeight="1">
      <c r="B14" s="50" t="s">
        <v>121</v>
      </c>
      <c r="C14" s="40">
        <f t="shared" si="0"/>
        <v>25239</v>
      </c>
      <c r="D14" s="40">
        <v>1368</v>
      </c>
      <c r="E14" s="40">
        <v>2078</v>
      </c>
      <c r="F14" s="40">
        <v>628</v>
      </c>
      <c r="G14" s="40">
        <v>4280</v>
      </c>
      <c r="H14" s="40">
        <v>825</v>
      </c>
      <c r="I14" s="40">
        <v>0</v>
      </c>
      <c r="J14" s="40">
        <v>558</v>
      </c>
      <c r="K14" s="40">
        <v>3271</v>
      </c>
      <c r="L14" s="40">
        <v>12231</v>
      </c>
      <c r="M14" s="51" t="s">
        <v>122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2:24" ht="36" customHeight="1">
      <c r="B15" s="52" t="s">
        <v>123</v>
      </c>
      <c r="C15" s="21">
        <f t="shared" si="0"/>
        <v>19525</v>
      </c>
      <c r="D15" s="21">
        <v>1903</v>
      </c>
      <c r="E15" s="21">
        <v>1687</v>
      </c>
      <c r="F15" s="21">
        <v>0</v>
      </c>
      <c r="G15" s="21">
        <v>3200</v>
      </c>
      <c r="H15" s="21">
        <v>249</v>
      </c>
      <c r="I15" s="21">
        <v>103</v>
      </c>
      <c r="J15" s="21">
        <v>852</v>
      </c>
      <c r="K15" s="21">
        <v>2331</v>
      </c>
      <c r="L15" s="21">
        <v>9200</v>
      </c>
      <c r="M15" s="33" t="s">
        <v>124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2:24" ht="36" customHeight="1">
      <c r="B16" s="50" t="s">
        <v>125</v>
      </c>
      <c r="C16" s="40">
        <f t="shared" si="0"/>
        <v>11908</v>
      </c>
      <c r="D16" s="40">
        <v>1673</v>
      </c>
      <c r="E16" s="40">
        <v>1028</v>
      </c>
      <c r="F16" s="40">
        <v>54</v>
      </c>
      <c r="G16" s="40">
        <v>2770</v>
      </c>
      <c r="H16" s="40">
        <v>293</v>
      </c>
      <c r="I16" s="40">
        <v>0</v>
      </c>
      <c r="J16" s="40">
        <v>528</v>
      </c>
      <c r="K16" s="40">
        <v>1233</v>
      </c>
      <c r="L16" s="40">
        <v>4329</v>
      </c>
      <c r="M16" s="51" t="s">
        <v>126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2:24" ht="36" customHeight="1">
      <c r="B17" s="52" t="s">
        <v>127</v>
      </c>
      <c r="C17" s="21">
        <f t="shared" si="0"/>
        <v>45904</v>
      </c>
      <c r="D17" s="21">
        <v>5923</v>
      </c>
      <c r="E17" s="21">
        <v>4346</v>
      </c>
      <c r="F17" s="21">
        <v>1818</v>
      </c>
      <c r="G17" s="21">
        <v>5041</v>
      </c>
      <c r="H17" s="21">
        <v>504</v>
      </c>
      <c r="I17" s="21">
        <v>0</v>
      </c>
      <c r="J17" s="21">
        <v>1627</v>
      </c>
      <c r="K17" s="21">
        <v>10346</v>
      </c>
      <c r="L17" s="21">
        <v>16299</v>
      </c>
      <c r="M17" s="33" t="s">
        <v>128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2:24" ht="36" customHeight="1">
      <c r="B18" s="50" t="s">
        <v>129</v>
      </c>
      <c r="C18" s="40">
        <f t="shared" si="0"/>
        <v>14895</v>
      </c>
      <c r="D18" s="40">
        <v>3500</v>
      </c>
      <c r="E18" s="40">
        <v>936</v>
      </c>
      <c r="F18" s="40">
        <v>1030</v>
      </c>
      <c r="G18" s="40">
        <v>1071</v>
      </c>
      <c r="H18" s="40">
        <v>203</v>
      </c>
      <c r="I18" s="40">
        <v>0</v>
      </c>
      <c r="J18" s="40">
        <v>757</v>
      </c>
      <c r="K18" s="40">
        <v>1881</v>
      </c>
      <c r="L18" s="40">
        <v>5517</v>
      </c>
      <c r="M18" s="51" t="s">
        <v>130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2:24" ht="36" customHeight="1">
      <c r="B19" s="52" t="s">
        <v>131</v>
      </c>
      <c r="C19" s="21">
        <f>SUM(D19:L19)</f>
        <v>8639</v>
      </c>
      <c r="D19" s="21">
        <v>1804</v>
      </c>
      <c r="E19" s="21">
        <v>493</v>
      </c>
      <c r="F19" s="21">
        <v>24</v>
      </c>
      <c r="G19" s="21">
        <v>1605</v>
      </c>
      <c r="H19" s="21">
        <v>113</v>
      </c>
      <c r="I19" s="21">
        <v>0</v>
      </c>
      <c r="J19" s="21">
        <v>685</v>
      </c>
      <c r="K19" s="21">
        <v>545</v>
      </c>
      <c r="L19" s="21">
        <v>3370</v>
      </c>
      <c r="M19" s="33" t="s">
        <v>132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2:24" ht="36" customHeight="1">
      <c r="B20" s="50" t="s">
        <v>133</v>
      </c>
      <c r="C20" s="40">
        <f t="shared" si="0"/>
        <v>14968</v>
      </c>
      <c r="D20" s="40">
        <v>1371</v>
      </c>
      <c r="E20" s="40">
        <v>1741</v>
      </c>
      <c r="F20" s="40">
        <v>0</v>
      </c>
      <c r="G20" s="40">
        <v>1641</v>
      </c>
      <c r="H20" s="40">
        <v>43</v>
      </c>
      <c r="I20" s="40">
        <v>0</v>
      </c>
      <c r="J20" s="40">
        <v>162</v>
      </c>
      <c r="K20" s="40">
        <v>3995</v>
      </c>
      <c r="L20" s="40">
        <v>6015</v>
      </c>
      <c r="M20" s="51" t="s">
        <v>134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2:24" ht="32.25" customHeight="1">
      <c r="B21" s="64" t="s">
        <v>33</v>
      </c>
      <c r="C21" s="69">
        <f t="shared" ref="C21:K21" si="1">SUM(C8:C20)</f>
        <v>690018</v>
      </c>
      <c r="D21" s="69">
        <f t="shared" si="1"/>
        <v>60811</v>
      </c>
      <c r="E21" s="69">
        <f t="shared" si="1"/>
        <v>39209</v>
      </c>
      <c r="F21" s="69">
        <f t="shared" si="1"/>
        <v>8249</v>
      </c>
      <c r="G21" s="69">
        <f t="shared" si="1"/>
        <v>110543</v>
      </c>
      <c r="H21" s="69">
        <f t="shared" si="1"/>
        <v>11677</v>
      </c>
      <c r="I21" s="69">
        <f t="shared" si="1"/>
        <v>835</v>
      </c>
      <c r="J21" s="69">
        <f t="shared" si="1"/>
        <v>24713</v>
      </c>
      <c r="K21" s="69">
        <f t="shared" si="1"/>
        <v>71222</v>
      </c>
      <c r="L21" s="69">
        <f>SUM(L8:L20)</f>
        <v>362759</v>
      </c>
      <c r="M21" s="64" t="s">
        <v>34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2:24" ht="18.75" customHeight="1">
      <c r="B22" s="110" t="s">
        <v>35</v>
      </c>
      <c r="C22" s="110"/>
      <c r="D22" s="110"/>
      <c r="E22" s="110"/>
      <c r="F22" s="110"/>
      <c r="G22" s="110"/>
      <c r="I22" s="111" t="s">
        <v>36</v>
      </c>
      <c r="J22" s="111"/>
      <c r="K22" s="111"/>
      <c r="L22" s="111"/>
      <c r="M22" s="11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2:24">
      <c r="B23" s="112"/>
      <c r="C23" s="112"/>
      <c r="K23" s="113"/>
      <c r="L23" s="113"/>
      <c r="M23" s="113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5" spans="2:24">
      <c r="L25" s="25"/>
    </row>
    <row r="26" spans="2:24">
      <c r="D26" s="26"/>
      <c r="E26" s="26"/>
      <c r="F26" s="26"/>
      <c r="G26" s="26"/>
      <c r="H26" s="26"/>
      <c r="I26" s="26"/>
      <c r="J26" s="26"/>
      <c r="K26" s="26"/>
    </row>
    <row r="27" spans="2:24">
      <c r="D27" s="26"/>
      <c r="E27" s="26"/>
      <c r="F27" s="26"/>
      <c r="G27" s="26"/>
      <c r="H27" s="26"/>
      <c r="I27" s="26"/>
      <c r="J27" s="26"/>
      <c r="K27" s="26"/>
    </row>
  </sheetData>
  <mergeCells count="9">
    <mergeCell ref="B23:C23"/>
    <mergeCell ref="K23:M23"/>
    <mergeCell ref="B3:M3"/>
    <mergeCell ref="B4:M4"/>
    <mergeCell ref="B5:B7"/>
    <mergeCell ref="C5:L5"/>
    <mergeCell ref="M5:M7"/>
    <mergeCell ref="B22:G22"/>
    <mergeCell ref="I22:M2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B1:M27"/>
  <sheetViews>
    <sheetView zoomScale="70" zoomScaleNormal="70" workbookViewId="0">
      <selection activeCell="Q31" sqref="Q31"/>
    </sheetView>
  </sheetViews>
  <sheetFormatPr baseColWidth="10" defaultColWidth="10.1640625" defaultRowHeight="16"/>
  <cols>
    <col min="1" max="1" width="2.33203125" style="1" customWidth="1"/>
    <col min="2" max="2" width="22.1640625" style="1" customWidth="1"/>
    <col min="3" max="3" width="12.33203125" style="1" customWidth="1"/>
    <col min="4" max="6" width="12.1640625" style="1" customWidth="1"/>
    <col min="7" max="7" width="13.33203125" style="1" customWidth="1"/>
    <col min="8" max="12" width="12.1640625" style="1" customWidth="1"/>
    <col min="13" max="13" width="14.5" style="1" customWidth="1"/>
    <col min="14" max="16384" width="10.1640625" style="1"/>
  </cols>
  <sheetData>
    <row r="1" spans="2:13" ht="25.5" customHeight="1"/>
    <row r="2" spans="2:13" s="2" customFormat="1" ht="25.5" customHeight="1">
      <c r="B2" s="3" t="s">
        <v>218</v>
      </c>
      <c r="C2" s="1"/>
      <c r="D2" s="4"/>
      <c r="E2" s="4"/>
      <c r="F2" s="4"/>
      <c r="G2" s="4"/>
      <c r="H2" s="4"/>
      <c r="I2" s="4"/>
      <c r="J2" s="4"/>
      <c r="K2" s="4"/>
      <c r="L2" s="4"/>
      <c r="M2" s="5" t="s">
        <v>219</v>
      </c>
    </row>
    <row r="3" spans="2:13" s="6" customFormat="1" ht="30" customHeight="1">
      <c r="B3" s="115" t="s">
        <v>220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</row>
    <row r="4" spans="2:13" s="7" customFormat="1" ht="30" customHeight="1">
      <c r="B4" s="116" t="s">
        <v>221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</row>
    <row r="5" spans="2:13" s="8" customFormat="1" ht="26.25" customHeight="1">
      <c r="B5" s="125" t="s">
        <v>192</v>
      </c>
      <c r="C5" s="134" t="s">
        <v>193</v>
      </c>
      <c r="D5" s="147"/>
      <c r="E5" s="147"/>
      <c r="F5" s="147"/>
      <c r="G5" s="147"/>
      <c r="H5" s="147"/>
      <c r="I5" s="147"/>
      <c r="J5" s="147"/>
      <c r="K5" s="147"/>
      <c r="L5" s="144"/>
      <c r="M5" s="125" t="s">
        <v>99</v>
      </c>
    </row>
    <row r="6" spans="2:13" s="12" customFormat="1" ht="60.75" customHeight="1">
      <c r="B6" s="126"/>
      <c r="C6" s="10" t="s">
        <v>194</v>
      </c>
      <c r="D6" s="10" t="s">
        <v>195</v>
      </c>
      <c r="E6" s="10" t="s">
        <v>196</v>
      </c>
      <c r="F6" s="10" t="s">
        <v>197</v>
      </c>
      <c r="G6" s="10" t="s">
        <v>198</v>
      </c>
      <c r="H6" s="10" t="s">
        <v>199</v>
      </c>
      <c r="I6" s="10" t="s">
        <v>200</v>
      </c>
      <c r="J6" s="10" t="s">
        <v>201</v>
      </c>
      <c r="K6" s="10" t="s">
        <v>202</v>
      </c>
      <c r="L6" s="10" t="s">
        <v>203</v>
      </c>
      <c r="M6" s="126"/>
    </row>
    <row r="7" spans="2:13" s="12" customFormat="1" ht="60.75" customHeight="1">
      <c r="B7" s="127"/>
      <c r="C7" s="13" t="s">
        <v>204</v>
      </c>
      <c r="D7" s="13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49" t="s">
        <v>210</v>
      </c>
      <c r="J7" s="13" t="s">
        <v>211</v>
      </c>
      <c r="K7" s="13" t="s">
        <v>212</v>
      </c>
      <c r="L7" s="13" t="s">
        <v>213</v>
      </c>
      <c r="M7" s="127"/>
    </row>
    <row r="8" spans="2:13" ht="36" customHeight="1">
      <c r="B8" s="50" t="s">
        <v>109</v>
      </c>
      <c r="C8" s="40">
        <f>SUM(D8:L8)</f>
        <v>133481</v>
      </c>
      <c r="D8" s="40">
        <v>11063</v>
      </c>
      <c r="E8" s="40">
        <v>18243</v>
      </c>
      <c r="F8" s="40">
        <v>2032</v>
      </c>
      <c r="G8" s="40">
        <v>17604</v>
      </c>
      <c r="H8" s="40">
        <v>1728</v>
      </c>
      <c r="I8" s="40">
        <v>26042</v>
      </c>
      <c r="J8" s="40">
        <v>5673</v>
      </c>
      <c r="K8" s="40">
        <v>35165</v>
      </c>
      <c r="L8" s="40">
        <v>15931</v>
      </c>
      <c r="M8" s="51" t="s">
        <v>110</v>
      </c>
    </row>
    <row r="9" spans="2:13" ht="36" customHeight="1">
      <c r="B9" s="52" t="s">
        <v>111</v>
      </c>
      <c r="C9" s="21">
        <f t="shared" ref="C9:C20" si="0">SUM(D9:L9)</f>
        <v>129561</v>
      </c>
      <c r="D9" s="21">
        <v>14294</v>
      </c>
      <c r="E9" s="21">
        <v>8606</v>
      </c>
      <c r="F9" s="21">
        <v>1947</v>
      </c>
      <c r="G9" s="21">
        <v>17711</v>
      </c>
      <c r="H9" s="21">
        <v>1553</v>
      </c>
      <c r="I9" s="21">
        <v>38922</v>
      </c>
      <c r="J9" s="21">
        <v>8013</v>
      </c>
      <c r="K9" s="21">
        <v>27205</v>
      </c>
      <c r="L9" s="21">
        <v>11310</v>
      </c>
      <c r="M9" s="33" t="s">
        <v>112</v>
      </c>
    </row>
    <row r="10" spans="2:13" ht="36" customHeight="1">
      <c r="B10" s="50" t="s">
        <v>113</v>
      </c>
      <c r="C10" s="40">
        <f t="shared" si="0"/>
        <v>44207</v>
      </c>
      <c r="D10" s="40">
        <v>2400</v>
      </c>
      <c r="E10" s="40">
        <v>2381</v>
      </c>
      <c r="F10" s="40">
        <v>2252</v>
      </c>
      <c r="G10" s="40">
        <v>12686</v>
      </c>
      <c r="H10" s="40">
        <v>328</v>
      </c>
      <c r="I10" s="40">
        <v>14173</v>
      </c>
      <c r="J10" s="40">
        <v>1783</v>
      </c>
      <c r="K10" s="40">
        <v>6985</v>
      </c>
      <c r="L10" s="40">
        <v>1219</v>
      </c>
      <c r="M10" s="51" t="s">
        <v>114</v>
      </c>
    </row>
    <row r="11" spans="2:13" ht="36" customHeight="1">
      <c r="B11" s="52" t="s">
        <v>115</v>
      </c>
      <c r="C11" s="21">
        <f t="shared" si="0"/>
        <v>27016</v>
      </c>
      <c r="D11" s="21">
        <v>3801</v>
      </c>
      <c r="E11" s="21">
        <v>3295</v>
      </c>
      <c r="F11" s="21">
        <v>2139</v>
      </c>
      <c r="G11" s="21">
        <v>3160</v>
      </c>
      <c r="H11" s="21">
        <v>634</v>
      </c>
      <c r="I11" s="21">
        <v>5774</v>
      </c>
      <c r="J11" s="21">
        <v>1352</v>
      </c>
      <c r="K11" s="21">
        <v>4037</v>
      </c>
      <c r="L11" s="21">
        <v>2824</v>
      </c>
      <c r="M11" s="33" t="s">
        <v>116</v>
      </c>
    </row>
    <row r="12" spans="2:13" ht="36" customHeight="1">
      <c r="B12" s="50" t="s">
        <v>117</v>
      </c>
      <c r="C12" s="40">
        <f t="shared" si="0"/>
        <v>112863</v>
      </c>
      <c r="D12" s="40">
        <v>11018</v>
      </c>
      <c r="E12" s="40">
        <v>4191</v>
      </c>
      <c r="F12" s="40">
        <v>794</v>
      </c>
      <c r="G12" s="40">
        <v>22616</v>
      </c>
      <c r="H12" s="40">
        <v>1228</v>
      </c>
      <c r="I12" s="40">
        <v>44789</v>
      </c>
      <c r="J12" s="40">
        <v>4870</v>
      </c>
      <c r="K12" s="40">
        <v>12384</v>
      </c>
      <c r="L12" s="40">
        <v>10973</v>
      </c>
      <c r="M12" s="51" t="s">
        <v>118</v>
      </c>
    </row>
    <row r="13" spans="2:13" ht="36" customHeight="1">
      <c r="B13" s="52" t="s">
        <v>119</v>
      </c>
      <c r="C13" s="21">
        <f t="shared" si="0"/>
        <v>58581</v>
      </c>
      <c r="D13" s="21">
        <v>4423</v>
      </c>
      <c r="E13" s="21">
        <v>4929</v>
      </c>
      <c r="F13" s="21">
        <v>2458</v>
      </c>
      <c r="G13" s="21">
        <v>6532</v>
      </c>
      <c r="H13" s="21">
        <v>1616</v>
      </c>
      <c r="I13" s="21">
        <v>16752</v>
      </c>
      <c r="J13" s="21">
        <v>2254</v>
      </c>
      <c r="K13" s="21">
        <v>17103</v>
      </c>
      <c r="L13" s="21">
        <v>2514</v>
      </c>
      <c r="M13" s="33" t="s">
        <v>120</v>
      </c>
    </row>
    <row r="14" spans="2:13" ht="36" customHeight="1">
      <c r="B14" s="50" t="s">
        <v>121</v>
      </c>
      <c r="C14" s="40">
        <f t="shared" si="0"/>
        <v>23611</v>
      </c>
      <c r="D14" s="40">
        <v>1954</v>
      </c>
      <c r="E14" s="40">
        <v>2996</v>
      </c>
      <c r="F14" s="40">
        <v>903</v>
      </c>
      <c r="G14" s="40">
        <v>4274</v>
      </c>
      <c r="H14" s="40">
        <v>229</v>
      </c>
      <c r="I14" s="40">
        <v>6253</v>
      </c>
      <c r="J14" s="40">
        <v>886</v>
      </c>
      <c r="K14" s="40">
        <v>3613</v>
      </c>
      <c r="L14" s="40">
        <v>2503</v>
      </c>
      <c r="M14" s="51" t="s">
        <v>122</v>
      </c>
    </row>
    <row r="15" spans="2:13" ht="36" customHeight="1">
      <c r="B15" s="52" t="s">
        <v>123</v>
      </c>
      <c r="C15" s="21">
        <f t="shared" si="0"/>
        <v>15430</v>
      </c>
      <c r="D15" s="21">
        <v>1028</v>
      </c>
      <c r="E15" s="21">
        <v>2609</v>
      </c>
      <c r="F15" s="21">
        <v>361</v>
      </c>
      <c r="G15" s="21">
        <v>1550</v>
      </c>
      <c r="H15" s="21">
        <v>0</v>
      </c>
      <c r="I15" s="21">
        <v>4185</v>
      </c>
      <c r="J15" s="21">
        <v>868</v>
      </c>
      <c r="K15" s="21">
        <v>3694</v>
      </c>
      <c r="L15" s="21">
        <v>1135</v>
      </c>
      <c r="M15" s="33" t="s">
        <v>124</v>
      </c>
    </row>
    <row r="16" spans="2:13" ht="36" customHeight="1">
      <c r="B16" s="50" t="s">
        <v>125</v>
      </c>
      <c r="C16" s="40">
        <f t="shared" si="0"/>
        <v>9030</v>
      </c>
      <c r="D16" s="40">
        <v>1192</v>
      </c>
      <c r="E16" s="40">
        <v>1069</v>
      </c>
      <c r="F16" s="40">
        <v>169</v>
      </c>
      <c r="G16" s="40">
        <v>1324</v>
      </c>
      <c r="H16" s="40">
        <v>268</v>
      </c>
      <c r="I16" s="40">
        <v>3069</v>
      </c>
      <c r="J16" s="40">
        <v>94</v>
      </c>
      <c r="K16" s="40">
        <v>1548</v>
      </c>
      <c r="L16" s="40">
        <v>297</v>
      </c>
      <c r="M16" s="51" t="s">
        <v>126</v>
      </c>
    </row>
    <row r="17" spans="2:13" ht="36" customHeight="1">
      <c r="B17" s="52" t="s">
        <v>127</v>
      </c>
      <c r="C17" s="21">
        <f t="shared" si="0"/>
        <v>43552</v>
      </c>
      <c r="D17" s="21">
        <v>3640</v>
      </c>
      <c r="E17" s="21">
        <v>3380</v>
      </c>
      <c r="F17" s="21">
        <v>4030</v>
      </c>
      <c r="G17" s="21">
        <v>2898</v>
      </c>
      <c r="H17" s="21">
        <v>660</v>
      </c>
      <c r="I17" s="21">
        <v>11730</v>
      </c>
      <c r="J17" s="21">
        <v>2296</v>
      </c>
      <c r="K17" s="21">
        <v>13122</v>
      </c>
      <c r="L17" s="21">
        <v>1796</v>
      </c>
      <c r="M17" s="33" t="s">
        <v>128</v>
      </c>
    </row>
    <row r="18" spans="2:13" ht="36" customHeight="1">
      <c r="B18" s="50" t="s">
        <v>129</v>
      </c>
      <c r="C18" s="40">
        <f t="shared" si="0"/>
        <v>18947</v>
      </c>
      <c r="D18" s="40">
        <v>3325</v>
      </c>
      <c r="E18" s="40">
        <v>976</v>
      </c>
      <c r="F18" s="40">
        <v>2732</v>
      </c>
      <c r="G18" s="40">
        <v>1260</v>
      </c>
      <c r="H18" s="40">
        <v>573</v>
      </c>
      <c r="I18" s="40">
        <v>5343</v>
      </c>
      <c r="J18" s="40">
        <v>340</v>
      </c>
      <c r="K18" s="40">
        <v>3777</v>
      </c>
      <c r="L18" s="40">
        <v>621</v>
      </c>
      <c r="M18" s="51" t="s">
        <v>130</v>
      </c>
    </row>
    <row r="19" spans="2:13" ht="36" customHeight="1">
      <c r="B19" s="52" t="s">
        <v>131</v>
      </c>
      <c r="C19" s="21">
        <f t="shared" si="0"/>
        <v>11802</v>
      </c>
      <c r="D19" s="21">
        <v>2010</v>
      </c>
      <c r="E19" s="21">
        <v>864</v>
      </c>
      <c r="F19" s="21">
        <v>157</v>
      </c>
      <c r="G19" s="21">
        <v>1062</v>
      </c>
      <c r="H19" s="21">
        <v>122</v>
      </c>
      <c r="I19" s="21">
        <v>5400</v>
      </c>
      <c r="J19" s="21">
        <v>319</v>
      </c>
      <c r="K19" s="21">
        <v>1314</v>
      </c>
      <c r="L19" s="21">
        <v>554</v>
      </c>
      <c r="M19" s="33" t="s">
        <v>132</v>
      </c>
    </row>
    <row r="20" spans="2:13" ht="36" customHeight="1">
      <c r="B20" s="50" t="s">
        <v>133</v>
      </c>
      <c r="C20" s="40">
        <f t="shared" si="0"/>
        <v>11156</v>
      </c>
      <c r="D20" s="40">
        <v>670</v>
      </c>
      <c r="E20" s="40">
        <v>1981</v>
      </c>
      <c r="F20" s="40">
        <v>0</v>
      </c>
      <c r="G20" s="40">
        <v>731</v>
      </c>
      <c r="H20" s="40">
        <v>155</v>
      </c>
      <c r="I20" s="40">
        <v>4178</v>
      </c>
      <c r="J20" s="40">
        <v>319</v>
      </c>
      <c r="K20" s="40">
        <v>2294</v>
      </c>
      <c r="L20" s="40">
        <v>828</v>
      </c>
      <c r="M20" s="51" t="s">
        <v>134</v>
      </c>
    </row>
    <row r="21" spans="2:13" ht="32.25" customHeight="1">
      <c r="B21" s="64" t="s">
        <v>33</v>
      </c>
      <c r="C21" s="69">
        <f t="shared" ref="C21:K21" si="1">SUM(C8:C20)</f>
        <v>639237</v>
      </c>
      <c r="D21" s="69">
        <f t="shared" si="1"/>
        <v>60818</v>
      </c>
      <c r="E21" s="69">
        <f t="shared" si="1"/>
        <v>55520</v>
      </c>
      <c r="F21" s="69">
        <f t="shared" si="1"/>
        <v>19974</v>
      </c>
      <c r="G21" s="69">
        <f t="shared" si="1"/>
        <v>93408</v>
      </c>
      <c r="H21" s="69">
        <f t="shared" si="1"/>
        <v>9094</v>
      </c>
      <c r="I21" s="69">
        <f t="shared" si="1"/>
        <v>186610</v>
      </c>
      <c r="J21" s="69">
        <f t="shared" si="1"/>
        <v>29067</v>
      </c>
      <c r="K21" s="69">
        <f t="shared" si="1"/>
        <v>132241</v>
      </c>
      <c r="L21" s="69">
        <f>SUM(L8:L20)</f>
        <v>52505</v>
      </c>
      <c r="M21" s="64" t="s">
        <v>34</v>
      </c>
    </row>
    <row r="22" spans="2:13" ht="18.75" customHeight="1">
      <c r="B22" s="110" t="s">
        <v>35</v>
      </c>
      <c r="C22" s="110"/>
      <c r="D22" s="110"/>
      <c r="E22" s="110"/>
      <c r="F22" s="110"/>
      <c r="G22" s="110"/>
      <c r="I22" s="111" t="s">
        <v>36</v>
      </c>
      <c r="J22" s="111"/>
      <c r="K22" s="111"/>
      <c r="L22" s="111"/>
      <c r="M22" s="111"/>
    </row>
    <row r="23" spans="2:13">
      <c r="B23" s="112"/>
      <c r="C23" s="112"/>
      <c r="K23" s="113"/>
      <c r="L23" s="113"/>
      <c r="M23" s="113"/>
    </row>
    <row r="25" spans="2:13">
      <c r="L25" s="25"/>
    </row>
    <row r="26" spans="2:13">
      <c r="D26" s="26"/>
      <c r="E26" s="26"/>
      <c r="F26" s="26"/>
      <c r="G26" s="26"/>
      <c r="H26" s="26"/>
      <c r="I26" s="26"/>
      <c r="J26" s="26"/>
      <c r="K26" s="26"/>
    </row>
    <row r="27" spans="2:13">
      <c r="D27" s="26"/>
      <c r="E27" s="26"/>
      <c r="F27" s="26"/>
      <c r="G27" s="26"/>
      <c r="H27" s="26"/>
      <c r="I27" s="26"/>
      <c r="J27" s="26"/>
      <c r="K27" s="26"/>
    </row>
  </sheetData>
  <mergeCells count="9">
    <mergeCell ref="B23:C23"/>
    <mergeCell ref="K23:M23"/>
    <mergeCell ref="B3:M3"/>
    <mergeCell ref="B4:M4"/>
    <mergeCell ref="B5:B7"/>
    <mergeCell ref="C5:L5"/>
    <mergeCell ref="M5:M7"/>
    <mergeCell ref="B22:G22"/>
    <mergeCell ref="I22:M2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O42"/>
  <sheetViews>
    <sheetView zoomScale="70" zoomScaleNormal="70" zoomScaleSheetLayoutView="70" workbookViewId="0"/>
  </sheetViews>
  <sheetFormatPr baseColWidth="10" defaultColWidth="10.1640625" defaultRowHeight="16"/>
  <cols>
    <col min="1" max="1" width="1.5" style="1" customWidth="1"/>
    <col min="2" max="2" width="11.1640625" style="1" customWidth="1"/>
    <col min="3" max="14" width="11.33203125" style="1" customWidth="1"/>
    <col min="15" max="15" width="11.1640625" style="1" customWidth="1"/>
    <col min="16" max="16" width="6.33203125" style="1" customWidth="1"/>
    <col min="17" max="16384" width="10.1640625" style="1"/>
  </cols>
  <sheetData>
    <row r="1" spans="1:15" ht="16.5" customHeight="1"/>
    <row r="2" spans="1:15" s="2" customFormat="1" ht="24" customHeight="1">
      <c r="B2" s="114" t="s">
        <v>0</v>
      </c>
      <c r="C2" s="114"/>
      <c r="D2" s="1"/>
      <c r="E2" s="1"/>
      <c r="F2" s="4"/>
      <c r="G2" s="4"/>
      <c r="H2" s="4"/>
      <c r="I2" s="4"/>
      <c r="J2" s="4"/>
      <c r="K2" s="4"/>
      <c r="L2" s="4"/>
      <c r="M2" s="4"/>
      <c r="N2" s="4"/>
      <c r="O2" s="5" t="s">
        <v>1</v>
      </c>
    </row>
    <row r="3" spans="1:15" s="6" customFormat="1" ht="30" customHeight="1"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4" spans="1:15" s="7" customFormat="1" ht="30" customHeight="1">
      <c r="B4" s="116" t="s">
        <v>3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</row>
    <row r="5" spans="1:15" s="8" customFormat="1" ht="30" customHeight="1">
      <c r="B5" s="117" t="s">
        <v>4</v>
      </c>
      <c r="C5" s="119" t="s">
        <v>5</v>
      </c>
      <c r="D5" s="121" t="s">
        <v>6</v>
      </c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8" t="s">
        <v>7</v>
      </c>
    </row>
    <row r="6" spans="1:15" s="9" customFormat="1" ht="57" customHeight="1">
      <c r="B6" s="118"/>
      <c r="C6" s="120"/>
      <c r="D6" s="10" t="s">
        <v>8</v>
      </c>
      <c r="E6" s="11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K6" s="11" t="s">
        <v>15</v>
      </c>
      <c r="L6" s="10" t="s">
        <v>16</v>
      </c>
      <c r="M6" s="10" t="s">
        <v>17</v>
      </c>
      <c r="N6" s="10" t="s">
        <v>18</v>
      </c>
      <c r="O6" s="124"/>
    </row>
    <row r="7" spans="1:15" s="12" customFormat="1" ht="57" customHeight="1">
      <c r="B7" s="118" t="s">
        <v>19</v>
      </c>
      <c r="C7" s="13" t="s">
        <v>20</v>
      </c>
      <c r="D7" s="13" t="s">
        <v>21</v>
      </c>
      <c r="E7" s="13" t="s">
        <v>22</v>
      </c>
      <c r="F7" s="13" t="s">
        <v>23</v>
      </c>
      <c r="G7" s="13" t="s">
        <v>24</v>
      </c>
      <c r="H7" s="14" t="s">
        <v>25</v>
      </c>
      <c r="I7" s="13" t="s">
        <v>26</v>
      </c>
      <c r="J7" s="13" t="s">
        <v>27</v>
      </c>
      <c r="K7" s="15" t="s">
        <v>28</v>
      </c>
      <c r="L7" s="13" t="s">
        <v>29</v>
      </c>
      <c r="M7" s="13" t="s">
        <v>30</v>
      </c>
      <c r="N7" s="13" t="s">
        <v>31</v>
      </c>
      <c r="O7" s="124"/>
    </row>
    <row r="8" spans="1:15" ht="18" customHeight="1">
      <c r="A8" s="16"/>
      <c r="B8" s="17">
        <v>3</v>
      </c>
      <c r="C8" s="18">
        <f>'3-1'!C8+'3-2'!C8</f>
        <v>509133</v>
      </c>
      <c r="D8" s="18">
        <f>SUM(E8:N8)</f>
        <v>15038</v>
      </c>
      <c r="E8" s="18">
        <f>'3-1'!E8+'3-2'!E8</f>
        <v>0</v>
      </c>
      <c r="F8" s="18">
        <f>'3-1'!F8+'3-2'!F8</f>
        <v>0</v>
      </c>
      <c r="G8" s="18">
        <f>'3-1'!G8+'3-2'!G8</f>
        <v>0</v>
      </c>
      <c r="H8" s="18">
        <f>'3-1'!H8+'3-2'!H8</f>
        <v>0</v>
      </c>
      <c r="I8" s="18">
        <f>'3-1'!I8+'3-2'!I8</f>
        <v>0</v>
      </c>
      <c r="J8" s="18">
        <f>'3-1'!J8+'3-2'!J8</f>
        <v>0</v>
      </c>
      <c r="K8" s="18">
        <f>'3-1'!K8+'3-2'!K8</f>
        <v>0</v>
      </c>
      <c r="L8" s="18">
        <f>'3-1'!L8+'3-2'!L8</f>
        <v>0</v>
      </c>
      <c r="M8" s="18">
        <f>'3-1'!M8+'3-2'!M8</f>
        <v>0</v>
      </c>
      <c r="N8" s="18">
        <f>'3-1'!N8+'3-2'!N8</f>
        <v>15038</v>
      </c>
      <c r="O8" s="19">
        <v>3</v>
      </c>
    </row>
    <row r="9" spans="1:15" ht="18" customHeight="1">
      <c r="A9" s="16"/>
      <c r="B9" s="20">
        <v>4</v>
      </c>
      <c r="C9" s="21">
        <f>'3-1'!C9+'3-2'!C9</f>
        <v>460517</v>
      </c>
      <c r="D9" s="21">
        <f t="shared" ref="D9:D34" si="0">SUM(E9:N9)</f>
        <v>47354</v>
      </c>
      <c r="E9" s="21">
        <f>'3-1'!E9+'3-2'!E9</f>
        <v>0</v>
      </c>
      <c r="F9" s="21">
        <f>'3-1'!F9+'3-2'!F9</f>
        <v>0</v>
      </c>
      <c r="G9" s="21">
        <f>'3-1'!G9+'3-2'!G9</f>
        <v>0</v>
      </c>
      <c r="H9" s="21">
        <f>'3-1'!H9+'3-2'!H9</f>
        <v>0</v>
      </c>
      <c r="I9" s="21">
        <f>'3-1'!I9+'3-2'!I9</f>
        <v>0</v>
      </c>
      <c r="J9" s="21">
        <f>'3-1'!J9+'3-2'!J9</f>
        <v>0</v>
      </c>
      <c r="K9" s="21">
        <f>'3-1'!K9+'3-2'!K9</f>
        <v>0</v>
      </c>
      <c r="L9" s="21">
        <f>'3-1'!L9+'3-2'!L9</f>
        <v>0</v>
      </c>
      <c r="M9" s="21">
        <f>'3-1'!M9+'3-2'!M9</f>
        <v>0</v>
      </c>
      <c r="N9" s="21">
        <f>'3-1'!N9+'3-2'!N9</f>
        <v>47354</v>
      </c>
      <c r="O9" s="22">
        <v>4</v>
      </c>
    </row>
    <row r="10" spans="1:15" ht="18" customHeight="1">
      <c r="A10" s="16"/>
      <c r="B10" s="17">
        <v>5</v>
      </c>
      <c r="C10" s="18">
        <f>'3-1'!C10+'3-2'!C10</f>
        <v>537106</v>
      </c>
      <c r="D10" s="18">
        <f t="shared" si="0"/>
        <v>196385</v>
      </c>
      <c r="E10" s="18">
        <f>'3-1'!E10+'3-2'!E10</f>
        <v>0</v>
      </c>
      <c r="F10" s="18">
        <f>'3-1'!F10+'3-2'!F10</f>
        <v>0</v>
      </c>
      <c r="G10" s="18">
        <f>'3-1'!G10+'3-2'!G10</f>
        <v>0</v>
      </c>
      <c r="H10" s="18">
        <f>'3-1'!H10+'3-2'!H10</f>
        <v>0</v>
      </c>
      <c r="I10" s="18">
        <f>'3-1'!I10+'3-2'!I10</f>
        <v>0</v>
      </c>
      <c r="J10" s="18">
        <f>'3-1'!J10+'3-2'!J10</f>
        <v>0</v>
      </c>
      <c r="K10" s="18">
        <f>'3-1'!K10+'3-2'!K10</f>
        <v>0</v>
      </c>
      <c r="L10" s="18">
        <f>'3-1'!L10+'3-2'!L10</f>
        <v>0</v>
      </c>
      <c r="M10" s="18">
        <f>'3-1'!M10+'3-2'!M10</f>
        <v>10919</v>
      </c>
      <c r="N10" s="18">
        <f>'3-1'!N10+'3-2'!N10</f>
        <v>185466</v>
      </c>
      <c r="O10" s="19">
        <v>5</v>
      </c>
    </row>
    <row r="11" spans="1:15" ht="18" customHeight="1">
      <c r="A11" s="16"/>
      <c r="B11" s="20">
        <v>6</v>
      </c>
      <c r="C11" s="21">
        <f>'3-1'!C11+'3-2'!C11</f>
        <v>397212</v>
      </c>
      <c r="D11" s="21">
        <f t="shared" si="0"/>
        <v>380330</v>
      </c>
      <c r="E11" s="21">
        <f>'3-1'!E11+'3-2'!E11</f>
        <v>0</v>
      </c>
      <c r="F11" s="21">
        <f>'3-1'!F11+'3-2'!F11</f>
        <v>0</v>
      </c>
      <c r="G11" s="21">
        <f>'3-1'!G11+'3-2'!G11</f>
        <v>0</v>
      </c>
      <c r="H11" s="21">
        <f>'3-1'!H11+'3-2'!H11</f>
        <v>0</v>
      </c>
      <c r="I11" s="21">
        <f>'3-1'!I11+'3-2'!I11</f>
        <v>0</v>
      </c>
      <c r="J11" s="21">
        <f>'3-1'!J11+'3-2'!J11</f>
        <v>0</v>
      </c>
      <c r="K11" s="21">
        <f>'3-1'!K11+'3-2'!K11</f>
        <v>0</v>
      </c>
      <c r="L11" s="21">
        <f>'3-1'!L11+'3-2'!L11</f>
        <v>0</v>
      </c>
      <c r="M11" s="21">
        <f>'3-1'!M11+'3-2'!M11</f>
        <v>363452</v>
      </c>
      <c r="N11" s="21">
        <f>'3-1'!N11+'3-2'!N11</f>
        <v>16878</v>
      </c>
      <c r="O11" s="22">
        <v>6</v>
      </c>
    </row>
    <row r="12" spans="1:15" ht="18" customHeight="1">
      <c r="A12" s="16"/>
      <c r="B12" s="17">
        <v>7</v>
      </c>
      <c r="C12" s="18">
        <f>'3-1'!C12+'3-2'!C12</f>
        <v>365573</v>
      </c>
      <c r="D12" s="18">
        <f t="shared" si="0"/>
        <v>361788</v>
      </c>
      <c r="E12" s="18">
        <f>'3-1'!E12+'3-2'!E12</f>
        <v>0</v>
      </c>
      <c r="F12" s="18">
        <f>'3-1'!F12+'3-2'!F12</f>
        <v>0</v>
      </c>
      <c r="G12" s="18">
        <f>'3-1'!G12+'3-2'!G12</f>
        <v>0</v>
      </c>
      <c r="H12" s="18">
        <f>'3-1'!H12+'3-2'!H12</f>
        <v>0</v>
      </c>
      <c r="I12" s="18">
        <f>'3-1'!I12+'3-2'!I12</f>
        <v>0</v>
      </c>
      <c r="J12" s="18">
        <f>'3-1'!J12+'3-2'!J12</f>
        <v>0</v>
      </c>
      <c r="K12" s="18">
        <f>'3-1'!K12+'3-2'!K12</f>
        <v>0</v>
      </c>
      <c r="L12" s="18">
        <f>'3-1'!L12+'3-2'!L12</f>
        <v>0</v>
      </c>
      <c r="M12" s="18">
        <f>'3-1'!M12+'3-2'!M12</f>
        <v>361788</v>
      </c>
      <c r="N12" s="18">
        <f>'3-1'!N12+'3-2'!N12</f>
        <v>0</v>
      </c>
      <c r="O12" s="19">
        <v>7</v>
      </c>
    </row>
    <row r="13" spans="1:15" ht="18" customHeight="1">
      <c r="A13" s="16"/>
      <c r="B13" s="20">
        <v>8</v>
      </c>
      <c r="C13" s="21">
        <f>'3-1'!C13+'3-2'!C13</f>
        <v>405887</v>
      </c>
      <c r="D13" s="21">
        <f t="shared" si="0"/>
        <v>402929</v>
      </c>
      <c r="E13" s="21">
        <f>'3-1'!E13+'3-2'!E13</f>
        <v>0</v>
      </c>
      <c r="F13" s="21">
        <f>'3-1'!F13+'3-2'!F13</f>
        <v>0</v>
      </c>
      <c r="G13" s="21">
        <f>'3-1'!G13+'3-2'!G13</f>
        <v>0</v>
      </c>
      <c r="H13" s="21">
        <f>'3-1'!H13+'3-2'!H13</f>
        <v>0</v>
      </c>
      <c r="I13" s="21">
        <f>'3-1'!I13+'3-2'!I13</f>
        <v>0</v>
      </c>
      <c r="J13" s="21">
        <f>'3-1'!J13+'3-2'!J13</f>
        <v>0</v>
      </c>
      <c r="K13" s="21">
        <f>'3-1'!K13+'3-2'!K13</f>
        <v>0</v>
      </c>
      <c r="L13" s="21">
        <f>'3-1'!L13+'3-2'!L13</f>
        <v>0</v>
      </c>
      <c r="M13" s="21">
        <f>'3-1'!M13+'3-2'!M13</f>
        <v>402929</v>
      </c>
      <c r="N13" s="21">
        <f>'3-1'!N13+'3-2'!N13</f>
        <v>0</v>
      </c>
      <c r="O13" s="22">
        <v>8</v>
      </c>
    </row>
    <row r="14" spans="1:15" ht="18" customHeight="1">
      <c r="A14" s="16"/>
      <c r="B14" s="17">
        <v>9</v>
      </c>
      <c r="C14" s="18">
        <f>'3-1'!C14+'3-2'!C14</f>
        <v>417956</v>
      </c>
      <c r="D14" s="18">
        <f t="shared" si="0"/>
        <v>417314</v>
      </c>
      <c r="E14" s="18">
        <f>'3-1'!E14+'3-2'!E14</f>
        <v>0</v>
      </c>
      <c r="F14" s="18">
        <f>'3-1'!F14+'3-2'!F14</f>
        <v>0</v>
      </c>
      <c r="G14" s="18">
        <f>'3-1'!G14+'3-2'!G14</f>
        <v>0</v>
      </c>
      <c r="H14" s="18">
        <f>'3-1'!H14+'3-2'!H14</f>
        <v>0</v>
      </c>
      <c r="I14" s="18">
        <f>'3-1'!I14+'3-2'!I14</f>
        <v>0</v>
      </c>
      <c r="J14" s="18">
        <f>'3-1'!J14+'3-2'!J14</f>
        <v>0</v>
      </c>
      <c r="K14" s="18">
        <f>'3-1'!K14+'3-2'!K14</f>
        <v>0</v>
      </c>
      <c r="L14" s="18">
        <f>'3-1'!L14+'3-2'!L14</f>
        <v>0</v>
      </c>
      <c r="M14" s="18">
        <f>'3-1'!M14+'3-2'!M14</f>
        <v>417314</v>
      </c>
      <c r="N14" s="18">
        <f>'3-1'!N14+'3-2'!N14</f>
        <v>0</v>
      </c>
      <c r="O14" s="19">
        <v>9</v>
      </c>
    </row>
    <row r="15" spans="1:15" ht="18" customHeight="1">
      <c r="A15" s="16"/>
      <c r="B15" s="20">
        <v>10</v>
      </c>
      <c r="C15" s="21">
        <f>'3-1'!C15+'3-2'!C15</f>
        <v>417252</v>
      </c>
      <c r="D15" s="21">
        <f t="shared" si="0"/>
        <v>416428</v>
      </c>
      <c r="E15" s="21">
        <f>'3-1'!E15+'3-2'!E15</f>
        <v>0</v>
      </c>
      <c r="F15" s="21">
        <f>'3-1'!F15+'3-2'!F15</f>
        <v>0</v>
      </c>
      <c r="G15" s="21">
        <f>'3-1'!G15+'3-2'!G15</f>
        <v>0</v>
      </c>
      <c r="H15" s="21">
        <f>'3-1'!H15+'3-2'!H15</f>
        <v>0</v>
      </c>
      <c r="I15" s="21">
        <f>'3-1'!I15+'3-2'!I15</f>
        <v>0</v>
      </c>
      <c r="J15" s="21">
        <f>'3-1'!J15+'3-2'!J15</f>
        <v>0</v>
      </c>
      <c r="K15" s="21">
        <f>'3-1'!K15+'3-2'!K15</f>
        <v>0</v>
      </c>
      <c r="L15" s="21">
        <f>'3-1'!L15+'3-2'!L15</f>
        <v>0</v>
      </c>
      <c r="M15" s="21">
        <f>'3-1'!M15+'3-2'!M15</f>
        <v>416428</v>
      </c>
      <c r="N15" s="21">
        <f>'3-1'!N15+'3-2'!N15</f>
        <v>0</v>
      </c>
      <c r="O15" s="22">
        <v>10</v>
      </c>
    </row>
    <row r="16" spans="1:15" ht="18" customHeight="1">
      <c r="A16" s="16"/>
      <c r="B16" s="17">
        <v>11</v>
      </c>
      <c r="C16" s="18">
        <f>'3-1'!C16+'3-2'!C16</f>
        <v>398059</v>
      </c>
      <c r="D16" s="18">
        <f t="shared" si="0"/>
        <v>397813</v>
      </c>
      <c r="E16" s="18">
        <f>'3-1'!E16+'3-2'!E16</f>
        <v>0</v>
      </c>
      <c r="F16" s="18">
        <f>'3-1'!F16+'3-2'!F16</f>
        <v>0</v>
      </c>
      <c r="G16" s="18">
        <f>'3-1'!G16+'3-2'!G16</f>
        <v>0</v>
      </c>
      <c r="H16" s="18">
        <f>'3-1'!H16+'3-2'!H16</f>
        <v>0</v>
      </c>
      <c r="I16" s="18">
        <f>'3-1'!I16+'3-2'!I16</f>
        <v>0</v>
      </c>
      <c r="J16" s="18">
        <f>'3-1'!J16+'3-2'!J16</f>
        <v>0</v>
      </c>
      <c r="K16" s="18">
        <f>'3-1'!K16+'3-2'!K16</f>
        <v>0</v>
      </c>
      <c r="L16" s="18">
        <f>'3-1'!L16+'3-2'!L16</f>
        <v>17709</v>
      </c>
      <c r="M16" s="18">
        <f>'3-1'!M16+'3-2'!M16</f>
        <v>380104</v>
      </c>
      <c r="N16" s="18">
        <f>'3-1'!N16+'3-2'!N16</f>
        <v>0</v>
      </c>
      <c r="O16" s="19">
        <v>11</v>
      </c>
    </row>
    <row r="17" spans="1:15" ht="18" customHeight="1">
      <c r="A17" s="16"/>
      <c r="B17" s="20">
        <v>12</v>
      </c>
      <c r="C17" s="21">
        <f>'3-1'!C17+'3-2'!C17</f>
        <v>380811</v>
      </c>
      <c r="D17" s="21">
        <f t="shared" si="0"/>
        <v>372769</v>
      </c>
      <c r="E17" s="21">
        <f>'3-1'!E17+'3-2'!E17</f>
        <v>0</v>
      </c>
      <c r="F17" s="21">
        <f>'3-1'!F17+'3-2'!F17</f>
        <v>0</v>
      </c>
      <c r="G17" s="21">
        <f>'3-1'!G17+'3-2'!G17</f>
        <v>0</v>
      </c>
      <c r="H17" s="21">
        <f>'3-1'!H17+'3-2'!H17</f>
        <v>0</v>
      </c>
      <c r="I17" s="21">
        <f>'3-1'!I17+'3-2'!I17</f>
        <v>0</v>
      </c>
      <c r="J17" s="21">
        <f>'3-1'!J17+'3-2'!J17</f>
        <v>0</v>
      </c>
      <c r="K17" s="21">
        <f>'3-1'!K17+'3-2'!K17</f>
        <v>0</v>
      </c>
      <c r="L17" s="21">
        <f>'3-1'!L17+'3-2'!L17</f>
        <v>333440</v>
      </c>
      <c r="M17" s="21">
        <f>'3-1'!M17+'3-2'!M17</f>
        <v>39329</v>
      </c>
      <c r="N17" s="21">
        <f>'3-1'!N17+'3-2'!N17</f>
        <v>0</v>
      </c>
      <c r="O17" s="22">
        <v>12</v>
      </c>
    </row>
    <row r="18" spans="1:15" ht="18" customHeight="1">
      <c r="A18" s="16"/>
      <c r="B18" s="17">
        <v>13</v>
      </c>
      <c r="C18" s="18">
        <f>'3-1'!C18+'3-2'!C18</f>
        <v>373303</v>
      </c>
      <c r="D18" s="18">
        <f t="shared" si="0"/>
        <v>360526</v>
      </c>
      <c r="E18" s="18">
        <f>'3-1'!E18+'3-2'!E18</f>
        <v>0</v>
      </c>
      <c r="F18" s="18">
        <f>'3-1'!F18+'3-2'!F18</f>
        <v>0</v>
      </c>
      <c r="G18" s="18">
        <f>'3-1'!G18+'3-2'!G18</f>
        <v>0</v>
      </c>
      <c r="H18" s="18">
        <f>'3-1'!H18+'3-2'!H18</f>
        <v>0</v>
      </c>
      <c r="I18" s="18">
        <f>'3-1'!I18+'3-2'!I18</f>
        <v>0</v>
      </c>
      <c r="J18" s="18">
        <f>'3-1'!J18+'3-2'!J18</f>
        <v>0</v>
      </c>
      <c r="K18" s="18">
        <f>'3-1'!K18+'3-2'!K18</f>
        <v>0</v>
      </c>
      <c r="L18" s="18">
        <f>'3-1'!L18+'3-2'!L18</f>
        <v>353774</v>
      </c>
      <c r="M18" s="18">
        <f>'3-1'!M18+'3-2'!M18</f>
        <v>6752</v>
      </c>
      <c r="N18" s="18">
        <f>'3-1'!N18+'3-2'!N18</f>
        <v>0</v>
      </c>
      <c r="O18" s="19">
        <v>13</v>
      </c>
    </row>
    <row r="19" spans="1:15" ht="18" customHeight="1">
      <c r="A19" s="16"/>
      <c r="B19" s="20">
        <v>14</v>
      </c>
      <c r="C19" s="21">
        <f>'3-1'!C19+'3-2'!C19</f>
        <v>331039</v>
      </c>
      <c r="D19" s="21">
        <f t="shared" si="0"/>
        <v>322791</v>
      </c>
      <c r="E19" s="21">
        <f>'3-1'!E19+'3-2'!E19</f>
        <v>0</v>
      </c>
      <c r="F19" s="21">
        <f>'3-1'!F19+'3-2'!F19</f>
        <v>0</v>
      </c>
      <c r="G19" s="21">
        <f>'3-1'!G19+'3-2'!G19</f>
        <v>0</v>
      </c>
      <c r="H19" s="21">
        <f>'3-1'!H19+'3-2'!H19</f>
        <v>0</v>
      </c>
      <c r="I19" s="21">
        <f>'3-1'!I19+'3-2'!I19</f>
        <v>0</v>
      </c>
      <c r="J19" s="21">
        <f>'3-1'!J19+'3-2'!J19</f>
        <v>6243</v>
      </c>
      <c r="K19" s="21">
        <f>'3-1'!K19+'3-2'!K19</f>
        <v>0</v>
      </c>
      <c r="L19" s="21">
        <f>'3-1'!L19+'3-2'!L19</f>
        <v>313657</v>
      </c>
      <c r="M19" s="21">
        <f>'3-1'!M19+'3-2'!M19</f>
        <v>2891</v>
      </c>
      <c r="N19" s="21">
        <f>'3-1'!N19+'3-2'!N19</f>
        <v>0</v>
      </c>
      <c r="O19" s="22">
        <v>14</v>
      </c>
    </row>
    <row r="20" spans="1:15" ht="18" customHeight="1">
      <c r="A20" s="16"/>
      <c r="B20" s="17">
        <v>15</v>
      </c>
      <c r="C20" s="18">
        <f>'3-1'!C20+'3-2'!C20</f>
        <v>379930</v>
      </c>
      <c r="D20" s="18">
        <f t="shared" si="0"/>
        <v>367603</v>
      </c>
      <c r="E20" s="18">
        <f>'3-1'!E20+'3-2'!E20</f>
        <v>0</v>
      </c>
      <c r="F20" s="18">
        <f>'3-1'!F20+'3-2'!F20</f>
        <v>0</v>
      </c>
      <c r="G20" s="18">
        <f>'3-1'!G20+'3-2'!G20</f>
        <v>0</v>
      </c>
      <c r="H20" s="18">
        <f>'3-1'!H20+'3-2'!H20</f>
        <v>0</v>
      </c>
      <c r="I20" s="18">
        <f>'3-1'!I20+'3-2'!I20</f>
        <v>0</v>
      </c>
      <c r="J20" s="18">
        <f>'3-1'!J20+'3-2'!J20</f>
        <v>279441</v>
      </c>
      <c r="K20" s="18">
        <f>'3-1'!K20+'3-2'!K20</f>
        <v>1342</v>
      </c>
      <c r="L20" s="18">
        <f>'3-1'!L20+'3-2'!L20</f>
        <v>82635</v>
      </c>
      <c r="M20" s="18">
        <f>'3-1'!M20+'3-2'!M20</f>
        <v>4185</v>
      </c>
      <c r="N20" s="18">
        <f>'3-1'!N20+'3-2'!N20</f>
        <v>0</v>
      </c>
      <c r="O20" s="19">
        <v>15</v>
      </c>
    </row>
    <row r="21" spans="1:15" ht="18" customHeight="1">
      <c r="A21" s="16"/>
      <c r="B21" s="20">
        <v>16</v>
      </c>
      <c r="C21" s="21">
        <f>'3-1'!C21+'3-2'!C21</f>
        <v>382455</v>
      </c>
      <c r="D21" s="21">
        <f t="shared" si="0"/>
        <v>367593</v>
      </c>
      <c r="E21" s="21">
        <f>'3-1'!E21+'3-2'!E21</f>
        <v>0</v>
      </c>
      <c r="F21" s="21">
        <f>'3-1'!F21+'3-2'!F21</f>
        <v>0</v>
      </c>
      <c r="G21" s="21">
        <f>'3-1'!G21+'3-2'!G21</f>
        <v>0</v>
      </c>
      <c r="H21" s="21">
        <f>'3-1'!H21+'3-2'!H21</f>
        <v>0</v>
      </c>
      <c r="I21" s="21">
        <f>'3-1'!I21+'3-2'!I21</f>
        <v>0</v>
      </c>
      <c r="J21" s="21">
        <f>'3-1'!J21+'3-2'!J21</f>
        <v>332577</v>
      </c>
      <c r="K21" s="21">
        <f>'3-1'!K21+'3-2'!K21</f>
        <v>2490</v>
      </c>
      <c r="L21" s="21">
        <f>'3-1'!L21+'3-2'!L21</f>
        <v>30421</v>
      </c>
      <c r="M21" s="21">
        <f>'3-1'!M21+'3-2'!M21</f>
        <v>2105</v>
      </c>
      <c r="N21" s="21">
        <f>'3-1'!N21+'3-2'!N21</f>
        <v>0</v>
      </c>
      <c r="O21" s="22">
        <v>16</v>
      </c>
    </row>
    <row r="22" spans="1:15" ht="18" customHeight="1">
      <c r="A22" s="16"/>
      <c r="B22" s="17">
        <v>17</v>
      </c>
      <c r="C22" s="18">
        <f>'3-1'!C22+'3-2'!C22</f>
        <v>306225</v>
      </c>
      <c r="D22" s="18">
        <f t="shared" si="0"/>
        <v>282427</v>
      </c>
      <c r="E22" s="18">
        <f>'3-1'!E22+'3-2'!E22</f>
        <v>0</v>
      </c>
      <c r="F22" s="18">
        <f>'3-1'!F22+'3-2'!F22</f>
        <v>0</v>
      </c>
      <c r="G22" s="18">
        <f>'3-1'!G22+'3-2'!G22</f>
        <v>0</v>
      </c>
      <c r="H22" s="18">
        <f>'3-1'!H22+'3-2'!H22</f>
        <v>1093</v>
      </c>
      <c r="I22" s="18">
        <f>'3-1'!I22+'3-2'!I22</f>
        <v>1433</v>
      </c>
      <c r="J22" s="18">
        <f>'3-1'!J22+'3-2'!J22</f>
        <v>268016</v>
      </c>
      <c r="K22" s="18">
        <f>'3-1'!K22+'3-2'!K22</f>
        <v>1043</v>
      </c>
      <c r="L22" s="18">
        <f>'3-1'!L22+'3-2'!L22</f>
        <v>9802</v>
      </c>
      <c r="M22" s="18">
        <f>'3-1'!M22+'3-2'!M22</f>
        <v>1040</v>
      </c>
      <c r="N22" s="18">
        <f>'3-1'!N22+'3-2'!N22</f>
        <v>0</v>
      </c>
      <c r="O22" s="19">
        <v>17</v>
      </c>
    </row>
    <row r="23" spans="1:15" ht="18" customHeight="1">
      <c r="A23" s="16"/>
      <c r="B23" s="20">
        <v>18</v>
      </c>
      <c r="C23" s="21">
        <f>'3-1'!C23+'3-2'!C23</f>
        <v>369483</v>
      </c>
      <c r="D23" s="21">
        <f t="shared" si="0"/>
        <v>299770</v>
      </c>
      <c r="E23" s="21">
        <f>'3-1'!E23+'3-2'!E23</f>
        <v>0</v>
      </c>
      <c r="F23" s="21">
        <f>'3-1'!F23+'3-2'!F23</f>
        <v>0</v>
      </c>
      <c r="G23" s="21">
        <f>'3-1'!G23+'3-2'!G23</f>
        <v>0</v>
      </c>
      <c r="H23" s="21">
        <f>'3-1'!H23+'3-2'!H23</f>
        <v>112404</v>
      </c>
      <c r="I23" s="21">
        <f>'3-1'!I23+'3-2'!I23</f>
        <v>9773</v>
      </c>
      <c r="J23" s="21">
        <f>'3-1'!J23+'3-2'!J23</f>
        <v>161218</v>
      </c>
      <c r="K23" s="21">
        <f>'3-1'!K23+'3-2'!K23</f>
        <v>2249</v>
      </c>
      <c r="L23" s="21">
        <f>'3-1'!L23+'3-2'!L23</f>
        <v>14126</v>
      </c>
      <c r="M23" s="21">
        <f>'3-1'!M23+'3-2'!M23</f>
        <v>0</v>
      </c>
      <c r="N23" s="21">
        <f>'3-1'!N23+'3-2'!N23</f>
        <v>0</v>
      </c>
      <c r="O23" s="22">
        <v>18</v>
      </c>
    </row>
    <row r="24" spans="1:15" ht="18" customHeight="1">
      <c r="A24" s="16"/>
      <c r="B24" s="17">
        <v>19</v>
      </c>
      <c r="C24" s="18">
        <f>'3-1'!C24+'3-2'!C24</f>
        <v>352802</v>
      </c>
      <c r="D24" s="18">
        <f t="shared" si="0"/>
        <v>259881</v>
      </c>
      <c r="E24" s="18">
        <f>'3-1'!E24+'3-2'!E24</f>
        <v>0</v>
      </c>
      <c r="F24" s="18">
        <f>'3-1'!F24+'3-2'!F24</f>
        <v>0</v>
      </c>
      <c r="G24" s="18">
        <f>'3-1'!G24+'3-2'!G24</f>
        <v>0</v>
      </c>
      <c r="H24" s="18">
        <f>'3-1'!H24+'3-2'!H24</f>
        <v>178587</v>
      </c>
      <c r="I24" s="18">
        <f>'3-1'!I24+'3-2'!I24</f>
        <v>15293</v>
      </c>
      <c r="J24" s="18">
        <f>'3-1'!J24+'3-2'!J24</f>
        <v>59022</v>
      </c>
      <c r="K24" s="18">
        <f>'3-1'!K24+'3-2'!K24</f>
        <v>1083</v>
      </c>
      <c r="L24" s="18">
        <f>'3-1'!L24+'3-2'!L24</f>
        <v>5896</v>
      </c>
      <c r="M24" s="18">
        <f>'3-1'!M24+'3-2'!M24</f>
        <v>0</v>
      </c>
      <c r="N24" s="18">
        <f>'3-1'!N24+'3-2'!N24</f>
        <v>0</v>
      </c>
      <c r="O24" s="19">
        <v>19</v>
      </c>
    </row>
    <row r="25" spans="1:15" ht="18" customHeight="1">
      <c r="A25" s="16"/>
      <c r="B25" s="20">
        <v>20</v>
      </c>
      <c r="C25" s="21">
        <f>'3-1'!C25+'3-2'!C25</f>
        <v>428897</v>
      </c>
      <c r="D25" s="21">
        <f t="shared" si="0"/>
        <v>300842</v>
      </c>
      <c r="E25" s="21">
        <f>'3-1'!E25+'3-2'!E25</f>
        <v>0</v>
      </c>
      <c r="F25" s="21">
        <f>'3-1'!F25+'3-2'!F25</f>
        <v>0</v>
      </c>
      <c r="G25" s="21">
        <f>'3-1'!G25+'3-2'!G25</f>
        <v>0</v>
      </c>
      <c r="H25" s="21">
        <f>'3-1'!H25+'3-2'!H25</f>
        <v>250101</v>
      </c>
      <c r="I25" s="21">
        <f>'3-1'!I25+'3-2'!I25</f>
        <v>20172</v>
      </c>
      <c r="J25" s="21">
        <f>'3-1'!J25+'3-2'!J25</f>
        <v>26610</v>
      </c>
      <c r="K25" s="21">
        <f>'3-1'!K25+'3-2'!K25</f>
        <v>931</v>
      </c>
      <c r="L25" s="21">
        <f>'3-1'!L25+'3-2'!L25</f>
        <v>3028</v>
      </c>
      <c r="M25" s="21">
        <f>'3-1'!M25+'3-2'!M25</f>
        <v>0</v>
      </c>
      <c r="N25" s="21">
        <f>'3-1'!N25+'3-2'!N25</f>
        <v>0</v>
      </c>
      <c r="O25" s="22">
        <v>20</v>
      </c>
    </row>
    <row r="26" spans="1:15" ht="18" customHeight="1">
      <c r="A26" s="16"/>
      <c r="B26" s="17">
        <v>21</v>
      </c>
      <c r="C26" s="18">
        <f>'3-1'!C26+'3-2'!C26</f>
        <v>394435</v>
      </c>
      <c r="D26" s="18">
        <f t="shared" si="0"/>
        <v>245109</v>
      </c>
      <c r="E26" s="18">
        <f>'3-1'!E26+'3-2'!E26</f>
        <v>0</v>
      </c>
      <c r="F26" s="18">
        <f>'3-1'!F26+'3-2'!F26</f>
        <v>324</v>
      </c>
      <c r="G26" s="18">
        <f>'3-1'!G26+'3-2'!G26</f>
        <v>0</v>
      </c>
      <c r="H26" s="18">
        <f>'3-1'!H26+'3-2'!H26</f>
        <v>200585</v>
      </c>
      <c r="I26" s="18">
        <f>'3-1'!I26+'3-2'!I26</f>
        <v>19412</v>
      </c>
      <c r="J26" s="18">
        <f>'3-1'!J26+'3-2'!J26</f>
        <v>21366</v>
      </c>
      <c r="K26" s="18">
        <f>'3-1'!K26+'3-2'!K26</f>
        <v>911</v>
      </c>
      <c r="L26" s="18">
        <f>'3-1'!L26+'3-2'!L26</f>
        <v>2511</v>
      </c>
      <c r="M26" s="18">
        <f>'3-1'!M26+'3-2'!M26</f>
        <v>0</v>
      </c>
      <c r="N26" s="18">
        <f>'3-1'!N26+'3-2'!N26</f>
        <v>0</v>
      </c>
      <c r="O26" s="19">
        <v>21</v>
      </c>
    </row>
    <row r="27" spans="1:15" ht="18" customHeight="1">
      <c r="A27" s="16"/>
      <c r="B27" s="20">
        <v>22</v>
      </c>
      <c r="C27" s="21">
        <f>'3-1'!C27+'3-2'!C27</f>
        <v>435626</v>
      </c>
      <c r="D27" s="21">
        <f t="shared" si="0"/>
        <v>206358</v>
      </c>
      <c r="E27" s="21">
        <f>'3-1'!E27+'3-2'!E27</f>
        <v>0</v>
      </c>
      <c r="F27" s="21">
        <f>'3-1'!F27+'3-2'!F27</f>
        <v>0</v>
      </c>
      <c r="G27" s="21">
        <f>'3-1'!G27+'3-2'!G27</f>
        <v>0</v>
      </c>
      <c r="H27" s="21">
        <f>'3-1'!H27+'3-2'!H27</f>
        <v>185263</v>
      </c>
      <c r="I27" s="21">
        <f>'3-1'!I27+'3-2'!I27</f>
        <v>11396</v>
      </c>
      <c r="J27" s="21">
        <f>'3-1'!J27+'3-2'!J27</f>
        <v>8765</v>
      </c>
      <c r="K27" s="21">
        <f>'3-1'!K27+'3-2'!K27</f>
        <v>0</v>
      </c>
      <c r="L27" s="21">
        <f>'3-1'!L27+'3-2'!L27</f>
        <v>934</v>
      </c>
      <c r="M27" s="21">
        <f>'3-1'!M27+'3-2'!M27</f>
        <v>0</v>
      </c>
      <c r="N27" s="21">
        <f>'3-1'!N27+'3-2'!N27</f>
        <v>0</v>
      </c>
      <c r="O27" s="22">
        <v>22</v>
      </c>
    </row>
    <row r="28" spans="1:15" ht="18" customHeight="1">
      <c r="A28" s="16"/>
      <c r="B28" s="17">
        <v>23</v>
      </c>
      <c r="C28" s="18">
        <f>'3-1'!C28+'3-2'!C28</f>
        <v>375213</v>
      </c>
      <c r="D28" s="18">
        <f t="shared" si="0"/>
        <v>136002</v>
      </c>
      <c r="E28" s="18">
        <f>'3-1'!E28+'3-2'!E28</f>
        <v>0</v>
      </c>
      <c r="F28" s="18">
        <f>'3-1'!F28+'3-2'!F28</f>
        <v>430</v>
      </c>
      <c r="G28" s="18">
        <f>'3-1'!G28+'3-2'!G28</f>
        <v>1518</v>
      </c>
      <c r="H28" s="18">
        <f>'3-1'!H28+'3-2'!H28</f>
        <v>118617</v>
      </c>
      <c r="I28" s="18">
        <f>'3-1'!I28+'3-2'!I28</f>
        <v>8623</v>
      </c>
      <c r="J28" s="18">
        <f>'3-1'!J28+'3-2'!J28</f>
        <v>6166</v>
      </c>
      <c r="K28" s="18">
        <f>'3-1'!K28+'3-2'!K28</f>
        <v>648</v>
      </c>
      <c r="L28" s="18">
        <f>'3-1'!L28+'3-2'!L28</f>
        <v>0</v>
      </c>
      <c r="M28" s="18">
        <f>'3-1'!M28+'3-2'!M28</f>
        <v>0</v>
      </c>
      <c r="N28" s="18">
        <f>'3-1'!N28+'3-2'!N28</f>
        <v>0</v>
      </c>
      <c r="O28" s="19">
        <v>23</v>
      </c>
    </row>
    <row r="29" spans="1:15" ht="18" customHeight="1">
      <c r="A29" s="16"/>
      <c r="B29" s="20">
        <v>24</v>
      </c>
      <c r="C29" s="21">
        <f>'3-1'!C29+'3-2'!C29</f>
        <v>385297</v>
      </c>
      <c r="D29" s="21">
        <f t="shared" si="0"/>
        <v>69927</v>
      </c>
      <c r="E29" s="21">
        <f>'3-1'!E29+'3-2'!E29</f>
        <v>0</v>
      </c>
      <c r="F29" s="21">
        <f>'3-1'!F29+'3-2'!F29</f>
        <v>1708</v>
      </c>
      <c r="G29" s="21">
        <f>'3-1'!G29+'3-2'!G29</f>
        <v>562</v>
      </c>
      <c r="H29" s="21">
        <f>'3-1'!H29+'3-2'!H29</f>
        <v>60931</v>
      </c>
      <c r="I29" s="21">
        <f>'3-1'!I29+'3-2'!I29</f>
        <v>4299</v>
      </c>
      <c r="J29" s="21">
        <f>'3-1'!J29+'3-2'!J29</f>
        <v>2427</v>
      </c>
      <c r="K29" s="21">
        <f>'3-1'!K29+'3-2'!K29</f>
        <v>0</v>
      </c>
      <c r="L29" s="21">
        <f>'3-1'!L29+'3-2'!L29</f>
        <v>0</v>
      </c>
      <c r="M29" s="21">
        <f>'3-1'!M29+'3-2'!M29</f>
        <v>0</v>
      </c>
      <c r="N29" s="21">
        <f>'3-1'!N29+'3-2'!N29</f>
        <v>0</v>
      </c>
      <c r="O29" s="22">
        <v>24</v>
      </c>
    </row>
    <row r="30" spans="1:15" ht="18" customHeight="1">
      <c r="A30" s="16"/>
      <c r="B30" s="17">
        <v>25</v>
      </c>
      <c r="C30" s="18">
        <f>'3-1'!C30+'3-2'!C30</f>
        <v>412212</v>
      </c>
      <c r="D30" s="18">
        <f t="shared" si="0"/>
        <v>41469</v>
      </c>
      <c r="E30" s="18">
        <f>'3-1'!E30+'3-2'!E30</f>
        <v>449</v>
      </c>
      <c r="F30" s="18">
        <f>'3-1'!F30+'3-2'!F30</f>
        <v>1077</v>
      </c>
      <c r="G30" s="18">
        <f>'3-1'!G30+'3-2'!G30</f>
        <v>442</v>
      </c>
      <c r="H30" s="18">
        <f>'3-1'!H30+'3-2'!H30</f>
        <v>31197</v>
      </c>
      <c r="I30" s="18">
        <f>'3-1'!I30+'3-2'!I30</f>
        <v>3823</v>
      </c>
      <c r="J30" s="18">
        <f>'3-1'!J30+'3-2'!J30</f>
        <v>4481</v>
      </c>
      <c r="K30" s="18">
        <f>'3-1'!K30+'3-2'!K30</f>
        <v>0</v>
      </c>
      <c r="L30" s="18">
        <f>'3-1'!L30+'3-2'!L30</f>
        <v>0</v>
      </c>
      <c r="M30" s="18">
        <f>'3-1'!M30+'3-2'!M30</f>
        <v>0</v>
      </c>
      <c r="N30" s="18">
        <f>'3-1'!N30+'3-2'!N30</f>
        <v>0</v>
      </c>
      <c r="O30" s="19">
        <v>25</v>
      </c>
    </row>
    <row r="31" spans="1:15" ht="18" customHeight="1">
      <c r="A31" s="16"/>
      <c r="B31" s="20">
        <v>26</v>
      </c>
      <c r="C31" s="21">
        <f>'3-1'!C31+'3-2'!C31</f>
        <v>375706</v>
      </c>
      <c r="D31" s="21">
        <f t="shared" si="0"/>
        <v>25156</v>
      </c>
      <c r="E31" s="21">
        <f>'3-1'!E31+'3-2'!E31</f>
        <v>73</v>
      </c>
      <c r="F31" s="21">
        <f>'3-1'!F31+'3-2'!F31</f>
        <v>1657</v>
      </c>
      <c r="G31" s="21">
        <f>'3-1'!G31+'3-2'!G31</f>
        <v>0</v>
      </c>
      <c r="H31" s="21">
        <f>'3-1'!H31+'3-2'!H31</f>
        <v>18068</v>
      </c>
      <c r="I31" s="21">
        <f>'3-1'!I31+'3-2'!I31</f>
        <v>2997</v>
      </c>
      <c r="J31" s="21">
        <f>'3-1'!J31+'3-2'!J31</f>
        <v>1601</v>
      </c>
      <c r="K31" s="21">
        <f>'3-1'!K31+'3-2'!K31</f>
        <v>760</v>
      </c>
      <c r="L31" s="21">
        <f>'3-1'!L31+'3-2'!L31</f>
        <v>0</v>
      </c>
      <c r="M31" s="21">
        <f>'3-1'!M31+'3-2'!M31</f>
        <v>0</v>
      </c>
      <c r="N31" s="21">
        <f>'3-1'!N31+'3-2'!N31</f>
        <v>0</v>
      </c>
      <c r="O31" s="22">
        <v>26</v>
      </c>
    </row>
    <row r="32" spans="1:15" ht="18" customHeight="1">
      <c r="A32" s="16"/>
      <c r="B32" s="17">
        <v>27</v>
      </c>
      <c r="C32" s="18">
        <f>'3-1'!C32+'3-2'!C32</f>
        <v>424917</v>
      </c>
      <c r="D32" s="18">
        <f t="shared" si="0"/>
        <v>20723</v>
      </c>
      <c r="E32" s="18">
        <f>'3-1'!E32+'3-2'!E32</f>
        <v>406</v>
      </c>
      <c r="F32" s="18">
        <f>'3-1'!F32+'3-2'!F32</f>
        <v>1610</v>
      </c>
      <c r="G32" s="18">
        <f>'3-1'!G32+'3-2'!G32</f>
        <v>109</v>
      </c>
      <c r="H32" s="18">
        <f>'3-1'!H32+'3-2'!H32</f>
        <v>17017</v>
      </c>
      <c r="I32" s="18">
        <f>'3-1'!I32+'3-2'!I32</f>
        <v>783</v>
      </c>
      <c r="J32" s="18">
        <f>'3-1'!J32+'3-2'!J32</f>
        <v>449</v>
      </c>
      <c r="K32" s="18">
        <f>'3-1'!K32+'3-2'!K32</f>
        <v>349</v>
      </c>
      <c r="L32" s="18">
        <f>'3-1'!L32+'3-2'!L32</f>
        <v>0</v>
      </c>
      <c r="M32" s="18">
        <f>'3-1'!M32+'3-2'!M32</f>
        <v>0</v>
      </c>
      <c r="N32" s="18">
        <f>'3-1'!N32+'3-2'!N32</f>
        <v>0</v>
      </c>
      <c r="O32" s="19">
        <v>27</v>
      </c>
    </row>
    <row r="33" spans="1:15" ht="18" customHeight="1">
      <c r="A33" s="16"/>
      <c r="B33" s="20">
        <v>28</v>
      </c>
      <c r="C33" s="21">
        <f>'3-1'!C33+'3-2'!C33</f>
        <v>379599</v>
      </c>
      <c r="D33" s="21">
        <f t="shared" si="0"/>
        <v>15069</v>
      </c>
      <c r="E33" s="21">
        <f>'3-1'!E33+'3-2'!E33</f>
        <v>502</v>
      </c>
      <c r="F33" s="21">
        <f>'3-1'!F33+'3-2'!F33</f>
        <v>2357</v>
      </c>
      <c r="G33" s="21">
        <f>'3-1'!G33+'3-2'!G33</f>
        <v>0</v>
      </c>
      <c r="H33" s="21">
        <f>'3-1'!H33+'3-2'!H33</f>
        <v>8898</v>
      </c>
      <c r="I33" s="21">
        <f>'3-1'!I33+'3-2'!I33</f>
        <v>1050</v>
      </c>
      <c r="J33" s="21">
        <f>'3-1'!J33+'3-2'!J33</f>
        <v>2262</v>
      </c>
      <c r="K33" s="21">
        <f>'3-1'!K33+'3-2'!K33</f>
        <v>0</v>
      </c>
      <c r="L33" s="21">
        <f>'3-1'!L33+'3-2'!L33</f>
        <v>0</v>
      </c>
      <c r="M33" s="21">
        <f>'3-1'!M33+'3-2'!M33</f>
        <v>0</v>
      </c>
      <c r="N33" s="21">
        <f>'3-1'!N33+'3-2'!N33</f>
        <v>0</v>
      </c>
      <c r="O33" s="22">
        <v>28</v>
      </c>
    </row>
    <row r="34" spans="1:15" ht="18" customHeight="1">
      <c r="A34" s="16"/>
      <c r="B34" s="17">
        <v>29</v>
      </c>
      <c r="C34" s="18">
        <f>'3-1'!C34+'3-2'!C34</f>
        <v>345896</v>
      </c>
      <c r="D34" s="18">
        <f t="shared" si="0"/>
        <v>11490</v>
      </c>
      <c r="E34" s="18">
        <f>'3-1'!E34+'3-2'!E34</f>
        <v>460</v>
      </c>
      <c r="F34" s="18">
        <f>'3-1'!F34+'3-2'!F34</f>
        <v>1002</v>
      </c>
      <c r="G34" s="18">
        <f>'3-1'!G34+'3-2'!G34</f>
        <v>561</v>
      </c>
      <c r="H34" s="18">
        <f>'3-1'!H34+'3-2'!H34</f>
        <v>6836</v>
      </c>
      <c r="I34" s="18">
        <f>'3-1'!I34+'3-2'!I34</f>
        <v>1029</v>
      </c>
      <c r="J34" s="18">
        <f>'3-1'!J34+'3-2'!J34</f>
        <v>1602</v>
      </c>
      <c r="K34" s="18">
        <f>'3-1'!K34+'3-2'!K34</f>
        <v>0</v>
      </c>
      <c r="L34" s="18">
        <f>'3-1'!L34+'3-2'!L34</f>
        <v>0</v>
      </c>
      <c r="M34" s="18">
        <f>'3-1'!M34+'3-2'!M34</f>
        <v>0</v>
      </c>
      <c r="N34" s="18">
        <f>'3-1'!N34+'3-2'!N34</f>
        <v>0</v>
      </c>
      <c r="O34" s="19">
        <v>29</v>
      </c>
    </row>
    <row r="35" spans="1:15" ht="18" customHeight="1">
      <c r="A35" s="16"/>
      <c r="B35" s="20" t="s">
        <v>32</v>
      </c>
      <c r="C35" s="21">
        <f>'3-1'!C35+'3-2'!C35</f>
        <v>8479341</v>
      </c>
      <c r="D35" s="21">
        <f>SUM(E35:N35)</f>
        <v>71244</v>
      </c>
      <c r="E35" s="21">
        <f>'3-1'!E35+'3-2'!E35</f>
        <v>2206</v>
      </c>
      <c r="F35" s="21">
        <f>'3-1'!F35+'3-2'!F35</f>
        <v>7924</v>
      </c>
      <c r="G35" s="21">
        <f>'3-1'!G35+'3-2'!G35</f>
        <v>382</v>
      </c>
      <c r="H35" s="21">
        <f>'3-1'!H35+'3-2'!H35</f>
        <v>47331</v>
      </c>
      <c r="I35" s="21">
        <f>'3-1'!I35+'3-2'!I35</f>
        <v>3635</v>
      </c>
      <c r="J35" s="21">
        <f>'3-1'!J35+'3-2'!J35</f>
        <v>9766</v>
      </c>
      <c r="K35" s="21">
        <f>'3-1'!K35+'3-2'!K35</f>
        <v>0</v>
      </c>
      <c r="L35" s="21">
        <f>'3-1'!L35+'3-2'!L35</f>
        <v>0</v>
      </c>
      <c r="M35" s="21">
        <f>'3-1'!M35+'3-2'!M35</f>
        <v>0</v>
      </c>
      <c r="N35" s="21">
        <f>'3-1'!N35+'3-2'!N35</f>
        <v>0</v>
      </c>
      <c r="O35" s="22" t="s">
        <v>32</v>
      </c>
    </row>
    <row r="36" spans="1:15">
      <c r="A36" s="16"/>
      <c r="B36" s="23" t="s">
        <v>33</v>
      </c>
      <c r="C36" s="24">
        <f>SUM(C8:C35)</f>
        <v>19221882</v>
      </c>
      <c r="D36" s="24">
        <f>SUM(D8:D35)</f>
        <v>6412128</v>
      </c>
      <c r="E36" s="24">
        <f>SUM(E8:E35)</f>
        <v>4096</v>
      </c>
      <c r="F36" s="24">
        <f t="shared" ref="F36:N36" si="1">SUM(F8:F35)</f>
        <v>18089</v>
      </c>
      <c r="G36" s="24">
        <f t="shared" si="1"/>
        <v>3574</v>
      </c>
      <c r="H36" s="24">
        <f t="shared" si="1"/>
        <v>1236928</v>
      </c>
      <c r="I36" s="24">
        <f t="shared" si="1"/>
        <v>103718</v>
      </c>
      <c r="J36" s="24">
        <f t="shared" si="1"/>
        <v>1192012</v>
      </c>
      <c r="K36" s="24">
        <f t="shared" si="1"/>
        <v>11806</v>
      </c>
      <c r="L36" s="24">
        <f t="shared" si="1"/>
        <v>1167933</v>
      </c>
      <c r="M36" s="24">
        <f t="shared" si="1"/>
        <v>2409236</v>
      </c>
      <c r="N36" s="24">
        <f t="shared" si="1"/>
        <v>264736</v>
      </c>
      <c r="O36" s="23" t="s">
        <v>34</v>
      </c>
    </row>
    <row r="37" spans="1:15" s="4" customFormat="1" ht="23.25" customHeight="1">
      <c r="A37" s="1"/>
      <c r="B37" s="110" t="s">
        <v>35</v>
      </c>
      <c r="C37" s="110"/>
      <c r="D37" s="110"/>
      <c r="E37" s="110"/>
      <c r="F37" s="110"/>
      <c r="G37" s="110"/>
      <c r="H37" s="1"/>
      <c r="I37" s="1"/>
      <c r="J37" s="1"/>
      <c r="K37" s="111" t="s">
        <v>36</v>
      </c>
      <c r="L37" s="111"/>
      <c r="M37" s="111"/>
      <c r="N37" s="111"/>
      <c r="O37" s="111"/>
    </row>
    <row r="38" spans="1:15">
      <c r="B38" s="112"/>
      <c r="C38" s="112"/>
      <c r="D38" s="112"/>
      <c r="E38" s="112"/>
      <c r="F38" s="112"/>
      <c r="G38" s="112"/>
      <c r="M38" s="113"/>
      <c r="N38" s="113"/>
      <c r="O38" s="113"/>
    </row>
    <row r="39" spans="1:15">
      <c r="M39" s="16"/>
    </row>
    <row r="40" spans="1:15">
      <c r="N40" s="25"/>
    </row>
    <row r="41" spans="1:15">
      <c r="I41" s="26"/>
      <c r="J41" s="26"/>
      <c r="K41" s="26"/>
      <c r="L41" s="26"/>
      <c r="M41" s="26"/>
    </row>
    <row r="42" spans="1:15">
      <c r="I42" s="26"/>
      <c r="J42" s="26"/>
      <c r="K42" s="26"/>
      <c r="L42" s="26"/>
      <c r="M42" s="26"/>
    </row>
  </sheetData>
  <mergeCells count="11">
    <mergeCell ref="B37:G37"/>
    <mergeCell ref="K37:O37"/>
    <mergeCell ref="B38:G38"/>
    <mergeCell ref="M38:O38"/>
    <mergeCell ref="B2:C2"/>
    <mergeCell ref="B3:O3"/>
    <mergeCell ref="B4:O4"/>
    <mergeCell ref="B5:B7"/>
    <mergeCell ref="C5:C6"/>
    <mergeCell ref="D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B2:O14"/>
  <sheetViews>
    <sheetView zoomScale="80" zoomScaleNormal="80" workbookViewId="0">
      <selection activeCell="Q31" sqref="Q31"/>
    </sheetView>
  </sheetViews>
  <sheetFormatPr baseColWidth="10" defaultColWidth="10.1640625" defaultRowHeight="40" customHeight="1"/>
  <cols>
    <col min="1" max="1" width="1.83203125" style="1" customWidth="1"/>
    <col min="2" max="2" width="14.5" style="1" customWidth="1"/>
    <col min="3" max="14" width="10.5" style="1" customWidth="1"/>
    <col min="15" max="15" width="12.83203125" style="1" customWidth="1"/>
    <col min="16" max="16384" width="10.1640625" style="1"/>
  </cols>
  <sheetData>
    <row r="2" spans="2:15" s="2" customFormat="1" ht="24" customHeight="1">
      <c r="B2" s="58" t="s">
        <v>222</v>
      </c>
      <c r="C2" s="59"/>
      <c r="D2" s="58"/>
      <c r="E2" s="58"/>
      <c r="F2" s="58"/>
      <c r="G2" s="58"/>
      <c r="H2" s="58"/>
      <c r="I2" s="58"/>
      <c r="J2" s="58"/>
      <c r="K2" s="58"/>
      <c r="L2" s="1"/>
      <c r="M2" s="1"/>
      <c r="N2" s="1"/>
      <c r="O2" s="59" t="s">
        <v>223</v>
      </c>
    </row>
    <row r="3" spans="2:15" s="6" customFormat="1" ht="30" customHeight="1">
      <c r="B3" s="145" t="s">
        <v>224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</row>
    <row r="4" spans="2:15" s="7" customFormat="1" ht="30" customHeight="1">
      <c r="B4" s="148" t="s">
        <v>225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</row>
    <row r="5" spans="2:15" s="8" customFormat="1" ht="39.75" customHeight="1">
      <c r="B5" s="117" t="s">
        <v>226</v>
      </c>
      <c r="C5" s="118" t="s">
        <v>227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30"/>
      <c r="O5" s="118" t="s">
        <v>228</v>
      </c>
    </row>
    <row r="6" spans="2:15" s="12" customFormat="1" ht="69" customHeight="1">
      <c r="B6" s="118"/>
      <c r="C6" s="11" t="s">
        <v>100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101</v>
      </c>
      <c r="J6" s="11" t="s">
        <v>15</v>
      </c>
      <c r="K6" s="11" t="s">
        <v>16</v>
      </c>
      <c r="L6" s="11" t="s">
        <v>102</v>
      </c>
      <c r="M6" s="11" t="s">
        <v>229</v>
      </c>
      <c r="N6" s="11" t="s">
        <v>230</v>
      </c>
      <c r="O6" s="124" t="s">
        <v>151</v>
      </c>
    </row>
    <row r="7" spans="2:15" s="12" customFormat="1" ht="68.25" customHeight="1">
      <c r="B7" s="118" t="s">
        <v>152</v>
      </c>
      <c r="C7" s="71" t="s">
        <v>33</v>
      </c>
      <c r="D7" s="71" t="s">
        <v>22</v>
      </c>
      <c r="E7" s="71" t="s">
        <v>23</v>
      </c>
      <c r="F7" s="71" t="s">
        <v>24</v>
      </c>
      <c r="G7" s="71" t="s">
        <v>25</v>
      </c>
      <c r="H7" s="72" t="s">
        <v>26</v>
      </c>
      <c r="I7" s="71" t="s">
        <v>105</v>
      </c>
      <c r="J7" s="72" t="s">
        <v>28</v>
      </c>
      <c r="K7" s="73" t="s">
        <v>153</v>
      </c>
      <c r="L7" s="71" t="s">
        <v>30</v>
      </c>
      <c r="M7" s="62" t="s">
        <v>231</v>
      </c>
      <c r="N7" s="71" t="s">
        <v>232</v>
      </c>
      <c r="O7" s="124"/>
    </row>
    <row r="8" spans="2:15" ht="63.75" customHeight="1">
      <c r="B8" s="63" t="s">
        <v>233</v>
      </c>
      <c r="C8" s="18">
        <f>SUM(D8:N8)</f>
        <v>5835501</v>
      </c>
      <c r="D8" s="18">
        <f>'10-1 '!D8+'10-2 '!D8</f>
        <v>2710</v>
      </c>
      <c r="E8" s="18">
        <f>'10-1 '!E8+'10-2 '!E8</f>
        <v>15651</v>
      </c>
      <c r="F8" s="18">
        <f>'10-1 '!F8+'10-2 '!F8</f>
        <v>2701</v>
      </c>
      <c r="G8" s="18">
        <f>'10-1 '!G8+'10-2 '!G8</f>
        <v>1172771</v>
      </c>
      <c r="H8" s="18">
        <f>'10-1 '!H8+'10-2 '!H8</f>
        <v>97293</v>
      </c>
      <c r="I8" s="18">
        <f>'10-1 '!I8+'10-2 '!I8</f>
        <v>1072277</v>
      </c>
      <c r="J8" s="18">
        <f>'10-1 '!J8+'10-2 '!J8</f>
        <v>11329</v>
      </c>
      <c r="K8" s="18">
        <f>'10-1 '!K8+'10-2 '!K8</f>
        <v>1110672</v>
      </c>
      <c r="L8" s="18">
        <f>'10-1 '!L8+'10-2 '!L8</f>
        <v>2224443</v>
      </c>
      <c r="M8" s="18">
        <f>'10-1 '!M8+'10-2 '!M8</f>
        <v>118765</v>
      </c>
      <c r="N8" s="18">
        <f>'10-1 '!N8+'10-2 '!N8</f>
        <v>6889</v>
      </c>
      <c r="O8" s="51" t="s">
        <v>234</v>
      </c>
    </row>
    <row r="9" spans="2:15" ht="63.75" customHeight="1">
      <c r="B9" s="42" t="s">
        <v>235</v>
      </c>
      <c r="C9" s="21">
        <f>SUM(D9:N9)</f>
        <v>556958</v>
      </c>
      <c r="D9" s="21">
        <f>'10-1 '!D9+'10-2 '!D9</f>
        <v>1029</v>
      </c>
      <c r="E9" s="21">
        <f>'10-1 '!E9+'10-2 '!E9</f>
        <v>1580</v>
      </c>
      <c r="F9" s="21">
        <f>'10-1 '!F9+'10-2 '!F9</f>
        <v>873</v>
      </c>
      <c r="G9" s="21">
        <f>'10-1 '!G9+'10-2 '!G9</f>
        <v>59883</v>
      </c>
      <c r="H9" s="21">
        <f>'10-1 '!H9+'10-2 '!H9</f>
        <v>6203</v>
      </c>
      <c r="I9" s="21">
        <f>'10-1 '!I9+'10-2 '!I9</f>
        <v>118000</v>
      </c>
      <c r="J9" s="21">
        <f>'10-1 '!J9+'10-2 '!J9</f>
        <v>477</v>
      </c>
      <c r="K9" s="21">
        <f>'10-1 '!K9+'10-2 '!K9</f>
        <v>56245</v>
      </c>
      <c r="L9" s="21">
        <f>'10-1 '!L9+'10-2 '!L9</f>
        <v>176807</v>
      </c>
      <c r="M9" s="21">
        <f>'10-1 '!M9+'10-2 '!M9</f>
        <v>122260</v>
      </c>
      <c r="N9" s="21">
        <f>'10-1 '!N9+'10-2 '!N9</f>
        <v>13601</v>
      </c>
      <c r="O9" s="33" t="s">
        <v>236</v>
      </c>
    </row>
    <row r="10" spans="2:15" ht="63.75" customHeight="1">
      <c r="B10" s="63" t="s">
        <v>237</v>
      </c>
      <c r="C10" s="18">
        <f>SUM(D10:N10)</f>
        <v>16124</v>
      </c>
      <c r="D10" s="18">
        <f>'10-1 '!D10+'10-2 '!D10</f>
        <v>357</v>
      </c>
      <c r="E10" s="18">
        <f>'10-1 '!E10+'10-2 '!E10</f>
        <v>469</v>
      </c>
      <c r="F10" s="18">
        <f>'10-1 '!F10+'10-2 '!F10</f>
        <v>0</v>
      </c>
      <c r="G10" s="18">
        <f>'10-1 '!G10+'10-2 '!G10</f>
        <v>3266</v>
      </c>
      <c r="H10" s="18">
        <f>'10-1 '!H10+'10-2 '!H10</f>
        <v>222</v>
      </c>
      <c r="I10" s="18">
        <f>'10-1 '!I10+'10-2 '!I10</f>
        <v>1545</v>
      </c>
      <c r="J10" s="18">
        <f>'10-1 '!J10+'10-2 '!J10</f>
        <v>0</v>
      </c>
      <c r="K10" s="18">
        <f>'10-1 '!K10+'10-2 '!K10</f>
        <v>1016</v>
      </c>
      <c r="L10" s="18">
        <f>'10-1 '!L10+'10-2 '!L10</f>
        <v>7334</v>
      </c>
      <c r="M10" s="18">
        <f>'10-1 '!M10+'10-2 '!M10</f>
        <v>784</v>
      </c>
      <c r="N10" s="18">
        <f>'10-1 '!N10+'10-2 '!N10</f>
        <v>1131</v>
      </c>
      <c r="O10" s="51" t="s">
        <v>238</v>
      </c>
    </row>
    <row r="11" spans="2:15" ht="63.75" customHeight="1">
      <c r="B11" s="42" t="s">
        <v>205</v>
      </c>
      <c r="C11" s="21">
        <f>SUM(D11:N11)</f>
        <v>3545</v>
      </c>
      <c r="D11" s="21">
        <f>'10-1 '!D11+'10-2 '!D11</f>
        <v>0</v>
      </c>
      <c r="E11" s="21">
        <f>'10-1 '!E11+'10-2 '!E11</f>
        <v>389</v>
      </c>
      <c r="F11" s="21">
        <f>'10-1 '!F11+'10-2 '!F11</f>
        <v>0</v>
      </c>
      <c r="G11" s="21">
        <f>'10-1 '!G11+'10-2 '!G11</f>
        <v>1008</v>
      </c>
      <c r="H11" s="21">
        <f>'10-1 '!H11+'10-2 '!H11</f>
        <v>0</v>
      </c>
      <c r="I11" s="21">
        <f>'10-1 '!I11+'10-2 '!I11</f>
        <v>190</v>
      </c>
      <c r="J11" s="21">
        <f>'10-1 '!J11+'10-2 '!J11</f>
        <v>0</v>
      </c>
      <c r="K11" s="21">
        <f>'10-1 '!K11+'10-2 '!K11</f>
        <v>0</v>
      </c>
      <c r="L11" s="21">
        <f>'10-1 '!L11+'10-2 '!L11</f>
        <v>652</v>
      </c>
      <c r="M11" s="21">
        <f>'10-1 '!M11+'10-2 '!M11</f>
        <v>1008</v>
      </c>
      <c r="N11" s="21">
        <f>'10-1 '!N11+'10-2 '!N11</f>
        <v>298</v>
      </c>
      <c r="O11" s="33" t="s">
        <v>195</v>
      </c>
    </row>
    <row r="12" spans="2:15" s="4" customFormat="1" ht="63.75" customHeight="1">
      <c r="B12" s="64" t="s">
        <v>33</v>
      </c>
      <c r="C12" s="65">
        <f t="shared" ref="C12:M12" si="0">SUM(C8:C11)</f>
        <v>6412128</v>
      </c>
      <c r="D12" s="65">
        <f t="shared" si="0"/>
        <v>4096</v>
      </c>
      <c r="E12" s="65">
        <f t="shared" si="0"/>
        <v>18089</v>
      </c>
      <c r="F12" s="65">
        <f t="shared" si="0"/>
        <v>3574</v>
      </c>
      <c r="G12" s="65">
        <f t="shared" si="0"/>
        <v>1236928</v>
      </c>
      <c r="H12" s="65">
        <f t="shared" si="0"/>
        <v>103718</v>
      </c>
      <c r="I12" s="65">
        <f t="shared" si="0"/>
        <v>1192012</v>
      </c>
      <c r="J12" s="65">
        <f t="shared" si="0"/>
        <v>11806</v>
      </c>
      <c r="K12" s="65">
        <f t="shared" si="0"/>
        <v>1167933</v>
      </c>
      <c r="L12" s="65">
        <f t="shared" si="0"/>
        <v>2409236</v>
      </c>
      <c r="M12" s="65">
        <f t="shared" si="0"/>
        <v>242817</v>
      </c>
      <c r="N12" s="65">
        <f>SUM(N8:N11)</f>
        <v>21919</v>
      </c>
      <c r="O12" s="64" t="s">
        <v>34</v>
      </c>
    </row>
    <row r="13" spans="2:15" s="56" customFormat="1" ht="30" customHeight="1">
      <c r="B13" s="110" t="s">
        <v>35</v>
      </c>
      <c r="C13" s="110"/>
      <c r="D13" s="110"/>
      <c r="E13" s="110"/>
      <c r="F13" s="110"/>
      <c r="G13" s="110"/>
      <c r="H13" s="110"/>
      <c r="I13" s="111" t="s">
        <v>36</v>
      </c>
      <c r="J13" s="111"/>
      <c r="K13" s="111"/>
      <c r="L13" s="111"/>
      <c r="M13" s="111"/>
      <c r="N13" s="111"/>
      <c r="O13" s="111"/>
    </row>
    <row r="14" spans="2:15" ht="12.75" customHeight="1"/>
  </sheetData>
  <mergeCells count="7">
    <mergeCell ref="B13:H13"/>
    <mergeCell ref="I13:O13"/>
    <mergeCell ref="B3:O3"/>
    <mergeCell ref="B4:O4"/>
    <mergeCell ref="B5:B7"/>
    <mergeCell ref="C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B2:AC14"/>
  <sheetViews>
    <sheetView zoomScale="70" zoomScaleNormal="70" workbookViewId="0">
      <selection activeCell="Q31" sqref="Q31"/>
    </sheetView>
  </sheetViews>
  <sheetFormatPr baseColWidth="10" defaultColWidth="10.1640625" defaultRowHeight="40" customHeight="1"/>
  <cols>
    <col min="1" max="1" width="1.83203125" style="1" customWidth="1"/>
    <col min="2" max="2" width="14.5" style="1" customWidth="1"/>
    <col min="3" max="14" width="10.5" style="1" customWidth="1"/>
    <col min="15" max="15" width="12.83203125" style="1" customWidth="1"/>
    <col min="16" max="20" width="10.1640625" style="1"/>
    <col min="21" max="23" width="18.33203125" style="1" customWidth="1"/>
    <col min="24" max="16384" width="10.1640625" style="1"/>
  </cols>
  <sheetData>
    <row r="2" spans="2:29" s="2" customFormat="1" ht="24" customHeight="1">
      <c r="B2" s="58" t="s">
        <v>239</v>
      </c>
      <c r="C2" s="59"/>
      <c r="D2" s="58"/>
      <c r="E2" s="58"/>
      <c r="F2" s="58"/>
      <c r="G2" s="58"/>
      <c r="H2" s="58"/>
      <c r="I2" s="58"/>
      <c r="J2" s="58"/>
      <c r="K2" s="58"/>
      <c r="L2" s="1"/>
      <c r="M2" s="1"/>
      <c r="N2" s="1"/>
      <c r="O2" s="59" t="s">
        <v>240</v>
      </c>
    </row>
    <row r="3" spans="2:29" s="6" customFormat="1" ht="30" customHeight="1">
      <c r="B3" s="145" t="s">
        <v>241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</row>
    <row r="4" spans="2:29" s="7" customFormat="1" ht="30" customHeight="1">
      <c r="B4" s="148" t="s">
        <v>242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</row>
    <row r="5" spans="2:29" s="8" customFormat="1" ht="39.75" customHeight="1">
      <c r="B5" s="117" t="s">
        <v>226</v>
      </c>
      <c r="C5" s="118" t="s">
        <v>227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30"/>
      <c r="O5" s="118" t="s">
        <v>228</v>
      </c>
    </row>
    <row r="6" spans="2:29" s="12" customFormat="1" ht="69" customHeight="1">
      <c r="B6" s="118"/>
      <c r="C6" s="11" t="s">
        <v>100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101</v>
      </c>
      <c r="J6" s="11" t="s">
        <v>15</v>
      </c>
      <c r="K6" s="11" t="s">
        <v>16</v>
      </c>
      <c r="L6" s="11" t="s">
        <v>102</v>
      </c>
      <c r="M6" s="11" t="s">
        <v>229</v>
      </c>
      <c r="N6" s="11" t="s">
        <v>230</v>
      </c>
      <c r="O6" s="124" t="s">
        <v>151</v>
      </c>
    </row>
    <row r="7" spans="2:29" s="12" customFormat="1" ht="68.25" customHeight="1">
      <c r="B7" s="118" t="s">
        <v>152</v>
      </c>
      <c r="C7" s="71" t="s">
        <v>33</v>
      </c>
      <c r="D7" s="71" t="s">
        <v>22</v>
      </c>
      <c r="E7" s="71" t="s">
        <v>23</v>
      </c>
      <c r="F7" s="71" t="s">
        <v>24</v>
      </c>
      <c r="G7" s="71" t="s">
        <v>25</v>
      </c>
      <c r="H7" s="72" t="s">
        <v>26</v>
      </c>
      <c r="I7" s="71" t="s">
        <v>105</v>
      </c>
      <c r="J7" s="72" t="s">
        <v>28</v>
      </c>
      <c r="K7" s="73" t="s">
        <v>153</v>
      </c>
      <c r="L7" s="71" t="s">
        <v>30</v>
      </c>
      <c r="M7" s="62" t="s">
        <v>231</v>
      </c>
      <c r="N7" s="71" t="s">
        <v>232</v>
      </c>
      <c r="O7" s="124"/>
    </row>
    <row r="8" spans="2:29" ht="63.75" customHeight="1">
      <c r="B8" s="63" t="s">
        <v>233</v>
      </c>
      <c r="C8" s="18">
        <f>SUM(D8:N8)</f>
        <v>2923702</v>
      </c>
      <c r="D8" s="18">
        <v>1679</v>
      </c>
      <c r="E8" s="18">
        <v>8764</v>
      </c>
      <c r="F8" s="18">
        <v>2514</v>
      </c>
      <c r="G8" s="18">
        <v>536758</v>
      </c>
      <c r="H8" s="18">
        <v>83013</v>
      </c>
      <c r="I8" s="18">
        <v>558482</v>
      </c>
      <c r="J8" s="18">
        <v>8098</v>
      </c>
      <c r="K8" s="18">
        <v>555857</v>
      </c>
      <c r="L8" s="18">
        <v>1110515</v>
      </c>
      <c r="M8" s="18">
        <v>55479</v>
      </c>
      <c r="N8" s="18">
        <v>2543</v>
      </c>
      <c r="O8" s="51" t="s">
        <v>234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2:29" ht="63.75" customHeight="1">
      <c r="B9" s="42" t="s">
        <v>235</v>
      </c>
      <c r="C9" s="21">
        <f>SUM(D9:N9)</f>
        <v>334341</v>
      </c>
      <c r="D9" s="21">
        <v>657</v>
      </c>
      <c r="E9" s="21">
        <v>921</v>
      </c>
      <c r="F9" s="21">
        <v>483</v>
      </c>
      <c r="G9" s="21">
        <v>33725</v>
      </c>
      <c r="H9" s="21">
        <v>4396</v>
      </c>
      <c r="I9" s="21">
        <v>81322</v>
      </c>
      <c r="J9" s="21">
        <v>477</v>
      </c>
      <c r="K9" s="21">
        <v>35360</v>
      </c>
      <c r="L9" s="21">
        <v>105380</v>
      </c>
      <c r="M9" s="21">
        <v>66069</v>
      </c>
      <c r="N9" s="21">
        <v>5551</v>
      </c>
      <c r="O9" s="33" t="s">
        <v>236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2:29" ht="63.75" customHeight="1">
      <c r="B10" s="63" t="s">
        <v>237</v>
      </c>
      <c r="C10" s="18">
        <f>SUM(D10:N10)</f>
        <v>10135</v>
      </c>
      <c r="D10" s="18">
        <v>0</v>
      </c>
      <c r="E10" s="18">
        <v>469</v>
      </c>
      <c r="F10" s="18">
        <v>0</v>
      </c>
      <c r="G10" s="18">
        <v>2143</v>
      </c>
      <c r="H10" s="18">
        <v>222</v>
      </c>
      <c r="I10" s="18">
        <v>1193</v>
      </c>
      <c r="J10" s="18">
        <v>0</v>
      </c>
      <c r="K10" s="18">
        <v>348</v>
      </c>
      <c r="L10" s="18">
        <v>5030</v>
      </c>
      <c r="M10" s="18">
        <v>114</v>
      </c>
      <c r="N10" s="18">
        <v>616</v>
      </c>
      <c r="O10" s="51" t="s">
        <v>238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2:29" ht="63.75" customHeight="1">
      <c r="B11" s="42" t="s">
        <v>205</v>
      </c>
      <c r="C11" s="21">
        <f>SUM(D11:N11)</f>
        <v>1310</v>
      </c>
      <c r="D11" s="21">
        <v>0</v>
      </c>
      <c r="E11" s="21">
        <v>389</v>
      </c>
      <c r="F11" s="21">
        <v>0</v>
      </c>
      <c r="G11" s="21">
        <v>484</v>
      </c>
      <c r="H11" s="21">
        <v>0</v>
      </c>
      <c r="I11" s="21">
        <v>0</v>
      </c>
      <c r="J11" s="21">
        <v>0</v>
      </c>
      <c r="K11" s="21">
        <v>0</v>
      </c>
      <c r="L11" s="21">
        <v>157</v>
      </c>
      <c r="M11" s="21">
        <v>280</v>
      </c>
      <c r="N11" s="21">
        <v>0</v>
      </c>
      <c r="O11" s="33" t="s">
        <v>195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2:29" s="4" customFormat="1" ht="63.75" customHeight="1">
      <c r="B12" s="64" t="s">
        <v>33</v>
      </c>
      <c r="C12" s="69">
        <f t="shared" ref="C12:M12" si="0">SUM(C8:C11)</f>
        <v>3269488</v>
      </c>
      <c r="D12" s="69">
        <f t="shared" si="0"/>
        <v>2336</v>
      </c>
      <c r="E12" s="69">
        <f t="shared" si="0"/>
        <v>10543</v>
      </c>
      <c r="F12" s="69">
        <f>SUM(F8:F11)</f>
        <v>2997</v>
      </c>
      <c r="G12" s="69">
        <f t="shared" si="0"/>
        <v>573110</v>
      </c>
      <c r="H12" s="69">
        <f t="shared" si="0"/>
        <v>87631</v>
      </c>
      <c r="I12" s="69">
        <f t="shared" si="0"/>
        <v>640997</v>
      </c>
      <c r="J12" s="69">
        <f t="shared" si="0"/>
        <v>8575</v>
      </c>
      <c r="K12" s="69">
        <f t="shared" si="0"/>
        <v>591565</v>
      </c>
      <c r="L12" s="69">
        <f t="shared" si="0"/>
        <v>1221082</v>
      </c>
      <c r="M12" s="69">
        <f t="shared" si="0"/>
        <v>121942</v>
      </c>
      <c r="N12" s="69">
        <f>SUM(N8:N11)</f>
        <v>8710</v>
      </c>
      <c r="O12" s="64" t="s">
        <v>34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2:29" s="56" customFormat="1" ht="30" customHeight="1">
      <c r="B13" s="110" t="s">
        <v>35</v>
      </c>
      <c r="C13" s="110"/>
      <c r="D13" s="110"/>
      <c r="E13" s="110"/>
      <c r="F13" s="110"/>
      <c r="G13" s="110"/>
      <c r="H13" s="110"/>
      <c r="I13" s="111" t="s">
        <v>36</v>
      </c>
      <c r="J13" s="111"/>
      <c r="K13" s="111"/>
      <c r="L13" s="111"/>
      <c r="M13" s="111"/>
      <c r="N13" s="111"/>
      <c r="O13" s="111"/>
    </row>
    <row r="14" spans="2:29" ht="12.75" customHeight="1"/>
  </sheetData>
  <mergeCells count="7">
    <mergeCell ref="B13:H13"/>
    <mergeCell ref="I13:O13"/>
    <mergeCell ref="B3:O3"/>
    <mergeCell ref="B4:O4"/>
    <mergeCell ref="B5:B7"/>
    <mergeCell ref="C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B2:AB14"/>
  <sheetViews>
    <sheetView zoomScale="70" zoomScaleNormal="70" workbookViewId="0">
      <selection activeCell="Q31" sqref="Q31"/>
    </sheetView>
  </sheetViews>
  <sheetFormatPr baseColWidth="10" defaultColWidth="10.1640625" defaultRowHeight="40" customHeight="1"/>
  <cols>
    <col min="1" max="1" width="1.83203125" style="1" customWidth="1"/>
    <col min="2" max="2" width="14.5" style="1" customWidth="1"/>
    <col min="3" max="14" width="10.5" style="1" customWidth="1"/>
    <col min="15" max="15" width="12.83203125" style="1" customWidth="1"/>
    <col min="16" max="19" width="10.1640625" style="1"/>
    <col min="20" max="23" width="18.33203125" style="1" customWidth="1"/>
    <col min="24" max="16384" width="10.1640625" style="1"/>
  </cols>
  <sheetData>
    <row r="2" spans="2:28" s="2" customFormat="1" ht="24" customHeight="1">
      <c r="B2" s="58" t="s">
        <v>243</v>
      </c>
      <c r="C2" s="59"/>
      <c r="D2" s="58"/>
      <c r="E2" s="58"/>
      <c r="F2" s="58"/>
      <c r="G2" s="58"/>
      <c r="H2" s="58"/>
      <c r="I2" s="58"/>
      <c r="J2" s="58"/>
      <c r="K2" s="58"/>
      <c r="L2" s="1"/>
      <c r="M2" s="1"/>
      <c r="N2" s="1"/>
      <c r="O2" s="59" t="s">
        <v>244</v>
      </c>
    </row>
    <row r="3" spans="2:28" s="6" customFormat="1" ht="30" customHeight="1">
      <c r="B3" s="145" t="s">
        <v>245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</row>
    <row r="4" spans="2:28" s="7" customFormat="1" ht="30" customHeight="1">
      <c r="B4" s="148" t="s">
        <v>246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</row>
    <row r="5" spans="2:28" s="8" customFormat="1" ht="39.75" customHeight="1">
      <c r="B5" s="117" t="s">
        <v>226</v>
      </c>
      <c r="C5" s="118" t="s">
        <v>227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30"/>
      <c r="O5" s="118" t="s">
        <v>228</v>
      </c>
    </row>
    <row r="6" spans="2:28" s="12" customFormat="1" ht="69" customHeight="1">
      <c r="B6" s="118"/>
      <c r="C6" s="11" t="s">
        <v>100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101</v>
      </c>
      <c r="J6" s="11" t="s">
        <v>15</v>
      </c>
      <c r="K6" s="11" t="s">
        <v>16</v>
      </c>
      <c r="L6" s="11" t="s">
        <v>102</v>
      </c>
      <c r="M6" s="11" t="s">
        <v>229</v>
      </c>
      <c r="N6" s="11" t="s">
        <v>230</v>
      </c>
      <c r="O6" s="124" t="s">
        <v>151</v>
      </c>
    </row>
    <row r="7" spans="2:28" s="12" customFormat="1" ht="68.25" customHeight="1">
      <c r="B7" s="118" t="s">
        <v>152</v>
      </c>
      <c r="C7" s="71" t="s">
        <v>33</v>
      </c>
      <c r="D7" s="71" t="s">
        <v>22</v>
      </c>
      <c r="E7" s="71" t="s">
        <v>23</v>
      </c>
      <c r="F7" s="71" t="s">
        <v>24</v>
      </c>
      <c r="G7" s="71" t="s">
        <v>25</v>
      </c>
      <c r="H7" s="72" t="s">
        <v>26</v>
      </c>
      <c r="I7" s="71" t="s">
        <v>105</v>
      </c>
      <c r="J7" s="72" t="s">
        <v>28</v>
      </c>
      <c r="K7" s="73" t="s">
        <v>153</v>
      </c>
      <c r="L7" s="71" t="s">
        <v>30</v>
      </c>
      <c r="M7" s="62" t="s">
        <v>231</v>
      </c>
      <c r="N7" s="71" t="s">
        <v>232</v>
      </c>
      <c r="O7" s="124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2:28" ht="63.75" customHeight="1">
      <c r="B8" s="63" t="s">
        <v>233</v>
      </c>
      <c r="C8" s="18">
        <f>SUM(D8:N8)</f>
        <v>2911799</v>
      </c>
      <c r="D8" s="18">
        <v>1031</v>
      </c>
      <c r="E8" s="18">
        <v>6887</v>
      </c>
      <c r="F8" s="18">
        <v>187</v>
      </c>
      <c r="G8" s="18">
        <v>636013</v>
      </c>
      <c r="H8" s="18">
        <v>14280</v>
      </c>
      <c r="I8" s="18">
        <v>513795</v>
      </c>
      <c r="J8" s="18">
        <v>3231</v>
      </c>
      <c r="K8" s="18">
        <v>554815</v>
      </c>
      <c r="L8" s="18">
        <v>1113928</v>
      </c>
      <c r="M8" s="18">
        <v>63286</v>
      </c>
      <c r="N8" s="18">
        <v>4346</v>
      </c>
      <c r="O8" s="51" t="s">
        <v>234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2:28" ht="63.75" customHeight="1">
      <c r="B9" s="42" t="s">
        <v>235</v>
      </c>
      <c r="C9" s="21">
        <f>SUM(D9:N9)</f>
        <v>222617</v>
      </c>
      <c r="D9" s="21">
        <v>372</v>
      </c>
      <c r="E9" s="21">
        <v>659</v>
      </c>
      <c r="F9" s="21">
        <v>390</v>
      </c>
      <c r="G9" s="21">
        <v>26158</v>
      </c>
      <c r="H9" s="21">
        <v>1807</v>
      </c>
      <c r="I9" s="21">
        <v>36678</v>
      </c>
      <c r="J9" s="21">
        <v>0</v>
      </c>
      <c r="K9" s="21">
        <v>20885</v>
      </c>
      <c r="L9" s="21">
        <v>71427</v>
      </c>
      <c r="M9" s="21">
        <v>56191</v>
      </c>
      <c r="N9" s="21">
        <v>8050</v>
      </c>
      <c r="O9" s="33" t="s">
        <v>236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2:28" ht="63.75" customHeight="1">
      <c r="B10" s="63" t="s">
        <v>237</v>
      </c>
      <c r="C10" s="18">
        <f>SUM(D10:N10)</f>
        <v>5989</v>
      </c>
      <c r="D10" s="18">
        <v>357</v>
      </c>
      <c r="E10" s="18">
        <v>0</v>
      </c>
      <c r="F10" s="18">
        <v>0</v>
      </c>
      <c r="G10" s="18">
        <v>1123</v>
      </c>
      <c r="H10" s="18">
        <v>0</v>
      </c>
      <c r="I10" s="18">
        <v>352</v>
      </c>
      <c r="J10" s="18">
        <v>0</v>
      </c>
      <c r="K10" s="18">
        <v>668</v>
      </c>
      <c r="L10" s="18">
        <v>2304</v>
      </c>
      <c r="M10" s="18">
        <v>670</v>
      </c>
      <c r="N10" s="18">
        <v>515</v>
      </c>
      <c r="O10" s="51" t="s">
        <v>238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2:28" ht="63.75" customHeight="1">
      <c r="B11" s="42" t="s">
        <v>205</v>
      </c>
      <c r="C11" s="21">
        <f>SUM(D11:N11)</f>
        <v>2235</v>
      </c>
      <c r="D11" s="21">
        <v>0</v>
      </c>
      <c r="E11" s="21">
        <v>0</v>
      </c>
      <c r="F11" s="21">
        <v>0</v>
      </c>
      <c r="G11" s="21">
        <v>524</v>
      </c>
      <c r="H11" s="21">
        <v>0</v>
      </c>
      <c r="I11" s="21">
        <v>190</v>
      </c>
      <c r="J11" s="21">
        <v>0</v>
      </c>
      <c r="K11" s="21">
        <v>0</v>
      </c>
      <c r="L11" s="21">
        <v>495</v>
      </c>
      <c r="M11" s="21">
        <v>728</v>
      </c>
      <c r="N11" s="21">
        <v>298</v>
      </c>
      <c r="O11" s="33" t="s">
        <v>195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2:28" s="4" customFormat="1" ht="63.75" customHeight="1">
      <c r="B12" s="64" t="s">
        <v>33</v>
      </c>
      <c r="C12" s="69">
        <f t="shared" ref="C12:M12" si="0">SUM(C8:C11)</f>
        <v>3142640</v>
      </c>
      <c r="D12" s="69">
        <f t="shared" si="0"/>
        <v>1760</v>
      </c>
      <c r="E12" s="69">
        <f>SUM(E8:E11)</f>
        <v>7546</v>
      </c>
      <c r="F12" s="69">
        <f t="shared" si="0"/>
        <v>577</v>
      </c>
      <c r="G12" s="69">
        <f t="shared" si="0"/>
        <v>663818</v>
      </c>
      <c r="H12" s="69">
        <f t="shared" si="0"/>
        <v>16087</v>
      </c>
      <c r="I12" s="69">
        <f t="shared" si="0"/>
        <v>551015</v>
      </c>
      <c r="J12" s="69">
        <f t="shared" si="0"/>
        <v>3231</v>
      </c>
      <c r="K12" s="69">
        <f t="shared" si="0"/>
        <v>576368</v>
      </c>
      <c r="L12" s="69">
        <f t="shared" si="0"/>
        <v>1188154</v>
      </c>
      <c r="M12" s="69">
        <f t="shared" si="0"/>
        <v>120875</v>
      </c>
      <c r="N12" s="69">
        <f>SUM(N8:N11)</f>
        <v>13209</v>
      </c>
      <c r="O12" s="64" t="s">
        <v>34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2:28" s="56" customFormat="1" ht="30" customHeight="1">
      <c r="B13" s="110" t="s">
        <v>35</v>
      </c>
      <c r="C13" s="110"/>
      <c r="D13" s="110"/>
      <c r="E13" s="110"/>
      <c r="F13" s="110"/>
      <c r="G13" s="110"/>
      <c r="H13" s="110"/>
      <c r="I13" s="111" t="s">
        <v>36</v>
      </c>
      <c r="J13" s="111"/>
      <c r="K13" s="111"/>
      <c r="L13" s="111"/>
      <c r="M13" s="111"/>
      <c r="N13" s="111"/>
      <c r="O13" s="111"/>
    </row>
    <row r="14" spans="2:28" ht="12.75" customHeight="1"/>
  </sheetData>
  <mergeCells count="7">
    <mergeCell ref="B13:H13"/>
    <mergeCell ref="I13:O13"/>
    <mergeCell ref="B3:O3"/>
    <mergeCell ref="B4:O4"/>
    <mergeCell ref="B5:B7"/>
    <mergeCell ref="C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B1:L23"/>
  <sheetViews>
    <sheetView zoomScale="70" zoomScaleNormal="70" zoomScaleSheetLayoutView="70" workbookViewId="0">
      <selection activeCell="K15" sqref="K15"/>
    </sheetView>
  </sheetViews>
  <sheetFormatPr baseColWidth="10" defaultColWidth="14.33203125" defaultRowHeight="29.25" customHeight="1"/>
  <cols>
    <col min="1" max="1" width="1.33203125" style="74" customWidth="1"/>
    <col min="2" max="2" width="25.1640625" style="74" customWidth="1"/>
    <col min="3" max="9" width="15.6640625" style="74" customWidth="1"/>
    <col min="10" max="10" width="17" style="74" customWidth="1"/>
    <col min="11" max="16384" width="14.33203125" style="74"/>
  </cols>
  <sheetData>
    <row r="1" spans="2:12" ht="15" customHeight="1"/>
    <row r="2" spans="2:12" ht="29.25" customHeight="1">
      <c r="B2" s="4" t="s">
        <v>247</v>
      </c>
      <c r="C2" s="4"/>
      <c r="D2" s="4"/>
      <c r="E2" s="4"/>
      <c r="F2" s="4"/>
      <c r="G2" s="4"/>
      <c r="H2" s="4"/>
      <c r="I2" s="4"/>
      <c r="J2" s="5" t="s">
        <v>248</v>
      </c>
    </row>
    <row r="3" spans="2:12" s="75" customFormat="1" ht="30" customHeight="1">
      <c r="B3" s="150" t="s">
        <v>249</v>
      </c>
      <c r="C3" s="150"/>
      <c r="D3" s="150"/>
      <c r="E3" s="150"/>
      <c r="F3" s="150"/>
      <c r="G3" s="150"/>
      <c r="H3" s="150"/>
      <c r="I3" s="150"/>
      <c r="J3" s="150"/>
    </row>
    <row r="4" spans="2:12" s="77" customFormat="1" ht="30" customHeight="1">
      <c r="B4" s="151" t="s">
        <v>250</v>
      </c>
      <c r="C4" s="151"/>
      <c r="D4" s="151"/>
      <c r="E4" s="151"/>
      <c r="F4" s="151"/>
      <c r="G4" s="151"/>
      <c r="H4" s="151"/>
      <c r="I4" s="151"/>
      <c r="J4" s="151"/>
      <c r="K4" s="76"/>
      <c r="L4" s="76"/>
    </row>
    <row r="5" spans="2:12" ht="29.25" customHeight="1">
      <c r="B5" s="125" t="s">
        <v>192</v>
      </c>
      <c r="C5" s="130" t="s">
        <v>100</v>
      </c>
      <c r="D5" s="118" t="s">
        <v>251</v>
      </c>
      <c r="E5" s="118"/>
      <c r="F5" s="118"/>
      <c r="G5" s="118"/>
      <c r="H5" s="118"/>
      <c r="I5" s="118"/>
      <c r="J5" s="130" t="s">
        <v>99</v>
      </c>
      <c r="K5" s="75"/>
      <c r="L5" s="75"/>
    </row>
    <row r="6" spans="2:12" ht="39" customHeight="1">
      <c r="B6" s="131"/>
      <c r="C6" s="131"/>
      <c r="D6" s="11" t="s">
        <v>252</v>
      </c>
      <c r="E6" s="11" t="s">
        <v>253</v>
      </c>
      <c r="F6" s="11" t="s">
        <v>254</v>
      </c>
      <c r="G6" s="11" t="s">
        <v>255</v>
      </c>
      <c r="H6" s="11" t="s">
        <v>256</v>
      </c>
      <c r="I6" s="78" t="s">
        <v>257</v>
      </c>
      <c r="J6" s="131"/>
    </row>
    <row r="7" spans="2:12" ht="52.5" customHeight="1">
      <c r="B7" s="132"/>
      <c r="C7" s="79" t="s">
        <v>33</v>
      </c>
      <c r="D7" s="80" t="s">
        <v>258</v>
      </c>
      <c r="E7" s="80" t="s">
        <v>259</v>
      </c>
      <c r="F7" s="80" t="s">
        <v>260</v>
      </c>
      <c r="G7" s="80" t="s">
        <v>261</v>
      </c>
      <c r="H7" s="80" t="s">
        <v>262</v>
      </c>
      <c r="I7" s="81" t="s">
        <v>263</v>
      </c>
      <c r="J7" s="132"/>
    </row>
    <row r="8" spans="2:12" ht="37" customHeight="1">
      <c r="B8" s="50" t="s">
        <v>109</v>
      </c>
      <c r="C8" s="18">
        <f t="shared" ref="C8:C20" si="0">SUM(D8:I8)</f>
        <v>152754</v>
      </c>
      <c r="D8" s="18">
        <f>'12-1 '!D8+'12-2 '!D8</f>
        <v>14311</v>
      </c>
      <c r="E8" s="18">
        <f>'12-1 '!E8+'12-2 '!E8</f>
        <v>78314</v>
      </c>
      <c r="F8" s="18">
        <f>'12-1 '!F8+'12-2 '!F8</f>
        <v>2158</v>
      </c>
      <c r="G8" s="18">
        <f>'12-1 '!G8+'12-2 '!G8</f>
        <v>34733</v>
      </c>
      <c r="H8" s="18">
        <f>'12-1 '!H8+'12-2 '!H8</f>
        <v>21986</v>
      </c>
      <c r="I8" s="18">
        <f>'12-1 '!I8+'12-2 '!I8</f>
        <v>1252</v>
      </c>
      <c r="J8" s="51" t="s">
        <v>110</v>
      </c>
    </row>
    <row r="9" spans="2:12" ht="37" customHeight="1">
      <c r="B9" s="52" t="s">
        <v>111</v>
      </c>
      <c r="C9" s="21">
        <f t="shared" si="0"/>
        <v>277551</v>
      </c>
      <c r="D9" s="21">
        <f>'12-1 '!D9+'12-2 '!D9</f>
        <v>15070</v>
      </c>
      <c r="E9" s="21">
        <f>'12-1 '!E9+'12-2 '!E9</f>
        <v>179770</v>
      </c>
      <c r="F9" s="21">
        <f>'12-1 '!F9+'12-2 '!F9</f>
        <v>5290</v>
      </c>
      <c r="G9" s="21">
        <f>'12-1 '!G9+'12-2 '!G9</f>
        <v>55959</v>
      </c>
      <c r="H9" s="21">
        <f>'12-1 '!H9+'12-2 '!H9</f>
        <v>18642</v>
      </c>
      <c r="I9" s="21">
        <f>'12-1 '!I9+'12-2 '!I9</f>
        <v>2820</v>
      </c>
      <c r="J9" s="33" t="s">
        <v>112</v>
      </c>
    </row>
    <row r="10" spans="2:12" ht="37" customHeight="1">
      <c r="B10" s="50" t="s">
        <v>113</v>
      </c>
      <c r="C10" s="18">
        <f t="shared" si="0"/>
        <v>49320</v>
      </c>
      <c r="D10" s="18">
        <f>'12-1 '!D10+'12-2 '!D10</f>
        <v>5108</v>
      </c>
      <c r="E10" s="18">
        <f>'12-1 '!E10+'12-2 '!E10</f>
        <v>30612</v>
      </c>
      <c r="F10" s="18">
        <f>'12-1 '!F10+'12-2 '!F10</f>
        <v>2215</v>
      </c>
      <c r="G10" s="18">
        <f>'12-1 '!G10+'12-2 '!G10</f>
        <v>7488</v>
      </c>
      <c r="H10" s="18">
        <f>'12-1 '!H10+'12-2 '!H10</f>
        <v>3897</v>
      </c>
      <c r="I10" s="18">
        <f>'12-1 '!I10+'12-2 '!I10</f>
        <v>0</v>
      </c>
      <c r="J10" s="51" t="s">
        <v>114</v>
      </c>
    </row>
    <row r="11" spans="2:12" ht="37" customHeight="1">
      <c r="B11" s="52" t="s">
        <v>115</v>
      </c>
      <c r="C11" s="21">
        <f t="shared" si="0"/>
        <v>32400</v>
      </c>
      <c r="D11" s="21">
        <f>'12-1 '!D11+'12-2 '!D11</f>
        <v>2776</v>
      </c>
      <c r="E11" s="21">
        <f>'12-1 '!E11+'12-2 '!E11</f>
        <v>25033</v>
      </c>
      <c r="F11" s="21">
        <f>'12-1 '!F11+'12-2 '!F11</f>
        <v>78</v>
      </c>
      <c r="G11" s="21">
        <f>'12-1 '!G11+'12-2 '!G11</f>
        <v>3043</v>
      </c>
      <c r="H11" s="21">
        <f>'12-1 '!H11+'12-2 '!H11</f>
        <v>1006</v>
      </c>
      <c r="I11" s="21">
        <f>'12-1 '!I11+'12-2 '!I11</f>
        <v>464</v>
      </c>
      <c r="J11" s="33" t="s">
        <v>116</v>
      </c>
    </row>
    <row r="12" spans="2:12" ht="37" customHeight="1">
      <c r="B12" s="50" t="s">
        <v>117</v>
      </c>
      <c r="C12" s="18">
        <f t="shared" si="0"/>
        <v>145499</v>
      </c>
      <c r="D12" s="18">
        <f>'12-1 '!D12+'12-2 '!D12</f>
        <v>9496</v>
      </c>
      <c r="E12" s="18">
        <f>'12-1 '!E12+'12-2 '!E12</f>
        <v>87856</v>
      </c>
      <c r="F12" s="18">
        <f>'12-1 '!F12+'12-2 '!F12</f>
        <v>5854</v>
      </c>
      <c r="G12" s="18">
        <f>'12-1 '!G12+'12-2 '!G12</f>
        <v>25754</v>
      </c>
      <c r="H12" s="18">
        <f>'12-1 '!H12+'12-2 '!H12</f>
        <v>16539</v>
      </c>
      <c r="I12" s="18">
        <f>'12-1 '!I12+'12-2 '!I12</f>
        <v>0</v>
      </c>
      <c r="J12" s="51" t="s">
        <v>118</v>
      </c>
    </row>
    <row r="13" spans="2:12" ht="37" customHeight="1">
      <c r="B13" s="52" t="s">
        <v>119</v>
      </c>
      <c r="C13" s="21">
        <f t="shared" si="0"/>
        <v>42461</v>
      </c>
      <c r="D13" s="21">
        <f>'12-1 '!D13+'12-2 '!D13</f>
        <v>4790</v>
      </c>
      <c r="E13" s="21">
        <f>'12-1 '!E13+'12-2 '!E13</f>
        <v>18471</v>
      </c>
      <c r="F13" s="21">
        <f>'12-1 '!F13+'12-2 '!F13</f>
        <v>453</v>
      </c>
      <c r="G13" s="21">
        <f>'12-1 '!G13+'12-2 '!G13</f>
        <v>13692</v>
      </c>
      <c r="H13" s="21">
        <f>'12-1 '!H13+'12-2 '!H13</f>
        <v>5055</v>
      </c>
      <c r="I13" s="21">
        <f>'12-1 '!I13+'12-2 '!I13</f>
        <v>0</v>
      </c>
      <c r="J13" s="33" t="s">
        <v>120</v>
      </c>
    </row>
    <row r="14" spans="2:12" ht="37" customHeight="1">
      <c r="B14" s="50" t="s">
        <v>121</v>
      </c>
      <c r="C14" s="18">
        <f t="shared" si="0"/>
        <v>13736</v>
      </c>
      <c r="D14" s="18">
        <f>'12-1 '!D14+'12-2 '!D14</f>
        <v>972</v>
      </c>
      <c r="E14" s="18">
        <f>'12-1 '!E14+'12-2 '!E14</f>
        <v>7502</v>
      </c>
      <c r="F14" s="18">
        <f>'12-1 '!F14+'12-2 '!F14</f>
        <v>716</v>
      </c>
      <c r="G14" s="18">
        <f>'12-1 '!G14+'12-2 '!G14</f>
        <v>3139</v>
      </c>
      <c r="H14" s="18">
        <f>'12-1 '!H14+'12-2 '!H14</f>
        <v>1407</v>
      </c>
      <c r="I14" s="18">
        <f>'12-1 '!I14+'12-2 '!I14</f>
        <v>0</v>
      </c>
      <c r="J14" s="51" t="s">
        <v>122</v>
      </c>
    </row>
    <row r="15" spans="2:12" ht="37" customHeight="1">
      <c r="B15" s="52" t="s">
        <v>123</v>
      </c>
      <c r="C15" s="21">
        <f t="shared" si="0"/>
        <v>7081</v>
      </c>
      <c r="D15" s="21">
        <f>'12-1 '!D15+'12-2 '!D15</f>
        <v>409</v>
      </c>
      <c r="E15" s="21">
        <f>'12-1 '!E15+'12-2 '!E15</f>
        <v>3693</v>
      </c>
      <c r="F15" s="21">
        <f>'12-1 '!F15+'12-2 '!F15</f>
        <v>323</v>
      </c>
      <c r="G15" s="21">
        <f>'12-1 '!G15+'12-2 '!G15</f>
        <v>1434</v>
      </c>
      <c r="H15" s="21">
        <f>'12-1 '!H15+'12-2 '!H15</f>
        <v>644</v>
      </c>
      <c r="I15" s="21">
        <f>'12-1 '!I15+'12-2 '!I15</f>
        <v>578</v>
      </c>
      <c r="J15" s="33" t="s">
        <v>124</v>
      </c>
    </row>
    <row r="16" spans="2:12" ht="37" customHeight="1">
      <c r="B16" s="50" t="s">
        <v>125</v>
      </c>
      <c r="C16" s="18">
        <f t="shared" si="0"/>
        <v>3857</v>
      </c>
      <c r="D16" s="18">
        <f>'12-1 '!D16+'12-2 '!D16</f>
        <v>384</v>
      </c>
      <c r="E16" s="18">
        <f>'12-1 '!E16+'12-2 '!E16</f>
        <v>2172</v>
      </c>
      <c r="F16" s="18">
        <f>'12-1 '!F16+'12-2 '!F16</f>
        <v>0</v>
      </c>
      <c r="G16" s="18">
        <f>'12-1 '!G16+'12-2 '!G16</f>
        <v>941</v>
      </c>
      <c r="H16" s="18">
        <f>'12-1 '!H16+'12-2 '!H16</f>
        <v>332</v>
      </c>
      <c r="I16" s="18">
        <f>'12-1 '!I16+'12-2 '!I16</f>
        <v>28</v>
      </c>
      <c r="J16" s="51" t="s">
        <v>126</v>
      </c>
    </row>
    <row r="17" spans="2:10" ht="37" customHeight="1">
      <c r="B17" s="52" t="s">
        <v>127</v>
      </c>
      <c r="C17" s="21">
        <f t="shared" si="0"/>
        <v>46334</v>
      </c>
      <c r="D17" s="21">
        <f>'12-1 '!D17+'12-2 '!D17</f>
        <v>4531</v>
      </c>
      <c r="E17" s="21">
        <f>'12-1 '!E17+'12-2 '!E17</f>
        <v>29962</v>
      </c>
      <c r="F17" s="21">
        <f>'12-1 '!F17+'12-2 '!F17</f>
        <v>975</v>
      </c>
      <c r="G17" s="21">
        <f>'12-1 '!G17+'12-2 '!G17</f>
        <v>8793</v>
      </c>
      <c r="H17" s="21">
        <f>'12-1 '!H17+'12-2 '!H17</f>
        <v>1422</v>
      </c>
      <c r="I17" s="21">
        <f>'12-1 '!I17+'12-2 '!I17</f>
        <v>651</v>
      </c>
      <c r="J17" s="33" t="s">
        <v>128</v>
      </c>
    </row>
    <row r="18" spans="2:10" ht="37" customHeight="1">
      <c r="B18" s="50" t="s">
        <v>129</v>
      </c>
      <c r="C18" s="18">
        <f t="shared" si="0"/>
        <v>6714</v>
      </c>
      <c r="D18" s="18">
        <f>'12-1 '!D18+'12-2 '!D18</f>
        <v>456</v>
      </c>
      <c r="E18" s="18">
        <f>'12-1 '!E18+'12-2 '!E18</f>
        <v>4725</v>
      </c>
      <c r="F18" s="18">
        <f>'12-1 '!F18+'12-2 '!F18</f>
        <v>0</v>
      </c>
      <c r="G18" s="18">
        <f>'12-1 '!G18+'12-2 '!G18</f>
        <v>1000</v>
      </c>
      <c r="H18" s="18">
        <f>'12-1 '!H18+'12-2 '!H18</f>
        <v>533</v>
      </c>
      <c r="I18" s="18">
        <f>'12-1 '!I18+'12-2 '!I18</f>
        <v>0</v>
      </c>
      <c r="J18" s="51" t="s">
        <v>130</v>
      </c>
    </row>
    <row r="19" spans="2:10" ht="37" customHeight="1">
      <c r="B19" s="52" t="s">
        <v>131</v>
      </c>
      <c r="C19" s="21">
        <f t="shared" si="0"/>
        <v>16714</v>
      </c>
      <c r="D19" s="21">
        <f>'12-1 '!D19+'12-2 '!D19</f>
        <v>1322</v>
      </c>
      <c r="E19" s="21">
        <f>'12-1 '!E19+'12-2 '!E19</f>
        <v>10981</v>
      </c>
      <c r="F19" s="21">
        <f>'12-1 '!F19+'12-2 '!F19</f>
        <v>173</v>
      </c>
      <c r="G19" s="21">
        <f>'12-1 '!G19+'12-2 '!G19</f>
        <v>2692</v>
      </c>
      <c r="H19" s="21">
        <f>'12-1 '!H19+'12-2 '!H19</f>
        <v>1546</v>
      </c>
      <c r="I19" s="21">
        <f>'12-1 '!I19+'12-2 '!I19</f>
        <v>0</v>
      </c>
      <c r="J19" s="33" t="s">
        <v>132</v>
      </c>
    </row>
    <row r="20" spans="2:10" ht="37" customHeight="1">
      <c r="B20" s="50" t="s">
        <v>133</v>
      </c>
      <c r="C20" s="18">
        <f t="shared" si="0"/>
        <v>5051</v>
      </c>
      <c r="D20" s="18">
        <f>'12-1 '!D20+'12-2 '!D20</f>
        <v>133</v>
      </c>
      <c r="E20" s="18">
        <f>'12-1 '!E20+'12-2 '!E20</f>
        <v>3021</v>
      </c>
      <c r="F20" s="18">
        <f>'12-1 '!F20+'12-2 '!F20</f>
        <v>477</v>
      </c>
      <c r="G20" s="18">
        <f>'12-1 '!G20+'12-2 '!G20</f>
        <v>1360</v>
      </c>
      <c r="H20" s="18">
        <f>'12-1 '!H20+'12-2 '!H20</f>
        <v>60</v>
      </c>
      <c r="I20" s="18">
        <f>'12-1 '!I20+'12-2 '!I20</f>
        <v>0</v>
      </c>
      <c r="J20" s="51" t="s">
        <v>134</v>
      </c>
    </row>
    <row r="21" spans="2:10" ht="29.25" customHeight="1">
      <c r="B21" s="53" t="s">
        <v>33</v>
      </c>
      <c r="C21" s="54">
        <f t="shared" ref="C21:H21" si="1">SUM(C8:C20)</f>
        <v>799472</v>
      </c>
      <c r="D21" s="54">
        <f t="shared" si="1"/>
        <v>59758</v>
      </c>
      <c r="E21" s="54">
        <f t="shared" si="1"/>
        <v>482112</v>
      </c>
      <c r="F21" s="54">
        <f t="shared" si="1"/>
        <v>18712</v>
      </c>
      <c r="G21" s="54">
        <f t="shared" si="1"/>
        <v>160028</v>
      </c>
      <c r="H21" s="54">
        <f t="shared" si="1"/>
        <v>73069</v>
      </c>
      <c r="I21" s="54">
        <f>SUM(I8:I20)</f>
        <v>5793</v>
      </c>
      <c r="J21" s="55" t="s">
        <v>135</v>
      </c>
    </row>
    <row r="22" spans="2:10" ht="29.25" customHeight="1">
      <c r="B22" s="149" t="s">
        <v>35</v>
      </c>
      <c r="C22" s="149"/>
      <c r="D22" s="149"/>
      <c r="E22" s="149"/>
      <c r="F22" s="111" t="s">
        <v>36</v>
      </c>
      <c r="G22" s="111"/>
      <c r="H22" s="111"/>
      <c r="I22" s="111"/>
      <c r="J22" s="111"/>
    </row>
    <row r="23" spans="2:10" ht="29.25" customHeight="1">
      <c r="B23" s="82"/>
      <c r="C23" s="82"/>
      <c r="D23" s="83"/>
      <c r="E23" s="83"/>
      <c r="F23" s="83"/>
      <c r="G23" s="83"/>
      <c r="H23" s="83"/>
      <c r="I23" s="57"/>
      <c r="J23" s="56"/>
    </row>
  </sheetData>
  <mergeCells count="8">
    <mergeCell ref="B22:E22"/>
    <mergeCell ref="F22:J22"/>
    <mergeCell ref="B3:J3"/>
    <mergeCell ref="B4:J4"/>
    <mergeCell ref="B5:B7"/>
    <mergeCell ref="C5:C6"/>
    <mergeCell ref="D5:I5"/>
    <mergeCell ref="J5:J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B1:L23"/>
  <sheetViews>
    <sheetView zoomScale="70" zoomScaleNormal="70" zoomScaleSheetLayoutView="70" workbookViewId="0">
      <selection activeCell="K19" sqref="K19"/>
    </sheetView>
  </sheetViews>
  <sheetFormatPr baseColWidth="10" defaultColWidth="14.33203125" defaultRowHeight="29.25" customHeight="1"/>
  <cols>
    <col min="1" max="1" width="1.33203125" style="74" customWidth="1"/>
    <col min="2" max="2" width="25.1640625" style="74" customWidth="1"/>
    <col min="3" max="9" width="15.6640625" style="74" customWidth="1"/>
    <col min="10" max="10" width="17" style="74" customWidth="1"/>
    <col min="11" max="16384" width="14.33203125" style="74"/>
  </cols>
  <sheetData>
    <row r="1" spans="2:12" ht="15" customHeight="1"/>
    <row r="2" spans="2:12" ht="29.25" customHeight="1">
      <c r="B2" s="4" t="s">
        <v>264</v>
      </c>
      <c r="C2" s="4"/>
      <c r="D2" s="4"/>
      <c r="E2" s="4"/>
      <c r="F2" s="4"/>
      <c r="G2" s="4"/>
      <c r="H2" s="4"/>
      <c r="I2" s="4"/>
      <c r="J2" s="5" t="s">
        <v>265</v>
      </c>
    </row>
    <row r="3" spans="2:12" s="75" customFormat="1" ht="30" customHeight="1">
      <c r="B3" s="150" t="s">
        <v>266</v>
      </c>
      <c r="C3" s="150"/>
      <c r="D3" s="150"/>
      <c r="E3" s="150"/>
      <c r="F3" s="150"/>
      <c r="G3" s="150"/>
      <c r="H3" s="150"/>
      <c r="I3" s="150"/>
      <c r="J3" s="150"/>
    </row>
    <row r="4" spans="2:12" s="77" customFormat="1" ht="30" customHeight="1">
      <c r="B4" s="151" t="s">
        <v>267</v>
      </c>
      <c r="C4" s="151"/>
      <c r="D4" s="151"/>
      <c r="E4" s="151"/>
      <c r="F4" s="151"/>
      <c r="G4" s="151"/>
      <c r="H4" s="151"/>
      <c r="I4" s="151"/>
      <c r="J4" s="151"/>
      <c r="K4" s="76"/>
      <c r="L4" s="76"/>
    </row>
    <row r="5" spans="2:12" ht="29.25" customHeight="1">
      <c r="B5" s="125" t="s">
        <v>192</v>
      </c>
      <c r="C5" s="130" t="s">
        <v>100</v>
      </c>
      <c r="D5" s="118" t="s">
        <v>251</v>
      </c>
      <c r="E5" s="118"/>
      <c r="F5" s="118"/>
      <c r="G5" s="118"/>
      <c r="H5" s="118"/>
      <c r="I5" s="118"/>
      <c r="J5" s="130" t="s">
        <v>99</v>
      </c>
    </row>
    <row r="6" spans="2:12" ht="39" customHeight="1">
      <c r="B6" s="131"/>
      <c r="C6" s="131"/>
      <c r="D6" s="11" t="s">
        <v>252</v>
      </c>
      <c r="E6" s="11" t="s">
        <v>253</v>
      </c>
      <c r="F6" s="11" t="s">
        <v>254</v>
      </c>
      <c r="G6" s="11" t="s">
        <v>255</v>
      </c>
      <c r="H6" s="11" t="s">
        <v>256</v>
      </c>
      <c r="I6" s="78" t="s">
        <v>257</v>
      </c>
      <c r="J6" s="131"/>
    </row>
    <row r="7" spans="2:12" ht="52.5" customHeight="1">
      <c r="B7" s="132"/>
      <c r="C7" s="79" t="s">
        <v>33</v>
      </c>
      <c r="D7" s="80" t="s">
        <v>258</v>
      </c>
      <c r="E7" s="80" t="s">
        <v>259</v>
      </c>
      <c r="F7" s="80" t="s">
        <v>260</v>
      </c>
      <c r="G7" s="80" t="s">
        <v>261</v>
      </c>
      <c r="H7" s="80" t="s">
        <v>262</v>
      </c>
      <c r="I7" s="81" t="s">
        <v>263</v>
      </c>
      <c r="J7" s="132"/>
    </row>
    <row r="8" spans="2:12" ht="37" customHeight="1">
      <c r="B8" s="50" t="s">
        <v>109</v>
      </c>
      <c r="C8" s="18">
        <f t="shared" ref="C8:C20" si="0">SUM(D8:I8)</f>
        <v>103908</v>
      </c>
      <c r="D8" s="18">
        <v>9034</v>
      </c>
      <c r="E8" s="18">
        <v>58968</v>
      </c>
      <c r="F8" s="18">
        <v>1269</v>
      </c>
      <c r="G8" s="18">
        <v>21172</v>
      </c>
      <c r="H8" s="18">
        <v>12586</v>
      </c>
      <c r="I8" s="18">
        <v>879</v>
      </c>
      <c r="J8" s="51" t="s">
        <v>110</v>
      </c>
    </row>
    <row r="9" spans="2:12" ht="37" customHeight="1">
      <c r="B9" s="52" t="s">
        <v>111</v>
      </c>
      <c r="C9" s="21">
        <f t="shared" si="0"/>
        <v>207601</v>
      </c>
      <c r="D9" s="21">
        <v>10276</v>
      </c>
      <c r="E9" s="21">
        <v>144303</v>
      </c>
      <c r="F9" s="21">
        <v>3006</v>
      </c>
      <c r="G9" s="21">
        <v>37887</v>
      </c>
      <c r="H9" s="21">
        <v>11845</v>
      </c>
      <c r="I9" s="21">
        <v>284</v>
      </c>
      <c r="J9" s="33" t="s">
        <v>112</v>
      </c>
    </row>
    <row r="10" spans="2:12" ht="37" customHeight="1">
      <c r="B10" s="50" t="s">
        <v>113</v>
      </c>
      <c r="C10" s="18">
        <f t="shared" si="0"/>
        <v>37802</v>
      </c>
      <c r="D10" s="18">
        <v>3397</v>
      </c>
      <c r="E10" s="18">
        <v>25280</v>
      </c>
      <c r="F10" s="18">
        <v>687</v>
      </c>
      <c r="G10" s="18">
        <v>5951</v>
      </c>
      <c r="H10" s="18">
        <v>2487</v>
      </c>
      <c r="I10" s="18">
        <v>0</v>
      </c>
      <c r="J10" s="51" t="s">
        <v>114</v>
      </c>
    </row>
    <row r="11" spans="2:12" ht="37" customHeight="1">
      <c r="B11" s="52" t="s">
        <v>115</v>
      </c>
      <c r="C11" s="21">
        <f t="shared" si="0"/>
        <v>25322</v>
      </c>
      <c r="D11" s="21">
        <v>1256</v>
      </c>
      <c r="E11" s="21">
        <v>20699</v>
      </c>
      <c r="F11" s="21">
        <v>78</v>
      </c>
      <c r="G11" s="21">
        <v>2327</v>
      </c>
      <c r="H11" s="21">
        <v>728</v>
      </c>
      <c r="I11" s="21">
        <v>234</v>
      </c>
      <c r="J11" s="33" t="s">
        <v>116</v>
      </c>
    </row>
    <row r="12" spans="2:12" ht="37" customHeight="1">
      <c r="B12" s="50" t="s">
        <v>117</v>
      </c>
      <c r="C12" s="18">
        <f t="shared" si="0"/>
        <v>112557</v>
      </c>
      <c r="D12" s="18">
        <v>4732</v>
      </c>
      <c r="E12" s="18">
        <v>73695</v>
      </c>
      <c r="F12" s="18">
        <v>3712</v>
      </c>
      <c r="G12" s="18">
        <v>18601</v>
      </c>
      <c r="H12" s="18">
        <v>11817</v>
      </c>
      <c r="I12" s="18">
        <v>0</v>
      </c>
      <c r="J12" s="51" t="s">
        <v>118</v>
      </c>
    </row>
    <row r="13" spans="2:12" ht="37" customHeight="1">
      <c r="B13" s="52" t="s">
        <v>119</v>
      </c>
      <c r="C13" s="21">
        <f t="shared" si="0"/>
        <v>30995</v>
      </c>
      <c r="D13" s="21">
        <v>2864</v>
      </c>
      <c r="E13" s="21">
        <v>15198</v>
      </c>
      <c r="F13" s="21">
        <v>453</v>
      </c>
      <c r="G13" s="21">
        <v>9377</v>
      </c>
      <c r="H13" s="21">
        <v>3103</v>
      </c>
      <c r="I13" s="21">
        <v>0</v>
      </c>
      <c r="J13" s="33" t="s">
        <v>120</v>
      </c>
    </row>
    <row r="14" spans="2:12" ht="37" customHeight="1">
      <c r="B14" s="50" t="s">
        <v>121</v>
      </c>
      <c r="C14" s="18">
        <f t="shared" si="0"/>
        <v>8592</v>
      </c>
      <c r="D14" s="18">
        <v>741</v>
      </c>
      <c r="E14" s="18">
        <v>5254</v>
      </c>
      <c r="F14" s="18">
        <v>435</v>
      </c>
      <c r="G14" s="18">
        <v>1744</v>
      </c>
      <c r="H14" s="18">
        <v>418</v>
      </c>
      <c r="I14" s="18">
        <v>0</v>
      </c>
      <c r="J14" s="51" t="s">
        <v>122</v>
      </c>
    </row>
    <row r="15" spans="2:12" ht="37" customHeight="1">
      <c r="B15" s="52" t="s">
        <v>123</v>
      </c>
      <c r="C15" s="21">
        <f t="shared" si="0"/>
        <v>4626</v>
      </c>
      <c r="D15" s="21">
        <v>263</v>
      </c>
      <c r="E15" s="21">
        <v>2840</v>
      </c>
      <c r="F15" s="21">
        <v>0</v>
      </c>
      <c r="G15" s="21">
        <v>961</v>
      </c>
      <c r="H15" s="21">
        <v>562</v>
      </c>
      <c r="I15" s="21">
        <v>0</v>
      </c>
      <c r="J15" s="33" t="s">
        <v>124</v>
      </c>
    </row>
    <row r="16" spans="2:12" ht="37" customHeight="1">
      <c r="B16" s="50" t="s">
        <v>125</v>
      </c>
      <c r="C16" s="18">
        <f t="shared" si="0"/>
        <v>3194</v>
      </c>
      <c r="D16" s="18">
        <v>297</v>
      </c>
      <c r="E16" s="18">
        <v>1939</v>
      </c>
      <c r="F16" s="18">
        <v>0</v>
      </c>
      <c r="G16" s="18">
        <v>658</v>
      </c>
      <c r="H16" s="18">
        <v>272</v>
      </c>
      <c r="I16" s="18">
        <v>28</v>
      </c>
      <c r="J16" s="51" t="s">
        <v>126</v>
      </c>
    </row>
    <row r="17" spans="2:10" ht="37" customHeight="1">
      <c r="B17" s="52" t="s">
        <v>127</v>
      </c>
      <c r="C17" s="21">
        <f t="shared" si="0"/>
        <v>31200</v>
      </c>
      <c r="D17" s="21">
        <v>2330</v>
      </c>
      <c r="E17" s="21">
        <v>21391</v>
      </c>
      <c r="F17" s="21">
        <v>928</v>
      </c>
      <c r="G17" s="21">
        <v>5427</v>
      </c>
      <c r="H17" s="21">
        <v>797</v>
      </c>
      <c r="I17" s="21">
        <v>327</v>
      </c>
      <c r="J17" s="33" t="s">
        <v>128</v>
      </c>
    </row>
    <row r="18" spans="2:10" ht="37" customHeight="1">
      <c r="B18" s="50" t="s">
        <v>129</v>
      </c>
      <c r="C18" s="18">
        <f t="shared" si="0"/>
        <v>5191</v>
      </c>
      <c r="D18" s="18">
        <v>288</v>
      </c>
      <c r="E18" s="18">
        <v>4056</v>
      </c>
      <c r="F18" s="18">
        <v>0</v>
      </c>
      <c r="G18" s="18">
        <v>706</v>
      </c>
      <c r="H18" s="18">
        <v>141</v>
      </c>
      <c r="I18" s="18">
        <v>0</v>
      </c>
      <c r="J18" s="51" t="s">
        <v>130</v>
      </c>
    </row>
    <row r="19" spans="2:10" ht="37" customHeight="1">
      <c r="B19" s="52" t="s">
        <v>131</v>
      </c>
      <c r="C19" s="21">
        <f t="shared" si="0"/>
        <v>12298</v>
      </c>
      <c r="D19" s="21">
        <v>872</v>
      </c>
      <c r="E19" s="21">
        <v>8105</v>
      </c>
      <c r="F19" s="21">
        <v>143</v>
      </c>
      <c r="G19" s="21">
        <v>2171</v>
      </c>
      <c r="H19" s="21">
        <v>1007</v>
      </c>
      <c r="I19" s="21">
        <v>0</v>
      </c>
      <c r="J19" s="33" t="s">
        <v>132</v>
      </c>
    </row>
    <row r="20" spans="2:10" ht="37" customHeight="1">
      <c r="B20" s="50" t="s">
        <v>133</v>
      </c>
      <c r="C20" s="18">
        <f t="shared" si="0"/>
        <v>3626</v>
      </c>
      <c r="D20" s="18">
        <v>60</v>
      </c>
      <c r="E20" s="18">
        <v>2263</v>
      </c>
      <c r="F20" s="18">
        <v>375</v>
      </c>
      <c r="G20" s="18">
        <v>868</v>
      </c>
      <c r="H20" s="18">
        <v>60</v>
      </c>
      <c r="I20" s="18">
        <v>0</v>
      </c>
      <c r="J20" s="51" t="s">
        <v>134</v>
      </c>
    </row>
    <row r="21" spans="2:10" ht="29.25" customHeight="1">
      <c r="B21" s="53" t="s">
        <v>33</v>
      </c>
      <c r="C21" s="54">
        <f t="shared" ref="C21:H21" si="1">SUM(C8:C20)</f>
        <v>586912</v>
      </c>
      <c r="D21" s="54">
        <f t="shared" si="1"/>
        <v>36410</v>
      </c>
      <c r="E21" s="54">
        <f t="shared" si="1"/>
        <v>383991</v>
      </c>
      <c r="F21" s="54">
        <f t="shared" si="1"/>
        <v>11086</v>
      </c>
      <c r="G21" s="54">
        <f t="shared" si="1"/>
        <v>107850</v>
      </c>
      <c r="H21" s="54">
        <f t="shared" si="1"/>
        <v>45823</v>
      </c>
      <c r="I21" s="54">
        <f>SUM(I8:I20)</f>
        <v>1752</v>
      </c>
      <c r="J21" s="55" t="s">
        <v>135</v>
      </c>
    </row>
    <row r="22" spans="2:10" ht="29.25" customHeight="1">
      <c r="B22" s="149" t="s">
        <v>35</v>
      </c>
      <c r="C22" s="149"/>
      <c r="D22" s="149"/>
      <c r="E22" s="149"/>
      <c r="F22" s="111" t="s">
        <v>36</v>
      </c>
      <c r="G22" s="111"/>
      <c r="H22" s="111"/>
      <c r="I22" s="111"/>
      <c r="J22" s="111"/>
    </row>
    <row r="23" spans="2:10" ht="29.25" customHeight="1">
      <c r="B23" s="82"/>
      <c r="C23" s="82"/>
      <c r="D23" s="83"/>
      <c r="E23" s="83"/>
      <c r="F23" s="83"/>
      <c r="G23" s="83"/>
      <c r="H23" s="83"/>
      <c r="I23" s="57"/>
      <c r="J23" s="56"/>
    </row>
  </sheetData>
  <mergeCells count="8">
    <mergeCell ref="B22:E22"/>
    <mergeCell ref="F22:J22"/>
    <mergeCell ref="B3:J3"/>
    <mergeCell ref="B4:J4"/>
    <mergeCell ref="B5:B7"/>
    <mergeCell ref="C5:C6"/>
    <mergeCell ref="D5:I5"/>
    <mergeCell ref="J5:J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B1:L23"/>
  <sheetViews>
    <sheetView zoomScale="70" zoomScaleNormal="70" zoomScaleSheetLayoutView="85" workbookViewId="0">
      <selection activeCell="K10" sqref="K10"/>
    </sheetView>
  </sheetViews>
  <sheetFormatPr baseColWidth="10" defaultColWidth="14.33203125" defaultRowHeight="29.25" customHeight="1"/>
  <cols>
    <col min="1" max="1" width="1.33203125" style="74" customWidth="1"/>
    <col min="2" max="2" width="25.1640625" style="74" customWidth="1"/>
    <col min="3" max="9" width="15.6640625" style="74" customWidth="1"/>
    <col min="10" max="10" width="17" style="74" customWidth="1"/>
    <col min="11" max="16384" width="14.33203125" style="74"/>
  </cols>
  <sheetData>
    <row r="1" spans="2:12" ht="15" customHeight="1"/>
    <row r="2" spans="2:12" ht="29.25" customHeight="1">
      <c r="B2" s="4" t="s">
        <v>268</v>
      </c>
      <c r="C2" s="4"/>
      <c r="D2" s="4"/>
      <c r="E2" s="4"/>
      <c r="F2" s="4"/>
      <c r="G2" s="4"/>
      <c r="H2" s="4"/>
      <c r="I2" s="4"/>
      <c r="J2" s="5" t="s">
        <v>269</v>
      </c>
    </row>
    <row r="3" spans="2:12" s="75" customFormat="1" ht="30" customHeight="1">
      <c r="B3" s="150" t="s">
        <v>270</v>
      </c>
      <c r="C3" s="150"/>
      <c r="D3" s="150"/>
      <c r="E3" s="150"/>
      <c r="F3" s="150"/>
      <c r="G3" s="150"/>
      <c r="H3" s="150"/>
      <c r="I3" s="150"/>
      <c r="J3" s="150"/>
    </row>
    <row r="4" spans="2:12" s="77" customFormat="1" ht="30" customHeight="1">
      <c r="B4" s="151" t="s">
        <v>271</v>
      </c>
      <c r="C4" s="151"/>
      <c r="D4" s="151"/>
      <c r="E4" s="151"/>
      <c r="F4" s="151"/>
      <c r="G4" s="151"/>
      <c r="H4" s="151"/>
      <c r="I4" s="151"/>
      <c r="J4" s="151"/>
      <c r="K4" s="76"/>
      <c r="L4" s="76"/>
    </row>
    <row r="5" spans="2:12" ht="29.25" customHeight="1">
      <c r="B5" s="125" t="s">
        <v>192</v>
      </c>
      <c r="C5" s="130" t="s">
        <v>100</v>
      </c>
      <c r="D5" s="118" t="s">
        <v>251</v>
      </c>
      <c r="E5" s="118"/>
      <c r="F5" s="118"/>
      <c r="G5" s="118"/>
      <c r="H5" s="118"/>
      <c r="I5" s="118"/>
      <c r="J5" s="130" t="s">
        <v>99</v>
      </c>
    </row>
    <row r="6" spans="2:12" ht="39" customHeight="1">
      <c r="B6" s="131"/>
      <c r="C6" s="131"/>
      <c r="D6" s="11" t="s">
        <v>252</v>
      </c>
      <c r="E6" s="11" t="s">
        <v>253</v>
      </c>
      <c r="F6" s="11" t="s">
        <v>254</v>
      </c>
      <c r="G6" s="11" t="s">
        <v>255</v>
      </c>
      <c r="H6" s="11" t="s">
        <v>256</v>
      </c>
      <c r="I6" s="78" t="s">
        <v>257</v>
      </c>
      <c r="J6" s="131"/>
    </row>
    <row r="7" spans="2:12" ht="52.5" customHeight="1">
      <c r="B7" s="132"/>
      <c r="C7" s="79" t="s">
        <v>33</v>
      </c>
      <c r="D7" s="80" t="s">
        <v>258</v>
      </c>
      <c r="E7" s="80" t="s">
        <v>259</v>
      </c>
      <c r="F7" s="80" t="s">
        <v>260</v>
      </c>
      <c r="G7" s="80" t="s">
        <v>261</v>
      </c>
      <c r="H7" s="80" t="s">
        <v>262</v>
      </c>
      <c r="I7" s="81" t="s">
        <v>263</v>
      </c>
      <c r="J7" s="132"/>
    </row>
    <row r="8" spans="2:12" ht="37" customHeight="1">
      <c r="B8" s="50" t="s">
        <v>109</v>
      </c>
      <c r="C8" s="18">
        <f t="shared" ref="C8:C20" si="0">SUM(D8:I8)</f>
        <v>48846</v>
      </c>
      <c r="D8" s="18">
        <v>5277</v>
      </c>
      <c r="E8" s="18">
        <v>19346</v>
      </c>
      <c r="F8" s="18">
        <v>889</v>
      </c>
      <c r="G8" s="18">
        <v>13561</v>
      </c>
      <c r="H8" s="18">
        <v>9400</v>
      </c>
      <c r="I8" s="18">
        <v>373</v>
      </c>
      <c r="J8" s="51" t="s">
        <v>110</v>
      </c>
    </row>
    <row r="9" spans="2:12" ht="37" customHeight="1">
      <c r="B9" s="52" t="s">
        <v>111</v>
      </c>
      <c r="C9" s="21">
        <f t="shared" si="0"/>
        <v>69950</v>
      </c>
      <c r="D9" s="21">
        <v>4794</v>
      </c>
      <c r="E9" s="21">
        <v>35467</v>
      </c>
      <c r="F9" s="21">
        <v>2284</v>
      </c>
      <c r="G9" s="21">
        <v>18072</v>
      </c>
      <c r="H9" s="21">
        <v>6797</v>
      </c>
      <c r="I9" s="21">
        <v>2536</v>
      </c>
      <c r="J9" s="33" t="s">
        <v>112</v>
      </c>
    </row>
    <row r="10" spans="2:12" ht="37" customHeight="1">
      <c r="B10" s="50" t="s">
        <v>113</v>
      </c>
      <c r="C10" s="18">
        <f t="shared" si="0"/>
        <v>11518</v>
      </c>
      <c r="D10" s="18">
        <v>1711</v>
      </c>
      <c r="E10" s="18">
        <v>5332</v>
      </c>
      <c r="F10" s="18">
        <v>1528</v>
      </c>
      <c r="G10" s="18">
        <v>1537</v>
      </c>
      <c r="H10" s="18">
        <v>1410</v>
      </c>
      <c r="I10" s="18">
        <v>0</v>
      </c>
      <c r="J10" s="51" t="s">
        <v>114</v>
      </c>
    </row>
    <row r="11" spans="2:12" ht="37" customHeight="1">
      <c r="B11" s="52" t="s">
        <v>115</v>
      </c>
      <c r="C11" s="21">
        <f t="shared" si="0"/>
        <v>7078</v>
      </c>
      <c r="D11" s="21">
        <v>1520</v>
      </c>
      <c r="E11" s="21">
        <v>4334</v>
      </c>
      <c r="F11" s="21">
        <v>0</v>
      </c>
      <c r="G11" s="21">
        <v>716</v>
      </c>
      <c r="H11" s="21">
        <v>278</v>
      </c>
      <c r="I11" s="21">
        <v>230</v>
      </c>
      <c r="J11" s="33" t="s">
        <v>116</v>
      </c>
    </row>
    <row r="12" spans="2:12" ht="37" customHeight="1">
      <c r="B12" s="50" t="s">
        <v>117</v>
      </c>
      <c r="C12" s="18">
        <f t="shared" si="0"/>
        <v>32942</v>
      </c>
      <c r="D12" s="18">
        <v>4764</v>
      </c>
      <c r="E12" s="18">
        <v>14161</v>
      </c>
      <c r="F12" s="18">
        <v>2142</v>
      </c>
      <c r="G12" s="18">
        <v>7153</v>
      </c>
      <c r="H12" s="18">
        <v>4722</v>
      </c>
      <c r="I12" s="18">
        <v>0</v>
      </c>
      <c r="J12" s="51" t="s">
        <v>118</v>
      </c>
    </row>
    <row r="13" spans="2:12" ht="37" customHeight="1">
      <c r="B13" s="52" t="s">
        <v>119</v>
      </c>
      <c r="C13" s="21">
        <f t="shared" si="0"/>
        <v>11466</v>
      </c>
      <c r="D13" s="21">
        <v>1926</v>
      </c>
      <c r="E13" s="21">
        <v>3273</v>
      </c>
      <c r="F13" s="21">
        <v>0</v>
      </c>
      <c r="G13" s="21">
        <v>4315</v>
      </c>
      <c r="H13" s="21">
        <v>1952</v>
      </c>
      <c r="I13" s="21">
        <v>0</v>
      </c>
      <c r="J13" s="33" t="s">
        <v>120</v>
      </c>
    </row>
    <row r="14" spans="2:12" ht="37" customHeight="1">
      <c r="B14" s="50" t="s">
        <v>121</v>
      </c>
      <c r="C14" s="18">
        <f t="shared" si="0"/>
        <v>5144</v>
      </c>
      <c r="D14" s="18">
        <v>231</v>
      </c>
      <c r="E14" s="18">
        <v>2248</v>
      </c>
      <c r="F14" s="18">
        <v>281</v>
      </c>
      <c r="G14" s="18">
        <v>1395</v>
      </c>
      <c r="H14" s="18">
        <v>989</v>
      </c>
      <c r="I14" s="18">
        <v>0</v>
      </c>
      <c r="J14" s="51" t="s">
        <v>122</v>
      </c>
    </row>
    <row r="15" spans="2:12" ht="37" customHeight="1">
      <c r="B15" s="52" t="s">
        <v>123</v>
      </c>
      <c r="C15" s="21">
        <f t="shared" si="0"/>
        <v>2455</v>
      </c>
      <c r="D15" s="21">
        <v>146</v>
      </c>
      <c r="E15" s="21">
        <v>853</v>
      </c>
      <c r="F15" s="21">
        <v>323</v>
      </c>
      <c r="G15" s="21">
        <v>473</v>
      </c>
      <c r="H15" s="21">
        <v>82</v>
      </c>
      <c r="I15" s="21">
        <v>578</v>
      </c>
      <c r="J15" s="33" t="s">
        <v>124</v>
      </c>
    </row>
    <row r="16" spans="2:12" ht="37" customHeight="1">
      <c r="B16" s="50" t="s">
        <v>125</v>
      </c>
      <c r="C16" s="18">
        <f t="shared" si="0"/>
        <v>663</v>
      </c>
      <c r="D16" s="18">
        <v>87</v>
      </c>
      <c r="E16" s="18">
        <v>233</v>
      </c>
      <c r="F16" s="18">
        <v>0</v>
      </c>
      <c r="G16" s="18">
        <v>283</v>
      </c>
      <c r="H16" s="18">
        <v>60</v>
      </c>
      <c r="I16" s="18">
        <v>0</v>
      </c>
      <c r="J16" s="51" t="s">
        <v>126</v>
      </c>
    </row>
    <row r="17" spans="2:10" ht="37" customHeight="1">
      <c r="B17" s="52" t="s">
        <v>127</v>
      </c>
      <c r="C17" s="21">
        <f t="shared" si="0"/>
        <v>15134</v>
      </c>
      <c r="D17" s="21">
        <v>2201</v>
      </c>
      <c r="E17" s="21">
        <v>8571</v>
      </c>
      <c r="F17" s="21">
        <v>47</v>
      </c>
      <c r="G17" s="21">
        <v>3366</v>
      </c>
      <c r="H17" s="21">
        <v>625</v>
      </c>
      <c r="I17" s="21">
        <v>324</v>
      </c>
      <c r="J17" s="33" t="s">
        <v>128</v>
      </c>
    </row>
    <row r="18" spans="2:10" ht="37" customHeight="1">
      <c r="B18" s="50" t="s">
        <v>129</v>
      </c>
      <c r="C18" s="18">
        <f t="shared" si="0"/>
        <v>1523</v>
      </c>
      <c r="D18" s="18">
        <v>168</v>
      </c>
      <c r="E18" s="18">
        <v>669</v>
      </c>
      <c r="F18" s="18">
        <v>0</v>
      </c>
      <c r="G18" s="18">
        <v>294</v>
      </c>
      <c r="H18" s="18">
        <v>392</v>
      </c>
      <c r="I18" s="18">
        <v>0</v>
      </c>
      <c r="J18" s="51" t="s">
        <v>130</v>
      </c>
    </row>
    <row r="19" spans="2:10" ht="37" customHeight="1">
      <c r="B19" s="52" t="s">
        <v>131</v>
      </c>
      <c r="C19" s="21">
        <f t="shared" si="0"/>
        <v>4416</v>
      </c>
      <c r="D19" s="21">
        <v>450</v>
      </c>
      <c r="E19" s="21">
        <v>2876</v>
      </c>
      <c r="F19" s="21">
        <v>30</v>
      </c>
      <c r="G19" s="21">
        <v>521</v>
      </c>
      <c r="H19" s="21">
        <v>539</v>
      </c>
      <c r="I19" s="21">
        <v>0</v>
      </c>
      <c r="J19" s="33" t="s">
        <v>132</v>
      </c>
    </row>
    <row r="20" spans="2:10" ht="37" customHeight="1">
      <c r="B20" s="50" t="s">
        <v>133</v>
      </c>
      <c r="C20" s="18">
        <f t="shared" si="0"/>
        <v>1425</v>
      </c>
      <c r="D20" s="18">
        <v>73</v>
      </c>
      <c r="E20" s="18">
        <v>758</v>
      </c>
      <c r="F20" s="18">
        <v>102</v>
      </c>
      <c r="G20" s="18">
        <v>492</v>
      </c>
      <c r="H20" s="18">
        <v>0</v>
      </c>
      <c r="I20" s="18">
        <v>0</v>
      </c>
      <c r="J20" s="51" t="s">
        <v>134</v>
      </c>
    </row>
    <row r="21" spans="2:10" ht="29.25" customHeight="1">
      <c r="B21" s="53" t="s">
        <v>33</v>
      </c>
      <c r="C21" s="54">
        <f t="shared" ref="C21:H21" si="1">SUM(C8:C20)</f>
        <v>212560</v>
      </c>
      <c r="D21" s="54">
        <f t="shared" si="1"/>
        <v>23348</v>
      </c>
      <c r="E21" s="54">
        <f t="shared" si="1"/>
        <v>98121</v>
      </c>
      <c r="F21" s="54">
        <f t="shared" si="1"/>
        <v>7626</v>
      </c>
      <c r="G21" s="54">
        <f t="shared" si="1"/>
        <v>52178</v>
      </c>
      <c r="H21" s="54">
        <f t="shared" si="1"/>
        <v>27246</v>
      </c>
      <c r="I21" s="54">
        <f>SUM(I8:I20)</f>
        <v>4041</v>
      </c>
      <c r="J21" s="55" t="s">
        <v>135</v>
      </c>
    </row>
    <row r="22" spans="2:10" ht="29.25" customHeight="1">
      <c r="B22" s="149" t="s">
        <v>35</v>
      </c>
      <c r="C22" s="149"/>
      <c r="D22" s="149"/>
      <c r="E22" s="149"/>
      <c r="F22" s="111" t="s">
        <v>36</v>
      </c>
      <c r="G22" s="111"/>
      <c r="H22" s="111"/>
      <c r="I22" s="111"/>
      <c r="J22" s="111"/>
    </row>
    <row r="23" spans="2:10" ht="29.25" customHeight="1">
      <c r="B23" s="82"/>
      <c r="C23" s="82"/>
      <c r="D23" s="83"/>
      <c r="E23" s="83"/>
      <c r="F23" s="83"/>
      <c r="G23" s="83"/>
      <c r="H23" s="83"/>
      <c r="I23" s="57"/>
      <c r="J23" s="56"/>
    </row>
  </sheetData>
  <mergeCells count="8">
    <mergeCell ref="B22:E22"/>
    <mergeCell ref="F22:J22"/>
    <mergeCell ref="B3:J3"/>
    <mergeCell ref="B4:J4"/>
    <mergeCell ref="B5:B7"/>
    <mergeCell ref="C5:C6"/>
    <mergeCell ref="D5:I5"/>
    <mergeCell ref="J5:J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B2:L23"/>
  <sheetViews>
    <sheetView zoomScale="70" zoomScaleNormal="70" zoomScaleSheetLayoutView="100" workbookViewId="0"/>
  </sheetViews>
  <sheetFormatPr baseColWidth="10" defaultColWidth="14.33203125" defaultRowHeight="29.25" customHeight="1"/>
  <cols>
    <col min="1" max="1" width="2.1640625" style="74" customWidth="1"/>
    <col min="2" max="2" width="22.1640625" style="74" customWidth="1"/>
    <col min="3" max="11" width="12.33203125" style="74" customWidth="1"/>
    <col min="12" max="12" width="15.1640625" style="74" customWidth="1"/>
    <col min="13" max="16384" width="14.33203125" style="74"/>
  </cols>
  <sheetData>
    <row r="2" spans="2:12" ht="29.25" customHeight="1">
      <c r="B2" s="4" t="s">
        <v>272</v>
      </c>
      <c r="C2" s="4"/>
      <c r="D2" s="4"/>
      <c r="E2" s="4"/>
      <c r="F2" s="4"/>
      <c r="G2" s="4"/>
      <c r="H2" s="4"/>
      <c r="I2" s="4"/>
      <c r="J2" s="4"/>
      <c r="K2" s="4"/>
      <c r="L2" s="5" t="s">
        <v>273</v>
      </c>
    </row>
    <row r="3" spans="2:12" s="75" customFormat="1" ht="30" customHeight="1">
      <c r="B3" s="115" t="s">
        <v>274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2:12" s="77" customFormat="1" ht="30" customHeight="1">
      <c r="B4" s="143" t="s">
        <v>275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2:12" ht="29.25" customHeight="1">
      <c r="B5" s="125" t="s">
        <v>276</v>
      </c>
      <c r="C5" s="130" t="s">
        <v>100</v>
      </c>
      <c r="D5" s="128" t="s">
        <v>277</v>
      </c>
      <c r="E5" s="129"/>
      <c r="F5" s="129"/>
      <c r="G5" s="129"/>
      <c r="H5" s="129"/>
      <c r="I5" s="129"/>
      <c r="J5" s="129"/>
      <c r="K5" s="124"/>
      <c r="L5" s="130" t="s">
        <v>99</v>
      </c>
    </row>
    <row r="6" spans="2:12" ht="44.25" customHeight="1">
      <c r="B6" s="131"/>
      <c r="C6" s="131"/>
      <c r="D6" s="84" t="s">
        <v>195</v>
      </c>
      <c r="E6" s="84" t="s">
        <v>278</v>
      </c>
      <c r="F6" s="84" t="s">
        <v>279</v>
      </c>
      <c r="G6" s="84" t="s">
        <v>280</v>
      </c>
      <c r="H6" s="84" t="s">
        <v>281</v>
      </c>
      <c r="I6" s="84" t="s">
        <v>282</v>
      </c>
      <c r="J6" s="84" t="s">
        <v>283</v>
      </c>
      <c r="K6" s="84" t="s">
        <v>284</v>
      </c>
      <c r="L6" s="131"/>
    </row>
    <row r="7" spans="2:12" ht="44.25" customHeight="1">
      <c r="B7" s="132"/>
      <c r="C7" s="79" t="s">
        <v>33</v>
      </c>
      <c r="D7" s="13" t="s">
        <v>205</v>
      </c>
      <c r="E7" s="13" t="s">
        <v>285</v>
      </c>
      <c r="F7" s="13" t="s">
        <v>286</v>
      </c>
      <c r="G7" s="73" t="s">
        <v>262</v>
      </c>
      <c r="H7" s="13" t="s">
        <v>287</v>
      </c>
      <c r="I7" s="13" t="s">
        <v>261</v>
      </c>
      <c r="J7" s="13" t="s">
        <v>288</v>
      </c>
      <c r="K7" s="13" t="s">
        <v>263</v>
      </c>
      <c r="L7" s="132"/>
    </row>
    <row r="8" spans="2:12" ht="29.25" customHeight="1">
      <c r="B8" s="52" t="s">
        <v>109</v>
      </c>
      <c r="C8" s="18">
        <f t="shared" ref="C8:C20" si="0">SUM(D8:K8)</f>
        <v>327041</v>
      </c>
      <c r="D8" s="18">
        <f>'13-1 '!D8+'13-2 '!D8</f>
        <v>9381</v>
      </c>
      <c r="E8" s="18">
        <f>'13-1 '!E8+'13-2 '!E8</f>
        <v>90891</v>
      </c>
      <c r="F8" s="18">
        <f>'13-1 '!F8+'13-2 '!F8</f>
        <v>83146</v>
      </c>
      <c r="G8" s="18">
        <f>'13-1 '!G8+'13-2 '!G8</f>
        <v>30354</v>
      </c>
      <c r="H8" s="18">
        <f>'13-1 '!H8+'13-2 '!H8</f>
        <v>17453</v>
      </c>
      <c r="I8" s="18">
        <f>'13-1 '!I8+'13-2 '!I8</f>
        <v>41364</v>
      </c>
      <c r="J8" s="18">
        <f>'13-1 '!J8+'13-2 '!J8</f>
        <v>37758</v>
      </c>
      <c r="K8" s="18">
        <f>'13-1 '!K8+'13-2 '!K8</f>
        <v>16694</v>
      </c>
      <c r="L8" s="51" t="s">
        <v>110</v>
      </c>
    </row>
    <row r="9" spans="2:12" ht="29.25" customHeight="1">
      <c r="B9" s="52" t="s">
        <v>111</v>
      </c>
      <c r="C9" s="21">
        <f t="shared" si="0"/>
        <v>648108</v>
      </c>
      <c r="D9" s="21">
        <f>'13-1 '!D9+'13-2 '!D9</f>
        <v>23541</v>
      </c>
      <c r="E9" s="21">
        <f>'13-1 '!E9+'13-2 '!E9</f>
        <v>191773</v>
      </c>
      <c r="F9" s="21">
        <f>'13-1 '!F9+'13-2 '!F9</f>
        <v>189396</v>
      </c>
      <c r="G9" s="21">
        <f>'13-1 '!G9+'13-2 '!G9</f>
        <v>44285</v>
      </c>
      <c r="H9" s="21">
        <f>'13-1 '!H9+'13-2 '!H9</f>
        <v>25945</v>
      </c>
      <c r="I9" s="21">
        <f>'13-1 '!I9+'13-2 '!I9</f>
        <v>85911</v>
      </c>
      <c r="J9" s="21">
        <f>'13-1 '!J9+'13-2 '!J9</f>
        <v>50067</v>
      </c>
      <c r="K9" s="21">
        <f>'13-1 '!K9+'13-2 '!K9</f>
        <v>37190</v>
      </c>
      <c r="L9" s="33" t="s">
        <v>112</v>
      </c>
    </row>
    <row r="10" spans="2:12" ht="29.25" customHeight="1">
      <c r="B10" s="52" t="s">
        <v>113</v>
      </c>
      <c r="C10" s="18">
        <f t="shared" si="0"/>
        <v>98675</v>
      </c>
      <c r="D10" s="18">
        <f>'13-1 '!D10+'13-2 '!D10</f>
        <v>10264</v>
      </c>
      <c r="E10" s="18">
        <f>'13-1 '!E10+'13-2 '!E10</f>
        <v>27975</v>
      </c>
      <c r="F10" s="18">
        <f>'13-1 '!F10+'13-2 '!F10</f>
        <v>27012</v>
      </c>
      <c r="G10" s="18">
        <f>'13-1 '!G10+'13-2 '!G10</f>
        <v>8985</v>
      </c>
      <c r="H10" s="18">
        <f>'13-1 '!H10+'13-2 '!H10</f>
        <v>4460</v>
      </c>
      <c r="I10" s="18">
        <f>'13-1 '!I10+'13-2 '!I10</f>
        <v>11347</v>
      </c>
      <c r="J10" s="18">
        <f>'13-1 '!J10+'13-2 '!J10</f>
        <v>4375</v>
      </c>
      <c r="K10" s="18">
        <f>'13-1 '!K10+'13-2 '!K10</f>
        <v>4257</v>
      </c>
      <c r="L10" s="51" t="s">
        <v>114</v>
      </c>
    </row>
    <row r="11" spans="2:12" ht="29.25" customHeight="1">
      <c r="B11" s="52" t="s">
        <v>115</v>
      </c>
      <c r="C11" s="21">
        <f t="shared" si="0"/>
        <v>45452</v>
      </c>
      <c r="D11" s="21">
        <f>'13-1 '!D11+'13-2 '!D11</f>
        <v>1662</v>
      </c>
      <c r="E11" s="21">
        <f>'13-1 '!E11+'13-2 '!E11</f>
        <v>13971</v>
      </c>
      <c r="F11" s="21">
        <f>'13-1 '!F11+'13-2 '!F11</f>
        <v>12864</v>
      </c>
      <c r="G11" s="21">
        <f>'13-1 '!G11+'13-2 '!G11</f>
        <v>5625</v>
      </c>
      <c r="H11" s="21">
        <f>'13-1 '!H11+'13-2 '!H11</f>
        <v>2218</v>
      </c>
      <c r="I11" s="21">
        <f>'13-1 '!I11+'13-2 '!I11</f>
        <v>5469</v>
      </c>
      <c r="J11" s="21">
        <f>'13-1 '!J11+'13-2 '!J11</f>
        <v>2985</v>
      </c>
      <c r="K11" s="21">
        <f>'13-1 '!K11+'13-2 '!K11</f>
        <v>658</v>
      </c>
      <c r="L11" s="33" t="s">
        <v>116</v>
      </c>
    </row>
    <row r="12" spans="2:12" ht="29.25" customHeight="1">
      <c r="B12" s="52" t="s">
        <v>117</v>
      </c>
      <c r="C12" s="18">
        <f t="shared" si="0"/>
        <v>186874</v>
      </c>
      <c r="D12" s="18">
        <f>'13-1 '!D12+'13-2 '!D12</f>
        <v>15693</v>
      </c>
      <c r="E12" s="18">
        <f>'13-1 '!E12+'13-2 '!E12</f>
        <v>48174</v>
      </c>
      <c r="F12" s="18">
        <f>'13-1 '!F12+'13-2 '!F12</f>
        <v>48943</v>
      </c>
      <c r="G12" s="18">
        <f>'13-1 '!G12+'13-2 '!G12</f>
        <v>13885</v>
      </c>
      <c r="H12" s="18">
        <f>'13-1 '!H12+'13-2 '!H12</f>
        <v>5787</v>
      </c>
      <c r="I12" s="18">
        <f>'13-1 '!I12+'13-2 '!I12</f>
        <v>23924</v>
      </c>
      <c r="J12" s="18">
        <f>'13-1 '!J12+'13-2 '!J12</f>
        <v>23204</v>
      </c>
      <c r="K12" s="18">
        <f>'13-1 '!K12+'13-2 '!K12</f>
        <v>7264</v>
      </c>
      <c r="L12" s="51" t="s">
        <v>118</v>
      </c>
    </row>
    <row r="13" spans="2:12" ht="29.25" customHeight="1">
      <c r="B13" s="52" t="s">
        <v>119</v>
      </c>
      <c r="C13" s="21">
        <f t="shared" si="0"/>
        <v>80247</v>
      </c>
      <c r="D13" s="21">
        <f>'13-1 '!D13+'13-2 '!D13</f>
        <v>2111</v>
      </c>
      <c r="E13" s="21">
        <f>'13-1 '!E13+'13-2 '!E13</f>
        <v>26638</v>
      </c>
      <c r="F13" s="21">
        <f>'13-1 '!F13+'13-2 '!F13</f>
        <v>18629</v>
      </c>
      <c r="G13" s="21">
        <f>'13-1 '!G13+'13-2 '!G13</f>
        <v>6859</v>
      </c>
      <c r="H13" s="21">
        <f>'13-1 '!H13+'13-2 '!H13</f>
        <v>3454</v>
      </c>
      <c r="I13" s="21">
        <f>'13-1 '!I13+'13-2 '!I13</f>
        <v>8352</v>
      </c>
      <c r="J13" s="21">
        <f>'13-1 '!J13+'13-2 '!J13</f>
        <v>8449</v>
      </c>
      <c r="K13" s="21">
        <f>'13-1 '!K13+'13-2 '!K13</f>
        <v>5755</v>
      </c>
      <c r="L13" s="33" t="s">
        <v>120</v>
      </c>
    </row>
    <row r="14" spans="2:12" ht="29.25" customHeight="1">
      <c r="B14" s="52" t="s">
        <v>121</v>
      </c>
      <c r="C14" s="18">
        <f t="shared" si="0"/>
        <v>19708</v>
      </c>
      <c r="D14" s="18">
        <f>'13-1 '!D14+'13-2 '!D14</f>
        <v>507</v>
      </c>
      <c r="E14" s="18">
        <f>'13-1 '!E14+'13-2 '!E14</f>
        <v>5649</v>
      </c>
      <c r="F14" s="18">
        <f>'13-1 '!F14+'13-2 '!F14</f>
        <v>6436</v>
      </c>
      <c r="G14" s="18">
        <f>'13-1 '!G14+'13-2 '!G14</f>
        <v>2293</v>
      </c>
      <c r="H14" s="18">
        <f>'13-1 '!H14+'13-2 '!H14</f>
        <v>346</v>
      </c>
      <c r="I14" s="18">
        <f>'13-1 '!I14+'13-2 '!I14</f>
        <v>1398</v>
      </c>
      <c r="J14" s="18">
        <f>'13-1 '!J14+'13-2 '!J14</f>
        <v>1969</v>
      </c>
      <c r="K14" s="18">
        <f>'13-1 '!K14+'13-2 '!K14</f>
        <v>1110</v>
      </c>
      <c r="L14" s="51" t="s">
        <v>122</v>
      </c>
    </row>
    <row r="15" spans="2:12" ht="29.25" customHeight="1">
      <c r="B15" s="52" t="s">
        <v>123</v>
      </c>
      <c r="C15" s="21">
        <f t="shared" si="0"/>
        <v>18984</v>
      </c>
      <c r="D15" s="21">
        <f>'13-1 '!D15+'13-2 '!D15</f>
        <v>1477</v>
      </c>
      <c r="E15" s="21">
        <f>'13-1 '!E15+'13-2 '!E15</f>
        <v>10269</v>
      </c>
      <c r="F15" s="21">
        <f>'13-1 '!F15+'13-2 '!F15</f>
        <v>3791</v>
      </c>
      <c r="G15" s="21">
        <f>'13-1 '!G15+'13-2 '!G15</f>
        <v>376</v>
      </c>
      <c r="H15" s="21">
        <f>'13-1 '!H15+'13-2 '!H15</f>
        <v>553</v>
      </c>
      <c r="I15" s="21">
        <f>'13-1 '!I15+'13-2 '!I15</f>
        <v>1565</v>
      </c>
      <c r="J15" s="21">
        <f>'13-1 '!J15+'13-2 '!J15</f>
        <v>598</v>
      </c>
      <c r="K15" s="21">
        <f>'13-1 '!K15+'13-2 '!K15</f>
        <v>355</v>
      </c>
      <c r="L15" s="33" t="s">
        <v>124</v>
      </c>
    </row>
    <row r="16" spans="2:12" ht="29.25" customHeight="1">
      <c r="B16" s="52" t="s">
        <v>125</v>
      </c>
      <c r="C16" s="18">
        <f t="shared" si="0"/>
        <v>11375</v>
      </c>
      <c r="D16" s="18">
        <f>'13-1 '!D16+'13-2 '!D16</f>
        <v>538</v>
      </c>
      <c r="E16" s="18">
        <f>'13-1 '!E16+'13-2 '!E16</f>
        <v>4577</v>
      </c>
      <c r="F16" s="18">
        <f>'13-1 '!F16+'13-2 '!F16</f>
        <v>2738</v>
      </c>
      <c r="G16" s="18">
        <f>'13-1 '!G16+'13-2 '!G16</f>
        <v>534</v>
      </c>
      <c r="H16" s="18">
        <f>'13-1 '!H16+'13-2 '!H16</f>
        <v>674</v>
      </c>
      <c r="I16" s="18">
        <f>'13-1 '!I16+'13-2 '!I16</f>
        <v>1631</v>
      </c>
      <c r="J16" s="18">
        <f>'13-1 '!J16+'13-2 '!J16</f>
        <v>536</v>
      </c>
      <c r="K16" s="18">
        <f>'13-1 '!K16+'13-2 '!K16</f>
        <v>147</v>
      </c>
      <c r="L16" s="51" t="s">
        <v>126</v>
      </c>
    </row>
    <row r="17" spans="2:12" ht="29.25" customHeight="1">
      <c r="B17" s="52" t="s">
        <v>127</v>
      </c>
      <c r="C17" s="21">
        <f t="shared" si="0"/>
        <v>49462</v>
      </c>
      <c r="D17" s="21">
        <f>'13-1 '!D17+'13-2 '!D17</f>
        <v>2075</v>
      </c>
      <c r="E17" s="21">
        <f>'13-1 '!E17+'13-2 '!E17</f>
        <v>16418</v>
      </c>
      <c r="F17" s="21">
        <f>'13-1 '!F17+'13-2 '!F17</f>
        <v>12718</v>
      </c>
      <c r="G17" s="21">
        <f>'13-1 '!G17+'13-2 '!G17</f>
        <v>4021</v>
      </c>
      <c r="H17" s="21">
        <f>'13-1 '!H17+'13-2 '!H17</f>
        <v>1804</v>
      </c>
      <c r="I17" s="21">
        <f>'13-1 '!I17+'13-2 '!I17</f>
        <v>2717</v>
      </c>
      <c r="J17" s="21">
        <f>'13-1 '!J17+'13-2 '!J17</f>
        <v>5611</v>
      </c>
      <c r="K17" s="21">
        <f>'13-1 '!K17+'13-2 '!K17</f>
        <v>4098</v>
      </c>
      <c r="L17" s="33" t="s">
        <v>128</v>
      </c>
    </row>
    <row r="18" spans="2:12" ht="29.25" customHeight="1">
      <c r="B18" s="52" t="s">
        <v>129</v>
      </c>
      <c r="C18" s="18">
        <f t="shared" si="0"/>
        <v>13207</v>
      </c>
      <c r="D18" s="18">
        <f>'13-1 '!D18+'13-2 '!D18</f>
        <v>113</v>
      </c>
      <c r="E18" s="18">
        <f>'13-1 '!E18+'13-2 '!E18</f>
        <v>4415</v>
      </c>
      <c r="F18" s="18">
        <f>'13-1 '!F18+'13-2 '!F18</f>
        <v>5547</v>
      </c>
      <c r="G18" s="18">
        <f>'13-1 '!G18+'13-2 '!G18</f>
        <v>1006</v>
      </c>
      <c r="H18" s="18">
        <f>'13-1 '!H18+'13-2 '!H18</f>
        <v>207</v>
      </c>
      <c r="I18" s="18">
        <f>'13-1 '!I18+'13-2 '!I18</f>
        <v>411</v>
      </c>
      <c r="J18" s="18">
        <f>'13-1 '!J18+'13-2 '!J18</f>
        <v>778</v>
      </c>
      <c r="K18" s="18">
        <f>'13-1 '!K18+'13-2 '!K18</f>
        <v>730</v>
      </c>
      <c r="L18" s="51" t="s">
        <v>130</v>
      </c>
    </row>
    <row r="19" spans="2:12" ht="29.25" customHeight="1">
      <c r="B19" s="52" t="s">
        <v>131</v>
      </c>
      <c r="C19" s="21">
        <f t="shared" si="0"/>
        <v>24601</v>
      </c>
      <c r="D19" s="21">
        <f>'13-1 '!D19+'13-2 '!D19</f>
        <v>1499</v>
      </c>
      <c r="E19" s="21">
        <f>'13-1 '!E19+'13-2 '!E19</f>
        <v>6738</v>
      </c>
      <c r="F19" s="21">
        <f>'13-1 '!F19+'13-2 '!F19</f>
        <v>5511</v>
      </c>
      <c r="G19" s="21">
        <f>'13-1 '!G19+'13-2 '!G19</f>
        <v>2697</v>
      </c>
      <c r="H19" s="21">
        <f>'13-1 '!H19+'13-2 '!H19</f>
        <v>1220</v>
      </c>
      <c r="I19" s="21">
        <f>'13-1 '!I19+'13-2 '!I19</f>
        <v>2847</v>
      </c>
      <c r="J19" s="21">
        <f>'13-1 '!J19+'13-2 '!J19</f>
        <v>2812</v>
      </c>
      <c r="K19" s="21">
        <f>'13-1 '!K19+'13-2 '!K19</f>
        <v>1277</v>
      </c>
      <c r="L19" s="33" t="s">
        <v>132</v>
      </c>
    </row>
    <row r="20" spans="2:12" ht="29.25" customHeight="1">
      <c r="B20" s="52" t="s">
        <v>133</v>
      </c>
      <c r="C20" s="18">
        <f t="shared" si="0"/>
        <v>7285</v>
      </c>
      <c r="D20" s="18">
        <f>'13-1 '!D20+'13-2 '!D20</f>
        <v>142</v>
      </c>
      <c r="E20" s="18">
        <f>'13-1 '!E20+'13-2 '!E20</f>
        <v>3127</v>
      </c>
      <c r="F20" s="18">
        <f>'13-1 '!F20+'13-2 '!F20</f>
        <v>1360</v>
      </c>
      <c r="G20" s="18">
        <f>'13-1 '!G20+'13-2 '!G20</f>
        <v>397</v>
      </c>
      <c r="H20" s="18">
        <f>'13-1 '!H20+'13-2 '!H20</f>
        <v>132</v>
      </c>
      <c r="I20" s="18">
        <f>'13-1 '!I20+'13-2 '!I20</f>
        <v>355</v>
      </c>
      <c r="J20" s="18">
        <f>'13-1 '!J20+'13-2 '!J20</f>
        <v>1078</v>
      </c>
      <c r="K20" s="18">
        <f>'13-1 '!K20+'13-2 '!K20</f>
        <v>694</v>
      </c>
      <c r="L20" s="51" t="s">
        <v>134</v>
      </c>
    </row>
    <row r="21" spans="2:12" ht="29.25" customHeight="1">
      <c r="B21" s="53" t="s">
        <v>33</v>
      </c>
      <c r="C21" s="54">
        <f t="shared" ref="C21:I21" si="1">SUM(C8:C20)</f>
        <v>1531019</v>
      </c>
      <c r="D21" s="54">
        <f t="shared" si="1"/>
        <v>69003</v>
      </c>
      <c r="E21" s="54">
        <f t="shared" si="1"/>
        <v>450615</v>
      </c>
      <c r="F21" s="54">
        <f t="shared" si="1"/>
        <v>418091</v>
      </c>
      <c r="G21" s="54">
        <f t="shared" si="1"/>
        <v>121317</v>
      </c>
      <c r="H21" s="54">
        <f t="shared" si="1"/>
        <v>64253</v>
      </c>
      <c r="I21" s="54">
        <f t="shared" si="1"/>
        <v>187291</v>
      </c>
      <c r="J21" s="54">
        <f>SUM(J8:J20)</f>
        <v>140220</v>
      </c>
      <c r="K21" s="54">
        <f>SUM(K8:K20)</f>
        <v>80229</v>
      </c>
      <c r="L21" s="55" t="s">
        <v>135</v>
      </c>
    </row>
    <row r="22" spans="2:12" ht="29.25" customHeight="1">
      <c r="B22" s="110" t="s">
        <v>35</v>
      </c>
      <c r="C22" s="110"/>
      <c r="D22" s="110"/>
      <c r="E22" s="110"/>
      <c r="F22" s="110"/>
      <c r="G22" s="110"/>
      <c r="H22" s="111" t="s">
        <v>36</v>
      </c>
      <c r="I22" s="111"/>
      <c r="J22" s="111"/>
      <c r="K22" s="111"/>
      <c r="L22" s="111"/>
    </row>
    <row r="23" spans="2:12" ht="29.25" customHeight="1">
      <c r="B23" s="82"/>
      <c r="C23" s="82"/>
      <c r="D23" s="82"/>
      <c r="F23" s="83"/>
      <c r="G23" s="83"/>
      <c r="H23" s="83"/>
    </row>
  </sheetData>
  <mergeCells count="8">
    <mergeCell ref="B22:G22"/>
    <mergeCell ref="H22:L22"/>
    <mergeCell ref="B3:L3"/>
    <mergeCell ref="B4:L4"/>
    <mergeCell ref="B5:B7"/>
    <mergeCell ref="C5:C6"/>
    <mergeCell ref="D5:K5"/>
    <mergeCell ref="L5:L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B2:L23"/>
  <sheetViews>
    <sheetView zoomScale="70" zoomScaleNormal="70" workbookViewId="0">
      <selection activeCell="N20" sqref="N20"/>
    </sheetView>
  </sheetViews>
  <sheetFormatPr baseColWidth="10" defaultColWidth="14.33203125" defaultRowHeight="29.25" customHeight="1"/>
  <cols>
    <col min="1" max="1" width="2.1640625" style="74" customWidth="1"/>
    <col min="2" max="2" width="22.1640625" style="74" customWidth="1"/>
    <col min="3" max="11" width="12.33203125" style="74" customWidth="1"/>
    <col min="12" max="12" width="15.1640625" style="74" customWidth="1"/>
    <col min="13" max="16384" width="14.33203125" style="74"/>
  </cols>
  <sheetData>
    <row r="2" spans="2:12" ht="29.25" customHeight="1">
      <c r="B2" s="4" t="s">
        <v>289</v>
      </c>
      <c r="C2" s="4"/>
      <c r="D2" s="4"/>
      <c r="E2" s="4"/>
      <c r="F2" s="4"/>
      <c r="G2" s="4"/>
      <c r="H2" s="4"/>
      <c r="I2" s="4"/>
      <c r="J2" s="4"/>
      <c r="K2" s="4"/>
      <c r="L2" s="5" t="s">
        <v>290</v>
      </c>
    </row>
    <row r="3" spans="2:12" s="75" customFormat="1" ht="30" customHeight="1">
      <c r="B3" s="115" t="s">
        <v>291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2:12" s="77" customFormat="1" ht="30" customHeight="1">
      <c r="B4" s="143" t="s">
        <v>292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2:12" ht="29.25" customHeight="1">
      <c r="B5" s="125" t="s">
        <v>276</v>
      </c>
      <c r="C5" s="130" t="s">
        <v>100</v>
      </c>
      <c r="D5" s="128" t="s">
        <v>293</v>
      </c>
      <c r="E5" s="129"/>
      <c r="F5" s="129"/>
      <c r="G5" s="129"/>
      <c r="H5" s="129"/>
      <c r="I5" s="129"/>
      <c r="J5" s="129"/>
      <c r="K5" s="124"/>
      <c r="L5" s="130" t="s">
        <v>99</v>
      </c>
    </row>
    <row r="6" spans="2:12" ht="44.25" customHeight="1">
      <c r="B6" s="131"/>
      <c r="C6" s="131"/>
      <c r="D6" s="84" t="s">
        <v>195</v>
      </c>
      <c r="E6" s="84" t="s">
        <v>278</v>
      </c>
      <c r="F6" s="84" t="s">
        <v>279</v>
      </c>
      <c r="G6" s="84" t="s">
        <v>280</v>
      </c>
      <c r="H6" s="84" t="s">
        <v>281</v>
      </c>
      <c r="I6" s="84" t="s">
        <v>282</v>
      </c>
      <c r="J6" s="84" t="s">
        <v>283</v>
      </c>
      <c r="K6" s="84" t="s">
        <v>284</v>
      </c>
      <c r="L6" s="131"/>
    </row>
    <row r="7" spans="2:12" ht="44.25" customHeight="1">
      <c r="B7" s="132"/>
      <c r="C7" s="79" t="s">
        <v>33</v>
      </c>
      <c r="D7" s="13" t="s">
        <v>205</v>
      </c>
      <c r="E7" s="13" t="s">
        <v>285</v>
      </c>
      <c r="F7" s="13" t="s">
        <v>286</v>
      </c>
      <c r="G7" s="73" t="s">
        <v>262</v>
      </c>
      <c r="H7" s="13" t="s">
        <v>287</v>
      </c>
      <c r="I7" s="13" t="s">
        <v>261</v>
      </c>
      <c r="J7" s="13" t="s">
        <v>288</v>
      </c>
      <c r="K7" s="13" t="s">
        <v>263</v>
      </c>
      <c r="L7" s="132"/>
    </row>
    <row r="8" spans="2:12" ht="29.25" customHeight="1">
      <c r="B8" s="52" t="s">
        <v>109</v>
      </c>
      <c r="C8" s="18">
        <f t="shared" ref="C8:C20" si="0">SUM(D8:K8)</f>
        <v>182155</v>
      </c>
      <c r="D8" s="18">
        <v>5154</v>
      </c>
      <c r="E8" s="18">
        <v>87854</v>
      </c>
      <c r="F8" s="18">
        <v>16075</v>
      </c>
      <c r="G8" s="18">
        <v>13044</v>
      </c>
      <c r="H8" s="18">
        <v>8085</v>
      </c>
      <c r="I8" s="18">
        <v>25312</v>
      </c>
      <c r="J8" s="18">
        <v>21759</v>
      </c>
      <c r="K8" s="18">
        <v>4872</v>
      </c>
      <c r="L8" s="51" t="s">
        <v>110</v>
      </c>
    </row>
    <row r="9" spans="2:12" ht="29.25" customHeight="1">
      <c r="B9" s="52" t="s">
        <v>111</v>
      </c>
      <c r="C9" s="21">
        <f t="shared" si="0"/>
        <v>351344</v>
      </c>
      <c r="D9" s="21">
        <v>8564</v>
      </c>
      <c r="E9" s="21">
        <v>189558</v>
      </c>
      <c r="F9" s="21">
        <v>25768</v>
      </c>
      <c r="G9" s="21">
        <v>20844</v>
      </c>
      <c r="H9" s="21">
        <v>11541</v>
      </c>
      <c r="I9" s="21">
        <v>56712</v>
      </c>
      <c r="J9" s="21">
        <v>23005</v>
      </c>
      <c r="K9" s="21">
        <v>15352</v>
      </c>
      <c r="L9" s="33" t="s">
        <v>112</v>
      </c>
    </row>
    <row r="10" spans="2:12" ht="29.25" customHeight="1">
      <c r="B10" s="52" t="s">
        <v>113</v>
      </c>
      <c r="C10" s="18">
        <f t="shared" si="0"/>
        <v>53085</v>
      </c>
      <c r="D10" s="18">
        <v>3306</v>
      </c>
      <c r="E10" s="18">
        <v>27587</v>
      </c>
      <c r="F10" s="18">
        <v>3295</v>
      </c>
      <c r="G10" s="18">
        <v>3186</v>
      </c>
      <c r="H10" s="18">
        <v>3140</v>
      </c>
      <c r="I10" s="18">
        <v>7239</v>
      </c>
      <c r="J10" s="18">
        <v>2272</v>
      </c>
      <c r="K10" s="18">
        <v>3060</v>
      </c>
      <c r="L10" s="51" t="s">
        <v>114</v>
      </c>
    </row>
    <row r="11" spans="2:12" ht="29.25" customHeight="1">
      <c r="B11" s="52" t="s">
        <v>115</v>
      </c>
      <c r="C11" s="21">
        <f t="shared" si="0"/>
        <v>24318</v>
      </c>
      <c r="D11" s="21">
        <v>802</v>
      </c>
      <c r="E11" s="21">
        <v>13971</v>
      </c>
      <c r="F11" s="21">
        <v>1726</v>
      </c>
      <c r="G11" s="21">
        <v>2151</v>
      </c>
      <c r="H11" s="21">
        <v>1118</v>
      </c>
      <c r="I11" s="21">
        <v>3228</v>
      </c>
      <c r="J11" s="21">
        <v>853</v>
      </c>
      <c r="K11" s="21">
        <v>469</v>
      </c>
      <c r="L11" s="33" t="s">
        <v>116</v>
      </c>
    </row>
    <row r="12" spans="2:12" ht="29.25" customHeight="1">
      <c r="B12" s="52" t="s">
        <v>117</v>
      </c>
      <c r="C12" s="18">
        <f t="shared" si="0"/>
        <v>109809</v>
      </c>
      <c r="D12" s="18">
        <v>7833</v>
      </c>
      <c r="E12" s="18">
        <v>47978</v>
      </c>
      <c r="F12" s="18">
        <v>11494</v>
      </c>
      <c r="G12" s="18">
        <v>4518</v>
      </c>
      <c r="H12" s="18">
        <v>3476</v>
      </c>
      <c r="I12" s="18">
        <v>16984</v>
      </c>
      <c r="J12" s="18">
        <v>14635</v>
      </c>
      <c r="K12" s="18">
        <v>2891</v>
      </c>
      <c r="L12" s="51" t="s">
        <v>118</v>
      </c>
    </row>
    <row r="13" spans="2:12" ht="29.25" customHeight="1">
      <c r="B13" s="52" t="s">
        <v>119</v>
      </c>
      <c r="C13" s="21">
        <f t="shared" si="0"/>
        <v>46415</v>
      </c>
      <c r="D13" s="21">
        <v>1344</v>
      </c>
      <c r="E13" s="21">
        <v>25499</v>
      </c>
      <c r="F13" s="21">
        <v>3485</v>
      </c>
      <c r="G13" s="21">
        <v>4024</v>
      </c>
      <c r="H13" s="21">
        <v>1562</v>
      </c>
      <c r="I13" s="21">
        <v>5001</v>
      </c>
      <c r="J13" s="21">
        <v>3649</v>
      </c>
      <c r="K13" s="21">
        <v>1851</v>
      </c>
      <c r="L13" s="33" t="s">
        <v>120</v>
      </c>
    </row>
    <row r="14" spans="2:12" ht="29.25" customHeight="1">
      <c r="B14" s="52" t="s">
        <v>121</v>
      </c>
      <c r="C14" s="18">
        <f t="shared" si="0"/>
        <v>10432</v>
      </c>
      <c r="D14" s="18">
        <v>209</v>
      </c>
      <c r="E14" s="18">
        <v>5557</v>
      </c>
      <c r="F14" s="18">
        <v>1109</v>
      </c>
      <c r="G14" s="18">
        <v>1094</v>
      </c>
      <c r="H14" s="18">
        <v>170</v>
      </c>
      <c r="I14" s="18">
        <v>1039</v>
      </c>
      <c r="J14" s="18">
        <v>869</v>
      </c>
      <c r="K14" s="18">
        <v>385</v>
      </c>
      <c r="L14" s="51" t="s">
        <v>122</v>
      </c>
    </row>
    <row r="15" spans="2:12" ht="29.25" customHeight="1">
      <c r="B15" s="52" t="s">
        <v>123</v>
      </c>
      <c r="C15" s="21">
        <f t="shared" si="0"/>
        <v>13376</v>
      </c>
      <c r="D15" s="21">
        <v>294</v>
      </c>
      <c r="E15" s="21">
        <v>10149</v>
      </c>
      <c r="F15" s="21">
        <v>875</v>
      </c>
      <c r="G15" s="21">
        <v>157</v>
      </c>
      <c r="H15" s="21">
        <v>299</v>
      </c>
      <c r="I15" s="21">
        <v>1133</v>
      </c>
      <c r="J15" s="21">
        <v>469</v>
      </c>
      <c r="K15" s="21">
        <v>0</v>
      </c>
      <c r="L15" s="33" t="s">
        <v>124</v>
      </c>
    </row>
    <row r="16" spans="2:12" ht="29.25" customHeight="1">
      <c r="B16" s="52" t="s">
        <v>125</v>
      </c>
      <c r="C16" s="18">
        <f t="shared" si="0"/>
        <v>6587</v>
      </c>
      <c r="D16" s="18">
        <v>203</v>
      </c>
      <c r="E16" s="18">
        <v>4541</v>
      </c>
      <c r="F16" s="18">
        <v>125</v>
      </c>
      <c r="G16" s="18">
        <v>209</v>
      </c>
      <c r="H16" s="18">
        <v>338</v>
      </c>
      <c r="I16" s="18">
        <v>917</v>
      </c>
      <c r="J16" s="18">
        <v>152</v>
      </c>
      <c r="K16" s="18">
        <v>102</v>
      </c>
      <c r="L16" s="51" t="s">
        <v>126</v>
      </c>
    </row>
    <row r="17" spans="2:12" ht="29.25" customHeight="1">
      <c r="B17" s="52" t="s">
        <v>127</v>
      </c>
      <c r="C17" s="21">
        <f t="shared" si="0"/>
        <v>30967</v>
      </c>
      <c r="D17" s="21">
        <v>1044</v>
      </c>
      <c r="E17" s="21">
        <v>16237</v>
      </c>
      <c r="F17" s="21">
        <v>2481</v>
      </c>
      <c r="G17" s="21">
        <v>1765</v>
      </c>
      <c r="H17" s="21">
        <v>1191</v>
      </c>
      <c r="I17" s="21">
        <v>2510</v>
      </c>
      <c r="J17" s="21">
        <v>3242</v>
      </c>
      <c r="K17" s="21">
        <v>2497</v>
      </c>
      <c r="L17" s="33" t="s">
        <v>128</v>
      </c>
    </row>
    <row r="18" spans="2:12" ht="29.25" customHeight="1">
      <c r="B18" s="52" t="s">
        <v>129</v>
      </c>
      <c r="C18" s="18">
        <f t="shared" si="0"/>
        <v>6729</v>
      </c>
      <c r="D18" s="18">
        <v>55</v>
      </c>
      <c r="E18" s="18">
        <v>4357</v>
      </c>
      <c r="F18" s="18">
        <v>892</v>
      </c>
      <c r="G18" s="18">
        <v>163</v>
      </c>
      <c r="H18" s="18">
        <v>149</v>
      </c>
      <c r="I18" s="18">
        <v>411</v>
      </c>
      <c r="J18" s="18">
        <v>452</v>
      </c>
      <c r="K18" s="18">
        <v>250</v>
      </c>
      <c r="L18" s="51" t="s">
        <v>130</v>
      </c>
    </row>
    <row r="19" spans="2:12" ht="29.25" customHeight="1">
      <c r="B19" s="52" t="s">
        <v>131</v>
      </c>
      <c r="C19" s="21">
        <f t="shared" si="0"/>
        <v>15342</v>
      </c>
      <c r="D19" s="21">
        <v>809</v>
      </c>
      <c r="E19" s="21">
        <v>6713</v>
      </c>
      <c r="F19" s="21">
        <v>1273</v>
      </c>
      <c r="G19" s="21">
        <v>952</v>
      </c>
      <c r="H19" s="21">
        <v>902</v>
      </c>
      <c r="I19" s="21">
        <v>2235</v>
      </c>
      <c r="J19" s="21">
        <v>1751</v>
      </c>
      <c r="K19" s="21">
        <v>707</v>
      </c>
      <c r="L19" s="33" t="s">
        <v>132</v>
      </c>
    </row>
    <row r="20" spans="2:12" ht="29.25" customHeight="1">
      <c r="B20" s="52" t="s">
        <v>133</v>
      </c>
      <c r="C20" s="18">
        <f t="shared" si="0"/>
        <v>4889</v>
      </c>
      <c r="D20" s="18">
        <v>142</v>
      </c>
      <c r="E20" s="18">
        <v>3025</v>
      </c>
      <c r="F20" s="18">
        <v>187</v>
      </c>
      <c r="G20" s="18">
        <v>106</v>
      </c>
      <c r="H20" s="18">
        <v>88</v>
      </c>
      <c r="I20" s="18">
        <v>355</v>
      </c>
      <c r="J20" s="18">
        <v>511</v>
      </c>
      <c r="K20" s="18">
        <v>475</v>
      </c>
      <c r="L20" s="51" t="s">
        <v>134</v>
      </c>
    </row>
    <row r="21" spans="2:12" ht="29.25" customHeight="1">
      <c r="B21" s="53" t="s">
        <v>33</v>
      </c>
      <c r="C21" s="54">
        <f t="shared" ref="C21:K21" si="1">SUM(C8:C20)</f>
        <v>855448</v>
      </c>
      <c r="D21" s="54">
        <f t="shared" si="1"/>
        <v>29759</v>
      </c>
      <c r="E21" s="54">
        <f t="shared" si="1"/>
        <v>443026</v>
      </c>
      <c r="F21" s="54">
        <f t="shared" si="1"/>
        <v>68785</v>
      </c>
      <c r="G21" s="54">
        <f t="shared" si="1"/>
        <v>52213</v>
      </c>
      <c r="H21" s="54">
        <f t="shared" si="1"/>
        <v>32059</v>
      </c>
      <c r="I21" s="54">
        <f t="shared" si="1"/>
        <v>123076</v>
      </c>
      <c r="J21" s="54">
        <f t="shared" si="1"/>
        <v>73619</v>
      </c>
      <c r="K21" s="54">
        <f t="shared" si="1"/>
        <v>32911</v>
      </c>
      <c r="L21" s="55" t="s">
        <v>135</v>
      </c>
    </row>
    <row r="22" spans="2:12" ht="29.25" customHeight="1">
      <c r="B22" s="110" t="s">
        <v>35</v>
      </c>
      <c r="C22" s="110"/>
      <c r="D22" s="110"/>
      <c r="E22" s="110"/>
      <c r="F22" s="110"/>
      <c r="G22" s="110"/>
      <c r="H22" s="111" t="s">
        <v>36</v>
      </c>
      <c r="I22" s="111"/>
      <c r="J22" s="111"/>
      <c r="K22" s="111"/>
      <c r="L22" s="111"/>
    </row>
    <row r="23" spans="2:12" ht="29.25" customHeight="1">
      <c r="B23" s="82"/>
      <c r="C23" s="82"/>
      <c r="D23" s="82"/>
      <c r="F23" s="83"/>
      <c r="G23" s="83"/>
      <c r="H23" s="83"/>
    </row>
  </sheetData>
  <mergeCells count="8">
    <mergeCell ref="B22:G22"/>
    <mergeCell ref="H22:L22"/>
    <mergeCell ref="B3:L3"/>
    <mergeCell ref="B4:L4"/>
    <mergeCell ref="B5:B7"/>
    <mergeCell ref="C5:C6"/>
    <mergeCell ref="D5:K5"/>
    <mergeCell ref="L5:L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B2:L23"/>
  <sheetViews>
    <sheetView zoomScale="70" zoomScaleNormal="70" workbookViewId="0"/>
  </sheetViews>
  <sheetFormatPr baseColWidth="10" defaultColWidth="14.33203125" defaultRowHeight="29.25" customHeight="1"/>
  <cols>
    <col min="1" max="1" width="2.1640625" style="74" customWidth="1"/>
    <col min="2" max="2" width="22.1640625" style="74" customWidth="1"/>
    <col min="3" max="11" width="12.33203125" style="74" customWidth="1"/>
    <col min="12" max="12" width="15.1640625" style="74" customWidth="1"/>
    <col min="13" max="16384" width="14.33203125" style="74"/>
  </cols>
  <sheetData>
    <row r="2" spans="2:12" ht="29.25" customHeight="1">
      <c r="B2" s="4" t="s">
        <v>294</v>
      </c>
      <c r="C2" s="4"/>
      <c r="D2" s="4"/>
      <c r="E2" s="4"/>
      <c r="F2" s="4"/>
      <c r="G2" s="4"/>
      <c r="H2" s="4"/>
      <c r="I2" s="4"/>
      <c r="J2" s="4"/>
      <c r="K2" s="4"/>
      <c r="L2" s="5" t="s">
        <v>295</v>
      </c>
    </row>
    <row r="3" spans="2:12" s="75" customFormat="1" ht="30" customHeight="1">
      <c r="B3" s="115" t="s">
        <v>296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2:12" s="77" customFormat="1" ht="30" customHeight="1">
      <c r="B4" s="143" t="s">
        <v>297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2:12" ht="29.25" customHeight="1">
      <c r="B5" s="125" t="s">
        <v>276</v>
      </c>
      <c r="C5" s="130" t="s">
        <v>100</v>
      </c>
      <c r="D5" s="128" t="s">
        <v>293</v>
      </c>
      <c r="E5" s="129"/>
      <c r="F5" s="129"/>
      <c r="G5" s="129"/>
      <c r="H5" s="129"/>
      <c r="I5" s="129"/>
      <c r="J5" s="129"/>
      <c r="K5" s="124"/>
      <c r="L5" s="130" t="s">
        <v>99</v>
      </c>
    </row>
    <row r="6" spans="2:12" ht="44.25" customHeight="1">
      <c r="B6" s="131"/>
      <c r="C6" s="131"/>
      <c r="D6" s="84" t="s">
        <v>195</v>
      </c>
      <c r="E6" s="84" t="s">
        <v>278</v>
      </c>
      <c r="F6" s="84" t="s">
        <v>279</v>
      </c>
      <c r="G6" s="84" t="s">
        <v>280</v>
      </c>
      <c r="H6" s="84" t="s">
        <v>281</v>
      </c>
      <c r="I6" s="84" t="s">
        <v>282</v>
      </c>
      <c r="J6" s="84" t="s">
        <v>283</v>
      </c>
      <c r="K6" s="84" t="s">
        <v>284</v>
      </c>
      <c r="L6" s="131"/>
    </row>
    <row r="7" spans="2:12" ht="44.25" customHeight="1">
      <c r="B7" s="132"/>
      <c r="C7" s="79" t="s">
        <v>33</v>
      </c>
      <c r="D7" s="13" t="s">
        <v>205</v>
      </c>
      <c r="E7" s="13" t="s">
        <v>285</v>
      </c>
      <c r="F7" s="13" t="s">
        <v>286</v>
      </c>
      <c r="G7" s="73" t="s">
        <v>262</v>
      </c>
      <c r="H7" s="13" t="s">
        <v>287</v>
      </c>
      <c r="I7" s="13" t="s">
        <v>261</v>
      </c>
      <c r="J7" s="13" t="s">
        <v>288</v>
      </c>
      <c r="K7" s="13" t="s">
        <v>263</v>
      </c>
      <c r="L7" s="132"/>
    </row>
    <row r="8" spans="2:12" ht="29.25" customHeight="1">
      <c r="B8" s="52" t="s">
        <v>109</v>
      </c>
      <c r="C8" s="18">
        <f t="shared" ref="C8:C20" si="0">SUM(D8:K8)</f>
        <v>144886</v>
      </c>
      <c r="D8" s="18">
        <v>4227</v>
      </c>
      <c r="E8" s="18">
        <v>3037</v>
      </c>
      <c r="F8" s="18">
        <v>67071</v>
      </c>
      <c r="G8" s="18">
        <v>17310</v>
      </c>
      <c r="H8" s="18">
        <v>9368</v>
      </c>
      <c r="I8" s="18">
        <v>16052</v>
      </c>
      <c r="J8" s="18">
        <v>15999</v>
      </c>
      <c r="K8" s="18">
        <v>11822</v>
      </c>
      <c r="L8" s="51" t="s">
        <v>110</v>
      </c>
    </row>
    <row r="9" spans="2:12" ht="29.25" customHeight="1">
      <c r="B9" s="52" t="s">
        <v>111</v>
      </c>
      <c r="C9" s="21">
        <f t="shared" si="0"/>
        <v>296764</v>
      </c>
      <c r="D9" s="21">
        <v>14977</v>
      </c>
      <c r="E9" s="21">
        <v>2215</v>
      </c>
      <c r="F9" s="21">
        <v>163628</v>
      </c>
      <c r="G9" s="21">
        <v>23441</v>
      </c>
      <c r="H9" s="21">
        <v>14404</v>
      </c>
      <c r="I9" s="21">
        <v>29199</v>
      </c>
      <c r="J9" s="21">
        <v>27062</v>
      </c>
      <c r="K9" s="21">
        <v>21838</v>
      </c>
      <c r="L9" s="33" t="s">
        <v>112</v>
      </c>
    </row>
    <row r="10" spans="2:12" ht="29.25" customHeight="1">
      <c r="B10" s="52" t="s">
        <v>113</v>
      </c>
      <c r="C10" s="18">
        <f t="shared" si="0"/>
        <v>45590</v>
      </c>
      <c r="D10" s="18">
        <v>6958</v>
      </c>
      <c r="E10" s="18">
        <v>388</v>
      </c>
      <c r="F10" s="18">
        <v>23717</v>
      </c>
      <c r="G10" s="18">
        <v>5799</v>
      </c>
      <c r="H10" s="18">
        <v>1320</v>
      </c>
      <c r="I10" s="18">
        <v>4108</v>
      </c>
      <c r="J10" s="18">
        <v>2103</v>
      </c>
      <c r="K10" s="18">
        <v>1197</v>
      </c>
      <c r="L10" s="51" t="s">
        <v>114</v>
      </c>
    </row>
    <row r="11" spans="2:12" ht="29.25" customHeight="1">
      <c r="B11" s="52" t="s">
        <v>115</v>
      </c>
      <c r="C11" s="21">
        <f t="shared" si="0"/>
        <v>21134</v>
      </c>
      <c r="D11" s="21">
        <v>860</v>
      </c>
      <c r="E11" s="21">
        <v>0</v>
      </c>
      <c r="F11" s="21">
        <v>11138</v>
      </c>
      <c r="G11" s="21">
        <v>3474</v>
      </c>
      <c r="H11" s="21">
        <v>1100</v>
      </c>
      <c r="I11" s="21">
        <v>2241</v>
      </c>
      <c r="J11" s="21">
        <v>2132</v>
      </c>
      <c r="K11" s="21">
        <v>189</v>
      </c>
      <c r="L11" s="33" t="s">
        <v>116</v>
      </c>
    </row>
    <row r="12" spans="2:12" ht="29.25" customHeight="1">
      <c r="B12" s="52" t="s">
        <v>117</v>
      </c>
      <c r="C12" s="18">
        <f t="shared" si="0"/>
        <v>77065</v>
      </c>
      <c r="D12" s="18">
        <v>7860</v>
      </c>
      <c r="E12" s="18">
        <v>196</v>
      </c>
      <c r="F12" s="18">
        <v>37449</v>
      </c>
      <c r="G12" s="18">
        <v>9367</v>
      </c>
      <c r="H12" s="18">
        <v>2311</v>
      </c>
      <c r="I12" s="18">
        <v>6940</v>
      </c>
      <c r="J12" s="18">
        <v>8569</v>
      </c>
      <c r="K12" s="18">
        <v>4373</v>
      </c>
      <c r="L12" s="51" t="s">
        <v>118</v>
      </c>
    </row>
    <row r="13" spans="2:12" ht="29.25" customHeight="1">
      <c r="B13" s="52" t="s">
        <v>119</v>
      </c>
      <c r="C13" s="21">
        <f t="shared" si="0"/>
        <v>33832</v>
      </c>
      <c r="D13" s="21">
        <v>767</v>
      </c>
      <c r="E13" s="21">
        <v>1139</v>
      </c>
      <c r="F13" s="21">
        <v>15144</v>
      </c>
      <c r="G13" s="21">
        <v>2835</v>
      </c>
      <c r="H13" s="21">
        <v>1892</v>
      </c>
      <c r="I13" s="21">
        <v>3351</v>
      </c>
      <c r="J13" s="21">
        <v>4800</v>
      </c>
      <c r="K13" s="21">
        <v>3904</v>
      </c>
      <c r="L13" s="33" t="s">
        <v>120</v>
      </c>
    </row>
    <row r="14" spans="2:12" ht="29.25" customHeight="1">
      <c r="B14" s="52" t="s">
        <v>121</v>
      </c>
      <c r="C14" s="18">
        <f t="shared" si="0"/>
        <v>9276</v>
      </c>
      <c r="D14" s="18">
        <v>298</v>
      </c>
      <c r="E14" s="18">
        <v>92</v>
      </c>
      <c r="F14" s="18">
        <v>5327</v>
      </c>
      <c r="G14" s="18">
        <v>1199</v>
      </c>
      <c r="H14" s="18">
        <v>176</v>
      </c>
      <c r="I14" s="18">
        <v>359</v>
      </c>
      <c r="J14" s="18">
        <v>1100</v>
      </c>
      <c r="K14" s="18">
        <v>725</v>
      </c>
      <c r="L14" s="51" t="s">
        <v>122</v>
      </c>
    </row>
    <row r="15" spans="2:12" ht="29.25" customHeight="1">
      <c r="B15" s="52" t="s">
        <v>123</v>
      </c>
      <c r="C15" s="21">
        <f t="shared" si="0"/>
        <v>5608</v>
      </c>
      <c r="D15" s="21">
        <v>1183</v>
      </c>
      <c r="E15" s="21">
        <v>120</v>
      </c>
      <c r="F15" s="21">
        <v>2916</v>
      </c>
      <c r="G15" s="21">
        <v>219</v>
      </c>
      <c r="H15" s="21">
        <v>254</v>
      </c>
      <c r="I15" s="21">
        <v>432</v>
      </c>
      <c r="J15" s="21">
        <v>129</v>
      </c>
      <c r="K15" s="21">
        <v>355</v>
      </c>
      <c r="L15" s="33" t="s">
        <v>124</v>
      </c>
    </row>
    <row r="16" spans="2:12" ht="29.25" customHeight="1">
      <c r="B16" s="52" t="s">
        <v>125</v>
      </c>
      <c r="C16" s="18">
        <f t="shared" si="0"/>
        <v>4788</v>
      </c>
      <c r="D16" s="18">
        <v>335</v>
      </c>
      <c r="E16" s="18">
        <v>36</v>
      </c>
      <c r="F16" s="18">
        <v>2613</v>
      </c>
      <c r="G16" s="18">
        <v>325</v>
      </c>
      <c r="H16" s="18">
        <v>336</v>
      </c>
      <c r="I16" s="18">
        <v>714</v>
      </c>
      <c r="J16" s="18">
        <v>384</v>
      </c>
      <c r="K16" s="18">
        <v>45</v>
      </c>
      <c r="L16" s="51" t="s">
        <v>126</v>
      </c>
    </row>
    <row r="17" spans="2:12" ht="29.25" customHeight="1">
      <c r="B17" s="52" t="s">
        <v>127</v>
      </c>
      <c r="C17" s="21">
        <f t="shared" si="0"/>
        <v>18495</v>
      </c>
      <c r="D17" s="21">
        <v>1031</v>
      </c>
      <c r="E17" s="21">
        <v>181</v>
      </c>
      <c r="F17" s="21">
        <v>10237</v>
      </c>
      <c r="G17" s="21">
        <v>2256</v>
      </c>
      <c r="H17" s="21">
        <v>613</v>
      </c>
      <c r="I17" s="21">
        <v>207</v>
      </c>
      <c r="J17" s="21">
        <v>2369</v>
      </c>
      <c r="K17" s="21">
        <v>1601</v>
      </c>
      <c r="L17" s="33" t="s">
        <v>128</v>
      </c>
    </row>
    <row r="18" spans="2:12" ht="29.25" customHeight="1">
      <c r="B18" s="52" t="s">
        <v>129</v>
      </c>
      <c r="C18" s="18">
        <f t="shared" si="0"/>
        <v>6478</v>
      </c>
      <c r="D18" s="18">
        <v>58</v>
      </c>
      <c r="E18" s="18">
        <v>58</v>
      </c>
      <c r="F18" s="18">
        <v>4655</v>
      </c>
      <c r="G18" s="18">
        <v>843</v>
      </c>
      <c r="H18" s="18">
        <v>58</v>
      </c>
      <c r="I18" s="18">
        <v>0</v>
      </c>
      <c r="J18" s="18">
        <v>326</v>
      </c>
      <c r="K18" s="18">
        <v>480</v>
      </c>
      <c r="L18" s="51" t="s">
        <v>130</v>
      </c>
    </row>
    <row r="19" spans="2:12" ht="29.25" customHeight="1">
      <c r="B19" s="52" t="s">
        <v>131</v>
      </c>
      <c r="C19" s="21">
        <f t="shared" si="0"/>
        <v>9259</v>
      </c>
      <c r="D19" s="21">
        <v>690</v>
      </c>
      <c r="E19" s="21">
        <v>25</v>
      </c>
      <c r="F19" s="21">
        <v>4238</v>
      </c>
      <c r="G19" s="21">
        <v>1745</v>
      </c>
      <c r="H19" s="21">
        <v>318</v>
      </c>
      <c r="I19" s="21">
        <v>612</v>
      </c>
      <c r="J19" s="21">
        <v>1061</v>
      </c>
      <c r="K19" s="21">
        <v>570</v>
      </c>
      <c r="L19" s="33" t="s">
        <v>132</v>
      </c>
    </row>
    <row r="20" spans="2:12" ht="29.25" customHeight="1">
      <c r="B20" s="52" t="s">
        <v>133</v>
      </c>
      <c r="C20" s="18">
        <f t="shared" si="0"/>
        <v>2396</v>
      </c>
      <c r="D20" s="18">
        <v>0</v>
      </c>
      <c r="E20" s="18">
        <v>102</v>
      </c>
      <c r="F20" s="18">
        <v>1173</v>
      </c>
      <c r="G20" s="18">
        <v>291</v>
      </c>
      <c r="H20" s="18">
        <v>44</v>
      </c>
      <c r="I20" s="18">
        <v>0</v>
      </c>
      <c r="J20" s="18">
        <v>567</v>
      </c>
      <c r="K20" s="18">
        <v>219</v>
      </c>
      <c r="L20" s="51" t="s">
        <v>134</v>
      </c>
    </row>
    <row r="21" spans="2:12" ht="29.25" customHeight="1">
      <c r="B21" s="53" t="s">
        <v>33</v>
      </c>
      <c r="C21" s="54">
        <f t="shared" ref="C21:J21" si="1">SUM(C8:C20)</f>
        <v>675571</v>
      </c>
      <c r="D21" s="54">
        <f t="shared" si="1"/>
        <v>39244</v>
      </c>
      <c r="E21" s="54">
        <f t="shared" si="1"/>
        <v>7589</v>
      </c>
      <c r="F21" s="54">
        <f t="shared" si="1"/>
        <v>349306</v>
      </c>
      <c r="G21" s="54">
        <f t="shared" si="1"/>
        <v>69104</v>
      </c>
      <c r="H21" s="54">
        <f t="shared" si="1"/>
        <v>32194</v>
      </c>
      <c r="I21" s="54">
        <f t="shared" si="1"/>
        <v>64215</v>
      </c>
      <c r="J21" s="54">
        <f t="shared" si="1"/>
        <v>66601</v>
      </c>
      <c r="K21" s="54">
        <f>SUM(K8:K20)</f>
        <v>47318</v>
      </c>
      <c r="L21" s="55" t="s">
        <v>135</v>
      </c>
    </row>
    <row r="22" spans="2:12" ht="29.25" customHeight="1">
      <c r="B22" s="110" t="s">
        <v>35</v>
      </c>
      <c r="C22" s="110"/>
      <c r="D22" s="110"/>
      <c r="E22" s="110"/>
      <c r="F22" s="110"/>
      <c r="G22" s="110"/>
      <c r="H22" s="111" t="s">
        <v>36</v>
      </c>
      <c r="I22" s="111"/>
      <c r="J22" s="111"/>
      <c r="K22" s="111"/>
      <c r="L22" s="111"/>
    </row>
    <row r="23" spans="2:12" ht="29.25" customHeight="1">
      <c r="B23" s="82"/>
      <c r="C23" s="82"/>
      <c r="D23" s="82"/>
      <c r="F23" s="83"/>
      <c r="G23" s="83"/>
      <c r="H23" s="83"/>
    </row>
  </sheetData>
  <mergeCells count="8">
    <mergeCell ref="B22:G22"/>
    <mergeCell ref="H22:L22"/>
    <mergeCell ref="B3:L3"/>
    <mergeCell ref="B4:L4"/>
    <mergeCell ref="B5:B7"/>
    <mergeCell ref="C5:C6"/>
    <mergeCell ref="D5:K5"/>
    <mergeCell ref="L5:L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B2:P22"/>
  <sheetViews>
    <sheetView zoomScale="70" zoomScaleNormal="70" workbookViewId="0">
      <selection activeCell="O18" activeCellId="1" sqref="Q31 O18"/>
    </sheetView>
  </sheetViews>
  <sheetFormatPr baseColWidth="10" defaultColWidth="15.33203125" defaultRowHeight="24" customHeight="1"/>
  <cols>
    <col min="1" max="1" width="1.83203125" style="87" customWidth="1"/>
    <col min="2" max="2" width="26.1640625" style="87" customWidth="1"/>
    <col min="3" max="13" width="11.33203125" style="87" customWidth="1"/>
    <col min="14" max="14" width="18.5" style="87" customWidth="1"/>
    <col min="15" max="16384" width="15.33203125" style="87"/>
  </cols>
  <sheetData>
    <row r="2" spans="2:16" ht="24" customHeight="1">
      <c r="B2" s="85" t="s">
        <v>298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6" t="s">
        <v>299</v>
      </c>
    </row>
    <row r="3" spans="2:16" s="88" customFormat="1" ht="30" customHeight="1">
      <c r="B3" s="152" t="s">
        <v>300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</row>
    <row r="4" spans="2:16" s="90" customFormat="1" ht="30" customHeight="1">
      <c r="B4" s="153" t="s">
        <v>301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89"/>
      <c r="P4" s="89"/>
    </row>
    <row r="5" spans="2:16" ht="24" customHeight="1">
      <c r="B5" s="154" t="s">
        <v>192</v>
      </c>
      <c r="C5" s="128" t="s">
        <v>302</v>
      </c>
      <c r="D5" s="129"/>
      <c r="E5" s="129"/>
      <c r="F5" s="129"/>
      <c r="G5" s="129"/>
      <c r="H5" s="129"/>
      <c r="I5" s="129"/>
      <c r="J5" s="129"/>
      <c r="K5" s="129"/>
      <c r="L5" s="129"/>
      <c r="M5" s="124"/>
      <c r="N5" s="157" t="s">
        <v>99</v>
      </c>
    </row>
    <row r="6" spans="2:16" ht="47.25" customHeight="1">
      <c r="B6" s="155"/>
      <c r="C6" s="91" t="s">
        <v>303</v>
      </c>
      <c r="D6" s="91" t="s">
        <v>304</v>
      </c>
      <c r="E6" s="91" t="s">
        <v>305</v>
      </c>
      <c r="F6" s="91" t="s">
        <v>306</v>
      </c>
      <c r="G6" s="91" t="s">
        <v>307</v>
      </c>
      <c r="H6" s="91" t="s">
        <v>308</v>
      </c>
      <c r="I6" s="91" t="s">
        <v>309</v>
      </c>
      <c r="J6" s="91" t="s">
        <v>310</v>
      </c>
      <c r="K6" s="91" t="s">
        <v>311</v>
      </c>
      <c r="L6" s="91" t="s">
        <v>312</v>
      </c>
      <c r="M6" s="91" t="s">
        <v>313</v>
      </c>
      <c r="N6" s="155"/>
    </row>
    <row r="7" spans="2:16" ht="47.25" customHeight="1">
      <c r="B7" s="156"/>
      <c r="C7" s="92" t="s">
        <v>205</v>
      </c>
      <c r="D7" s="93" t="s">
        <v>314</v>
      </c>
      <c r="E7" s="93" t="s">
        <v>315</v>
      </c>
      <c r="F7" s="92" t="s">
        <v>316</v>
      </c>
      <c r="G7" s="92" t="s">
        <v>317</v>
      </c>
      <c r="H7" s="92" t="s">
        <v>318</v>
      </c>
      <c r="I7" s="93" t="s">
        <v>319</v>
      </c>
      <c r="J7" s="94" t="s">
        <v>320</v>
      </c>
      <c r="K7" s="93" t="s">
        <v>321</v>
      </c>
      <c r="L7" s="93" t="s">
        <v>322</v>
      </c>
      <c r="M7" s="93" t="s">
        <v>323</v>
      </c>
      <c r="N7" s="156"/>
    </row>
    <row r="8" spans="2:16" ht="24" customHeight="1">
      <c r="B8" s="95" t="s">
        <v>109</v>
      </c>
      <c r="C8" s="96">
        <v>39114</v>
      </c>
      <c r="D8" s="96">
        <v>167895</v>
      </c>
      <c r="E8" s="96">
        <v>151290</v>
      </c>
      <c r="F8" s="96">
        <v>43542</v>
      </c>
      <c r="G8" s="96">
        <v>71217</v>
      </c>
      <c r="H8" s="96">
        <v>55350</v>
      </c>
      <c r="I8" s="96">
        <v>652761</v>
      </c>
      <c r="J8" s="96">
        <v>44280</v>
      </c>
      <c r="K8" s="96">
        <v>492984</v>
      </c>
      <c r="L8" s="96">
        <v>704052</v>
      </c>
      <c r="M8" s="96">
        <v>514017</v>
      </c>
      <c r="N8" s="97" t="s">
        <v>110</v>
      </c>
    </row>
    <row r="9" spans="2:16" ht="24" customHeight="1">
      <c r="B9" s="98" t="s">
        <v>111</v>
      </c>
      <c r="C9" s="99">
        <v>41124</v>
      </c>
      <c r="D9" s="99">
        <v>188508</v>
      </c>
      <c r="E9" s="99">
        <v>163392</v>
      </c>
      <c r="F9" s="99">
        <v>72036</v>
      </c>
      <c r="G9" s="99">
        <v>96048</v>
      </c>
      <c r="H9" s="99">
        <v>65412</v>
      </c>
      <c r="I9" s="99">
        <v>678408</v>
      </c>
      <c r="J9" s="99">
        <v>61548</v>
      </c>
      <c r="K9" s="99">
        <v>500112</v>
      </c>
      <c r="L9" s="99">
        <v>714564</v>
      </c>
      <c r="M9" s="99">
        <v>631764</v>
      </c>
      <c r="N9" s="100" t="s">
        <v>112</v>
      </c>
    </row>
    <row r="10" spans="2:16" ht="24" customHeight="1">
      <c r="B10" s="95" t="s">
        <v>113</v>
      </c>
      <c r="C10" s="96">
        <v>16199</v>
      </c>
      <c r="D10" s="96">
        <v>62291</v>
      </c>
      <c r="E10" s="96">
        <v>35070</v>
      </c>
      <c r="F10" s="96">
        <v>5344</v>
      </c>
      <c r="G10" s="96">
        <v>6012</v>
      </c>
      <c r="H10" s="96">
        <v>5010</v>
      </c>
      <c r="I10" s="96">
        <v>184034</v>
      </c>
      <c r="J10" s="96">
        <v>9185</v>
      </c>
      <c r="K10" s="96">
        <v>123079</v>
      </c>
      <c r="L10" s="96">
        <v>189211</v>
      </c>
      <c r="M10" s="96">
        <v>139946</v>
      </c>
      <c r="N10" s="97" t="s">
        <v>114</v>
      </c>
    </row>
    <row r="11" spans="2:16" ht="24" customHeight="1">
      <c r="B11" s="98" t="s">
        <v>115</v>
      </c>
      <c r="C11" s="99">
        <v>710</v>
      </c>
      <c r="D11" s="99">
        <v>51120</v>
      </c>
      <c r="E11" s="99">
        <v>34222</v>
      </c>
      <c r="F11" s="99">
        <v>14768</v>
      </c>
      <c r="G11" s="99">
        <v>20306</v>
      </c>
      <c r="H11" s="99">
        <v>13064</v>
      </c>
      <c r="I11" s="99">
        <v>147396</v>
      </c>
      <c r="J11" s="99">
        <v>12638</v>
      </c>
      <c r="K11" s="99">
        <v>138166</v>
      </c>
      <c r="L11" s="99">
        <v>141858</v>
      </c>
      <c r="M11" s="99">
        <v>109340</v>
      </c>
      <c r="N11" s="100" t="s">
        <v>116</v>
      </c>
    </row>
    <row r="12" spans="2:16" ht="24" customHeight="1">
      <c r="B12" s="95" t="s">
        <v>117</v>
      </c>
      <c r="C12" s="96">
        <v>9702</v>
      </c>
      <c r="D12" s="96">
        <v>179190</v>
      </c>
      <c r="E12" s="96">
        <v>151668</v>
      </c>
      <c r="F12" s="96">
        <v>89298</v>
      </c>
      <c r="G12" s="96">
        <v>97416</v>
      </c>
      <c r="H12" s="96">
        <v>60786</v>
      </c>
      <c r="I12" s="96">
        <v>418176</v>
      </c>
      <c r="J12" s="96">
        <v>74448</v>
      </c>
      <c r="K12" s="96">
        <v>418176</v>
      </c>
      <c r="L12" s="96">
        <v>465300</v>
      </c>
      <c r="M12" s="96">
        <v>397386</v>
      </c>
      <c r="N12" s="97" t="s">
        <v>118</v>
      </c>
    </row>
    <row r="13" spans="2:16" ht="24" customHeight="1">
      <c r="B13" s="98" t="s">
        <v>119</v>
      </c>
      <c r="C13" s="99">
        <v>1400</v>
      </c>
      <c r="D13" s="99">
        <v>61950</v>
      </c>
      <c r="E13" s="99">
        <v>56525</v>
      </c>
      <c r="F13" s="99">
        <v>33425</v>
      </c>
      <c r="G13" s="99">
        <v>42525</v>
      </c>
      <c r="H13" s="99">
        <v>29925</v>
      </c>
      <c r="I13" s="99">
        <v>265300</v>
      </c>
      <c r="J13" s="99">
        <v>27125</v>
      </c>
      <c r="K13" s="99">
        <v>249375</v>
      </c>
      <c r="L13" s="99">
        <v>236950</v>
      </c>
      <c r="M13" s="99">
        <v>191275</v>
      </c>
      <c r="N13" s="100" t="s">
        <v>120</v>
      </c>
    </row>
    <row r="14" spans="2:16" ht="24" customHeight="1">
      <c r="B14" s="95" t="s">
        <v>121</v>
      </c>
      <c r="C14" s="96">
        <v>4704</v>
      </c>
      <c r="D14" s="96">
        <v>17346</v>
      </c>
      <c r="E14" s="96">
        <v>9310</v>
      </c>
      <c r="F14" s="96">
        <v>4802</v>
      </c>
      <c r="G14" s="96">
        <v>7840</v>
      </c>
      <c r="H14" s="96">
        <v>4018</v>
      </c>
      <c r="I14" s="96">
        <v>85456</v>
      </c>
      <c r="J14" s="96">
        <v>6076</v>
      </c>
      <c r="K14" s="96">
        <v>76146</v>
      </c>
      <c r="L14" s="96">
        <v>98882</v>
      </c>
      <c r="M14" s="96">
        <v>78498</v>
      </c>
      <c r="N14" s="97" t="s">
        <v>122</v>
      </c>
    </row>
    <row r="15" spans="2:16" ht="24" customHeight="1">
      <c r="B15" s="98" t="s">
        <v>123</v>
      </c>
      <c r="C15" s="99">
        <v>1872</v>
      </c>
      <c r="D15" s="99">
        <v>12600</v>
      </c>
      <c r="E15" s="99">
        <v>14688</v>
      </c>
      <c r="F15" s="99">
        <v>7056</v>
      </c>
      <c r="G15" s="99">
        <v>6552</v>
      </c>
      <c r="H15" s="99">
        <v>2808</v>
      </c>
      <c r="I15" s="99">
        <v>64296</v>
      </c>
      <c r="J15" s="99">
        <v>8568</v>
      </c>
      <c r="K15" s="99">
        <v>64080</v>
      </c>
      <c r="L15" s="99">
        <v>60912</v>
      </c>
      <c r="M15" s="99">
        <v>45576</v>
      </c>
      <c r="N15" s="100" t="s">
        <v>124</v>
      </c>
    </row>
    <row r="16" spans="2:16" ht="24" customHeight="1">
      <c r="B16" s="95" t="s">
        <v>125</v>
      </c>
      <c r="C16" s="96">
        <v>58</v>
      </c>
      <c r="D16" s="96">
        <v>5916</v>
      </c>
      <c r="E16" s="96">
        <v>2784</v>
      </c>
      <c r="F16" s="96">
        <v>1769</v>
      </c>
      <c r="G16" s="96">
        <v>2378</v>
      </c>
      <c r="H16" s="96">
        <v>319</v>
      </c>
      <c r="I16" s="96">
        <v>36134</v>
      </c>
      <c r="J16" s="96">
        <v>2117</v>
      </c>
      <c r="K16" s="96">
        <v>31900</v>
      </c>
      <c r="L16" s="96">
        <v>33872</v>
      </c>
      <c r="M16" s="96">
        <v>22649</v>
      </c>
      <c r="N16" s="97" t="s">
        <v>126</v>
      </c>
    </row>
    <row r="17" spans="2:14" ht="24" customHeight="1">
      <c r="B17" s="98" t="s">
        <v>127</v>
      </c>
      <c r="C17" s="99">
        <v>1885</v>
      </c>
      <c r="D17" s="99">
        <v>41325</v>
      </c>
      <c r="E17" s="99">
        <v>26245</v>
      </c>
      <c r="F17" s="99">
        <v>15950</v>
      </c>
      <c r="G17" s="99">
        <v>19285</v>
      </c>
      <c r="H17" s="99">
        <v>20735</v>
      </c>
      <c r="I17" s="99">
        <v>147175</v>
      </c>
      <c r="J17" s="99">
        <v>19140</v>
      </c>
      <c r="K17" s="99">
        <v>130790</v>
      </c>
      <c r="L17" s="99">
        <v>130355</v>
      </c>
      <c r="M17" s="99">
        <v>126730</v>
      </c>
      <c r="N17" s="100" t="s">
        <v>128</v>
      </c>
    </row>
    <row r="18" spans="2:14" ht="24" customHeight="1">
      <c r="B18" s="95" t="s">
        <v>129</v>
      </c>
      <c r="C18" s="96">
        <v>3168</v>
      </c>
      <c r="D18" s="96">
        <v>12936</v>
      </c>
      <c r="E18" s="96">
        <v>15840</v>
      </c>
      <c r="F18" s="96">
        <v>4158</v>
      </c>
      <c r="G18" s="96">
        <v>7392</v>
      </c>
      <c r="H18" s="96">
        <v>3366</v>
      </c>
      <c r="I18" s="96">
        <v>54120</v>
      </c>
      <c r="J18" s="96">
        <v>2640</v>
      </c>
      <c r="K18" s="96">
        <v>51414</v>
      </c>
      <c r="L18" s="96">
        <v>53130</v>
      </c>
      <c r="M18" s="96">
        <v>40062</v>
      </c>
      <c r="N18" s="97" t="s">
        <v>130</v>
      </c>
    </row>
    <row r="19" spans="2:14" ht="24" customHeight="1">
      <c r="B19" s="98" t="s">
        <v>131</v>
      </c>
      <c r="C19" s="99">
        <v>1173</v>
      </c>
      <c r="D19" s="99">
        <v>23154</v>
      </c>
      <c r="E19" s="99">
        <v>17034</v>
      </c>
      <c r="F19" s="99">
        <v>7038</v>
      </c>
      <c r="G19" s="99">
        <v>7140</v>
      </c>
      <c r="H19" s="99">
        <v>7089</v>
      </c>
      <c r="I19" s="99">
        <v>59568</v>
      </c>
      <c r="J19" s="99">
        <v>7191</v>
      </c>
      <c r="K19" s="99">
        <v>50592</v>
      </c>
      <c r="L19" s="99">
        <v>56253</v>
      </c>
      <c r="M19" s="99">
        <v>49470</v>
      </c>
      <c r="N19" s="100" t="s">
        <v>132</v>
      </c>
    </row>
    <row r="20" spans="2:14" ht="24" customHeight="1">
      <c r="B20" s="95" t="s">
        <v>133</v>
      </c>
      <c r="C20" s="96">
        <v>413</v>
      </c>
      <c r="D20" s="96">
        <v>13629</v>
      </c>
      <c r="E20" s="96">
        <v>5369</v>
      </c>
      <c r="F20" s="96">
        <v>1475</v>
      </c>
      <c r="G20" s="96">
        <v>5487</v>
      </c>
      <c r="H20" s="96">
        <v>2537</v>
      </c>
      <c r="I20" s="96">
        <v>53690</v>
      </c>
      <c r="J20" s="96">
        <v>4189</v>
      </c>
      <c r="K20" s="96">
        <v>51979</v>
      </c>
      <c r="L20" s="96">
        <v>49914</v>
      </c>
      <c r="M20" s="96">
        <v>38232</v>
      </c>
      <c r="N20" s="97" t="s">
        <v>134</v>
      </c>
    </row>
    <row r="21" spans="2:14" ht="24" customHeight="1">
      <c r="B21" s="101" t="s">
        <v>33</v>
      </c>
      <c r="C21" s="101">
        <f>SUM(C8:C20)</f>
        <v>121522</v>
      </c>
      <c r="D21" s="101">
        <f t="shared" ref="D21:M21" si="0">SUM(D8:D20)</f>
        <v>837860</v>
      </c>
      <c r="E21" s="101">
        <f t="shared" si="0"/>
        <v>683437</v>
      </c>
      <c r="F21" s="101">
        <f t="shared" si="0"/>
        <v>300661</v>
      </c>
      <c r="G21" s="101">
        <f t="shared" si="0"/>
        <v>389598</v>
      </c>
      <c r="H21" s="101">
        <f t="shared" si="0"/>
        <v>270419</v>
      </c>
      <c r="I21" s="101">
        <f t="shared" si="0"/>
        <v>2846514</v>
      </c>
      <c r="J21" s="101">
        <f t="shared" si="0"/>
        <v>279145</v>
      </c>
      <c r="K21" s="101">
        <f t="shared" si="0"/>
        <v>2378793</v>
      </c>
      <c r="L21" s="101">
        <f t="shared" si="0"/>
        <v>2935253</v>
      </c>
      <c r="M21" s="101">
        <f t="shared" si="0"/>
        <v>2384945</v>
      </c>
      <c r="N21" s="102" t="s">
        <v>135</v>
      </c>
    </row>
    <row r="22" spans="2:14" ht="24" customHeight="1">
      <c r="B22" s="110" t="s">
        <v>35</v>
      </c>
      <c r="C22" s="110"/>
      <c r="D22" s="110"/>
      <c r="E22" s="110"/>
      <c r="F22" s="110"/>
      <c r="G22" s="110"/>
      <c r="H22" s="83"/>
      <c r="I22" s="83"/>
      <c r="J22" s="111" t="s">
        <v>36</v>
      </c>
      <c r="K22" s="111"/>
      <c r="L22" s="111"/>
      <c r="M22" s="111"/>
      <c r="N22" s="111"/>
    </row>
  </sheetData>
  <mergeCells count="7">
    <mergeCell ref="B22:G22"/>
    <mergeCell ref="J22:N22"/>
    <mergeCell ref="B3:N3"/>
    <mergeCell ref="B4:N4"/>
    <mergeCell ref="B5:B7"/>
    <mergeCell ref="C5:M5"/>
    <mergeCell ref="N5:N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42"/>
  <sheetViews>
    <sheetView zoomScale="70" zoomScaleNormal="70" workbookViewId="0"/>
  </sheetViews>
  <sheetFormatPr baseColWidth="10" defaultColWidth="10.1640625" defaultRowHeight="16"/>
  <cols>
    <col min="1" max="1" width="1.5" style="1" customWidth="1"/>
    <col min="2" max="2" width="11.1640625" style="1" customWidth="1"/>
    <col min="3" max="14" width="11.33203125" style="1" customWidth="1"/>
    <col min="15" max="15" width="11.1640625" style="1" customWidth="1"/>
    <col min="16" max="16" width="6.33203125" style="1" customWidth="1"/>
    <col min="17" max="16384" width="10.1640625" style="1"/>
  </cols>
  <sheetData>
    <row r="1" spans="1:20" ht="16.5" customHeight="1"/>
    <row r="2" spans="1:20" s="2" customFormat="1" ht="24" customHeight="1">
      <c r="B2" s="114" t="s">
        <v>37</v>
      </c>
      <c r="C2" s="114"/>
      <c r="D2" s="1"/>
      <c r="E2" s="1"/>
      <c r="F2" s="4"/>
      <c r="G2" s="4"/>
      <c r="H2" s="4"/>
      <c r="I2" s="4"/>
      <c r="J2" s="4"/>
      <c r="K2" s="4"/>
      <c r="L2" s="4"/>
      <c r="M2" s="4"/>
      <c r="N2" s="4"/>
      <c r="O2" s="5" t="s">
        <v>38</v>
      </c>
    </row>
    <row r="3" spans="1:20" s="6" customFormat="1" ht="30" customHeight="1">
      <c r="B3" s="115" t="s">
        <v>39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4" spans="1:20" s="7" customFormat="1" ht="30" customHeight="1">
      <c r="B4" s="116" t="s">
        <v>40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</row>
    <row r="5" spans="1:20" s="8" customFormat="1" ht="30" customHeight="1">
      <c r="B5" s="117" t="s">
        <v>4</v>
      </c>
      <c r="C5" s="119" t="s">
        <v>5</v>
      </c>
      <c r="D5" s="121" t="s">
        <v>6</v>
      </c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8" t="s">
        <v>7</v>
      </c>
      <c r="Q5" s="1"/>
      <c r="R5" s="1"/>
      <c r="S5" s="1"/>
      <c r="T5" s="1"/>
    </row>
    <row r="6" spans="1:20" s="9" customFormat="1" ht="57" customHeight="1">
      <c r="B6" s="118"/>
      <c r="C6" s="120"/>
      <c r="D6" s="10" t="s">
        <v>8</v>
      </c>
      <c r="E6" s="11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K6" s="11" t="s">
        <v>15</v>
      </c>
      <c r="L6" s="10" t="s">
        <v>16</v>
      </c>
      <c r="M6" s="10" t="s">
        <v>17</v>
      </c>
      <c r="N6" s="10" t="s">
        <v>18</v>
      </c>
      <c r="O6" s="124"/>
      <c r="Q6" s="1"/>
      <c r="R6" s="1"/>
      <c r="S6" s="1"/>
      <c r="T6" s="1"/>
    </row>
    <row r="7" spans="1:20" s="12" customFormat="1" ht="57" customHeight="1">
      <c r="B7" s="118" t="s">
        <v>19</v>
      </c>
      <c r="C7" s="13" t="s">
        <v>20</v>
      </c>
      <c r="D7" s="13" t="s">
        <v>21</v>
      </c>
      <c r="E7" s="13" t="s">
        <v>22</v>
      </c>
      <c r="F7" s="13" t="s">
        <v>23</v>
      </c>
      <c r="G7" s="13" t="s">
        <v>24</v>
      </c>
      <c r="H7" s="14" t="s">
        <v>25</v>
      </c>
      <c r="I7" s="13" t="s">
        <v>26</v>
      </c>
      <c r="J7" s="13" t="s">
        <v>27</v>
      </c>
      <c r="K7" s="15" t="s">
        <v>28</v>
      </c>
      <c r="L7" s="13" t="s">
        <v>29</v>
      </c>
      <c r="M7" s="13" t="s">
        <v>30</v>
      </c>
      <c r="N7" s="13" t="s">
        <v>31</v>
      </c>
      <c r="O7" s="124"/>
      <c r="Q7" s="1"/>
      <c r="R7" s="1"/>
      <c r="S7" s="1"/>
      <c r="T7" s="1"/>
    </row>
    <row r="8" spans="1:20" ht="18" customHeight="1">
      <c r="A8" s="16"/>
      <c r="B8" s="17">
        <v>3</v>
      </c>
      <c r="C8" s="18">
        <v>262258</v>
      </c>
      <c r="D8" s="18">
        <v>6028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6028</v>
      </c>
      <c r="O8" s="19">
        <v>3</v>
      </c>
    </row>
    <row r="9" spans="1:20" ht="18" customHeight="1">
      <c r="A9" s="16"/>
      <c r="B9" s="20">
        <v>4</v>
      </c>
      <c r="C9" s="21">
        <v>243550</v>
      </c>
      <c r="D9" s="21">
        <v>25236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25236</v>
      </c>
      <c r="O9" s="22">
        <v>4</v>
      </c>
    </row>
    <row r="10" spans="1:20" ht="18" customHeight="1">
      <c r="A10" s="16"/>
      <c r="B10" s="17">
        <v>5</v>
      </c>
      <c r="C10" s="18">
        <v>276460</v>
      </c>
      <c r="D10" s="18">
        <v>96354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4788</v>
      </c>
      <c r="N10" s="18">
        <v>91566</v>
      </c>
      <c r="O10" s="19">
        <v>5</v>
      </c>
    </row>
    <row r="11" spans="1:20" ht="18" customHeight="1">
      <c r="A11" s="16"/>
      <c r="B11" s="20">
        <v>6</v>
      </c>
      <c r="C11" s="21">
        <v>202828</v>
      </c>
      <c r="D11" s="21">
        <v>195633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187811</v>
      </c>
      <c r="N11" s="21">
        <v>7822</v>
      </c>
      <c r="O11" s="22">
        <v>6</v>
      </c>
    </row>
    <row r="12" spans="1:20" ht="18" customHeight="1">
      <c r="A12" s="16"/>
      <c r="B12" s="17">
        <v>7</v>
      </c>
      <c r="C12" s="18">
        <v>190818</v>
      </c>
      <c r="D12" s="18">
        <v>189349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189349</v>
      </c>
      <c r="N12" s="18">
        <v>0</v>
      </c>
      <c r="O12" s="19">
        <v>7</v>
      </c>
    </row>
    <row r="13" spans="1:20" ht="18" customHeight="1">
      <c r="A13" s="16"/>
      <c r="B13" s="20">
        <v>8</v>
      </c>
      <c r="C13" s="21">
        <v>203294</v>
      </c>
      <c r="D13" s="21">
        <v>201678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201678</v>
      </c>
      <c r="N13" s="21">
        <v>0</v>
      </c>
      <c r="O13" s="22">
        <v>8</v>
      </c>
    </row>
    <row r="14" spans="1:20" ht="18" customHeight="1">
      <c r="A14" s="16"/>
      <c r="B14" s="17">
        <v>9</v>
      </c>
      <c r="C14" s="18">
        <v>207413</v>
      </c>
      <c r="D14" s="18">
        <v>206825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206825</v>
      </c>
      <c r="N14" s="18">
        <v>0</v>
      </c>
      <c r="O14" s="19">
        <v>9</v>
      </c>
    </row>
    <row r="15" spans="1:20" ht="18" customHeight="1">
      <c r="A15" s="16"/>
      <c r="B15" s="20">
        <v>10</v>
      </c>
      <c r="C15" s="21">
        <v>207520</v>
      </c>
      <c r="D15" s="21">
        <v>206819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206819</v>
      </c>
      <c r="N15" s="21">
        <v>0</v>
      </c>
      <c r="O15" s="22">
        <v>10</v>
      </c>
    </row>
    <row r="16" spans="1:20" ht="18" customHeight="1">
      <c r="A16" s="16"/>
      <c r="B16" s="17">
        <v>11</v>
      </c>
      <c r="C16" s="18">
        <v>201955</v>
      </c>
      <c r="D16" s="18">
        <v>201955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10641</v>
      </c>
      <c r="M16" s="18">
        <v>191314</v>
      </c>
      <c r="N16" s="18">
        <v>0</v>
      </c>
      <c r="O16" s="19">
        <v>11</v>
      </c>
    </row>
    <row r="17" spans="1:15" ht="18" customHeight="1">
      <c r="A17" s="16"/>
      <c r="B17" s="20">
        <v>12</v>
      </c>
      <c r="C17" s="21">
        <v>198974</v>
      </c>
      <c r="D17" s="21">
        <v>194518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173424</v>
      </c>
      <c r="M17" s="21">
        <v>21094</v>
      </c>
      <c r="N17" s="21">
        <v>0</v>
      </c>
      <c r="O17" s="22">
        <v>12</v>
      </c>
    </row>
    <row r="18" spans="1:15" ht="18" customHeight="1">
      <c r="A18" s="16"/>
      <c r="B18" s="17">
        <v>13</v>
      </c>
      <c r="C18" s="18">
        <v>184597</v>
      </c>
      <c r="D18" s="18">
        <v>178969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174611</v>
      </c>
      <c r="M18" s="18">
        <v>4358</v>
      </c>
      <c r="N18" s="18">
        <v>0</v>
      </c>
      <c r="O18" s="19">
        <v>13</v>
      </c>
    </row>
    <row r="19" spans="1:15" ht="18" customHeight="1">
      <c r="A19" s="16"/>
      <c r="B19" s="20">
        <v>14</v>
      </c>
      <c r="C19" s="21">
        <v>170729</v>
      </c>
      <c r="D19" s="21">
        <v>167026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1861</v>
      </c>
      <c r="K19" s="21">
        <v>0</v>
      </c>
      <c r="L19" s="21">
        <v>163346</v>
      </c>
      <c r="M19" s="21">
        <v>1819</v>
      </c>
      <c r="N19" s="21">
        <v>0</v>
      </c>
      <c r="O19" s="22">
        <v>14</v>
      </c>
    </row>
    <row r="20" spans="1:15" ht="18" customHeight="1">
      <c r="A20" s="16"/>
      <c r="B20" s="17">
        <v>15</v>
      </c>
      <c r="C20" s="18">
        <v>196560</v>
      </c>
      <c r="D20" s="18">
        <v>190838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148904</v>
      </c>
      <c r="K20" s="18">
        <v>1084</v>
      </c>
      <c r="L20" s="18">
        <v>37811</v>
      </c>
      <c r="M20" s="18">
        <v>3039</v>
      </c>
      <c r="N20" s="18">
        <v>0</v>
      </c>
      <c r="O20" s="19">
        <v>15</v>
      </c>
    </row>
    <row r="21" spans="1:15" ht="18" customHeight="1">
      <c r="A21" s="16"/>
      <c r="B21" s="20">
        <v>16</v>
      </c>
      <c r="C21" s="21">
        <v>203056</v>
      </c>
      <c r="D21" s="21">
        <v>195084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174801</v>
      </c>
      <c r="K21" s="21">
        <v>1176</v>
      </c>
      <c r="L21" s="21">
        <v>17357</v>
      </c>
      <c r="M21" s="21">
        <v>1750</v>
      </c>
      <c r="N21" s="21">
        <v>0</v>
      </c>
      <c r="O21" s="22">
        <v>16</v>
      </c>
    </row>
    <row r="22" spans="1:15" ht="18" customHeight="1">
      <c r="A22" s="16"/>
      <c r="B22" s="17">
        <v>17</v>
      </c>
      <c r="C22" s="18">
        <v>156138</v>
      </c>
      <c r="D22" s="18">
        <v>142431</v>
      </c>
      <c r="E22" s="18">
        <v>0</v>
      </c>
      <c r="F22" s="18">
        <v>0</v>
      </c>
      <c r="G22" s="18">
        <v>0</v>
      </c>
      <c r="H22" s="18">
        <v>528</v>
      </c>
      <c r="I22" s="18">
        <v>1433</v>
      </c>
      <c r="J22" s="18">
        <v>135699</v>
      </c>
      <c r="K22" s="18">
        <v>468</v>
      </c>
      <c r="L22" s="18">
        <v>3865</v>
      </c>
      <c r="M22" s="18">
        <v>438</v>
      </c>
      <c r="N22" s="18">
        <v>0</v>
      </c>
      <c r="O22" s="19">
        <v>17</v>
      </c>
    </row>
    <row r="23" spans="1:15" ht="18" customHeight="1">
      <c r="A23" s="16"/>
      <c r="B23" s="20">
        <v>18</v>
      </c>
      <c r="C23" s="21">
        <v>186515</v>
      </c>
      <c r="D23" s="21">
        <v>154732</v>
      </c>
      <c r="E23" s="21">
        <v>0</v>
      </c>
      <c r="F23" s="21">
        <v>0</v>
      </c>
      <c r="G23" s="21">
        <v>0</v>
      </c>
      <c r="H23" s="21">
        <v>48632</v>
      </c>
      <c r="I23" s="21">
        <v>8206</v>
      </c>
      <c r="J23" s="21">
        <v>90660</v>
      </c>
      <c r="K23" s="21">
        <v>1597</v>
      </c>
      <c r="L23" s="21">
        <v>5637</v>
      </c>
      <c r="M23" s="21">
        <v>0</v>
      </c>
      <c r="N23" s="21">
        <v>0</v>
      </c>
      <c r="O23" s="22">
        <v>18</v>
      </c>
    </row>
    <row r="24" spans="1:15" ht="18" customHeight="1">
      <c r="A24" s="16"/>
      <c r="B24" s="17">
        <v>19</v>
      </c>
      <c r="C24" s="18">
        <v>168866</v>
      </c>
      <c r="D24" s="18">
        <v>123912</v>
      </c>
      <c r="E24" s="18">
        <v>0</v>
      </c>
      <c r="F24" s="18">
        <v>0</v>
      </c>
      <c r="G24" s="18">
        <v>0</v>
      </c>
      <c r="H24" s="18">
        <v>71064</v>
      </c>
      <c r="I24" s="18">
        <v>14369</v>
      </c>
      <c r="J24" s="18">
        <v>35241</v>
      </c>
      <c r="K24" s="18">
        <v>651</v>
      </c>
      <c r="L24" s="18">
        <v>2587</v>
      </c>
      <c r="M24" s="18">
        <v>0</v>
      </c>
      <c r="N24" s="18">
        <v>0</v>
      </c>
      <c r="O24" s="19">
        <v>19</v>
      </c>
    </row>
    <row r="25" spans="1:15" ht="18" customHeight="1">
      <c r="A25" s="16"/>
      <c r="B25" s="20">
        <v>20</v>
      </c>
      <c r="C25" s="21">
        <v>223445</v>
      </c>
      <c r="D25" s="21">
        <v>153516</v>
      </c>
      <c r="E25" s="21">
        <v>0</v>
      </c>
      <c r="F25" s="21">
        <v>0</v>
      </c>
      <c r="G25" s="21">
        <v>0</v>
      </c>
      <c r="H25" s="21">
        <v>117309</v>
      </c>
      <c r="I25" s="21">
        <v>17764</v>
      </c>
      <c r="J25" s="21">
        <v>16704</v>
      </c>
      <c r="K25" s="21">
        <v>931</v>
      </c>
      <c r="L25" s="21">
        <v>808</v>
      </c>
      <c r="M25" s="21">
        <v>0</v>
      </c>
      <c r="N25" s="21">
        <v>0</v>
      </c>
      <c r="O25" s="22">
        <v>20</v>
      </c>
    </row>
    <row r="26" spans="1:15" ht="18" customHeight="1">
      <c r="A26" s="16"/>
      <c r="B26" s="17">
        <v>21</v>
      </c>
      <c r="C26" s="18">
        <v>212599</v>
      </c>
      <c r="D26" s="18">
        <v>125135</v>
      </c>
      <c r="E26" s="18">
        <v>0</v>
      </c>
      <c r="F26" s="18">
        <v>324</v>
      </c>
      <c r="G26" s="18">
        <v>0</v>
      </c>
      <c r="H26" s="18">
        <v>92111</v>
      </c>
      <c r="I26" s="18">
        <v>17862</v>
      </c>
      <c r="J26" s="18">
        <v>12807</v>
      </c>
      <c r="K26" s="18">
        <v>911</v>
      </c>
      <c r="L26" s="18">
        <v>1120</v>
      </c>
      <c r="M26" s="18">
        <v>0</v>
      </c>
      <c r="N26" s="18">
        <v>0</v>
      </c>
      <c r="O26" s="19">
        <v>21</v>
      </c>
    </row>
    <row r="27" spans="1:15" ht="18" customHeight="1">
      <c r="A27" s="16"/>
      <c r="B27" s="20">
        <v>22</v>
      </c>
      <c r="C27" s="21">
        <v>224460</v>
      </c>
      <c r="D27" s="21">
        <v>104423</v>
      </c>
      <c r="E27" s="21">
        <v>0</v>
      </c>
      <c r="F27" s="21">
        <v>0</v>
      </c>
      <c r="G27" s="21">
        <v>0</v>
      </c>
      <c r="H27" s="21">
        <v>88323</v>
      </c>
      <c r="I27" s="21">
        <v>9911</v>
      </c>
      <c r="J27" s="21">
        <v>5831</v>
      </c>
      <c r="K27" s="21">
        <v>0</v>
      </c>
      <c r="L27" s="21">
        <v>358</v>
      </c>
      <c r="M27" s="21">
        <v>0</v>
      </c>
      <c r="N27" s="21">
        <v>0</v>
      </c>
      <c r="O27" s="22">
        <v>22</v>
      </c>
    </row>
    <row r="28" spans="1:15" ht="18" customHeight="1">
      <c r="A28" s="16"/>
      <c r="B28" s="17">
        <v>23</v>
      </c>
      <c r="C28" s="18">
        <v>200162</v>
      </c>
      <c r="D28" s="18">
        <v>72621</v>
      </c>
      <c r="E28" s="18">
        <v>0</v>
      </c>
      <c r="F28" s="18">
        <v>0</v>
      </c>
      <c r="G28" s="18">
        <v>1128</v>
      </c>
      <c r="H28" s="18">
        <v>60591</v>
      </c>
      <c r="I28" s="18">
        <v>6625</v>
      </c>
      <c r="J28" s="18">
        <v>3629</v>
      </c>
      <c r="K28" s="18">
        <v>648</v>
      </c>
      <c r="L28" s="18">
        <v>0</v>
      </c>
      <c r="M28" s="18">
        <v>0</v>
      </c>
      <c r="N28" s="18">
        <v>0</v>
      </c>
      <c r="O28" s="19">
        <v>23</v>
      </c>
    </row>
    <row r="29" spans="1:15" ht="18" customHeight="1">
      <c r="A29" s="16"/>
      <c r="B29" s="20">
        <v>24</v>
      </c>
      <c r="C29" s="21">
        <v>193967</v>
      </c>
      <c r="D29" s="21">
        <v>38414</v>
      </c>
      <c r="E29" s="21">
        <v>0</v>
      </c>
      <c r="F29" s="21">
        <v>1277</v>
      </c>
      <c r="G29" s="21">
        <v>562</v>
      </c>
      <c r="H29" s="21">
        <v>31935</v>
      </c>
      <c r="I29" s="21">
        <v>3457</v>
      </c>
      <c r="J29" s="21">
        <v>1183</v>
      </c>
      <c r="K29" s="21">
        <v>0</v>
      </c>
      <c r="L29" s="21">
        <v>0</v>
      </c>
      <c r="M29" s="21">
        <v>0</v>
      </c>
      <c r="N29" s="21">
        <v>0</v>
      </c>
      <c r="O29" s="22">
        <v>24</v>
      </c>
    </row>
    <row r="30" spans="1:15" ht="18" customHeight="1">
      <c r="A30" s="16"/>
      <c r="B30" s="17">
        <v>25</v>
      </c>
      <c r="C30" s="18">
        <v>211428</v>
      </c>
      <c r="D30" s="18">
        <v>24267</v>
      </c>
      <c r="E30" s="18">
        <v>0</v>
      </c>
      <c r="F30" s="18">
        <v>704</v>
      </c>
      <c r="G30" s="18">
        <v>442</v>
      </c>
      <c r="H30" s="18">
        <v>17055</v>
      </c>
      <c r="I30" s="18">
        <v>3200</v>
      </c>
      <c r="J30" s="18">
        <v>2866</v>
      </c>
      <c r="K30" s="18">
        <v>0</v>
      </c>
      <c r="L30" s="18">
        <v>0</v>
      </c>
      <c r="M30" s="18">
        <v>0</v>
      </c>
      <c r="N30" s="18">
        <v>0</v>
      </c>
      <c r="O30" s="19">
        <v>25</v>
      </c>
    </row>
    <row r="31" spans="1:15" ht="18" customHeight="1">
      <c r="A31" s="16"/>
      <c r="B31" s="20">
        <v>26</v>
      </c>
      <c r="C31" s="21">
        <v>188379</v>
      </c>
      <c r="D31" s="21">
        <v>12398</v>
      </c>
      <c r="E31" s="21">
        <v>73</v>
      </c>
      <c r="F31" s="21">
        <v>1657</v>
      </c>
      <c r="G31" s="21">
        <v>0</v>
      </c>
      <c r="H31" s="21">
        <v>7048</v>
      </c>
      <c r="I31" s="21">
        <v>1653</v>
      </c>
      <c r="J31" s="21">
        <v>1207</v>
      </c>
      <c r="K31" s="21">
        <v>760</v>
      </c>
      <c r="L31" s="21">
        <v>0</v>
      </c>
      <c r="M31" s="21">
        <v>0</v>
      </c>
      <c r="N31" s="21">
        <v>0</v>
      </c>
      <c r="O31" s="22">
        <v>26</v>
      </c>
    </row>
    <row r="32" spans="1:15" ht="18" customHeight="1">
      <c r="A32" s="16"/>
      <c r="B32" s="17">
        <v>27</v>
      </c>
      <c r="C32" s="18">
        <v>219429</v>
      </c>
      <c r="D32" s="18">
        <v>10062</v>
      </c>
      <c r="E32" s="18">
        <v>406</v>
      </c>
      <c r="F32" s="18">
        <v>875</v>
      </c>
      <c r="G32" s="18">
        <v>0</v>
      </c>
      <c r="H32" s="18">
        <v>7887</v>
      </c>
      <c r="I32" s="18">
        <v>454</v>
      </c>
      <c r="J32" s="18">
        <v>91</v>
      </c>
      <c r="K32" s="18">
        <v>349</v>
      </c>
      <c r="L32" s="18">
        <v>0</v>
      </c>
      <c r="M32" s="18">
        <v>0</v>
      </c>
      <c r="N32" s="18">
        <v>0</v>
      </c>
      <c r="O32" s="19">
        <v>27</v>
      </c>
    </row>
    <row r="33" spans="1:15" ht="18" customHeight="1">
      <c r="A33" s="16"/>
      <c r="B33" s="20">
        <v>28</v>
      </c>
      <c r="C33" s="21">
        <v>184591</v>
      </c>
      <c r="D33" s="21">
        <v>8201</v>
      </c>
      <c r="E33" s="21">
        <v>130</v>
      </c>
      <c r="F33" s="21">
        <v>1062</v>
      </c>
      <c r="G33" s="21">
        <v>0</v>
      </c>
      <c r="H33" s="21">
        <v>4690</v>
      </c>
      <c r="I33" s="21">
        <v>732</v>
      </c>
      <c r="J33" s="21">
        <v>1587</v>
      </c>
      <c r="K33" s="21">
        <v>0</v>
      </c>
      <c r="L33" s="21">
        <v>0</v>
      </c>
      <c r="M33" s="21">
        <v>0</v>
      </c>
      <c r="N33" s="21">
        <v>0</v>
      </c>
      <c r="O33" s="22">
        <v>28</v>
      </c>
    </row>
    <row r="34" spans="1:15" ht="18" customHeight="1">
      <c r="A34" s="16"/>
      <c r="B34" s="17">
        <v>29</v>
      </c>
      <c r="C34" s="18">
        <v>176016</v>
      </c>
      <c r="D34" s="18">
        <v>5907</v>
      </c>
      <c r="E34" s="18">
        <v>0</v>
      </c>
      <c r="F34" s="18">
        <v>288</v>
      </c>
      <c r="G34" s="18">
        <v>483</v>
      </c>
      <c r="H34" s="18">
        <v>3407</v>
      </c>
      <c r="I34" s="18">
        <v>494</v>
      </c>
      <c r="J34" s="18">
        <v>1235</v>
      </c>
      <c r="K34" s="18">
        <v>0</v>
      </c>
      <c r="L34" s="18">
        <v>0</v>
      </c>
      <c r="M34" s="18">
        <v>0</v>
      </c>
      <c r="N34" s="18">
        <v>0</v>
      </c>
      <c r="O34" s="19">
        <v>29</v>
      </c>
    </row>
    <row r="35" spans="1:15" ht="18" customHeight="1">
      <c r="A35" s="16"/>
      <c r="B35" s="20" t="s">
        <v>32</v>
      </c>
      <c r="C35" s="21">
        <v>4308413</v>
      </c>
      <c r="D35" s="21">
        <v>37157</v>
      </c>
      <c r="E35" s="21">
        <v>1727</v>
      </c>
      <c r="F35" s="21">
        <v>4356</v>
      </c>
      <c r="G35" s="21">
        <v>382</v>
      </c>
      <c r="H35" s="21">
        <v>22530</v>
      </c>
      <c r="I35" s="21">
        <v>1471</v>
      </c>
      <c r="J35" s="21">
        <v>6691</v>
      </c>
      <c r="K35" s="21"/>
      <c r="L35" s="21"/>
      <c r="M35" s="21"/>
      <c r="N35" s="21"/>
      <c r="O35" s="22" t="s">
        <v>32</v>
      </c>
    </row>
    <row r="36" spans="1:15">
      <c r="A36" s="16"/>
      <c r="B36" s="23" t="s">
        <v>33</v>
      </c>
      <c r="C36" s="24">
        <f>SUM(C8:C35)</f>
        <v>9804420</v>
      </c>
      <c r="D36" s="24">
        <f t="shared" ref="D36:N36" si="0">SUM(D8:D35)</f>
        <v>3269488</v>
      </c>
      <c r="E36" s="24">
        <f t="shared" si="0"/>
        <v>2336</v>
      </c>
      <c r="F36" s="24">
        <f t="shared" si="0"/>
        <v>10543</v>
      </c>
      <c r="G36" s="24">
        <f>SUM(G8:G35)</f>
        <v>2997</v>
      </c>
      <c r="H36" s="24">
        <f t="shared" si="0"/>
        <v>573110</v>
      </c>
      <c r="I36" s="24">
        <f>SUM(I8:I35)</f>
        <v>87631</v>
      </c>
      <c r="J36" s="24">
        <f t="shared" si="0"/>
        <v>640997</v>
      </c>
      <c r="K36" s="24">
        <f t="shared" si="0"/>
        <v>8575</v>
      </c>
      <c r="L36" s="24">
        <f t="shared" si="0"/>
        <v>591565</v>
      </c>
      <c r="M36" s="24">
        <f t="shared" si="0"/>
        <v>1221082</v>
      </c>
      <c r="N36" s="24">
        <f t="shared" si="0"/>
        <v>130652</v>
      </c>
      <c r="O36" s="23" t="s">
        <v>34</v>
      </c>
    </row>
    <row r="37" spans="1:15" s="4" customFormat="1" ht="23.25" customHeight="1">
      <c r="A37" s="1"/>
      <c r="B37" s="110" t="s">
        <v>35</v>
      </c>
      <c r="C37" s="110"/>
      <c r="D37" s="110"/>
      <c r="E37" s="110"/>
      <c r="F37" s="110"/>
      <c r="G37" s="110"/>
      <c r="H37" s="1"/>
      <c r="I37" s="1"/>
      <c r="J37" s="1"/>
      <c r="K37" s="111" t="s">
        <v>36</v>
      </c>
      <c r="L37" s="111"/>
      <c r="M37" s="111"/>
      <c r="N37" s="111"/>
      <c r="O37" s="111"/>
    </row>
    <row r="38" spans="1:15">
      <c r="B38" s="112"/>
      <c r="C38" s="112"/>
      <c r="D38" s="112"/>
      <c r="E38" s="112"/>
      <c r="F38" s="112"/>
      <c r="G38" s="112"/>
      <c r="M38" s="113"/>
      <c r="N38" s="113"/>
      <c r="O38" s="113"/>
    </row>
    <row r="40" spans="1:15">
      <c r="N40" s="25"/>
    </row>
    <row r="41" spans="1:15">
      <c r="I41" s="26"/>
      <c r="J41" s="26"/>
      <c r="K41" s="26"/>
      <c r="L41" s="26"/>
      <c r="M41" s="26"/>
    </row>
    <row r="42" spans="1:15">
      <c r="I42" s="26"/>
      <c r="J42" s="26"/>
      <c r="K42" s="26"/>
      <c r="L42" s="26"/>
      <c r="M42" s="26"/>
    </row>
  </sheetData>
  <mergeCells count="11">
    <mergeCell ref="B37:G37"/>
    <mergeCell ref="K37:O37"/>
    <mergeCell ref="B38:G38"/>
    <mergeCell ref="M38:O38"/>
    <mergeCell ref="B2:C2"/>
    <mergeCell ref="B3:O3"/>
    <mergeCell ref="B4:O4"/>
    <mergeCell ref="B5:B7"/>
    <mergeCell ref="C5:C6"/>
    <mergeCell ref="D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50"/>
  </sheetPr>
  <dimension ref="B2:N23"/>
  <sheetViews>
    <sheetView zoomScale="70" zoomScaleNormal="70" workbookViewId="0">
      <selection activeCell="L17" sqref="L17"/>
    </sheetView>
  </sheetViews>
  <sheetFormatPr baseColWidth="10" defaultColWidth="16.1640625" defaultRowHeight="29.25" customHeight="1"/>
  <cols>
    <col min="1" max="1" width="2.5" style="74" customWidth="1"/>
    <col min="2" max="2" width="26.83203125" style="74" customWidth="1"/>
    <col min="3" max="8" width="21.83203125" style="74" customWidth="1"/>
    <col min="9" max="9" width="19.5" style="74" customWidth="1"/>
    <col min="10" max="16384" width="16.1640625" style="74"/>
  </cols>
  <sheetData>
    <row r="2" spans="2:14" ht="29.25" customHeight="1">
      <c r="B2" s="4" t="s">
        <v>324</v>
      </c>
      <c r="C2" s="4"/>
      <c r="D2" s="4"/>
      <c r="E2" s="4"/>
      <c r="F2" s="4"/>
      <c r="G2" s="4"/>
      <c r="H2" s="4"/>
      <c r="I2" s="5" t="s">
        <v>325</v>
      </c>
    </row>
    <row r="3" spans="2:14" s="75" customFormat="1" ht="30" customHeight="1">
      <c r="B3" s="158" t="s">
        <v>326</v>
      </c>
      <c r="C3" s="152"/>
      <c r="D3" s="152"/>
      <c r="E3" s="152"/>
      <c r="F3" s="152"/>
      <c r="G3" s="152"/>
      <c r="H3" s="152"/>
      <c r="I3" s="152"/>
    </row>
    <row r="4" spans="2:14" s="77" customFormat="1" ht="30" customHeight="1">
      <c r="B4" s="159" t="s">
        <v>327</v>
      </c>
      <c r="C4" s="160"/>
      <c r="D4" s="160"/>
      <c r="E4" s="160"/>
      <c r="F4" s="160"/>
      <c r="G4" s="160"/>
      <c r="H4" s="160"/>
      <c r="I4" s="160"/>
    </row>
    <row r="5" spans="2:14" ht="29.25" customHeight="1">
      <c r="B5" s="125" t="s">
        <v>276</v>
      </c>
      <c r="C5" s="130" t="s">
        <v>100</v>
      </c>
      <c r="D5" s="128" t="s">
        <v>328</v>
      </c>
      <c r="E5" s="129"/>
      <c r="F5" s="129"/>
      <c r="G5" s="129"/>
      <c r="H5" s="129"/>
      <c r="I5" s="130" t="s">
        <v>99</v>
      </c>
    </row>
    <row r="6" spans="2:14" ht="35.25" customHeight="1">
      <c r="B6" s="131"/>
      <c r="C6" s="131"/>
      <c r="D6" s="103" t="s">
        <v>195</v>
      </c>
      <c r="E6" s="103" t="s">
        <v>329</v>
      </c>
      <c r="F6" s="103" t="s">
        <v>330</v>
      </c>
      <c r="G6" s="103" t="s">
        <v>331</v>
      </c>
      <c r="H6" s="84" t="s">
        <v>332</v>
      </c>
      <c r="I6" s="131"/>
    </row>
    <row r="7" spans="2:14" ht="35.25" customHeight="1">
      <c r="B7" s="132"/>
      <c r="C7" s="79" t="s">
        <v>33</v>
      </c>
      <c r="D7" s="73" t="s">
        <v>205</v>
      </c>
      <c r="E7" s="13" t="s">
        <v>333</v>
      </c>
      <c r="F7" s="13" t="s">
        <v>334</v>
      </c>
      <c r="G7" s="13" t="s">
        <v>335</v>
      </c>
      <c r="H7" s="13" t="s">
        <v>336</v>
      </c>
      <c r="I7" s="132"/>
    </row>
    <row r="8" spans="2:14" ht="30.75" customHeight="1">
      <c r="B8" s="50" t="s">
        <v>109</v>
      </c>
      <c r="C8" s="104">
        <f t="shared" ref="C8:C20" si="0">SUM(D8:H8)</f>
        <v>6261.4</v>
      </c>
      <c r="D8" s="104">
        <v>1295.0999999999999</v>
      </c>
      <c r="E8" s="104">
        <v>1102.9000000000001</v>
      </c>
      <c r="F8" s="104">
        <v>408.5</v>
      </c>
      <c r="G8" s="104">
        <v>259.60000000000002</v>
      </c>
      <c r="H8" s="104">
        <v>3195.3</v>
      </c>
      <c r="I8" s="51" t="s">
        <v>110</v>
      </c>
      <c r="J8" s="105"/>
      <c r="K8" s="105"/>
      <c r="L8" s="105"/>
      <c r="M8" s="105"/>
      <c r="N8" s="105"/>
    </row>
    <row r="9" spans="2:14" ht="30.75" customHeight="1">
      <c r="B9" s="52" t="s">
        <v>111</v>
      </c>
      <c r="C9" s="106">
        <f t="shared" si="0"/>
        <v>5040.7999999999993</v>
      </c>
      <c r="D9" s="106">
        <v>1457.2</v>
      </c>
      <c r="E9" s="106">
        <v>1068.3</v>
      </c>
      <c r="F9" s="106">
        <v>393.2</v>
      </c>
      <c r="G9" s="106">
        <v>155.69999999999999</v>
      </c>
      <c r="H9" s="106">
        <v>1966.4</v>
      </c>
      <c r="I9" s="33" t="s">
        <v>112</v>
      </c>
      <c r="J9" s="105"/>
      <c r="K9" s="105"/>
      <c r="L9" s="105"/>
      <c r="M9" s="105"/>
      <c r="N9" s="105"/>
    </row>
    <row r="10" spans="2:14" ht="30.75" customHeight="1">
      <c r="B10" s="50" t="s">
        <v>113</v>
      </c>
      <c r="C10" s="104">
        <f t="shared" si="0"/>
        <v>1517.3</v>
      </c>
      <c r="D10" s="104">
        <v>458.5</v>
      </c>
      <c r="E10" s="104">
        <v>544.6</v>
      </c>
      <c r="F10" s="104">
        <v>173.9</v>
      </c>
      <c r="G10" s="104">
        <v>60</v>
      </c>
      <c r="H10" s="104">
        <v>280.3</v>
      </c>
      <c r="I10" s="51" t="s">
        <v>114</v>
      </c>
      <c r="J10" s="105"/>
      <c r="K10" s="105"/>
      <c r="L10" s="105"/>
      <c r="M10" s="105"/>
      <c r="N10" s="105"/>
    </row>
    <row r="11" spans="2:14" ht="30.75" customHeight="1">
      <c r="B11" s="52" t="s">
        <v>115</v>
      </c>
      <c r="C11" s="106">
        <f t="shared" si="0"/>
        <v>995.4</v>
      </c>
      <c r="D11" s="106">
        <v>468.9</v>
      </c>
      <c r="E11" s="106">
        <v>282.60000000000002</v>
      </c>
      <c r="F11" s="106">
        <v>77</v>
      </c>
      <c r="G11" s="106">
        <v>34.5</v>
      </c>
      <c r="H11" s="106">
        <v>132.4</v>
      </c>
      <c r="I11" s="33" t="s">
        <v>116</v>
      </c>
      <c r="J11" s="105"/>
      <c r="K11" s="105"/>
      <c r="L11" s="105"/>
      <c r="M11" s="105"/>
      <c r="N11" s="105"/>
    </row>
    <row r="12" spans="2:14" ht="30.75" customHeight="1">
      <c r="B12" s="50" t="s">
        <v>117</v>
      </c>
      <c r="C12" s="104">
        <f t="shared" si="0"/>
        <v>3871</v>
      </c>
      <c r="D12" s="104">
        <v>1323.7</v>
      </c>
      <c r="E12" s="104">
        <v>673.8</v>
      </c>
      <c r="F12" s="104">
        <v>356.3</v>
      </c>
      <c r="G12" s="104">
        <v>107.9</v>
      </c>
      <c r="H12" s="104">
        <v>1409.3</v>
      </c>
      <c r="I12" s="51" t="s">
        <v>118</v>
      </c>
      <c r="J12" s="105"/>
      <c r="K12" s="105"/>
      <c r="L12" s="105"/>
      <c r="M12" s="105"/>
      <c r="N12" s="105"/>
    </row>
    <row r="13" spans="2:14" ht="30.75" customHeight="1">
      <c r="B13" s="52" t="s">
        <v>119</v>
      </c>
      <c r="C13" s="106">
        <f t="shared" si="0"/>
        <v>1278.5999999999999</v>
      </c>
      <c r="D13" s="106">
        <v>473.5</v>
      </c>
      <c r="E13" s="106">
        <v>439.3</v>
      </c>
      <c r="F13" s="106">
        <v>175.6</v>
      </c>
      <c r="G13" s="106">
        <v>30.7</v>
      </c>
      <c r="H13" s="106">
        <v>159.5</v>
      </c>
      <c r="I13" s="33" t="s">
        <v>120</v>
      </c>
      <c r="J13" s="105"/>
      <c r="K13" s="105"/>
      <c r="L13" s="105"/>
      <c r="M13" s="105"/>
      <c r="N13" s="105"/>
    </row>
    <row r="14" spans="2:14" ht="30.75" customHeight="1">
      <c r="B14" s="50" t="s">
        <v>121</v>
      </c>
      <c r="C14" s="104">
        <f t="shared" si="0"/>
        <v>565.20000000000005</v>
      </c>
      <c r="D14" s="104">
        <v>206.1</v>
      </c>
      <c r="E14" s="104">
        <v>143.6</v>
      </c>
      <c r="F14" s="104">
        <v>35.700000000000003</v>
      </c>
      <c r="G14" s="104">
        <v>22.8</v>
      </c>
      <c r="H14" s="104">
        <v>157</v>
      </c>
      <c r="I14" s="51" t="s">
        <v>122</v>
      </c>
      <c r="J14" s="105"/>
      <c r="K14" s="105"/>
      <c r="L14" s="105"/>
      <c r="M14" s="105"/>
      <c r="N14" s="105"/>
    </row>
    <row r="15" spans="2:14" ht="30.75" customHeight="1">
      <c r="B15" s="52" t="s">
        <v>123</v>
      </c>
      <c r="C15" s="106">
        <f t="shared" si="0"/>
        <v>285.59999999999997</v>
      </c>
      <c r="D15" s="106">
        <v>141.5</v>
      </c>
      <c r="E15" s="106">
        <v>94.7</v>
      </c>
      <c r="F15" s="106">
        <v>16.899999999999999</v>
      </c>
      <c r="G15" s="106">
        <v>8.8000000000000007</v>
      </c>
      <c r="H15" s="106">
        <v>23.7</v>
      </c>
      <c r="I15" s="33" t="s">
        <v>124</v>
      </c>
      <c r="J15" s="105"/>
      <c r="K15" s="105"/>
      <c r="L15" s="105"/>
      <c r="M15" s="105"/>
      <c r="N15" s="105"/>
    </row>
    <row r="16" spans="2:14" ht="30.75" customHeight="1">
      <c r="B16" s="50" t="s">
        <v>125</v>
      </c>
      <c r="C16" s="104">
        <f t="shared" si="0"/>
        <v>173</v>
      </c>
      <c r="D16" s="104">
        <v>59.4</v>
      </c>
      <c r="E16" s="104">
        <v>58.4</v>
      </c>
      <c r="F16" s="104">
        <v>10.5</v>
      </c>
      <c r="G16" s="104">
        <v>17</v>
      </c>
      <c r="H16" s="104">
        <v>27.7</v>
      </c>
      <c r="I16" s="51" t="s">
        <v>126</v>
      </c>
      <c r="J16" s="105"/>
      <c r="K16" s="105"/>
      <c r="L16" s="105"/>
      <c r="M16" s="105"/>
      <c r="N16" s="105"/>
    </row>
    <row r="17" spans="2:14" ht="30.75" customHeight="1">
      <c r="B17" s="52" t="s">
        <v>127</v>
      </c>
      <c r="C17" s="106">
        <f t="shared" si="0"/>
        <v>1119.1000000000001</v>
      </c>
      <c r="D17" s="106">
        <v>458.3</v>
      </c>
      <c r="E17" s="106">
        <v>245.4</v>
      </c>
      <c r="F17" s="106">
        <v>134</v>
      </c>
      <c r="G17" s="106">
        <v>36.5</v>
      </c>
      <c r="H17" s="106">
        <v>244.9</v>
      </c>
      <c r="I17" s="33" t="s">
        <v>128</v>
      </c>
      <c r="J17" s="105"/>
      <c r="K17" s="105"/>
      <c r="L17" s="105"/>
      <c r="M17" s="105"/>
      <c r="N17" s="105"/>
    </row>
    <row r="18" spans="2:14" ht="30.75" customHeight="1">
      <c r="B18" s="50" t="s">
        <v>129</v>
      </c>
      <c r="C18" s="104">
        <f t="shared" si="0"/>
        <v>295.5</v>
      </c>
      <c r="D18" s="104">
        <v>99.5</v>
      </c>
      <c r="E18" s="104">
        <v>89.8</v>
      </c>
      <c r="F18" s="104">
        <v>62</v>
      </c>
      <c r="G18" s="104">
        <v>7</v>
      </c>
      <c r="H18" s="104">
        <v>37.200000000000003</v>
      </c>
      <c r="I18" s="51" t="s">
        <v>130</v>
      </c>
      <c r="J18" s="105"/>
      <c r="K18" s="105"/>
      <c r="L18" s="105"/>
      <c r="M18" s="105"/>
      <c r="N18" s="105"/>
    </row>
    <row r="19" spans="2:14" ht="30.75" customHeight="1">
      <c r="B19" s="52" t="s">
        <v>131</v>
      </c>
      <c r="C19" s="106">
        <f t="shared" si="0"/>
        <v>368.4</v>
      </c>
      <c r="D19" s="106">
        <v>174.8</v>
      </c>
      <c r="E19" s="106">
        <v>127.6</v>
      </c>
      <c r="F19" s="106">
        <v>23.9</v>
      </c>
      <c r="G19" s="106">
        <v>2.6</v>
      </c>
      <c r="H19" s="106">
        <v>39.5</v>
      </c>
      <c r="I19" s="33" t="s">
        <v>132</v>
      </c>
      <c r="J19" s="105"/>
      <c r="K19" s="105"/>
      <c r="L19" s="105"/>
      <c r="M19" s="105"/>
      <c r="N19" s="105"/>
    </row>
    <row r="20" spans="2:14" ht="30.75" customHeight="1">
      <c r="B20" s="50" t="s">
        <v>133</v>
      </c>
      <c r="C20" s="104">
        <f t="shared" si="0"/>
        <v>203.6</v>
      </c>
      <c r="D20" s="104">
        <v>75.8</v>
      </c>
      <c r="E20" s="104">
        <v>60.3</v>
      </c>
      <c r="F20" s="104">
        <v>12.1</v>
      </c>
      <c r="G20" s="104">
        <v>11.8</v>
      </c>
      <c r="H20" s="104">
        <v>43.6</v>
      </c>
      <c r="I20" s="51" t="s">
        <v>134</v>
      </c>
      <c r="J20" s="105"/>
      <c r="K20" s="105"/>
      <c r="L20" s="105"/>
      <c r="M20" s="105"/>
      <c r="N20" s="105"/>
    </row>
    <row r="21" spans="2:14" ht="30.75" customHeight="1">
      <c r="B21" s="53" t="s">
        <v>33</v>
      </c>
      <c r="C21" s="107">
        <f t="shared" ref="C21:H21" si="1">SUM(C8:C20)</f>
        <v>21974.899999999994</v>
      </c>
      <c r="D21" s="107">
        <f t="shared" si="1"/>
        <v>6692.3000000000011</v>
      </c>
      <c r="E21" s="107">
        <f t="shared" si="1"/>
        <v>4931.3</v>
      </c>
      <c r="F21" s="107">
        <f t="shared" si="1"/>
        <v>1879.6</v>
      </c>
      <c r="G21" s="107">
        <f t="shared" si="1"/>
        <v>754.9</v>
      </c>
      <c r="H21" s="107">
        <f t="shared" si="1"/>
        <v>7716.8</v>
      </c>
      <c r="I21" s="55" t="s">
        <v>135</v>
      </c>
    </row>
    <row r="22" spans="2:14" ht="29.25" customHeight="1">
      <c r="B22" s="149" t="s">
        <v>35</v>
      </c>
      <c r="C22" s="149"/>
      <c r="D22" s="149"/>
      <c r="E22" s="149"/>
      <c r="G22" s="111" t="s">
        <v>36</v>
      </c>
      <c r="H22" s="111"/>
      <c r="I22" s="111"/>
    </row>
    <row r="23" spans="2:14" ht="29.25" customHeight="1">
      <c r="B23" s="82"/>
      <c r="C23" s="82"/>
      <c r="D23" s="83"/>
      <c r="E23" s="83"/>
      <c r="F23" s="83"/>
      <c r="G23" s="83"/>
      <c r="H23" s="57"/>
      <c r="I23" s="56"/>
    </row>
  </sheetData>
  <mergeCells count="8">
    <mergeCell ref="B22:E22"/>
    <mergeCell ref="G22:I22"/>
    <mergeCell ref="B3:I3"/>
    <mergeCell ref="B4:I4"/>
    <mergeCell ref="B5:B7"/>
    <mergeCell ref="C5:C6"/>
    <mergeCell ref="D5:H5"/>
    <mergeCell ref="I5:I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46"/>
  <sheetViews>
    <sheetView zoomScale="70" zoomScaleNormal="70" workbookViewId="0"/>
  </sheetViews>
  <sheetFormatPr baseColWidth="10" defaultColWidth="10.1640625" defaultRowHeight="16"/>
  <cols>
    <col min="1" max="1" width="1.5" style="1" customWidth="1"/>
    <col min="2" max="2" width="11.1640625" style="1" customWidth="1"/>
    <col min="3" max="14" width="11.33203125" style="1" customWidth="1"/>
    <col min="15" max="15" width="11.1640625" style="1" customWidth="1"/>
    <col min="16" max="16" width="6.33203125" style="1" customWidth="1"/>
    <col min="17" max="16384" width="10.1640625" style="1"/>
  </cols>
  <sheetData>
    <row r="1" spans="1:19" ht="16.5" customHeight="1">
      <c r="P1" s="1" t="s">
        <v>41</v>
      </c>
    </row>
    <row r="2" spans="1:19" s="2" customFormat="1" ht="24" customHeight="1">
      <c r="B2" s="114" t="s">
        <v>42</v>
      </c>
      <c r="C2" s="114"/>
      <c r="D2" s="1"/>
      <c r="E2" s="1"/>
      <c r="F2" s="4"/>
      <c r="G2" s="4"/>
      <c r="H2" s="4"/>
      <c r="I2" s="4"/>
      <c r="J2" s="4"/>
      <c r="K2" s="4"/>
      <c r="L2" s="4"/>
      <c r="M2" s="4"/>
      <c r="N2" s="4"/>
      <c r="O2" s="5" t="s">
        <v>43</v>
      </c>
    </row>
    <row r="3" spans="1:19" s="6" customFormat="1" ht="30" customHeight="1">
      <c r="B3" s="115" t="s">
        <v>44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4" spans="1:19" s="7" customFormat="1" ht="30" customHeight="1">
      <c r="B4" s="116" t="s">
        <v>45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9"/>
      <c r="Q4" s="9"/>
      <c r="R4" s="9"/>
      <c r="S4" s="9"/>
    </row>
    <row r="5" spans="1:19" s="8" customFormat="1" ht="30" customHeight="1">
      <c r="B5" s="117" t="s">
        <v>4</v>
      </c>
      <c r="C5" s="119" t="s">
        <v>5</v>
      </c>
      <c r="D5" s="121" t="s">
        <v>6</v>
      </c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8" t="s">
        <v>7</v>
      </c>
      <c r="P5" s="9"/>
      <c r="Q5" s="9"/>
      <c r="R5" s="9"/>
      <c r="S5" s="9"/>
    </row>
    <row r="6" spans="1:19" s="9" customFormat="1" ht="57" customHeight="1">
      <c r="B6" s="118"/>
      <c r="C6" s="120"/>
      <c r="D6" s="10" t="s">
        <v>8</v>
      </c>
      <c r="E6" s="11" t="s">
        <v>9</v>
      </c>
      <c r="F6" s="10" t="s">
        <v>10</v>
      </c>
      <c r="G6" s="10" t="s">
        <v>11</v>
      </c>
      <c r="H6" s="10" t="s">
        <v>12</v>
      </c>
      <c r="I6" s="10" t="s">
        <v>13</v>
      </c>
      <c r="J6" s="10" t="s">
        <v>14</v>
      </c>
      <c r="K6" s="11" t="s">
        <v>15</v>
      </c>
      <c r="L6" s="10" t="s">
        <v>16</v>
      </c>
      <c r="M6" s="10" t="s">
        <v>17</v>
      </c>
      <c r="N6" s="10" t="s">
        <v>18</v>
      </c>
      <c r="O6" s="124"/>
    </row>
    <row r="7" spans="1:19" s="12" customFormat="1" ht="57" customHeight="1">
      <c r="B7" s="118" t="s">
        <v>19</v>
      </c>
      <c r="C7" s="13" t="s">
        <v>20</v>
      </c>
      <c r="D7" s="13" t="s">
        <v>21</v>
      </c>
      <c r="E7" s="13" t="s">
        <v>22</v>
      </c>
      <c r="F7" s="13" t="s">
        <v>23</v>
      </c>
      <c r="G7" s="13" t="s">
        <v>24</v>
      </c>
      <c r="H7" s="14" t="s">
        <v>25</v>
      </c>
      <c r="I7" s="13" t="s">
        <v>26</v>
      </c>
      <c r="J7" s="13" t="s">
        <v>27</v>
      </c>
      <c r="K7" s="15" t="s">
        <v>28</v>
      </c>
      <c r="L7" s="13" t="s">
        <v>29</v>
      </c>
      <c r="M7" s="13" t="s">
        <v>30</v>
      </c>
      <c r="N7" s="13" t="s">
        <v>31</v>
      </c>
      <c r="O7" s="124"/>
      <c r="P7" s="9"/>
      <c r="Q7" s="9"/>
      <c r="R7" s="9"/>
      <c r="S7" s="9"/>
    </row>
    <row r="8" spans="1:19" ht="18" customHeight="1">
      <c r="A8" s="16"/>
      <c r="B8" s="17">
        <v>3</v>
      </c>
      <c r="C8" s="18">
        <v>246875</v>
      </c>
      <c r="D8" s="18">
        <f>SUM(E8:N8)</f>
        <v>9010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9010</v>
      </c>
      <c r="O8" s="19">
        <v>3</v>
      </c>
      <c r="P8" s="9"/>
      <c r="Q8" s="9"/>
      <c r="R8" s="9"/>
      <c r="S8" s="9"/>
    </row>
    <row r="9" spans="1:19" ht="18" customHeight="1">
      <c r="A9" s="16"/>
      <c r="B9" s="20">
        <v>4</v>
      </c>
      <c r="C9" s="21">
        <v>216967</v>
      </c>
      <c r="D9" s="21">
        <f t="shared" ref="D9:D35" si="0">SUM(E9:N9)</f>
        <v>22118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22118</v>
      </c>
      <c r="O9" s="22">
        <v>4</v>
      </c>
      <c r="P9" s="9"/>
      <c r="Q9" s="9"/>
      <c r="R9" s="9"/>
      <c r="S9" s="9"/>
    </row>
    <row r="10" spans="1:19" ht="18" customHeight="1">
      <c r="A10" s="16"/>
      <c r="B10" s="17">
        <v>5</v>
      </c>
      <c r="C10" s="18">
        <v>260646</v>
      </c>
      <c r="D10" s="18">
        <f t="shared" si="0"/>
        <v>100031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6131</v>
      </c>
      <c r="N10" s="18">
        <v>93900</v>
      </c>
      <c r="O10" s="19">
        <v>5</v>
      </c>
      <c r="P10" s="9"/>
      <c r="Q10" s="9"/>
      <c r="R10" s="9"/>
      <c r="S10" s="9"/>
    </row>
    <row r="11" spans="1:19" ht="18" customHeight="1">
      <c r="A11" s="16"/>
      <c r="B11" s="20">
        <v>6</v>
      </c>
      <c r="C11" s="21">
        <v>194384</v>
      </c>
      <c r="D11" s="21">
        <f t="shared" si="0"/>
        <v>184697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175641</v>
      </c>
      <c r="N11" s="21">
        <v>9056</v>
      </c>
      <c r="O11" s="22">
        <v>6</v>
      </c>
      <c r="P11" s="9"/>
      <c r="Q11" s="9"/>
      <c r="R11" s="9"/>
      <c r="S11" s="9"/>
    </row>
    <row r="12" spans="1:19" ht="18" customHeight="1">
      <c r="A12" s="16"/>
      <c r="B12" s="17">
        <v>7</v>
      </c>
      <c r="C12" s="18">
        <v>174755</v>
      </c>
      <c r="D12" s="18">
        <f t="shared" si="0"/>
        <v>172439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172439</v>
      </c>
      <c r="N12" s="18">
        <v>0</v>
      </c>
      <c r="O12" s="19">
        <v>7</v>
      </c>
      <c r="P12" s="9"/>
      <c r="Q12" s="9"/>
      <c r="R12" s="9"/>
      <c r="S12" s="9"/>
    </row>
    <row r="13" spans="1:19" ht="18" customHeight="1">
      <c r="A13" s="16"/>
      <c r="B13" s="20">
        <v>8</v>
      </c>
      <c r="C13" s="21">
        <v>202593</v>
      </c>
      <c r="D13" s="21">
        <f t="shared" si="0"/>
        <v>201251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201251</v>
      </c>
      <c r="N13" s="21">
        <v>0</v>
      </c>
      <c r="O13" s="22">
        <v>8</v>
      </c>
      <c r="P13" s="9"/>
      <c r="Q13" s="9"/>
      <c r="R13" s="9"/>
      <c r="S13" s="9"/>
    </row>
    <row r="14" spans="1:19" ht="18" customHeight="1">
      <c r="A14" s="16"/>
      <c r="B14" s="17">
        <v>9</v>
      </c>
      <c r="C14" s="18">
        <v>210543</v>
      </c>
      <c r="D14" s="18">
        <f t="shared" si="0"/>
        <v>210489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210489</v>
      </c>
      <c r="N14" s="18">
        <v>0</v>
      </c>
      <c r="O14" s="19">
        <v>9</v>
      </c>
      <c r="P14" s="9"/>
      <c r="Q14" s="9"/>
      <c r="R14" s="9"/>
      <c r="S14" s="9"/>
    </row>
    <row r="15" spans="1:19" ht="18" customHeight="1">
      <c r="A15" s="16"/>
      <c r="B15" s="20">
        <v>10</v>
      </c>
      <c r="C15" s="21">
        <v>209732</v>
      </c>
      <c r="D15" s="21">
        <f t="shared" si="0"/>
        <v>209609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209609</v>
      </c>
      <c r="N15" s="21">
        <v>0</v>
      </c>
      <c r="O15" s="22">
        <v>10</v>
      </c>
      <c r="P15" s="9"/>
      <c r="Q15" s="9"/>
      <c r="R15" s="9"/>
      <c r="S15" s="9"/>
    </row>
    <row r="16" spans="1:19" ht="18" customHeight="1">
      <c r="A16" s="16"/>
      <c r="B16" s="17">
        <v>11</v>
      </c>
      <c r="C16" s="18">
        <v>196104</v>
      </c>
      <c r="D16" s="18">
        <f t="shared" si="0"/>
        <v>195858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7068</v>
      </c>
      <c r="M16" s="18">
        <v>188790</v>
      </c>
      <c r="N16" s="18">
        <v>0</v>
      </c>
      <c r="O16" s="19">
        <v>11</v>
      </c>
      <c r="P16" s="9"/>
      <c r="Q16" s="9"/>
      <c r="R16" s="9"/>
      <c r="S16" s="9"/>
    </row>
    <row r="17" spans="1:19" ht="18" customHeight="1">
      <c r="A17" s="16"/>
      <c r="B17" s="20">
        <v>12</v>
      </c>
      <c r="C17" s="21">
        <v>181837</v>
      </c>
      <c r="D17" s="21">
        <f t="shared" si="0"/>
        <v>178251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160016</v>
      </c>
      <c r="M17" s="21">
        <v>18235</v>
      </c>
      <c r="N17" s="21">
        <v>0</v>
      </c>
      <c r="O17" s="22">
        <v>12</v>
      </c>
      <c r="P17" s="9"/>
      <c r="Q17" s="9"/>
      <c r="R17" s="9"/>
      <c r="S17" s="9"/>
    </row>
    <row r="18" spans="1:19" ht="18" customHeight="1">
      <c r="A18" s="16"/>
      <c r="B18" s="17">
        <v>13</v>
      </c>
      <c r="C18" s="18">
        <v>188706</v>
      </c>
      <c r="D18" s="18">
        <f t="shared" si="0"/>
        <v>181557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179163</v>
      </c>
      <c r="M18" s="18">
        <v>2394</v>
      </c>
      <c r="N18" s="18">
        <v>0</v>
      </c>
      <c r="O18" s="19">
        <v>13</v>
      </c>
      <c r="P18" s="9"/>
      <c r="Q18" s="9"/>
      <c r="R18" s="9"/>
      <c r="S18" s="9"/>
    </row>
    <row r="19" spans="1:19" ht="18" customHeight="1">
      <c r="A19" s="16"/>
      <c r="B19" s="20">
        <v>14</v>
      </c>
      <c r="C19" s="21">
        <v>160310</v>
      </c>
      <c r="D19" s="21">
        <f t="shared" si="0"/>
        <v>155765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4382</v>
      </c>
      <c r="K19" s="21">
        <v>0</v>
      </c>
      <c r="L19" s="21">
        <v>150311</v>
      </c>
      <c r="M19" s="21">
        <v>1072</v>
      </c>
      <c r="N19" s="21">
        <v>0</v>
      </c>
      <c r="O19" s="22">
        <v>14</v>
      </c>
      <c r="P19" s="9"/>
      <c r="Q19" s="9"/>
      <c r="R19" s="9"/>
      <c r="S19" s="9"/>
    </row>
    <row r="20" spans="1:19" ht="18" customHeight="1">
      <c r="A20" s="16"/>
      <c r="B20" s="17">
        <v>15</v>
      </c>
      <c r="C20" s="18">
        <v>183370</v>
      </c>
      <c r="D20" s="18">
        <f t="shared" si="0"/>
        <v>176765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130537</v>
      </c>
      <c r="K20" s="18">
        <v>258</v>
      </c>
      <c r="L20" s="18">
        <v>44824</v>
      </c>
      <c r="M20" s="18">
        <v>1146</v>
      </c>
      <c r="N20" s="18">
        <v>0</v>
      </c>
      <c r="O20" s="19">
        <v>15</v>
      </c>
      <c r="P20" s="9"/>
      <c r="Q20" s="9"/>
      <c r="R20" s="9"/>
      <c r="S20" s="9"/>
    </row>
    <row r="21" spans="1:19" ht="18" customHeight="1">
      <c r="A21" s="16"/>
      <c r="B21" s="20">
        <v>16</v>
      </c>
      <c r="C21" s="21">
        <v>179399</v>
      </c>
      <c r="D21" s="21">
        <f t="shared" si="0"/>
        <v>172509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157776</v>
      </c>
      <c r="K21" s="21">
        <v>1314</v>
      </c>
      <c r="L21" s="21">
        <v>13064</v>
      </c>
      <c r="M21" s="21">
        <v>355</v>
      </c>
      <c r="N21" s="21">
        <v>0</v>
      </c>
      <c r="O21" s="22">
        <v>16</v>
      </c>
      <c r="P21" s="9"/>
      <c r="Q21" s="9"/>
      <c r="R21" s="9"/>
      <c r="S21" s="9"/>
    </row>
    <row r="22" spans="1:19" ht="18" customHeight="1">
      <c r="A22" s="16"/>
      <c r="B22" s="17">
        <v>17</v>
      </c>
      <c r="C22" s="18">
        <v>150087</v>
      </c>
      <c r="D22" s="18">
        <f t="shared" si="0"/>
        <v>139996</v>
      </c>
      <c r="E22" s="18">
        <v>0</v>
      </c>
      <c r="F22" s="18">
        <v>0</v>
      </c>
      <c r="G22" s="18">
        <v>0</v>
      </c>
      <c r="H22" s="18">
        <v>565</v>
      </c>
      <c r="I22" s="18">
        <v>0</v>
      </c>
      <c r="J22" s="18">
        <v>132317</v>
      </c>
      <c r="K22" s="18">
        <v>575</v>
      </c>
      <c r="L22" s="18">
        <v>5937</v>
      </c>
      <c r="M22" s="18">
        <v>602</v>
      </c>
      <c r="N22" s="18">
        <v>0</v>
      </c>
      <c r="O22" s="19">
        <v>17</v>
      </c>
      <c r="P22" s="9"/>
      <c r="Q22" s="9"/>
      <c r="R22" s="9"/>
      <c r="S22" s="9"/>
    </row>
    <row r="23" spans="1:19" ht="18" customHeight="1">
      <c r="A23" s="16"/>
      <c r="B23" s="20">
        <v>18</v>
      </c>
      <c r="C23" s="21">
        <v>182968</v>
      </c>
      <c r="D23" s="21">
        <f t="shared" si="0"/>
        <v>145038</v>
      </c>
      <c r="E23" s="21">
        <v>0</v>
      </c>
      <c r="F23" s="21">
        <v>0</v>
      </c>
      <c r="G23" s="21">
        <v>0</v>
      </c>
      <c r="H23" s="21">
        <v>63772</v>
      </c>
      <c r="I23" s="21">
        <v>1567</v>
      </c>
      <c r="J23" s="21">
        <v>70558</v>
      </c>
      <c r="K23" s="21">
        <v>652</v>
      </c>
      <c r="L23" s="21">
        <v>8489</v>
      </c>
      <c r="M23" s="21">
        <v>0</v>
      </c>
      <c r="N23" s="21">
        <v>0</v>
      </c>
      <c r="O23" s="22">
        <v>18</v>
      </c>
      <c r="P23" s="9"/>
      <c r="Q23" s="9"/>
      <c r="R23" s="9"/>
      <c r="S23" s="9"/>
    </row>
    <row r="24" spans="1:19" ht="18" customHeight="1">
      <c r="A24" s="16"/>
      <c r="B24" s="17">
        <v>19</v>
      </c>
      <c r="C24" s="18">
        <v>183936</v>
      </c>
      <c r="D24" s="18">
        <f t="shared" si="0"/>
        <v>135969</v>
      </c>
      <c r="E24" s="18">
        <v>0</v>
      </c>
      <c r="F24" s="18">
        <v>0</v>
      </c>
      <c r="G24" s="18">
        <v>0</v>
      </c>
      <c r="H24" s="18">
        <v>107523</v>
      </c>
      <c r="I24" s="18">
        <v>924</v>
      </c>
      <c r="J24" s="18">
        <v>23781</v>
      </c>
      <c r="K24" s="18">
        <v>432</v>
      </c>
      <c r="L24" s="18">
        <v>3309</v>
      </c>
      <c r="M24" s="18">
        <v>0</v>
      </c>
      <c r="N24" s="18">
        <v>0</v>
      </c>
      <c r="O24" s="19">
        <v>19</v>
      </c>
      <c r="P24" s="9"/>
      <c r="Q24" s="9"/>
      <c r="R24" s="9"/>
      <c r="S24" s="9"/>
    </row>
    <row r="25" spans="1:19" ht="18" customHeight="1">
      <c r="A25" s="16"/>
      <c r="B25" s="20">
        <v>20</v>
      </c>
      <c r="C25" s="21">
        <v>205452</v>
      </c>
      <c r="D25" s="21">
        <f t="shared" si="0"/>
        <v>147326</v>
      </c>
      <c r="E25" s="21">
        <v>0</v>
      </c>
      <c r="F25" s="21">
        <v>0</v>
      </c>
      <c r="G25" s="21">
        <v>0</v>
      </c>
      <c r="H25" s="21">
        <v>132792</v>
      </c>
      <c r="I25" s="21">
        <v>2408</v>
      </c>
      <c r="J25" s="21">
        <v>9906</v>
      </c>
      <c r="K25" s="21">
        <v>0</v>
      </c>
      <c r="L25" s="21">
        <v>2220</v>
      </c>
      <c r="M25" s="21">
        <v>0</v>
      </c>
      <c r="N25" s="21">
        <v>0</v>
      </c>
      <c r="O25" s="22">
        <v>20</v>
      </c>
      <c r="P25" s="9"/>
      <c r="Q25" s="9"/>
      <c r="R25" s="9"/>
      <c r="S25" s="9"/>
    </row>
    <row r="26" spans="1:19" ht="18" customHeight="1">
      <c r="A26" s="16"/>
      <c r="B26" s="17">
        <v>21</v>
      </c>
      <c r="C26" s="18">
        <v>181836</v>
      </c>
      <c r="D26" s="18">
        <f t="shared" si="0"/>
        <v>119974</v>
      </c>
      <c r="E26" s="18">
        <v>0</v>
      </c>
      <c r="F26" s="18">
        <v>0</v>
      </c>
      <c r="G26" s="18">
        <v>0</v>
      </c>
      <c r="H26" s="18">
        <v>108474</v>
      </c>
      <c r="I26" s="18">
        <v>1550</v>
      </c>
      <c r="J26" s="18">
        <v>8559</v>
      </c>
      <c r="K26" s="18">
        <v>0</v>
      </c>
      <c r="L26" s="18">
        <v>1391</v>
      </c>
      <c r="M26" s="18">
        <v>0</v>
      </c>
      <c r="N26" s="18">
        <v>0</v>
      </c>
      <c r="O26" s="19">
        <v>21</v>
      </c>
      <c r="P26" s="9"/>
      <c r="Q26" s="9"/>
      <c r="R26" s="9"/>
      <c r="S26" s="9"/>
    </row>
    <row r="27" spans="1:19" ht="18" customHeight="1">
      <c r="A27" s="16"/>
      <c r="B27" s="20">
        <v>22</v>
      </c>
      <c r="C27" s="21">
        <v>211166</v>
      </c>
      <c r="D27" s="21">
        <f t="shared" si="0"/>
        <v>101935</v>
      </c>
      <c r="E27" s="21">
        <v>0</v>
      </c>
      <c r="F27" s="21">
        <v>0</v>
      </c>
      <c r="G27" s="21">
        <v>0</v>
      </c>
      <c r="H27" s="21">
        <v>96940</v>
      </c>
      <c r="I27" s="21">
        <v>1485</v>
      </c>
      <c r="J27" s="21">
        <v>2934</v>
      </c>
      <c r="K27" s="21">
        <v>0</v>
      </c>
      <c r="L27" s="21">
        <v>576</v>
      </c>
      <c r="M27" s="21">
        <v>0</v>
      </c>
      <c r="N27" s="21">
        <v>0</v>
      </c>
      <c r="O27" s="22">
        <v>22</v>
      </c>
      <c r="P27" s="9"/>
      <c r="Q27" s="9"/>
      <c r="R27" s="9"/>
      <c r="S27" s="9"/>
    </row>
    <row r="28" spans="1:19" ht="18" customHeight="1">
      <c r="A28" s="16"/>
      <c r="B28" s="17">
        <v>23</v>
      </c>
      <c r="C28" s="18">
        <v>175051</v>
      </c>
      <c r="D28" s="18">
        <f t="shared" si="0"/>
        <v>63381</v>
      </c>
      <c r="E28" s="18">
        <v>0</v>
      </c>
      <c r="F28" s="18">
        <v>430</v>
      </c>
      <c r="G28" s="18">
        <v>390</v>
      </c>
      <c r="H28" s="18">
        <v>58026</v>
      </c>
      <c r="I28" s="18">
        <v>1998</v>
      </c>
      <c r="J28" s="18">
        <v>2537</v>
      </c>
      <c r="K28" s="18">
        <v>0</v>
      </c>
      <c r="L28" s="18">
        <v>0</v>
      </c>
      <c r="M28" s="18">
        <v>0</v>
      </c>
      <c r="N28" s="18">
        <v>0</v>
      </c>
      <c r="O28" s="19">
        <v>23</v>
      </c>
      <c r="P28" s="9"/>
      <c r="Q28" s="9"/>
      <c r="R28" s="9"/>
      <c r="S28" s="9"/>
    </row>
    <row r="29" spans="1:19" ht="18" customHeight="1">
      <c r="A29" s="16"/>
      <c r="B29" s="20">
        <v>24</v>
      </c>
      <c r="C29" s="21">
        <v>191330</v>
      </c>
      <c r="D29" s="21">
        <f t="shared" si="0"/>
        <v>31513</v>
      </c>
      <c r="E29" s="21">
        <v>0</v>
      </c>
      <c r="F29" s="21">
        <v>431</v>
      </c>
      <c r="G29" s="21">
        <v>0</v>
      </c>
      <c r="H29" s="21">
        <v>28996</v>
      </c>
      <c r="I29" s="21">
        <v>842</v>
      </c>
      <c r="J29" s="21">
        <v>1244</v>
      </c>
      <c r="K29" s="21">
        <v>0</v>
      </c>
      <c r="L29" s="21">
        <v>0</v>
      </c>
      <c r="M29" s="21">
        <v>0</v>
      </c>
      <c r="N29" s="21">
        <v>0</v>
      </c>
      <c r="O29" s="22">
        <v>24</v>
      </c>
      <c r="P29" s="9"/>
      <c r="Q29" s="9"/>
      <c r="R29" s="9"/>
      <c r="S29" s="9"/>
    </row>
    <row r="30" spans="1:19" ht="18" customHeight="1">
      <c r="A30" s="16"/>
      <c r="B30" s="17">
        <v>25</v>
      </c>
      <c r="C30" s="18">
        <v>200784</v>
      </c>
      <c r="D30" s="18">
        <f t="shared" si="0"/>
        <v>17202</v>
      </c>
      <c r="E30" s="18">
        <v>449</v>
      </c>
      <c r="F30" s="18">
        <v>373</v>
      </c>
      <c r="G30" s="18">
        <v>0</v>
      </c>
      <c r="H30" s="18">
        <v>14142</v>
      </c>
      <c r="I30" s="18">
        <v>623</v>
      </c>
      <c r="J30" s="18">
        <v>1615</v>
      </c>
      <c r="K30" s="18">
        <v>0</v>
      </c>
      <c r="L30" s="18">
        <v>0</v>
      </c>
      <c r="M30" s="18">
        <v>0</v>
      </c>
      <c r="N30" s="18">
        <v>0</v>
      </c>
      <c r="O30" s="19">
        <v>25</v>
      </c>
      <c r="P30" s="9"/>
      <c r="Q30" s="9"/>
      <c r="R30" s="9"/>
      <c r="S30" s="9"/>
    </row>
    <row r="31" spans="1:19" ht="18" customHeight="1">
      <c r="A31" s="16"/>
      <c r="B31" s="20">
        <v>26</v>
      </c>
      <c r="C31" s="21">
        <v>187327</v>
      </c>
      <c r="D31" s="21">
        <f t="shared" si="0"/>
        <v>12758</v>
      </c>
      <c r="E31" s="21">
        <v>0</v>
      </c>
      <c r="F31" s="21">
        <v>0</v>
      </c>
      <c r="G31" s="21">
        <v>0</v>
      </c>
      <c r="H31" s="21">
        <v>11020</v>
      </c>
      <c r="I31" s="21">
        <v>1344</v>
      </c>
      <c r="J31" s="21">
        <v>394</v>
      </c>
      <c r="K31" s="21">
        <v>0</v>
      </c>
      <c r="L31" s="21">
        <v>0</v>
      </c>
      <c r="M31" s="21">
        <v>0</v>
      </c>
      <c r="N31" s="21">
        <v>0</v>
      </c>
      <c r="O31" s="22">
        <v>26</v>
      </c>
      <c r="P31" s="9"/>
      <c r="Q31" s="9"/>
      <c r="R31" s="9"/>
      <c r="S31" s="9"/>
    </row>
    <row r="32" spans="1:19" ht="18" customHeight="1">
      <c r="A32" s="16"/>
      <c r="B32" s="17">
        <v>27</v>
      </c>
      <c r="C32" s="18">
        <v>205488</v>
      </c>
      <c r="D32" s="18">
        <f t="shared" si="0"/>
        <v>10661</v>
      </c>
      <c r="E32" s="18">
        <v>0</v>
      </c>
      <c r="F32" s="18">
        <v>735</v>
      </c>
      <c r="G32" s="18">
        <v>109</v>
      </c>
      <c r="H32" s="18">
        <v>9130</v>
      </c>
      <c r="I32" s="18">
        <v>329</v>
      </c>
      <c r="J32" s="18">
        <v>358</v>
      </c>
      <c r="K32" s="18">
        <v>0</v>
      </c>
      <c r="L32" s="18">
        <v>0</v>
      </c>
      <c r="M32" s="18">
        <v>0</v>
      </c>
      <c r="N32" s="18">
        <v>0</v>
      </c>
      <c r="O32" s="19">
        <v>27</v>
      </c>
      <c r="P32" s="9"/>
      <c r="Q32" s="9"/>
      <c r="R32" s="9"/>
      <c r="S32" s="9"/>
    </row>
    <row r="33" spans="1:19" ht="18" customHeight="1">
      <c r="A33" s="16"/>
      <c r="B33" s="20">
        <v>28</v>
      </c>
      <c r="C33" s="21">
        <v>195008</v>
      </c>
      <c r="D33" s="21">
        <f t="shared" si="0"/>
        <v>6868</v>
      </c>
      <c r="E33" s="21">
        <v>372</v>
      </c>
      <c r="F33" s="21">
        <v>1295</v>
      </c>
      <c r="G33" s="21">
        <v>0</v>
      </c>
      <c r="H33" s="21">
        <v>4208</v>
      </c>
      <c r="I33" s="21">
        <v>318</v>
      </c>
      <c r="J33" s="21">
        <v>675</v>
      </c>
      <c r="K33" s="21">
        <v>0</v>
      </c>
      <c r="L33" s="21">
        <v>0</v>
      </c>
      <c r="M33" s="21">
        <v>0</v>
      </c>
      <c r="N33" s="21">
        <v>0</v>
      </c>
      <c r="O33" s="22">
        <v>28</v>
      </c>
      <c r="P33" s="9"/>
      <c r="Q33" s="9"/>
      <c r="R33" s="9"/>
      <c r="S33" s="9"/>
    </row>
    <row r="34" spans="1:19" ht="18" customHeight="1">
      <c r="A34" s="16"/>
      <c r="B34" s="17">
        <v>29</v>
      </c>
      <c r="C34" s="18">
        <v>169880</v>
      </c>
      <c r="D34" s="18">
        <f t="shared" si="0"/>
        <v>5583</v>
      </c>
      <c r="E34" s="18">
        <v>460</v>
      </c>
      <c r="F34" s="18">
        <v>714</v>
      </c>
      <c r="G34" s="18">
        <v>78</v>
      </c>
      <c r="H34" s="18">
        <v>3429</v>
      </c>
      <c r="I34" s="18">
        <v>535</v>
      </c>
      <c r="J34" s="18">
        <v>367</v>
      </c>
      <c r="K34" s="18">
        <v>0</v>
      </c>
      <c r="L34" s="18">
        <v>0</v>
      </c>
      <c r="M34" s="18">
        <v>0</v>
      </c>
      <c r="N34" s="18">
        <v>0</v>
      </c>
      <c r="O34" s="19">
        <v>29</v>
      </c>
      <c r="P34" s="9"/>
      <c r="Q34" s="9"/>
      <c r="R34" s="9"/>
      <c r="S34" s="9"/>
    </row>
    <row r="35" spans="1:19" ht="18" customHeight="1">
      <c r="A35" s="16"/>
      <c r="B35" s="20" t="s">
        <v>32</v>
      </c>
      <c r="C35" s="21">
        <v>4170928</v>
      </c>
      <c r="D35" s="21">
        <f t="shared" si="0"/>
        <v>34087</v>
      </c>
      <c r="E35" s="21">
        <v>479</v>
      </c>
      <c r="F35" s="21">
        <v>3568</v>
      </c>
      <c r="G35" s="21">
        <v>0</v>
      </c>
      <c r="H35" s="21">
        <v>24801</v>
      </c>
      <c r="I35" s="21">
        <v>2164</v>
      </c>
      <c r="J35" s="21">
        <v>3075</v>
      </c>
      <c r="K35" s="21"/>
      <c r="L35" s="21"/>
      <c r="M35" s="21"/>
      <c r="N35" s="21"/>
      <c r="O35" s="22" t="s">
        <v>32</v>
      </c>
      <c r="P35" s="9"/>
      <c r="Q35" s="9"/>
      <c r="R35" s="9"/>
      <c r="S35" s="9"/>
    </row>
    <row r="36" spans="1:19">
      <c r="A36" s="16"/>
      <c r="B36" s="23" t="s">
        <v>33</v>
      </c>
      <c r="C36" s="24">
        <f>SUM(C8:C35)</f>
        <v>9417462</v>
      </c>
      <c r="D36" s="24">
        <f>SUM(D8:D35)</f>
        <v>3142640</v>
      </c>
      <c r="E36" s="24">
        <f t="shared" ref="E36:M36" si="1">SUM(E8:E35)</f>
        <v>1760</v>
      </c>
      <c r="F36" s="24">
        <f t="shared" si="1"/>
        <v>7546</v>
      </c>
      <c r="G36" s="24">
        <f t="shared" si="1"/>
        <v>577</v>
      </c>
      <c r="H36" s="24">
        <f>SUM(H8:H35)</f>
        <v>663818</v>
      </c>
      <c r="I36" s="24">
        <f t="shared" si="1"/>
        <v>16087</v>
      </c>
      <c r="J36" s="24">
        <f t="shared" si="1"/>
        <v>551015</v>
      </c>
      <c r="K36" s="24">
        <f t="shared" si="1"/>
        <v>3231</v>
      </c>
      <c r="L36" s="24">
        <f t="shared" si="1"/>
        <v>576368</v>
      </c>
      <c r="M36" s="24">
        <f t="shared" si="1"/>
        <v>1188154</v>
      </c>
      <c r="N36" s="24">
        <f>SUM(N8:N35)</f>
        <v>134084</v>
      </c>
      <c r="O36" s="23" t="s">
        <v>34</v>
      </c>
      <c r="P36" s="9"/>
      <c r="Q36" s="9"/>
      <c r="R36" s="9"/>
      <c r="S36" s="9"/>
    </row>
    <row r="37" spans="1:19" s="4" customFormat="1" ht="23.25" customHeight="1">
      <c r="A37" s="1"/>
      <c r="B37" s="110" t="s">
        <v>35</v>
      </c>
      <c r="C37" s="110"/>
      <c r="D37" s="110"/>
      <c r="E37" s="110"/>
      <c r="F37" s="110"/>
      <c r="G37" s="110"/>
      <c r="H37" s="1"/>
      <c r="I37" s="1"/>
      <c r="J37" s="1"/>
      <c r="K37" s="111" t="s">
        <v>36</v>
      </c>
      <c r="L37" s="111"/>
      <c r="M37" s="111"/>
      <c r="N37" s="111"/>
      <c r="O37" s="111"/>
      <c r="P37" s="9"/>
      <c r="Q37" s="9"/>
      <c r="R37" s="9"/>
      <c r="S37" s="9"/>
    </row>
    <row r="38" spans="1:19">
      <c r="B38" s="112"/>
      <c r="C38" s="112"/>
      <c r="D38" s="112"/>
      <c r="E38" s="112"/>
      <c r="F38" s="112"/>
      <c r="G38" s="112"/>
      <c r="M38" s="113"/>
      <c r="N38" s="113"/>
      <c r="O38" s="113"/>
      <c r="P38" s="9"/>
      <c r="Q38" s="9"/>
      <c r="R38" s="9"/>
      <c r="S38" s="9"/>
    </row>
    <row r="39" spans="1:19">
      <c r="P39" s="9"/>
      <c r="Q39" s="9"/>
      <c r="R39" s="9"/>
      <c r="S39" s="9"/>
    </row>
    <row r="40" spans="1:19">
      <c r="N40" s="25"/>
      <c r="P40" s="9"/>
      <c r="Q40" s="9"/>
      <c r="R40" s="9"/>
      <c r="S40" s="9"/>
    </row>
    <row r="41" spans="1:19">
      <c r="I41" s="26"/>
      <c r="J41" s="26"/>
      <c r="K41" s="26"/>
      <c r="L41" s="26"/>
      <c r="M41" s="26"/>
      <c r="P41" s="9"/>
      <c r="Q41" s="9"/>
      <c r="R41" s="9"/>
      <c r="S41" s="9"/>
    </row>
    <row r="42" spans="1:19">
      <c r="I42" s="26"/>
      <c r="J42" s="26"/>
      <c r="K42" s="26"/>
      <c r="L42" s="26"/>
      <c r="M42" s="26"/>
      <c r="P42" s="9"/>
      <c r="Q42" s="9"/>
      <c r="R42" s="9"/>
      <c r="S42" s="9"/>
    </row>
    <row r="43" spans="1:19">
      <c r="P43" s="9"/>
      <c r="Q43" s="9"/>
      <c r="R43" s="9"/>
      <c r="S43" s="9"/>
    </row>
    <row r="44" spans="1:19">
      <c r="P44" s="9"/>
      <c r="Q44" s="9"/>
      <c r="R44" s="9"/>
      <c r="S44" s="9"/>
    </row>
    <row r="45" spans="1:19">
      <c r="P45" s="9"/>
      <c r="Q45" s="9"/>
      <c r="R45" s="9"/>
      <c r="S45" s="9"/>
    </row>
    <row r="46" spans="1:19">
      <c r="P46" s="9"/>
      <c r="Q46" s="9"/>
      <c r="R46" s="9"/>
      <c r="S46" s="9"/>
    </row>
  </sheetData>
  <mergeCells count="11">
    <mergeCell ref="B37:G37"/>
    <mergeCell ref="K37:O37"/>
    <mergeCell ref="B38:G38"/>
    <mergeCell ref="M38:O38"/>
    <mergeCell ref="B2:C2"/>
    <mergeCell ref="B3:O3"/>
    <mergeCell ref="B4:O4"/>
    <mergeCell ref="B5:B7"/>
    <mergeCell ref="C5:C6"/>
    <mergeCell ref="D5:N5"/>
    <mergeCell ref="O5:O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J40"/>
  <sheetViews>
    <sheetView zoomScale="70" zoomScaleNormal="70" workbookViewId="0">
      <selection activeCell="Q31" sqref="Q31"/>
    </sheetView>
  </sheetViews>
  <sheetFormatPr baseColWidth="10" defaultColWidth="10.1640625" defaultRowHeight="20" customHeight="1"/>
  <cols>
    <col min="1" max="1" width="1.83203125" style="1" customWidth="1"/>
    <col min="2" max="2" width="16.5" style="1" customWidth="1"/>
    <col min="3" max="9" width="17.5" style="1" customWidth="1"/>
    <col min="10" max="10" width="16.5" style="1" customWidth="1"/>
    <col min="11" max="11" width="6.33203125" style="1" customWidth="1"/>
    <col min="12" max="12" width="17.6640625" style="1" customWidth="1"/>
    <col min="13" max="13" width="17.5" style="1" customWidth="1"/>
    <col min="14" max="16384" width="10.1640625" style="1"/>
  </cols>
  <sheetData>
    <row r="2" spans="2:10" s="2" customFormat="1" ht="20" customHeight="1">
      <c r="B2" s="3" t="s">
        <v>46</v>
      </c>
      <c r="C2" s="1"/>
      <c r="D2" s="4"/>
      <c r="E2" s="4"/>
      <c r="F2" s="4"/>
      <c r="G2" s="4"/>
      <c r="H2" s="4"/>
      <c r="I2" s="4"/>
      <c r="J2" s="5" t="s">
        <v>47</v>
      </c>
    </row>
    <row r="3" spans="2:10" s="6" customFormat="1" ht="30" customHeight="1">
      <c r="B3" s="115" t="s">
        <v>48</v>
      </c>
      <c r="C3" s="115"/>
      <c r="D3" s="115"/>
      <c r="E3" s="115"/>
      <c r="F3" s="115"/>
      <c r="G3" s="115"/>
      <c r="H3" s="115"/>
      <c r="I3" s="115"/>
      <c r="J3" s="115"/>
    </row>
    <row r="4" spans="2:10" s="7" customFormat="1" ht="30" customHeight="1">
      <c r="B4" s="116" t="s">
        <v>49</v>
      </c>
      <c r="C4" s="116"/>
      <c r="D4" s="116"/>
      <c r="E4" s="116"/>
      <c r="F4" s="116"/>
      <c r="G4" s="116"/>
      <c r="H4" s="116"/>
      <c r="I4" s="116"/>
      <c r="J4" s="116"/>
    </row>
    <row r="5" spans="2:10" s="8" customFormat="1" ht="27" customHeight="1">
      <c r="B5" s="125" t="s">
        <v>4</v>
      </c>
      <c r="C5" s="128" t="s">
        <v>50</v>
      </c>
      <c r="D5" s="129"/>
      <c r="E5" s="129"/>
      <c r="F5" s="129"/>
      <c r="G5" s="129"/>
      <c r="H5" s="129"/>
      <c r="I5" s="124"/>
      <c r="J5" s="130" t="s">
        <v>7</v>
      </c>
    </row>
    <row r="6" spans="2:10" s="12" customFormat="1" ht="27" customHeight="1">
      <c r="B6" s="126"/>
      <c r="C6" s="27" t="s">
        <v>8</v>
      </c>
      <c r="D6" s="27" t="s">
        <v>51</v>
      </c>
      <c r="E6" s="27" t="s">
        <v>52</v>
      </c>
      <c r="F6" s="28" t="s">
        <v>53</v>
      </c>
      <c r="G6" s="27" t="s">
        <v>54</v>
      </c>
      <c r="H6" s="27" t="s">
        <v>55</v>
      </c>
      <c r="I6" s="27" t="s">
        <v>56</v>
      </c>
      <c r="J6" s="131"/>
    </row>
    <row r="7" spans="2:10" s="12" customFormat="1" ht="27" customHeight="1">
      <c r="B7" s="127"/>
      <c r="C7" s="29" t="s">
        <v>21</v>
      </c>
      <c r="D7" s="30" t="s">
        <v>57</v>
      </c>
      <c r="E7" s="31" t="s">
        <v>58</v>
      </c>
      <c r="F7" s="32" t="s">
        <v>59</v>
      </c>
      <c r="G7" s="31" t="s">
        <v>60</v>
      </c>
      <c r="H7" s="31" t="s">
        <v>61</v>
      </c>
      <c r="I7" s="29" t="s">
        <v>62</v>
      </c>
      <c r="J7" s="132"/>
    </row>
    <row r="8" spans="2:10" ht="20" customHeight="1">
      <c r="B8" s="17">
        <v>5</v>
      </c>
      <c r="C8" s="18">
        <f>SUM(D8:I8)</f>
        <v>10919</v>
      </c>
      <c r="D8" s="18">
        <f>'4-1'!D8+'4-2 '!D8</f>
        <v>0</v>
      </c>
      <c r="E8" s="18">
        <f>'4-1'!E8+'4-2 '!E8</f>
        <v>0</v>
      </c>
      <c r="F8" s="18">
        <f>'4-1'!F8+'4-2 '!F8</f>
        <v>0</v>
      </c>
      <c r="G8" s="18">
        <f>'4-1'!G8+'4-2 '!G8</f>
        <v>0</v>
      </c>
      <c r="H8" s="18">
        <f>'4-1'!H8+'4-2 '!H8</f>
        <v>0</v>
      </c>
      <c r="I8" s="18">
        <f>'4-1'!I8+'4-2 '!I8</f>
        <v>10919</v>
      </c>
      <c r="J8" s="19">
        <v>5</v>
      </c>
    </row>
    <row r="9" spans="2:10" ht="20" customHeight="1">
      <c r="B9" s="20">
        <v>6</v>
      </c>
      <c r="C9" s="21">
        <f t="shared" ref="C9:C33" si="0">SUM(D9:I9)</f>
        <v>363452</v>
      </c>
      <c r="D9" s="21">
        <f>'4-1'!D9+'4-2 '!D9</f>
        <v>0</v>
      </c>
      <c r="E9" s="21">
        <f>'4-1'!E9+'4-2 '!E9</f>
        <v>0</v>
      </c>
      <c r="F9" s="21">
        <f>'4-1'!F9+'4-2 '!F9</f>
        <v>0</v>
      </c>
      <c r="G9" s="21">
        <f>'4-1'!G9+'4-2 '!G9</f>
        <v>0</v>
      </c>
      <c r="H9" s="21">
        <f>'4-1'!H9+'4-2 '!H9</f>
        <v>15480</v>
      </c>
      <c r="I9" s="21">
        <f>'4-1'!I9+'4-2 '!I9</f>
        <v>347972</v>
      </c>
      <c r="J9" s="33">
        <v>6</v>
      </c>
    </row>
    <row r="10" spans="2:10" ht="20" customHeight="1">
      <c r="B10" s="17">
        <v>7</v>
      </c>
      <c r="C10" s="18">
        <f t="shared" si="0"/>
        <v>361788</v>
      </c>
      <c r="D10" s="18">
        <f>'4-1'!D10+'4-2 '!D10</f>
        <v>0</v>
      </c>
      <c r="E10" s="18">
        <f>'4-1'!E10+'4-2 '!E10</f>
        <v>0</v>
      </c>
      <c r="F10" s="18">
        <f>'4-1'!F10+'4-2 '!F10</f>
        <v>0</v>
      </c>
      <c r="G10" s="18">
        <f>'4-1'!G10+'4-2 '!G10</f>
        <v>17779</v>
      </c>
      <c r="H10" s="18">
        <f>'4-1'!H10+'4-2 '!H10</f>
        <v>310201</v>
      </c>
      <c r="I10" s="18">
        <f>'4-1'!I10+'4-2 '!I10</f>
        <v>33808</v>
      </c>
      <c r="J10" s="19">
        <v>7</v>
      </c>
    </row>
    <row r="11" spans="2:10" ht="20" customHeight="1">
      <c r="B11" s="20">
        <v>8</v>
      </c>
      <c r="C11" s="21">
        <f t="shared" si="0"/>
        <v>402929</v>
      </c>
      <c r="D11" s="21">
        <f>'4-1'!D11+'4-2 '!D11</f>
        <v>0</v>
      </c>
      <c r="E11" s="21">
        <f>'4-1'!E11+'4-2 '!E11</f>
        <v>0</v>
      </c>
      <c r="F11" s="21">
        <f>'4-1'!F11+'4-2 '!F11</f>
        <v>17341</v>
      </c>
      <c r="G11" s="21">
        <f>'4-1'!G11+'4-2 '!G11</f>
        <v>324857</v>
      </c>
      <c r="H11" s="21">
        <f>'4-1'!H11+'4-2 '!H11</f>
        <v>45807</v>
      </c>
      <c r="I11" s="21">
        <f>'4-1'!I11+'4-2 '!I11</f>
        <v>14924</v>
      </c>
      <c r="J11" s="33">
        <v>8</v>
      </c>
    </row>
    <row r="12" spans="2:10" ht="20" customHeight="1">
      <c r="B12" s="17">
        <v>9</v>
      </c>
      <c r="C12" s="18">
        <f t="shared" si="0"/>
        <v>417314</v>
      </c>
      <c r="D12" s="18">
        <f>'4-1'!D12+'4-2 '!D12</f>
        <v>0</v>
      </c>
      <c r="E12" s="18">
        <f>'4-1'!E12+'4-2 '!E12</f>
        <v>19628</v>
      </c>
      <c r="F12" s="18">
        <f>'4-1'!F12+'4-2 '!F12</f>
        <v>334081</v>
      </c>
      <c r="G12" s="18">
        <f>'4-1'!G12+'4-2 '!G12</f>
        <v>42158</v>
      </c>
      <c r="H12" s="18">
        <f>'4-1'!H12+'4-2 '!H12</f>
        <v>18299</v>
      </c>
      <c r="I12" s="18">
        <f>'4-1'!I12+'4-2 '!I12</f>
        <v>3148</v>
      </c>
      <c r="J12" s="19">
        <v>9</v>
      </c>
    </row>
    <row r="13" spans="2:10" ht="20" customHeight="1">
      <c r="B13" s="20">
        <v>10</v>
      </c>
      <c r="C13" s="21">
        <f t="shared" si="0"/>
        <v>416428</v>
      </c>
      <c r="D13" s="21">
        <f>'4-1'!D13+'4-2 '!D13</f>
        <v>20609</v>
      </c>
      <c r="E13" s="21">
        <f>'4-1'!E13+'4-2 '!E13</f>
        <v>326880</v>
      </c>
      <c r="F13" s="21">
        <f>'4-1'!F13+'4-2 '!F13</f>
        <v>35642</v>
      </c>
      <c r="G13" s="21">
        <f>'4-1'!G13+'4-2 '!G13</f>
        <v>24384</v>
      </c>
      <c r="H13" s="21">
        <f>'4-1'!H13+'4-2 '!H13</f>
        <v>6728</v>
      </c>
      <c r="I13" s="21">
        <f>'4-1'!I13+'4-2 '!I13</f>
        <v>2185</v>
      </c>
      <c r="J13" s="33">
        <v>10</v>
      </c>
    </row>
    <row r="14" spans="2:10" ht="20" customHeight="1">
      <c r="B14" s="17">
        <v>11</v>
      </c>
      <c r="C14" s="18">
        <f t="shared" si="0"/>
        <v>380104</v>
      </c>
      <c r="D14" s="18">
        <f>'4-1'!D14+'4-2 '!D14</f>
        <v>343270</v>
      </c>
      <c r="E14" s="18">
        <f>'4-1'!E14+'4-2 '!E14</f>
        <v>26877</v>
      </c>
      <c r="F14" s="18">
        <f>'4-1'!F14+'4-2 '!F14</f>
        <v>7683</v>
      </c>
      <c r="G14" s="18">
        <f>'4-1'!G14+'4-2 '!G14</f>
        <v>1398</v>
      </c>
      <c r="H14" s="18">
        <f>'4-1'!H14+'4-2 '!H14</f>
        <v>504</v>
      </c>
      <c r="I14" s="18">
        <f>'4-1'!I14+'4-2 '!I14</f>
        <v>372</v>
      </c>
      <c r="J14" s="19">
        <v>11</v>
      </c>
    </row>
    <row r="15" spans="2:10" ht="20" customHeight="1">
      <c r="B15" s="20">
        <v>12</v>
      </c>
      <c r="C15" s="21">
        <f t="shared" si="0"/>
        <v>39329</v>
      </c>
      <c r="D15" s="21">
        <f>'4-1'!D15+'4-2 '!D15</f>
        <v>36998</v>
      </c>
      <c r="E15" s="21">
        <f>'4-1'!E15+'4-2 '!E15</f>
        <v>2092</v>
      </c>
      <c r="F15" s="21">
        <f>'4-1'!F15+'4-2 '!F15</f>
        <v>239</v>
      </c>
      <c r="G15" s="21">
        <f>'4-1'!G15+'4-2 '!G15</f>
        <v>0</v>
      </c>
      <c r="H15" s="21">
        <f>'4-1'!H15+'4-2 '!H15</f>
        <v>0</v>
      </c>
      <c r="I15" s="21">
        <f>'4-1'!I15+'4-2 '!I15</f>
        <v>0</v>
      </c>
      <c r="J15" s="33">
        <v>12</v>
      </c>
    </row>
    <row r="16" spans="2:10" ht="20" customHeight="1">
      <c r="B16" s="17">
        <v>13</v>
      </c>
      <c r="C16" s="18">
        <f t="shared" si="0"/>
        <v>6752</v>
      </c>
      <c r="D16" s="18">
        <f>'4-1'!D16+'4-2 '!D16</f>
        <v>6161</v>
      </c>
      <c r="E16" s="18">
        <f>'4-1'!E16+'4-2 '!E16</f>
        <v>467</v>
      </c>
      <c r="F16" s="18">
        <f>'4-1'!F16+'4-2 '!F16</f>
        <v>124</v>
      </c>
      <c r="G16" s="18">
        <f>'4-1'!G16+'4-2 '!G16</f>
        <v>0</v>
      </c>
      <c r="H16" s="18">
        <f>'4-1'!H16+'4-2 '!H16</f>
        <v>0</v>
      </c>
      <c r="I16" s="18">
        <f>'4-1'!I16+'4-2 '!I16</f>
        <v>0</v>
      </c>
      <c r="J16" s="19">
        <v>13</v>
      </c>
    </row>
    <row r="17" spans="2:10" ht="20" customHeight="1">
      <c r="B17" s="20">
        <v>14</v>
      </c>
      <c r="C17" s="21">
        <f t="shared" si="0"/>
        <v>2891</v>
      </c>
      <c r="D17" s="21">
        <f>'4-1'!D17+'4-2 '!D17</f>
        <v>2768</v>
      </c>
      <c r="E17" s="21">
        <f>'4-1'!E17+'4-2 '!E17</f>
        <v>123</v>
      </c>
      <c r="F17" s="21">
        <f>'4-1'!F17+'4-2 '!F17</f>
        <v>0</v>
      </c>
      <c r="G17" s="21">
        <f>'4-1'!G17+'4-2 '!G17</f>
        <v>0</v>
      </c>
      <c r="H17" s="21">
        <f>'4-1'!H17+'4-2 '!H17</f>
        <v>0</v>
      </c>
      <c r="I17" s="21">
        <f>'4-1'!I17+'4-2 '!I17</f>
        <v>0</v>
      </c>
      <c r="J17" s="33">
        <v>14</v>
      </c>
    </row>
    <row r="18" spans="2:10" ht="20" customHeight="1">
      <c r="B18" s="17">
        <v>15</v>
      </c>
      <c r="C18" s="18">
        <f t="shared" si="0"/>
        <v>4185</v>
      </c>
      <c r="D18" s="18">
        <f>'4-1'!D18+'4-2 '!D18</f>
        <v>3768</v>
      </c>
      <c r="E18" s="18">
        <f>'4-1'!E18+'4-2 '!E18</f>
        <v>417</v>
      </c>
      <c r="F18" s="18">
        <f>'4-1'!F18+'4-2 '!F18</f>
        <v>0</v>
      </c>
      <c r="G18" s="18">
        <f>'4-1'!G18+'4-2 '!G18</f>
        <v>0</v>
      </c>
      <c r="H18" s="18">
        <f>'4-1'!H18+'4-2 '!H18</f>
        <v>0</v>
      </c>
      <c r="I18" s="18">
        <f>'4-1'!I18+'4-2 '!I18</f>
        <v>0</v>
      </c>
      <c r="J18" s="19">
        <v>15</v>
      </c>
    </row>
    <row r="19" spans="2:10" ht="20" customHeight="1">
      <c r="B19" s="20">
        <v>16</v>
      </c>
      <c r="C19" s="21">
        <f t="shared" si="0"/>
        <v>2105</v>
      </c>
      <c r="D19" s="21">
        <f>'4-1'!D19+'4-2 '!D19</f>
        <v>2105</v>
      </c>
      <c r="E19" s="21">
        <f>'4-1'!E19+'4-2 '!E19</f>
        <v>0</v>
      </c>
      <c r="F19" s="21">
        <f>'4-1'!F19+'4-2 '!F19</f>
        <v>0</v>
      </c>
      <c r="G19" s="21">
        <f>'4-1'!G19+'4-2 '!G19</f>
        <v>0</v>
      </c>
      <c r="H19" s="21">
        <f>'4-1'!H19+'4-2 '!H19</f>
        <v>0</v>
      </c>
      <c r="I19" s="21">
        <f>'4-1'!I19+'4-2 '!I19</f>
        <v>0</v>
      </c>
      <c r="J19" s="33">
        <v>16</v>
      </c>
    </row>
    <row r="20" spans="2:10" ht="20" customHeight="1">
      <c r="B20" s="17">
        <v>17</v>
      </c>
      <c r="C20" s="18">
        <f t="shared" si="0"/>
        <v>1040</v>
      </c>
      <c r="D20" s="18">
        <f>'4-1'!D20+'4-2 '!D20</f>
        <v>467</v>
      </c>
      <c r="E20" s="18">
        <f>'4-1'!E20+'4-2 '!E20</f>
        <v>573</v>
      </c>
      <c r="F20" s="18">
        <f>'4-1'!F20+'4-2 '!F20</f>
        <v>0</v>
      </c>
      <c r="G20" s="18">
        <f>'4-1'!G20+'4-2 '!G20</f>
        <v>0</v>
      </c>
      <c r="H20" s="18">
        <f>'4-1'!H20+'4-2 '!H20</f>
        <v>0</v>
      </c>
      <c r="I20" s="18">
        <f>'4-1'!I20+'4-2 '!I20</f>
        <v>0</v>
      </c>
      <c r="J20" s="19">
        <v>17</v>
      </c>
    </row>
    <row r="21" spans="2:10" ht="20" customHeight="1">
      <c r="B21" s="20">
        <v>18</v>
      </c>
      <c r="C21" s="21">
        <f t="shared" si="0"/>
        <v>0</v>
      </c>
      <c r="D21" s="21">
        <f>'4-1'!D21+'4-2 '!D21</f>
        <v>0</v>
      </c>
      <c r="E21" s="21">
        <f>'4-1'!E21+'4-2 '!E21</f>
        <v>0</v>
      </c>
      <c r="F21" s="21">
        <f>'4-1'!F21+'4-2 '!F21</f>
        <v>0</v>
      </c>
      <c r="G21" s="21">
        <f>'4-1'!G21+'4-2 '!G21</f>
        <v>0</v>
      </c>
      <c r="H21" s="21">
        <f>'4-1'!H21+'4-2 '!H21</f>
        <v>0</v>
      </c>
      <c r="I21" s="21">
        <f>'4-1'!I21+'4-2 '!I21</f>
        <v>0</v>
      </c>
      <c r="J21" s="33">
        <v>18</v>
      </c>
    </row>
    <row r="22" spans="2:10" ht="20" customHeight="1">
      <c r="B22" s="17">
        <v>19</v>
      </c>
      <c r="C22" s="18">
        <f t="shared" si="0"/>
        <v>0</v>
      </c>
      <c r="D22" s="18">
        <f>'4-1'!D22+'4-2 '!D22</f>
        <v>0</v>
      </c>
      <c r="E22" s="18">
        <f>'4-1'!E22+'4-2 '!E22</f>
        <v>0</v>
      </c>
      <c r="F22" s="18">
        <f>'4-1'!F22+'4-2 '!F22</f>
        <v>0</v>
      </c>
      <c r="G22" s="18">
        <f>'4-1'!G22+'4-2 '!G22</f>
        <v>0</v>
      </c>
      <c r="H22" s="18">
        <f>'4-1'!H22+'4-2 '!H22</f>
        <v>0</v>
      </c>
      <c r="I22" s="18">
        <f>'4-1'!I22+'4-2 '!I22</f>
        <v>0</v>
      </c>
      <c r="J22" s="19">
        <v>19</v>
      </c>
    </row>
    <row r="23" spans="2:10" ht="20" customHeight="1">
      <c r="B23" s="20">
        <v>20</v>
      </c>
      <c r="C23" s="21">
        <f t="shared" si="0"/>
        <v>0</v>
      </c>
      <c r="D23" s="21">
        <f>'4-1'!D23+'4-2 '!D23</f>
        <v>0</v>
      </c>
      <c r="E23" s="21">
        <f>'4-1'!E23+'4-2 '!E23</f>
        <v>0</v>
      </c>
      <c r="F23" s="21">
        <f>'4-1'!F23+'4-2 '!F23</f>
        <v>0</v>
      </c>
      <c r="G23" s="21">
        <f>'4-1'!G23+'4-2 '!G23</f>
        <v>0</v>
      </c>
      <c r="H23" s="21">
        <f>'4-1'!H23+'4-2 '!H23</f>
        <v>0</v>
      </c>
      <c r="I23" s="21">
        <f>'4-1'!I23+'4-2 '!I23</f>
        <v>0</v>
      </c>
      <c r="J23" s="33">
        <v>20</v>
      </c>
    </row>
    <row r="24" spans="2:10" ht="20" customHeight="1">
      <c r="B24" s="17">
        <v>21</v>
      </c>
      <c r="C24" s="18">
        <f t="shared" si="0"/>
        <v>0</v>
      </c>
      <c r="D24" s="18">
        <f>'4-1'!D24+'4-2 '!D24</f>
        <v>0</v>
      </c>
      <c r="E24" s="18">
        <f>'4-1'!E24+'4-2 '!E24</f>
        <v>0</v>
      </c>
      <c r="F24" s="18">
        <f>'4-1'!F24+'4-2 '!F24</f>
        <v>0</v>
      </c>
      <c r="G24" s="18">
        <f>'4-1'!G24+'4-2 '!G24</f>
        <v>0</v>
      </c>
      <c r="H24" s="18">
        <f>'4-1'!H24+'4-2 '!H24</f>
        <v>0</v>
      </c>
      <c r="I24" s="18">
        <f>'4-1'!I24+'4-2 '!I24</f>
        <v>0</v>
      </c>
      <c r="J24" s="19">
        <v>21</v>
      </c>
    </row>
    <row r="25" spans="2:10" ht="20" customHeight="1">
      <c r="B25" s="20">
        <v>22</v>
      </c>
      <c r="C25" s="21">
        <f t="shared" si="0"/>
        <v>0</v>
      </c>
      <c r="D25" s="21">
        <f>'4-1'!D25+'4-2 '!D25</f>
        <v>0</v>
      </c>
      <c r="E25" s="21">
        <f>'4-1'!E25+'4-2 '!E25</f>
        <v>0</v>
      </c>
      <c r="F25" s="21">
        <f>'4-1'!F25+'4-2 '!F25</f>
        <v>0</v>
      </c>
      <c r="G25" s="21">
        <f>'4-1'!G25+'4-2 '!G25</f>
        <v>0</v>
      </c>
      <c r="H25" s="21">
        <f>'4-1'!H25+'4-2 '!H25</f>
        <v>0</v>
      </c>
      <c r="I25" s="21">
        <f>'4-1'!I25+'4-2 '!I25</f>
        <v>0</v>
      </c>
      <c r="J25" s="33">
        <v>22</v>
      </c>
    </row>
    <row r="26" spans="2:10" ht="20" customHeight="1">
      <c r="B26" s="17">
        <v>23</v>
      </c>
      <c r="C26" s="18">
        <f t="shared" si="0"/>
        <v>0</v>
      </c>
      <c r="D26" s="18">
        <f>'4-1'!D26+'4-2 '!D26</f>
        <v>0</v>
      </c>
      <c r="E26" s="18">
        <f>'4-1'!E26+'4-2 '!E26</f>
        <v>0</v>
      </c>
      <c r="F26" s="18">
        <f>'4-1'!F26+'4-2 '!F26</f>
        <v>0</v>
      </c>
      <c r="G26" s="18">
        <f>'4-1'!G26+'4-2 '!G26</f>
        <v>0</v>
      </c>
      <c r="H26" s="18">
        <f>'4-1'!H26+'4-2 '!H26</f>
        <v>0</v>
      </c>
      <c r="I26" s="18">
        <f>'4-1'!I26+'4-2 '!I26</f>
        <v>0</v>
      </c>
      <c r="J26" s="19">
        <v>23</v>
      </c>
    </row>
    <row r="27" spans="2:10" ht="20" customHeight="1">
      <c r="B27" s="20">
        <v>24</v>
      </c>
      <c r="C27" s="21">
        <f t="shared" si="0"/>
        <v>0</v>
      </c>
      <c r="D27" s="21">
        <f>'4-1'!D27+'4-2 '!D27</f>
        <v>0</v>
      </c>
      <c r="E27" s="21">
        <f>'4-1'!E27+'4-2 '!E27</f>
        <v>0</v>
      </c>
      <c r="F27" s="21">
        <f>'4-1'!F27+'4-2 '!F27</f>
        <v>0</v>
      </c>
      <c r="G27" s="21">
        <f>'4-1'!G27+'4-2 '!G27</f>
        <v>0</v>
      </c>
      <c r="H27" s="21">
        <f>'4-1'!H27+'4-2 '!H27</f>
        <v>0</v>
      </c>
      <c r="I27" s="21">
        <f>'4-1'!I27+'4-2 '!I27</f>
        <v>0</v>
      </c>
      <c r="J27" s="33">
        <v>24</v>
      </c>
    </row>
    <row r="28" spans="2:10" ht="20" customHeight="1">
      <c r="B28" s="17">
        <v>25</v>
      </c>
      <c r="C28" s="18">
        <f t="shared" si="0"/>
        <v>0</v>
      </c>
      <c r="D28" s="18">
        <f>'4-1'!D28+'4-2 '!D28</f>
        <v>0</v>
      </c>
      <c r="E28" s="18">
        <f>'4-1'!E28+'4-2 '!E28</f>
        <v>0</v>
      </c>
      <c r="F28" s="18">
        <f>'4-1'!F28+'4-2 '!F28</f>
        <v>0</v>
      </c>
      <c r="G28" s="18">
        <f>'4-1'!G28+'4-2 '!G28</f>
        <v>0</v>
      </c>
      <c r="H28" s="18">
        <f>'4-1'!H28+'4-2 '!H28</f>
        <v>0</v>
      </c>
      <c r="I28" s="18">
        <f>'4-1'!I28+'4-2 '!I28</f>
        <v>0</v>
      </c>
      <c r="J28" s="19">
        <v>25</v>
      </c>
    </row>
    <row r="29" spans="2:10" ht="20" customHeight="1">
      <c r="B29" s="20">
        <v>26</v>
      </c>
      <c r="C29" s="21">
        <f t="shared" si="0"/>
        <v>0</v>
      </c>
      <c r="D29" s="21">
        <f>'4-1'!D29+'4-2 '!D29</f>
        <v>0</v>
      </c>
      <c r="E29" s="21">
        <f>'4-1'!E29+'4-2 '!E29</f>
        <v>0</v>
      </c>
      <c r="F29" s="21">
        <f>'4-1'!F29+'4-2 '!F29</f>
        <v>0</v>
      </c>
      <c r="G29" s="21">
        <f>'4-1'!G29+'4-2 '!G29</f>
        <v>0</v>
      </c>
      <c r="H29" s="21">
        <f>'4-1'!H29+'4-2 '!H29</f>
        <v>0</v>
      </c>
      <c r="I29" s="21">
        <f>'4-1'!I29+'4-2 '!I29</f>
        <v>0</v>
      </c>
      <c r="J29" s="33">
        <v>26</v>
      </c>
    </row>
    <row r="30" spans="2:10" ht="20" customHeight="1">
      <c r="B30" s="17">
        <v>27</v>
      </c>
      <c r="C30" s="18">
        <f t="shared" si="0"/>
        <v>0</v>
      </c>
      <c r="D30" s="18">
        <f>'4-1'!D30+'4-2 '!D30</f>
        <v>0</v>
      </c>
      <c r="E30" s="18">
        <f>'4-1'!E30+'4-2 '!E30</f>
        <v>0</v>
      </c>
      <c r="F30" s="18">
        <f>'4-1'!F30+'4-2 '!F30</f>
        <v>0</v>
      </c>
      <c r="G30" s="18">
        <f>'4-1'!G30+'4-2 '!G30</f>
        <v>0</v>
      </c>
      <c r="H30" s="18">
        <f>'4-1'!H30+'4-2 '!H30</f>
        <v>0</v>
      </c>
      <c r="I30" s="18">
        <f>'4-1'!I30+'4-2 '!I30</f>
        <v>0</v>
      </c>
      <c r="J30" s="19">
        <v>27</v>
      </c>
    </row>
    <row r="31" spans="2:10" ht="20" customHeight="1">
      <c r="B31" s="20">
        <v>28</v>
      </c>
      <c r="C31" s="21">
        <f t="shared" si="0"/>
        <v>0</v>
      </c>
      <c r="D31" s="21">
        <f>'4-1'!D31+'4-2 '!D31</f>
        <v>0</v>
      </c>
      <c r="E31" s="21">
        <f>'4-1'!E31+'4-2 '!E31</f>
        <v>0</v>
      </c>
      <c r="F31" s="21">
        <f>'4-1'!F31+'4-2 '!F31</f>
        <v>0</v>
      </c>
      <c r="G31" s="21">
        <f>'4-1'!G31+'4-2 '!G31</f>
        <v>0</v>
      </c>
      <c r="H31" s="21">
        <f>'4-1'!H31+'4-2 '!H31</f>
        <v>0</v>
      </c>
      <c r="I31" s="21">
        <f>'4-1'!I31+'4-2 '!I31</f>
        <v>0</v>
      </c>
      <c r="J31" s="33">
        <v>28</v>
      </c>
    </row>
    <row r="32" spans="2:10" ht="20" customHeight="1">
      <c r="B32" s="17">
        <v>29</v>
      </c>
      <c r="C32" s="18">
        <f t="shared" si="0"/>
        <v>0</v>
      </c>
      <c r="D32" s="18">
        <f>'4-1'!D32+'4-2 '!D32</f>
        <v>0</v>
      </c>
      <c r="E32" s="18">
        <f>'4-1'!E32+'4-2 '!E32</f>
        <v>0</v>
      </c>
      <c r="F32" s="18">
        <f>'4-1'!F32+'4-2 '!F32</f>
        <v>0</v>
      </c>
      <c r="G32" s="18">
        <f>'4-1'!G32+'4-2 '!G32</f>
        <v>0</v>
      </c>
      <c r="H32" s="18">
        <f>'4-1'!H32+'4-2 '!H32</f>
        <v>0</v>
      </c>
      <c r="I32" s="18">
        <f>'4-1'!I32+'4-2 '!I32</f>
        <v>0</v>
      </c>
      <c r="J32" s="19">
        <v>29</v>
      </c>
    </row>
    <row r="33" spans="2:10" ht="20" customHeight="1">
      <c r="B33" s="20" t="s">
        <v>32</v>
      </c>
      <c r="C33" s="21">
        <f t="shared" si="0"/>
        <v>0</v>
      </c>
      <c r="D33" s="21">
        <f>'4-1'!D33+'4-2 '!D33</f>
        <v>0</v>
      </c>
      <c r="E33" s="21">
        <f>'4-1'!E33+'4-2 '!E33</f>
        <v>0</v>
      </c>
      <c r="F33" s="21">
        <f>'4-1'!F33+'4-2 '!F33</f>
        <v>0</v>
      </c>
      <c r="G33" s="21">
        <f>'4-1'!G33+'4-2 '!G33</f>
        <v>0</v>
      </c>
      <c r="H33" s="21">
        <f>'4-1'!H33+'4-2 '!H33</f>
        <v>0</v>
      </c>
      <c r="I33" s="21">
        <f>'4-1'!I33+'4-2 '!I33</f>
        <v>0</v>
      </c>
      <c r="J33" s="33" t="s">
        <v>32</v>
      </c>
    </row>
    <row r="34" spans="2:10" ht="20" customHeight="1">
      <c r="B34" s="23" t="s">
        <v>33</v>
      </c>
      <c r="C34" s="24">
        <f t="shared" ref="C34:H34" si="1">SUM(C8:C33)</f>
        <v>2409236</v>
      </c>
      <c r="D34" s="24">
        <f t="shared" si="1"/>
        <v>416146</v>
      </c>
      <c r="E34" s="24">
        <f t="shared" si="1"/>
        <v>377057</v>
      </c>
      <c r="F34" s="24">
        <f t="shared" si="1"/>
        <v>395110</v>
      </c>
      <c r="G34" s="24">
        <f t="shared" si="1"/>
        <v>410576</v>
      </c>
      <c r="H34" s="24">
        <f t="shared" si="1"/>
        <v>397019</v>
      </c>
      <c r="I34" s="24">
        <f>SUM(I8:I33)</f>
        <v>413328</v>
      </c>
      <c r="J34" s="23" t="s">
        <v>34</v>
      </c>
    </row>
    <row r="35" spans="2:10" ht="20" customHeight="1">
      <c r="B35" s="110" t="s">
        <v>35</v>
      </c>
      <c r="C35" s="110"/>
      <c r="D35" s="110"/>
      <c r="E35" s="110"/>
      <c r="H35" s="133" t="s">
        <v>36</v>
      </c>
      <c r="I35" s="133"/>
      <c r="J35" s="133"/>
    </row>
    <row r="36" spans="2:10" ht="20" customHeight="1">
      <c r="B36" s="112"/>
      <c r="C36" s="112"/>
      <c r="H36" s="113"/>
      <c r="I36" s="113"/>
      <c r="J36" s="113"/>
    </row>
    <row r="38" spans="2:10" ht="20" customHeight="1">
      <c r="C38" s="16"/>
      <c r="I38" s="25"/>
    </row>
    <row r="39" spans="2:10" ht="20" customHeight="1">
      <c r="D39" s="26"/>
      <c r="E39" s="26"/>
      <c r="F39" s="26"/>
      <c r="G39" s="26"/>
      <c r="H39" s="26"/>
    </row>
    <row r="40" spans="2:10" ht="20" customHeight="1">
      <c r="D40" s="26"/>
      <c r="E40" s="26"/>
      <c r="F40" s="26"/>
      <c r="G40" s="26"/>
      <c r="H40" s="26"/>
    </row>
  </sheetData>
  <mergeCells count="9">
    <mergeCell ref="B36:C36"/>
    <mergeCell ref="H36:J36"/>
    <mergeCell ref="B3:J3"/>
    <mergeCell ref="B4:J4"/>
    <mergeCell ref="B5:B7"/>
    <mergeCell ref="C5:I5"/>
    <mergeCell ref="J5:J7"/>
    <mergeCell ref="B35:E35"/>
    <mergeCell ref="H35:J35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2:J40"/>
  <sheetViews>
    <sheetView zoomScale="70" zoomScaleNormal="70" workbookViewId="0">
      <selection activeCell="F40" sqref="F40"/>
    </sheetView>
  </sheetViews>
  <sheetFormatPr baseColWidth="10" defaultColWidth="10.1640625" defaultRowHeight="20" customHeight="1"/>
  <cols>
    <col min="1" max="1" width="1.83203125" style="1" customWidth="1"/>
    <col min="2" max="2" width="16.5" style="1" customWidth="1"/>
    <col min="3" max="9" width="17.5" style="1" customWidth="1"/>
    <col min="10" max="10" width="16.5" style="1" customWidth="1"/>
    <col min="11" max="11" width="6.33203125" style="1" customWidth="1"/>
    <col min="12" max="16384" width="10.1640625" style="1"/>
  </cols>
  <sheetData>
    <row r="2" spans="2:10" s="2" customFormat="1" ht="20" customHeight="1">
      <c r="B2" s="3" t="s">
        <v>63</v>
      </c>
      <c r="C2" s="1"/>
      <c r="D2" s="4"/>
      <c r="E2" s="4"/>
      <c r="F2" s="4"/>
      <c r="G2" s="4"/>
      <c r="H2" s="4"/>
      <c r="I2" s="4"/>
      <c r="J2" s="5" t="s">
        <v>64</v>
      </c>
    </row>
    <row r="3" spans="2:10" s="6" customFormat="1" ht="30" customHeight="1">
      <c r="B3" s="115" t="s">
        <v>65</v>
      </c>
      <c r="C3" s="115"/>
      <c r="D3" s="115"/>
      <c r="E3" s="115"/>
      <c r="F3" s="115"/>
      <c r="G3" s="115"/>
      <c r="H3" s="115"/>
      <c r="I3" s="115"/>
      <c r="J3" s="115"/>
    </row>
    <row r="4" spans="2:10" s="7" customFormat="1" ht="30" customHeight="1">
      <c r="B4" s="116" t="s">
        <v>66</v>
      </c>
      <c r="C4" s="116"/>
      <c r="D4" s="116"/>
      <c r="E4" s="116"/>
      <c r="F4" s="116"/>
      <c r="G4" s="116"/>
      <c r="H4" s="116"/>
      <c r="I4" s="116"/>
      <c r="J4" s="116"/>
    </row>
    <row r="5" spans="2:10" s="8" customFormat="1" ht="27" customHeight="1">
      <c r="B5" s="125" t="s">
        <v>4</v>
      </c>
      <c r="C5" s="128" t="s">
        <v>50</v>
      </c>
      <c r="D5" s="129"/>
      <c r="E5" s="129"/>
      <c r="F5" s="129"/>
      <c r="G5" s="129"/>
      <c r="H5" s="129"/>
      <c r="I5" s="124"/>
      <c r="J5" s="130" t="s">
        <v>7</v>
      </c>
    </row>
    <row r="6" spans="2:10" s="12" customFormat="1" ht="27" customHeight="1">
      <c r="B6" s="126"/>
      <c r="C6" s="27" t="s">
        <v>8</v>
      </c>
      <c r="D6" s="27" t="s">
        <v>51</v>
      </c>
      <c r="E6" s="27" t="s">
        <v>52</v>
      </c>
      <c r="F6" s="28" t="s">
        <v>53</v>
      </c>
      <c r="G6" s="27" t="s">
        <v>54</v>
      </c>
      <c r="H6" s="27" t="s">
        <v>55</v>
      </c>
      <c r="I6" s="27" t="s">
        <v>56</v>
      </c>
      <c r="J6" s="131"/>
    </row>
    <row r="7" spans="2:10" s="12" customFormat="1" ht="27" customHeight="1">
      <c r="B7" s="127" t="s">
        <v>19</v>
      </c>
      <c r="C7" s="29" t="s">
        <v>21</v>
      </c>
      <c r="D7" s="30" t="s">
        <v>57</v>
      </c>
      <c r="E7" s="31" t="s">
        <v>58</v>
      </c>
      <c r="F7" s="32" t="s">
        <v>59</v>
      </c>
      <c r="G7" s="31" t="s">
        <v>60</v>
      </c>
      <c r="H7" s="31" t="s">
        <v>61</v>
      </c>
      <c r="I7" s="29" t="s">
        <v>62</v>
      </c>
      <c r="J7" s="132"/>
    </row>
    <row r="8" spans="2:10" ht="20" customHeight="1">
      <c r="B8" s="17">
        <v>5</v>
      </c>
      <c r="C8" s="34">
        <f>SUM(D8:I8)</f>
        <v>4788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4788</v>
      </c>
      <c r="J8" s="19">
        <v>5</v>
      </c>
    </row>
    <row r="9" spans="2:10" ht="20" customHeight="1">
      <c r="B9" s="20">
        <v>6</v>
      </c>
      <c r="C9" s="35">
        <f>SUM(D9:I9)</f>
        <v>187811</v>
      </c>
      <c r="D9" s="35">
        <v>0</v>
      </c>
      <c r="E9" s="35">
        <v>0</v>
      </c>
      <c r="F9" s="35">
        <v>0</v>
      </c>
      <c r="G9" s="35">
        <v>0</v>
      </c>
      <c r="H9" s="35">
        <v>8586</v>
      </c>
      <c r="I9" s="35">
        <v>179225</v>
      </c>
      <c r="J9" s="33">
        <v>6</v>
      </c>
    </row>
    <row r="10" spans="2:10" ht="20" customHeight="1">
      <c r="B10" s="17">
        <v>7</v>
      </c>
      <c r="C10" s="34">
        <f t="shared" ref="C10:C32" si="0">SUM(D10:I10)</f>
        <v>189349</v>
      </c>
      <c r="D10" s="34">
        <v>0</v>
      </c>
      <c r="E10" s="34">
        <v>0</v>
      </c>
      <c r="F10" s="34">
        <v>0</v>
      </c>
      <c r="G10" s="34">
        <v>9149</v>
      </c>
      <c r="H10" s="34">
        <v>164227</v>
      </c>
      <c r="I10" s="34">
        <v>15973</v>
      </c>
      <c r="J10" s="19">
        <v>7</v>
      </c>
    </row>
    <row r="11" spans="2:10" ht="20" customHeight="1">
      <c r="B11" s="20">
        <v>8</v>
      </c>
      <c r="C11" s="35">
        <f t="shared" si="0"/>
        <v>201678</v>
      </c>
      <c r="D11" s="35">
        <v>0</v>
      </c>
      <c r="E11" s="35">
        <v>0</v>
      </c>
      <c r="F11" s="35">
        <v>9219</v>
      </c>
      <c r="G11" s="35">
        <v>160783</v>
      </c>
      <c r="H11" s="35">
        <v>26539</v>
      </c>
      <c r="I11" s="35">
        <v>5137</v>
      </c>
      <c r="J11" s="33">
        <v>8</v>
      </c>
    </row>
    <row r="12" spans="2:10" ht="20" customHeight="1">
      <c r="B12" s="17">
        <v>9</v>
      </c>
      <c r="C12" s="34">
        <f t="shared" si="0"/>
        <v>206825</v>
      </c>
      <c r="D12" s="34">
        <v>0</v>
      </c>
      <c r="E12" s="34">
        <v>9141</v>
      </c>
      <c r="F12" s="34">
        <v>168158</v>
      </c>
      <c r="G12" s="34">
        <v>20677</v>
      </c>
      <c r="H12" s="34">
        <v>7710</v>
      </c>
      <c r="I12" s="34">
        <v>1139</v>
      </c>
      <c r="J12" s="19">
        <v>9</v>
      </c>
    </row>
    <row r="13" spans="2:10" ht="20" customHeight="1">
      <c r="B13" s="20">
        <v>10</v>
      </c>
      <c r="C13" s="35">
        <f t="shared" si="0"/>
        <v>206819</v>
      </c>
      <c r="D13" s="35">
        <v>10641</v>
      </c>
      <c r="E13" s="35">
        <v>164572</v>
      </c>
      <c r="F13" s="35">
        <v>16600</v>
      </c>
      <c r="G13" s="35">
        <v>11101</v>
      </c>
      <c r="H13" s="35">
        <v>3905</v>
      </c>
      <c r="I13" s="35">
        <v>0</v>
      </c>
      <c r="J13" s="33">
        <v>10</v>
      </c>
    </row>
    <row r="14" spans="2:10" ht="20" customHeight="1">
      <c r="B14" s="17">
        <v>11</v>
      </c>
      <c r="C14" s="34">
        <f t="shared" si="0"/>
        <v>191314</v>
      </c>
      <c r="D14" s="34">
        <v>171623</v>
      </c>
      <c r="E14" s="34">
        <v>14028</v>
      </c>
      <c r="F14" s="34">
        <v>3572</v>
      </c>
      <c r="G14" s="34">
        <v>1398</v>
      </c>
      <c r="H14" s="34">
        <v>321</v>
      </c>
      <c r="I14" s="34">
        <v>372</v>
      </c>
      <c r="J14" s="19">
        <v>11</v>
      </c>
    </row>
    <row r="15" spans="2:10" ht="20" customHeight="1">
      <c r="B15" s="20">
        <v>12</v>
      </c>
      <c r="C15" s="35">
        <f t="shared" si="0"/>
        <v>21094</v>
      </c>
      <c r="D15" s="35">
        <v>19906</v>
      </c>
      <c r="E15" s="35">
        <v>1188</v>
      </c>
      <c r="F15" s="35">
        <v>0</v>
      </c>
      <c r="G15" s="35">
        <v>0</v>
      </c>
      <c r="H15" s="35">
        <v>0</v>
      </c>
      <c r="I15" s="35">
        <v>0</v>
      </c>
      <c r="J15" s="33">
        <v>12</v>
      </c>
    </row>
    <row r="16" spans="2:10" ht="20" customHeight="1">
      <c r="B16" s="17">
        <v>13</v>
      </c>
      <c r="C16" s="34">
        <f t="shared" si="0"/>
        <v>4358</v>
      </c>
      <c r="D16" s="34">
        <v>4234</v>
      </c>
      <c r="E16" s="34">
        <v>0</v>
      </c>
      <c r="F16" s="34">
        <v>124</v>
      </c>
      <c r="G16" s="34">
        <v>0</v>
      </c>
      <c r="H16" s="34">
        <v>0</v>
      </c>
      <c r="I16" s="34">
        <v>0</v>
      </c>
      <c r="J16" s="19">
        <v>13</v>
      </c>
    </row>
    <row r="17" spans="2:10" ht="20" customHeight="1">
      <c r="B17" s="20">
        <v>14</v>
      </c>
      <c r="C17" s="35">
        <f t="shared" si="0"/>
        <v>1819</v>
      </c>
      <c r="D17" s="35">
        <v>1819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3">
        <v>14</v>
      </c>
    </row>
    <row r="18" spans="2:10" ht="20" customHeight="1">
      <c r="B18" s="17">
        <v>15</v>
      </c>
      <c r="C18" s="34">
        <f t="shared" si="0"/>
        <v>3039</v>
      </c>
      <c r="D18" s="34">
        <v>2622</v>
      </c>
      <c r="E18" s="34">
        <v>417</v>
      </c>
      <c r="F18" s="34">
        <v>0</v>
      </c>
      <c r="G18" s="34">
        <v>0</v>
      </c>
      <c r="H18" s="34">
        <v>0</v>
      </c>
      <c r="I18" s="34">
        <v>0</v>
      </c>
      <c r="J18" s="19">
        <v>15</v>
      </c>
    </row>
    <row r="19" spans="2:10" ht="20" customHeight="1">
      <c r="B19" s="20">
        <v>16</v>
      </c>
      <c r="C19" s="35">
        <f t="shared" si="0"/>
        <v>1750</v>
      </c>
      <c r="D19" s="35">
        <v>1750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3">
        <v>16</v>
      </c>
    </row>
    <row r="20" spans="2:10" ht="20" customHeight="1">
      <c r="B20" s="17">
        <v>17</v>
      </c>
      <c r="C20" s="34">
        <f t="shared" si="0"/>
        <v>438</v>
      </c>
      <c r="D20" s="34">
        <v>319</v>
      </c>
      <c r="E20" s="34">
        <v>119</v>
      </c>
      <c r="F20" s="34">
        <v>0</v>
      </c>
      <c r="G20" s="34">
        <v>0</v>
      </c>
      <c r="H20" s="34">
        <v>0</v>
      </c>
      <c r="I20" s="34">
        <v>0</v>
      </c>
      <c r="J20" s="19">
        <v>17</v>
      </c>
    </row>
    <row r="21" spans="2:10" ht="20" customHeight="1">
      <c r="B21" s="20">
        <v>18</v>
      </c>
      <c r="C21" s="35">
        <f t="shared" si="0"/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3">
        <v>18</v>
      </c>
    </row>
    <row r="22" spans="2:10" ht="20" customHeight="1">
      <c r="B22" s="17">
        <v>19</v>
      </c>
      <c r="C22" s="34">
        <f t="shared" si="0"/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19">
        <v>19</v>
      </c>
    </row>
    <row r="23" spans="2:10" ht="20" customHeight="1">
      <c r="B23" s="20">
        <v>20</v>
      </c>
      <c r="C23" s="35">
        <f t="shared" si="0"/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3">
        <v>20</v>
      </c>
    </row>
    <row r="24" spans="2:10" ht="20" customHeight="1">
      <c r="B24" s="17">
        <v>21</v>
      </c>
      <c r="C24" s="34">
        <f t="shared" si="0"/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19">
        <v>21</v>
      </c>
    </row>
    <row r="25" spans="2:10" ht="20" customHeight="1">
      <c r="B25" s="20">
        <v>22</v>
      </c>
      <c r="C25" s="35">
        <f t="shared" si="0"/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3">
        <v>22</v>
      </c>
    </row>
    <row r="26" spans="2:10" ht="20" customHeight="1">
      <c r="B26" s="17">
        <v>23</v>
      </c>
      <c r="C26" s="34">
        <f t="shared" si="0"/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19">
        <v>23</v>
      </c>
    </row>
    <row r="27" spans="2:10" ht="20" customHeight="1">
      <c r="B27" s="20">
        <v>24</v>
      </c>
      <c r="C27" s="35">
        <f t="shared" si="0"/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3">
        <v>24</v>
      </c>
    </row>
    <row r="28" spans="2:10" ht="20" customHeight="1">
      <c r="B28" s="17">
        <v>25</v>
      </c>
      <c r="C28" s="34">
        <f>SUM(D28:I28)</f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19">
        <v>25</v>
      </c>
    </row>
    <row r="29" spans="2:10" ht="20" customHeight="1">
      <c r="B29" s="20">
        <v>26</v>
      </c>
      <c r="C29" s="35">
        <f t="shared" si="0"/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3">
        <v>26</v>
      </c>
    </row>
    <row r="30" spans="2:10" ht="20" customHeight="1">
      <c r="B30" s="17">
        <v>27</v>
      </c>
      <c r="C30" s="34">
        <f t="shared" si="0"/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19">
        <v>27</v>
      </c>
    </row>
    <row r="31" spans="2:10" ht="20" customHeight="1">
      <c r="B31" s="20">
        <v>28</v>
      </c>
      <c r="C31" s="35">
        <f t="shared" si="0"/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3">
        <v>28</v>
      </c>
    </row>
    <row r="32" spans="2:10" ht="20" customHeight="1">
      <c r="B32" s="17">
        <v>29</v>
      </c>
      <c r="C32" s="34">
        <f t="shared" si="0"/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19">
        <v>29</v>
      </c>
    </row>
    <row r="33" spans="2:10" ht="20" customHeight="1">
      <c r="B33" s="20" t="s">
        <v>32</v>
      </c>
      <c r="C33" s="35">
        <f>SUM(D33:I33)</f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3" t="s">
        <v>32</v>
      </c>
    </row>
    <row r="34" spans="2:10" ht="20" customHeight="1">
      <c r="B34" s="23" t="s">
        <v>33</v>
      </c>
      <c r="C34" s="24">
        <f t="shared" ref="C34:I34" si="1">SUM(C8:C33)</f>
        <v>1221082</v>
      </c>
      <c r="D34" s="24">
        <f t="shared" si="1"/>
        <v>212914</v>
      </c>
      <c r="E34" s="24">
        <f>SUM(E8:E33)</f>
        <v>189465</v>
      </c>
      <c r="F34" s="24">
        <f>SUM(F8:F33)</f>
        <v>197673</v>
      </c>
      <c r="G34" s="24">
        <f t="shared" si="1"/>
        <v>203108</v>
      </c>
      <c r="H34" s="24">
        <f t="shared" si="1"/>
        <v>211288</v>
      </c>
      <c r="I34" s="24">
        <f t="shared" si="1"/>
        <v>206634</v>
      </c>
      <c r="J34" s="23" t="s">
        <v>34</v>
      </c>
    </row>
    <row r="35" spans="2:10" ht="20" customHeight="1">
      <c r="B35" s="110" t="s">
        <v>35</v>
      </c>
      <c r="C35" s="110"/>
      <c r="D35" s="110"/>
      <c r="E35" s="110"/>
      <c r="H35" s="133" t="s">
        <v>36</v>
      </c>
      <c r="I35" s="133"/>
      <c r="J35" s="133"/>
    </row>
    <row r="36" spans="2:10" ht="20" customHeight="1">
      <c r="B36" s="112"/>
      <c r="C36" s="112"/>
      <c r="H36" s="113"/>
      <c r="I36" s="113"/>
      <c r="J36" s="113"/>
    </row>
    <row r="38" spans="2:10" ht="20" customHeight="1">
      <c r="I38" s="25"/>
    </row>
    <row r="39" spans="2:10" ht="20" customHeight="1">
      <c r="D39" s="26"/>
      <c r="E39" s="26"/>
      <c r="F39" s="26"/>
      <c r="G39" s="26"/>
      <c r="H39" s="26"/>
    </row>
    <row r="40" spans="2:10" ht="20" customHeight="1">
      <c r="D40" s="26"/>
      <c r="E40" s="26"/>
      <c r="F40" s="26"/>
      <c r="G40" s="26"/>
      <c r="H40" s="26"/>
    </row>
  </sheetData>
  <mergeCells count="9">
    <mergeCell ref="B36:C36"/>
    <mergeCell ref="H36:J36"/>
    <mergeCell ref="B3:J3"/>
    <mergeCell ref="B4:J4"/>
    <mergeCell ref="B5:B7"/>
    <mergeCell ref="C5:I5"/>
    <mergeCell ref="J5:J7"/>
    <mergeCell ref="B35:E35"/>
    <mergeCell ref="H35:J35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2:S40"/>
  <sheetViews>
    <sheetView zoomScale="70" zoomScaleNormal="70" workbookViewId="0">
      <selection activeCell="Q31" sqref="Q31"/>
    </sheetView>
  </sheetViews>
  <sheetFormatPr baseColWidth="10" defaultColWidth="10.1640625" defaultRowHeight="20" customHeight="1"/>
  <cols>
    <col min="1" max="1" width="1.83203125" style="1" customWidth="1"/>
    <col min="2" max="2" width="16.5" style="1" customWidth="1"/>
    <col min="3" max="9" width="17.5" style="1" customWidth="1"/>
    <col min="10" max="10" width="16.5" style="1" customWidth="1"/>
    <col min="11" max="11" width="6.33203125" style="1" customWidth="1"/>
    <col min="12" max="12" width="15.5" style="1" customWidth="1"/>
    <col min="13" max="18" width="18.33203125" style="1" customWidth="1"/>
    <col min="19" max="16384" width="10.1640625" style="1"/>
  </cols>
  <sheetData>
    <row r="2" spans="2:19" s="2" customFormat="1" ht="20" customHeight="1">
      <c r="B2" s="3" t="s">
        <v>67</v>
      </c>
      <c r="C2" s="1"/>
      <c r="D2" s="4"/>
      <c r="E2" s="4"/>
      <c r="F2" s="4"/>
      <c r="G2" s="4"/>
      <c r="H2" s="4"/>
      <c r="I2" s="4"/>
      <c r="J2" s="5" t="s">
        <v>68</v>
      </c>
    </row>
    <row r="3" spans="2:19" s="6" customFormat="1" ht="30" customHeight="1">
      <c r="B3" s="115" t="s">
        <v>69</v>
      </c>
      <c r="C3" s="115"/>
      <c r="D3" s="115"/>
      <c r="E3" s="115"/>
      <c r="F3" s="115"/>
      <c r="G3" s="115"/>
      <c r="H3" s="115"/>
      <c r="I3" s="115"/>
      <c r="J3" s="115"/>
    </row>
    <row r="4" spans="2:19" s="7" customFormat="1" ht="30" customHeight="1">
      <c r="B4" s="116" t="s">
        <v>70</v>
      </c>
      <c r="C4" s="116"/>
      <c r="D4" s="116"/>
      <c r="E4" s="116"/>
      <c r="F4" s="116"/>
      <c r="G4" s="116"/>
      <c r="H4" s="116"/>
      <c r="I4" s="116"/>
      <c r="J4" s="116"/>
    </row>
    <row r="5" spans="2:19" s="8" customFormat="1" ht="27" customHeight="1">
      <c r="B5" s="125" t="s">
        <v>4</v>
      </c>
      <c r="C5" s="128" t="s">
        <v>50</v>
      </c>
      <c r="D5" s="129"/>
      <c r="E5" s="129"/>
      <c r="F5" s="129"/>
      <c r="G5" s="129"/>
      <c r="H5" s="129"/>
      <c r="I5" s="124"/>
      <c r="J5" s="130" t="s">
        <v>7</v>
      </c>
      <c r="K5" s="6"/>
      <c r="L5" s="6"/>
      <c r="M5" s="6"/>
      <c r="N5" s="6"/>
      <c r="O5" s="6"/>
      <c r="P5" s="6"/>
      <c r="Q5" s="6"/>
      <c r="R5" s="6"/>
      <c r="S5" s="6"/>
    </row>
    <row r="6" spans="2:19" s="12" customFormat="1" ht="27" customHeight="1">
      <c r="B6" s="126"/>
      <c r="C6" s="27" t="s">
        <v>8</v>
      </c>
      <c r="D6" s="27" t="s">
        <v>51</v>
      </c>
      <c r="E6" s="27" t="s">
        <v>52</v>
      </c>
      <c r="F6" s="28" t="s">
        <v>53</v>
      </c>
      <c r="G6" s="27" t="s">
        <v>54</v>
      </c>
      <c r="H6" s="27" t="s">
        <v>55</v>
      </c>
      <c r="I6" s="27" t="s">
        <v>56</v>
      </c>
      <c r="J6" s="131"/>
      <c r="K6" s="6"/>
      <c r="L6" s="6"/>
      <c r="M6" s="6"/>
      <c r="N6" s="6"/>
      <c r="O6" s="6"/>
      <c r="P6" s="6"/>
      <c r="Q6" s="6"/>
      <c r="R6" s="6"/>
      <c r="S6" s="6"/>
    </row>
    <row r="7" spans="2:19" s="12" customFormat="1" ht="27" customHeight="1">
      <c r="B7" s="127" t="s">
        <v>19</v>
      </c>
      <c r="C7" s="29" t="s">
        <v>21</v>
      </c>
      <c r="D7" s="30" t="s">
        <v>57</v>
      </c>
      <c r="E7" s="31" t="s">
        <v>58</v>
      </c>
      <c r="F7" s="32" t="s">
        <v>59</v>
      </c>
      <c r="G7" s="31" t="s">
        <v>60</v>
      </c>
      <c r="H7" s="31" t="s">
        <v>61</v>
      </c>
      <c r="I7" s="29" t="s">
        <v>62</v>
      </c>
      <c r="J7" s="132"/>
      <c r="K7" s="6"/>
      <c r="L7" s="6"/>
      <c r="M7" s="6"/>
      <c r="N7" s="6"/>
      <c r="O7" s="6"/>
      <c r="P7" s="6"/>
      <c r="Q7" s="6"/>
      <c r="R7" s="6"/>
      <c r="S7" s="6"/>
    </row>
    <row r="8" spans="2:19" ht="20" customHeight="1">
      <c r="B8" s="17">
        <v>5</v>
      </c>
      <c r="C8" s="18">
        <f>SUM(D8:I8)</f>
        <v>6131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6131</v>
      </c>
      <c r="J8" s="19">
        <v>5</v>
      </c>
      <c r="K8" s="6"/>
      <c r="L8" s="6"/>
      <c r="M8" s="6"/>
      <c r="N8" s="6"/>
      <c r="O8" s="6"/>
      <c r="P8" s="6"/>
      <c r="Q8" s="6"/>
      <c r="R8" s="6"/>
      <c r="S8" s="6"/>
    </row>
    <row r="9" spans="2:19" ht="20" customHeight="1">
      <c r="B9" s="20">
        <v>6</v>
      </c>
      <c r="C9" s="21">
        <f t="shared" ref="C9:C33" si="0">SUM(D9:I9)</f>
        <v>175641</v>
      </c>
      <c r="D9" s="21">
        <v>0</v>
      </c>
      <c r="E9" s="21">
        <v>0</v>
      </c>
      <c r="F9" s="21">
        <v>0</v>
      </c>
      <c r="G9" s="21">
        <v>0</v>
      </c>
      <c r="H9" s="21">
        <v>6894</v>
      </c>
      <c r="I9" s="21">
        <v>168747</v>
      </c>
      <c r="J9" s="33">
        <v>6</v>
      </c>
      <c r="K9" s="6"/>
      <c r="L9" s="6"/>
      <c r="M9" s="6"/>
      <c r="N9" s="6"/>
      <c r="O9" s="6"/>
      <c r="P9" s="6"/>
      <c r="Q9" s="6"/>
      <c r="R9" s="6"/>
      <c r="S9" s="6"/>
    </row>
    <row r="10" spans="2:19" ht="20" customHeight="1">
      <c r="B10" s="17">
        <v>7</v>
      </c>
      <c r="C10" s="18">
        <f t="shared" si="0"/>
        <v>172439</v>
      </c>
      <c r="D10" s="18">
        <v>0</v>
      </c>
      <c r="E10" s="18">
        <v>0</v>
      </c>
      <c r="F10" s="18">
        <v>0</v>
      </c>
      <c r="G10" s="18">
        <v>8630</v>
      </c>
      <c r="H10" s="18">
        <v>145974</v>
      </c>
      <c r="I10" s="18">
        <v>17835</v>
      </c>
      <c r="J10" s="19">
        <v>7</v>
      </c>
      <c r="K10" s="6"/>
      <c r="L10" s="6"/>
      <c r="M10" s="6"/>
      <c r="N10" s="6"/>
      <c r="O10" s="6"/>
      <c r="P10" s="6"/>
      <c r="Q10" s="6"/>
      <c r="R10" s="6"/>
      <c r="S10" s="6"/>
    </row>
    <row r="11" spans="2:19" ht="20" customHeight="1">
      <c r="B11" s="20">
        <v>8</v>
      </c>
      <c r="C11" s="21">
        <f t="shared" si="0"/>
        <v>201251</v>
      </c>
      <c r="D11" s="21">
        <v>0</v>
      </c>
      <c r="E11" s="21">
        <v>0</v>
      </c>
      <c r="F11" s="21">
        <v>8122</v>
      </c>
      <c r="G11" s="21">
        <v>164074</v>
      </c>
      <c r="H11" s="21">
        <v>19268</v>
      </c>
      <c r="I11" s="21">
        <v>9787</v>
      </c>
      <c r="J11" s="33">
        <v>8</v>
      </c>
      <c r="K11" s="6"/>
      <c r="L11" s="6"/>
      <c r="M11" s="6"/>
      <c r="N11" s="6"/>
      <c r="O11" s="6"/>
      <c r="P11" s="6"/>
      <c r="Q11" s="6"/>
      <c r="R11" s="6"/>
      <c r="S11" s="6"/>
    </row>
    <row r="12" spans="2:19" ht="20" customHeight="1">
      <c r="B12" s="17">
        <v>9</v>
      </c>
      <c r="C12" s="18">
        <f t="shared" si="0"/>
        <v>210489</v>
      </c>
      <c r="D12" s="18">
        <v>0</v>
      </c>
      <c r="E12" s="18">
        <v>10487</v>
      </c>
      <c r="F12" s="18">
        <v>165923</v>
      </c>
      <c r="G12" s="18">
        <v>21481</v>
      </c>
      <c r="H12" s="18">
        <v>10589</v>
      </c>
      <c r="I12" s="18">
        <v>2009</v>
      </c>
      <c r="J12" s="19">
        <v>9</v>
      </c>
      <c r="K12" s="6"/>
      <c r="L12" s="6"/>
      <c r="M12" s="6"/>
      <c r="N12" s="6"/>
      <c r="O12" s="6"/>
      <c r="P12" s="6"/>
      <c r="Q12" s="6"/>
      <c r="R12" s="6"/>
      <c r="S12" s="6"/>
    </row>
    <row r="13" spans="2:19" ht="20" customHeight="1">
      <c r="B13" s="20">
        <v>10</v>
      </c>
      <c r="C13" s="21">
        <f t="shared" si="0"/>
        <v>209609</v>
      </c>
      <c r="D13" s="21">
        <v>9968</v>
      </c>
      <c r="E13" s="21">
        <v>162308</v>
      </c>
      <c r="F13" s="21">
        <v>19042</v>
      </c>
      <c r="G13" s="21">
        <v>13283</v>
      </c>
      <c r="H13" s="21">
        <v>2823</v>
      </c>
      <c r="I13" s="21">
        <v>2185</v>
      </c>
      <c r="J13" s="33">
        <v>10</v>
      </c>
      <c r="K13" s="6"/>
      <c r="L13" s="6"/>
      <c r="M13" s="6"/>
      <c r="N13" s="6"/>
      <c r="O13" s="6"/>
      <c r="P13" s="6"/>
      <c r="Q13" s="6"/>
      <c r="R13" s="6"/>
      <c r="S13" s="6"/>
    </row>
    <row r="14" spans="2:19" ht="20" customHeight="1">
      <c r="B14" s="17">
        <v>11</v>
      </c>
      <c r="C14" s="18">
        <f t="shared" si="0"/>
        <v>188790</v>
      </c>
      <c r="D14" s="18">
        <v>171647</v>
      </c>
      <c r="E14" s="18">
        <v>12849</v>
      </c>
      <c r="F14" s="18">
        <v>4111</v>
      </c>
      <c r="G14" s="18">
        <v>0</v>
      </c>
      <c r="H14" s="18">
        <v>183</v>
      </c>
      <c r="I14" s="18">
        <v>0</v>
      </c>
      <c r="J14" s="19">
        <v>11</v>
      </c>
      <c r="K14" s="6"/>
      <c r="L14" s="6"/>
      <c r="M14" s="6"/>
      <c r="N14" s="6"/>
      <c r="O14" s="6"/>
      <c r="P14" s="6"/>
      <c r="Q14" s="6"/>
      <c r="R14" s="6"/>
      <c r="S14" s="6"/>
    </row>
    <row r="15" spans="2:19" ht="20" customHeight="1">
      <c r="B15" s="20">
        <v>12</v>
      </c>
      <c r="C15" s="21">
        <f t="shared" si="0"/>
        <v>18235</v>
      </c>
      <c r="D15" s="21">
        <v>17092</v>
      </c>
      <c r="E15" s="21">
        <v>904</v>
      </c>
      <c r="F15" s="21">
        <v>239</v>
      </c>
      <c r="G15" s="21">
        <v>0</v>
      </c>
      <c r="H15" s="21">
        <v>0</v>
      </c>
      <c r="I15" s="21">
        <v>0</v>
      </c>
      <c r="J15" s="33">
        <v>12</v>
      </c>
      <c r="K15" s="6"/>
      <c r="L15" s="6"/>
      <c r="M15" s="6"/>
      <c r="N15" s="6"/>
      <c r="O15" s="6"/>
      <c r="P15" s="6"/>
      <c r="Q15" s="6"/>
      <c r="R15" s="6"/>
      <c r="S15" s="6"/>
    </row>
    <row r="16" spans="2:19" ht="20" customHeight="1">
      <c r="B16" s="17">
        <v>13</v>
      </c>
      <c r="C16" s="18">
        <f>SUM(D16:I16)</f>
        <v>2394</v>
      </c>
      <c r="D16" s="18">
        <v>1927</v>
      </c>
      <c r="E16" s="18">
        <v>467</v>
      </c>
      <c r="F16" s="18">
        <v>0</v>
      </c>
      <c r="G16" s="18">
        <v>0</v>
      </c>
      <c r="H16" s="18">
        <v>0</v>
      </c>
      <c r="I16" s="18">
        <v>0</v>
      </c>
      <c r="J16" s="19">
        <v>13</v>
      </c>
      <c r="K16" s="6"/>
      <c r="L16" s="6"/>
      <c r="M16" s="6"/>
      <c r="N16" s="6"/>
      <c r="O16" s="6"/>
      <c r="P16" s="6"/>
      <c r="Q16" s="6"/>
      <c r="R16" s="6"/>
      <c r="S16" s="6"/>
    </row>
    <row r="17" spans="2:19" ht="20" customHeight="1">
      <c r="B17" s="20">
        <v>14</v>
      </c>
      <c r="C17" s="21">
        <f t="shared" si="0"/>
        <v>1072</v>
      </c>
      <c r="D17" s="21">
        <v>949</v>
      </c>
      <c r="E17" s="21">
        <v>123</v>
      </c>
      <c r="F17" s="21">
        <v>0</v>
      </c>
      <c r="G17" s="21">
        <v>0</v>
      </c>
      <c r="H17" s="21">
        <v>0</v>
      </c>
      <c r="I17" s="21">
        <v>0</v>
      </c>
      <c r="J17" s="33">
        <v>14</v>
      </c>
      <c r="K17" s="6"/>
      <c r="L17" s="6"/>
      <c r="M17" s="6"/>
      <c r="N17" s="6"/>
      <c r="O17" s="6"/>
      <c r="P17" s="6"/>
      <c r="Q17" s="6"/>
      <c r="R17" s="6"/>
      <c r="S17" s="6"/>
    </row>
    <row r="18" spans="2:19" ht="20" customHeight="1">
      <c r="B18" s="17">
        <v>15</v>
      </c>
      <c r="C18" s="18">
        <f t="shared" si="0"/>
        <v>1146</v>
      </c>
      <c r="D18" s="18">
        <v>1146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9">
        <v>15</v>
      </c>
      <c r="K18" s="6"/>
      <c r="L18" s="6"/>
      <c r="M18" s="6"/>
      <c r="N18" s="6"/>
      <c r="O18" s="6"/>
      <c r="P18" s="6"/>
      <c r="Q18" s="6"/>
      <c r="R18" s="6"/>
      <c r="S18" s="6"/>
    </row>
    <row r="19" spans="2:19" ht="20" customHeight="1">
      <c r="B19" s="20">
        <v>16</v>
      </c>
      <c r="C19" s="21">
        <f t="shared" si="0"/>
        <v>355</v>
      </c>
      <c r="D19" s="21">
        <v>355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33">
        <v>16</v>
      </c>
      <c r="K19" s="6"/>
      <c r="L19" s="6"/>
      <c r="M19" s="6"/>
      <c r="N19" s="6"/>
      <c r="O19" s="6"/>
      <c r="P19" s="6"/>
      <c r="Q19" s="6"/>
      <c r="R19" s="6"/>
      <c r="S19" s="6"/>
    </row>
    <row r="20" spans="2:19" ht="20" customHeight="1">
      <c r="B20" s="17">
        <v>17</v>
      </c>
      <c r="C20" s="18">
        <f t="shared" si="0"/>
        <v>602</v>
      </c>
      <c r="D20" s="18">
        <v>148</v>
      </c>
      <c r="E20" s="18">
        <v>454</v>
      </c>
      <c r="F20" s="18">
        <v>0</v>
      </c>
      <c r="G20" s="18">
        <v>0</v>
      </c>
      <c r="H20" s="18">
        <v>0</v>
      </c>
      <c r="I20" s="18">
        <v>0</v>
      </c>
      <c r="J20" s="19">
        <v>17</v>
      </c>
      <c r="K20" s="6"/>
      <c r="L20" s="6"/>
      <c r="M20" s="6"/>
      <c r="N20" s="6"/>
      <c r="O20" s="6"/>
      <c r="P20" s="6"/>
      <c r="Q20" s="6"/>
      <c r="R20" s="6"/>
      <c r="S20" s="6"/>
    </row>
    <row r="21" spans="2:19" ht="20" customHeight="1">
      <c r="B21" s="20">
        <v>18</v>
      </c>
      <c r="C21" s="21">
        <f t="shared" si="0"/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33">
        <v>18</v>
      </c>
      <c r="K21" s="6"/>
      <c r="L21" s="6"/>
      <c r="M21" s="6"/>
      <c r="N21" s="6"/>
      <c r="O21" s="6"/>
      <c r="P21" s="6"/>
      <c r="Q21" s="6"/>
      <c r="R21" s="6"/>
      <c r="S21" s="6"/>
    </row>
    <row r="22" spans="2:19" ht="20" customHeight="1">
      <c r="B22" s="17">
        <v>19</v>
      </c>
      <c r="C22" s="18">
        <f t="shared" si="0"/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9">
        <v>19</v>
      </c>
      <c r="K22" s="6"/>
      <c r="L22" s="6"/>
      <c r="M22" s="6"/>
      <c r="N22" s="6"/>
      <c r="O22" s="6"/>
      <c r="P22" s="6"/>
      <c r="Q22" s="6"/>
      <c r="R22" s="6"/>
      <c r="S22" s="6"/>
    </row>
    <row r="23" spans="2:19" ht="20" customHeight="1">
      <c r="B23" s="20">
        <v>20</v>
      </c>
      <c r="C23" s="21">
        <f t="shared" si="0"/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33">
        <v>20</v>
      </c>
    </row>
    <row r="24" spans="2:19" ht="20" customHeight="1">
      <c r="B24" s="17">
        <v>21</v>
      </c>
      <c r="C24" s="18">
        <f t="shared" si="0"/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9">
        <v>21</v>
      </c>
    </row>
    <row r="25" spans="2:19" ht="20" customHeight="1">
      <c r="B25" s="20">
        <v>22</v>
      </c>
      <c r="C25" s="21">
        <f t="shared" si="0"/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33">
        <v>22</v>
      </c>
    </row>
    <row r="26" spans="2:19" ht="20" customHeight="1">
      <c r="B26" s="17">
        <v>23</v>
      </c>
      <c r="C26" s="18">
        <f t="shared" si="0"/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9">
        <v>23</v>
      </c>
    </row>
    <row r="27" spans="2:19" ht="20" customHeight="1">
      <c r="B27" s="20">
        <v>24</v>
      </c>
      <c r="C27" s="21">
        <f t="shared" si="0"/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33">
        <v>24</v>
      </c>
    </row>
    <row r="28" spans="2:19" ht="20" customHeight="1">
      <c r="B28" s="17">
        <v>25</v>
      </c>
      <c r="C28" s="18">
        <f t="shared" si="0"/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9">
        <v>25</v>
      </c>
    </row>
    <row r="29" spans="2:19" ht="20" customHeight="1">
      <c r="B29" s="20">
        <v>26</v>
      </c>
      <c r="C29" s="21">
        <f t="shared" si="0"/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33">
        <v>26</v>
      </c>
    </row>
    <row r="30" spans="2:19" ht="20" customHeight="1">
      <c r="B30" s="17">
        <v>27</v>
      </c>
      <c r="C30" s="18">
        <f t="shared" si="0"/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9">
        <v>27</v>
      </c>
    </row>
    <row r="31" spans="2:19" ht="20" customHeight="1">
      <c r="B31" s="20">
        <v>28</v>
      </c>
      <c r="C31" s="21">
        <f t="shared" si="0"/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33">
        <v>28</v>
      </c>
    </row>
    <row r="32" spans="2:19" ht="20" customHeight="1">
      <c r="B32" s="17">
        <v>29</v>
      </c>
      <c r="C32" s="18">
        <f t="shared" si="0"/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9">
        <v>29</v>
      </c>
    </row>
    <row r="33" spans="2:10" ht="20" customHeight="1">
      <c r="B33" s="20" t="s">
        <v>32</v>
      </c>
      <c r="C33" s="21">
        <f t="shared" si="0"/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33" t="s">
        <v>32</v>
      </c>
    </row>
    <row r="34" spans="2:10" ht="20" customHeight="1">
      <c r="B34" s="23" t="s">
        <v>33</v>
      </c>
      <c r="C34" s="24">
        <f t="shared" ref="C34:I34" si="1">SUM(C8:C33)</f>
        <v>1188154</v>
      </c>
      <c r="D34" s="24">
        <f t="shared" si="1"/>
        <v>203232</v>
      </c>
      <c r="E34" s="24">
        <f t="shared" si="1"/>
        <v>187592</v>
      </c>
      <c r="F34" s="24">
        <f t="shared" si="1"/>
        <v>197437</v>
      </c>
      <c r="G34" s="24">
        <f t="shared" si="1"/>
        <v>207468</v>
      </c>
      <c r="H34" s="24">
        <f t="shared" si="1"/>
        <v>185731</v>
      </c>
      <c r="I34" s="24">
        <f t="shared" si="1"/>
        <v>206694</v>
      </c>
      <c r="J34" s="23" t="s">
        <v>34</v>
      </c>
    </row>
    <row r="35" spans="2:10" ht="20" customHeight="1">
      <c r="B35" s="110" t="s">
        <v>35</v>
      </c>
      <c r="C35" s="110"/>
      <c r="D35" s="110"/>
      <c r="E35" s="110"/>
      <c r="H35" s="133" t="s">
        <v>36</v>
      </c>
      <c r="I35" s="133"/>
      <c r="J35" s="133"/>
    </row>
    <row r="36" spans="2:10" ht="20" customHeight="1">
      <c r="B36" s="112"/>
      <c r="C36" s="112"/>
      <c r="H36" s="113"/>
      <c r="I36" s="113"/>
      <c r="J36" s="113"/>
    </row>
    <row r="38" spans="2:10" ht="20" customHeight="1">
      <c r="I38" s="25"/>
    </row>
    <row r="39" spans="2:10" ht="20" customHeight="1">
      <c r="D39" s="26"/>
      <c r="E39" s="26"/>
      <c r="F39" s="26"/>
      <c r="G39" s="26"/>
      <c r="H39" s="26"/>
    </row>
    <row r="40" spans="2:10" ht="20" customHeight="1">
      <c r="D40" s="26"/>
      <c r="E40" s="26"/>
      <c r="F40" s="26"/>
      <c r="G40" s="26"/>
      <c r="H40" s="26"/>
    </row>
  </sheetData>
  <mergeCells count="9">
    <mergeCell ref="B36:C36"/>
    <mergeCell ref="H36:J36"/>
    <mergeCell ref="B3:J3"/>
    <mergeCell ref="B4:J4"/>
    <mergeCell ref="B5:B7"/>
    <mergeCell ref="C5:I5"/>
    <mergeCell ref="J5:J7"/>
    <mergeCell ref="B35:E35"/>
    <mergeCell ref="H35:J35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B2:L35"/>
  <sheetViews>
    <sheetView topLeftCell="A7" zoomScaleNormal="100" workbookViewId="0">
      <selection activeCell="Q31" sqref="Q31"/>
    </sheetView>
  </sheetViews>
  <sheetFormatPr baseColWidth="10" defaultColWidth="10.1640625" defaultRowHeight="22" customHeight="1"/>
  <cols>
    <col min="1" max="1" width="2.1640625" style="1" customWidth="1"/>
    <col min="2" max="12" width="14.5" style="1" customWidth="1"/>
    <col min="13" max="16384" width="10.1640625" style="1"/>
  </cols>
  <sheetData>
    <row r="2" spans="2:12" s="2" customFormat="1" ht="22" customHeight="1">
      <c r="B2" s="3" t="s">
        <v>71</v>
      </c>
      <c r="C2" s="1"/>
      <c r="D2" s="1"/>
      <c r="E2" s="4"/>
      <c r="F2" s="4"/>
      <c r="G2" s="4"/>
      <c r="H2" s="4"/>
      <c r="I2" s="4"/>
      <c r="J2" s="4"/>
      <c r="K2" s="4"/>
      <c r="L2" s="5" t="s">
        <v>72</v>
      </c>
    </row>
    <row r="3" spans="2:12" s="6" customFormat="1" ht="30" customHeight="1">
      <c r="B3" s="115" t="s">
        <v>73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2:12" s="7" customFormat="1" ht="30" customHeight="1">
      <c r="B4" s="116" t="s">
        <v>74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2:12" s="8" customFormat="1" ht="36" customHeight="1">
      <c r="B5" s="117" t="s">
        <v>4</v>
      </c>
      <c r="C5" s="134" t="s">
        <v>75</v>
      </c>
      <c r="D5" s="129"/>
      <c r="E5" s="129" t="s">
        <v>76</v>
      </c>
      <c r="F5" s="129"/>
      <c r="G5" s="129"/>
      <c r="H5" s="129"/>
      <c r="I5" s="129" t="s">
        <v>77</v>
      </c>
      <c r="J5" s="129"/>
      <c r="K5" s="124"/>
      <c r="L5" s="118" t="s">
        <v>7</v>
      </c>
    </row>
    <row r="6" spans="2:12" s="8" customFormat="1" ht="34.5" customHeight="1">
      <c r="B6" s="117"/>
      <c r="C6" s="135" t="s">
        <v>8</v>
      </c>
      <c r="D6" s="137" t="s">
        <v>78</v>
      </c>
      <c r="E6" s="138"/>
      <c r="F6" s="138"/>
      <c r="G6" s="139"/>
      <c r="H6" s="138" t="s">
        <v>79</v>
      </c>
      <c r="I6" s="138"/>
      <c r="J6" s="138"/>
      <c r="K6" s="139"/>
      <c r="L6" s="124"/>
    </row>
    <row r="7" spans="2:12" s="12" customFormat="1" ht="52.5" customHeight="1">
      <c r="B7" s="118"/>
      <c r="C7" s="136"/>
      <c r="D7" s="27" t="s">
        <v>80</v>
      </c>
      <c r="E7" s="27" t="s">
        <v>54</v>
      </c>
      <c r="F7" s="27" t="s">
        <v>55</v>
      </c>
      <c r="G7" s="27" t="s">
        <v>56</v>
      </c>
      <c r="H7" s="27" t="s">
        <v>81</v>
      </c>
      <c r="I7" s="27" t="s">
        <v>54</v>
      </c>
      <c r="J7" s="27" t="s">
        <v>55</v>
      </c>
      <c r="K7" s="27" t="s">
        <v>56</v>
      </c>
      <c r="L7" s="124"/>
    </row>
    <row r="8" spans="2:12" s="12" customFormat="1" ht="52.5" customHeight="1">
      <c r="B8" s="118" t="s">
        <v>19</v>
      </c>
      <c r="C8" s="36" t="s">
        <v>21</v>
      </c>
      <c r="D8" s="36" t="s">
        <v>82</v>
      </c>
      <c r="E8" s="37" t="s">
        <v>60</v>
      </c>
      <c r="F8" s="37" t="s">
        <v>61</v>
      </c>
      <c r="G8" s="38" t="s">
        <v>62</v>
      </c>
      <c r="H8" s="36" t="s">
        <v>83</v>
      </c>
      <c r="I8" s="37" t="s">
        <v>60</v>
      </c>
      <c r="J8" s="37" t="s">
        <v>61</v>
      </c>
      <c r="K8" s="38" t="s">
        <v>62</v>
      </c>
      <c r="L8" s="124"/>
    </row>
    <row r="9" spans="2:12" ht="22" customHeight="1">
      <c r="B9" s="39">
        <v>11</v>
      </c>
      <c r="C9" s="40">
        <f>H9+D9</f>
        <v>17709</v>
      </c>
      <c r="D9" s="40">
        <f t="shared" ref="D9:D27" si="0">G9+F9+E9</f>
        <v>0</v>
      </c>
      <c r="E9" s="40">
        <f>'5-1 '!E9+'5-2 '!E9</f>
        <v>0</v>
      </c>
      <c r="F9" s="40">
        <f>'5-1 '!F9+'5-2 '!F9</f>
        <v>0</v>
      </c>
      <c r="G9" s="40">
        <f>'5-1 '!G9+'5-2 '!G9</f>
        <v>0</v>
      </c>
      <c r="H9" s="40">
        <f t="shared" ref="H9:H28" si="1">K9+J9+I9</f>
        <v>17709</v>
      </c>
      <c r="I9" s="40">
        <f>'5-1 '!I9+'5-2 '!I9</f>
        <v>0</v>
      </c>
      <c r="J9" s="40">
        <f>'5-1 '!J9+'5-2 '!J9</f>
        <v>92</v>
      </c>
      <c r="K9" s="40">
        <f>'5-1 '!K9+'5-2 '!K9</f>
        <v>17617</v>
      </c>
      <c r="L9" s="41">
        <v>11</v>
      </c>
    </row>
    <row r="10" spans="2:12" ht="22" customHeight="1">
      <c r="B10" s="42">
        <v>12</v>
      </c>
      <c r="C10" s="21">
        <f t="shared" ref="C10:C28" si="2">H10+D10</f>
        <v>333440</v>
      </c>
      <c r="D10" s="21">
        <f t="shared" si="0"/>
        <v>0</v>
      </c>
      <c r="E10" s="21">
        <f>'5-1 '!E10+'5-2 '!E10</f>
        <v>0</v>
      </c>
      <c r="F10" s="21">
        <f>'5-1 '!F10+'5-2 '!F10</f>
        <v>0</v>
      </c>
      <c r="G10" s="21">
        <f>'5-1 '!G10+'5-2 '!G10</f>
        <v>0</v>
      </c>
      <c r="H10" s="21">
        <f t="shared" si="1"/>
        <v>333440</v>
      </c>
      <c r="I10" s="21">
        <f>'5-1 '!I10+'5-2 '!I10</f>
        <v>428</v>
      </c>
      <c r="J10" s="21">
        <f>'5-1 '!J10+'5-2 '!J10</f>
        <v>31770</v>
      </c>
      <c r="K10" s="21">
        <f>'5-1 '!K10+'5-2 '!K10</f>
        <v>301242</v>
      </c>
      <c r="L10" s="33">
        <v>12</v>
      </c>
    </row>
    <row r="11" spans="2:12" ht="22" customHeight="1">
      <c r="B11" s="39">
        <v>13</v>
      </c>
      <c r="C11" s="40">
        <f t="shared" si="2"/>
        <v>353774</v>
      </c>
      <c r="D11" s="40">
        <f t="shared" si="0"/>
        <v>0</v>
      </c>
      <c r="E11" s="40">
        <f>'5-1 '!E11+'5-2 '!E11</f>
        <v>0</v>
      </c>
      <c r="F11" s="40">
        <f>'5-1 '!F11+'5-2 '!F11</f>
        <v>0</v>
      </c>
      <c r="G11" s="40">
        <f>'5-1 '!G11+'5-2 '!G11</f>
        <v>0</v>
      </c>
      <c r="H11" s="40">
        <f t="shared" si="1"/>
        <v>353774</v>
      </c>
      <c r="I11" s="40">
        <f>'5-1 '!I11+'5-2 '!I11</f>
        <v>16297</v>
      </c>
      <c r="J11" s="40">
        <f>'5-1 '!J11+'5-2 '!J11</f>
        <v>307552</v>
      </c>
      <c r="K11" s="40">
        <f>'5-1 '!K11+'5-2 '!K11</f>
        <v>29925</v>
      </c>
      <c r="L11" s="41">
        <v>13</v>
      </c>
    </row>
    <row r="12" spans="2:12" ht="22" customHeight="1">
      <c r="B12" s="42">
        <v>14</v>
      </c>
      <c r="C12" s="21">
        <f t="shared" si="2"/>
        <v>319900</v>
      </c>
      <c r="D12" s="21">
        <f t="shared" si="0"/>
        <v>6243</v>
      </c>
      <c r="E12" s="21">
        <f>'5-1 '!E12+'5-2 '!E12</f>
        <v>0</v>
      </c>
      <c r="F12" s="21">
        <f>'5-1 '!F12+'5-2 '!F12</f>
        <v>242</v>
      </c>
      <c r="G12" s="21">
        <f>'5-1 '!G12+'5-2 '!G12</f>
        <v>6001</v>
      </c>
      <c r="H12" s="21">
        <f t="shared" si="1"/>
        <v>313657</v>
      </c>
      <c r="I12" s="21">
        <f>'5-1 '!I12+'5-2 '!I12</f>
        <v>269481</v>
      </c>
      <c r="J12" s="21">
        <f>'5-1 '!J12+'5-2 '!J12</f>
        <v>29697</v>
      </c>
      <c r="K12" s="21">
        <f>'5-1 '!K12+'5-2 '!K12</f>
        <v>14479</v>
      </c>
      <c r="L12" s="33">
        <v>14</v>
      </c>
    </row>
    <row r="13" spans="2:12" ht="22" customHeight="1">
      <c r="B13" s="39">
        <v>15</v>
      </c>
      <c r="C13" s="40">
        <f t="shared" si="2"/>
        <v>362076</v>
      </c>
      <c r="D13" s="40">
        <f t="shared" si="0"/>
        <v>279441</v>
      </c>
      <c r="E13" s="40">
        <f>'5-1 '!E13+'5-2 '!E13</f>
        <v>614</v>
      </c>
      <c r="F13" s="40">
        <f>'5-1 '!F13+'5-2 '!F13</f>
        <v>15059</v>
      </c>
      <c r="G13" s="40">
        <f>'5-1 '!G13+'5-2 '!G13</f>
        <v>263768</v>
      </c>
      <c r="H13" s="40">
        <f t="shared" si="1"/>
        <v>82635</v>
      </c>
      <c r="I13" s="40">
        <f>'5-1 '!I13+'5-2 '!I13</f>
        <v>75630</v>
      </c>
      <c r="J13" s="40">
        <f>'5-1 '!J13+'5-2 '!J13</f>
        <v>4886</v>
      </c>
      <c r="K13" s="40">
        <f>'5-1 '!K13+'5-2 '!K13</f>
        <v>2119</v>
      </c>
      <c r="L13" s="41">
        <v>15</v>
      </c>
    </row>
    <row r="14" spans="2:12" ht="22" customHeight="1">
      <c r="B14" s="42">
        <v>16</v>
      </c>
      <c r="C14" s="21">
        <f t="shared" si="2"/>
        <v>362998</v>
      </c>
      <c r="D14" s="21">
        <f t="shared" si="0"/>
        <v>332577</v>
      </c>
      <c r="E14" s="21">
        <f>'5-1 '!E14+'5-2 '!E14</f>
        <v>13285</v>
      </c>
      <c r="F14" s="21">
        <f>'5-1 '!F14+'5-2 '!F14</f>
        <v>285202</v>
      </c>
      <c r="G14" s="21">
        <f>'5-1 '!G14+'5-2 '!G14</f>
        <v>34090</v>
      </c>
      <c r="H14" s="21">
        <f t="shared" si="1"/>
        <v>30421</v>
      </c>
      <c r="I14" s="21">
        <f>'5-1 '!I14+'5-2 '!I14</f>
        <v>26401</v>
      </c>
      <c r="J14" s="21">
        <f>'5-1 '!J14+'5-2 '!J14</f>
        <v>2258</v>
      </c>
      <c r="K14" s="21">
        <f>'5-1 '!K14+'5-2 '!K14</f>
        <v>1762</v>
      </c>
      <c r="L14" s="33">
        <v>16</v>
      </c>
    </row>
    <row r="15" spans="2:12" ht="22" customHeight="1">
      <c r="B15" s="39">
        <v>17</v>
      </c>
      <c r="C15" s="40">
        <f t="shared" si="2"/>
        <v>277818</v>
      </c>
      <c r="D15" s="40">
        <f t="shared" si="0"/>
        <v>268016</v>
      </c>
      <c r="E15" s="40">
        <f>'5-1 '!E15+'5-2 '!E15</f>
        <v>212153</v>
      </c>
      <c r="F15" s="40">
        <f>'5-1 '!F15+'5-2 '!F15</f>
        <v>35844</v>
      </c>
      <c r="G15" s="40">
        <f>'5-1 '!G15+'5-2 '!G15</f>
        <v>20019</v>
      </c>
      <c r="H15" s="40">
        <f t="shared" si="1"/>
        <v>9802</v>
      </c>
      <c r="I15" s="40">
        <f>'5-1 '!I15+'5-2 '!I15</f>
        <v>6424</v>
      </c>
      <c r="J15" s="40">
        <f>'5-1 '!J15+'5-2 '!J15</f>
        <v>2766</v>
      </c>
      <c r="K15" s="40">
        <f>'5-1 '!K15+'5-2 '!K15</f>
        <v>612</v>
      </c>
      <c r="L15" s="41">
        <v>17</v>
      </c>
    </row>
    <row r="16" spans="2:12" ht="22" customHeight="1">
      <c r="B16" s="42">
        <v>18</v>
      </c>
      <c r="C16" s="21">
        <f t="shared" si="2"/>
        <v>175344</v>
      </c>
      <c r="D16" s="21">
        <f t="shared" si="0"/>
        <v>161218</v>
      </c>
      <c r="E16" s="21">
        <f>'5-1 '!E16+'5-2 '!E16</f>
        <v>117670</v>
      </c>
      <c r="F16" s="21">
        <f>'5-1 '!F16+'5-2 '!F16</f>
        <v>34036</v>
      </c>
      <c r="G16" s="21">
        <f>'5-1 '!G16+'5-2 '!G16</f>
        <v>9512</v>
      </c>
      <c r="H16" s="21">
        <f t="shared" si="1"/>
        <v>14126</v>
      </c>
      <c r="I16" s="21">
        <f>'5-1 '!I16+'5-2 '!I16</f>
        <v>7023</v>
      </c>
      <c r="J16" s="21">
        <f>'5-1 '!J16+'5-2 '!J16</f>
        <v>5997</v>
      </c>
      <c r="K16" s="21">
        <f>'5-1 '!K16+'5-2 '!K16</f>
        <v>1106</v>
      </c>
      <c r="L16" s="33">
        <v>18</v>
      </c>
    </row>
    <row r="17" spans="2:12" ht="22" customHeight="1">
      <c r="B17" s="39">
        <v>19</v>
      </c>
      <c r="C17" s="40">
        <f t="shared" si="2"/>
        <v>64918</v>
      </c>
      <c r="D17" s="40">
        <f t="shared" si="0"/>
        <v>59022</v>
      </c>
      <c r="E17" s="40">
        <f>'5-1 '!E17+'5-2 '!E17</f>
        <v>41278</v>
      </c>
      <c r="F17" s="40">
        <f>'5-1 '!F17+'5-2 '!F17</f>
        <v>14081</v>
      </c>
      <c r="G17" s="40">
        <f>'5-1 '!G17+'5-2 '!G17</f>
        <v>3663</v>
      </c>
      <c r="H17" s="40">
        <f t="shared" si="1"/>
        <v>5896</v>
      </c>
      <c r="I17" s="40">
        <f>'5-1 '!I17+'5-2 '!I17</f>
        <v>4118</v>
      </c>
      <c r="J17" s="40">
        <f>'5-1 '!J17+'5-2 '!J17</f>
        <v>1116</v>
      </c>
      <c r="K17" s="40">
        <f>'5-1 '!K17+'5-2 '!K17</f>
        <v>662</v>
      </c>
      <c r="L17" s="41">
        <v>19</v>
      </c>
    </row>
    <row r="18" spans="2:12" ht="22" customHeight="1">
      <c r="B18" s="42">
        <v>20</v>
      </c>
      <c r="C18" s="21">
        <f t="shared" si="2"/>
        <v>29638</v>
      </c>
      <c r="D18" s="21">
        <f t="shared" si="0"/>
        <v>26610</v>
      </c>
      <c r="E18" s="21">
        <f>'5-1 '!E18+'5-2 '!E18</f>
        <v>17992</v>
      </c>
      <c r="F18" s="21">
        <f>'5-1 '!F18+'5-2 '!F18</f>
        <v>7049</v>
      </c>
      <c r="G18" s="21">
        <f>'5-1 '!G18+'5-2 '!G18</f>
        <v>1569</v>
      </c>
      <c r="H18" s="21">
        <f t="shared" si="1"/>
        <v>3028</v>
      </c>
      <c r="I18" s="21">
        <f>'5-1 '!I18+'5-2 '!I18</f>
        <v>2696</v>
      </c>
      <c r="J18" s="21">
        <f>'5-1 '!J18+'5-2 '!J18</f>
        <v>235</v>
      </c>
      <c r="K18" s="21">
        <f>'5-1 '!K18+'5-2 '!K18</f>
        <v>97</v>
      </c>
      <c r="L18" s="33">
        <v>20</v>
      </c>
    </row>
    <row r="19" spans="2:12" ht="22" customHeight="1">
      <c r="B19" s="39">
        <v>21</v>
      </c>
      <c r="C19" s="40">
        <f t="shared" si="2"/>
        <v>23877</v>
      </c>
      <c r="D19" s="40">
        <f t="shared" si="0"/>
        <v>21366</v>
      </c>
      <c r="E19" s="40">
        <f>'5-1 '!E19+'5-2 '!E19</f>
        <v>16422</v>
      </c>
      <c r="F19" s="40">
        <f>'5-1 '!F19+'5-2 '!F19</f>
        <v>3889</v>
      </c>
      <c r="G19" s="40">
        <f>'5-1 '!G19+'5-2 '!G19</f>
        <v>1055</v>
      </c>
      <c r="H19" s="40">
        <f t="shared" si="1"/>
        <v>2511</v>
      </c>
      <c r="I19" s="40">
        <f>'5-1 '!I19+'5-2 '!I19</f>
        <v>1543</v>
      </c>
      <c r="J19" s="40">
        <f>'5-1 '!J19+'5-2 '!J19</f>
        <v>795</v>
      </c>
      <c r="K19" s="40">
        <f>'5-1 '!K19+'5-2 '!K19</f>
        <v>173</v>
      </c>
      <c r="L19" s="41">
        <v>21</v>
      </c>
    </row>
    <row r="20" spans="2:12" ht="22" customHeight="1">
      <c r="B20" s="42">
        <v>22</v>
      </c>
      <c r="C20" s="21">
        <f t="shared" si="2"/>
        <v>9699</v>
      </c>
      <c r="D20" s="21">
        <f t="shared" si="0"/>
        <v>8765</v>
      </c>
      <c r="E20" s="21">
        <f>'5-1 '!E20+'5-2 '!E20</f>
        <v>4480</v>
      </c>
      <c r="F20" s="21">
        <f>'5-1 '!F20+'5-2 '!F20</f>
        <v>3529</v>
      </c>
      <c r="G20" s="21">
        <f>'5-1 '!G20+'5-2 '!G20</f>
        <v>756</v>
      </c>
      <c r="H20" s="21">
        <f t="shared" si="1"/>
        <v>934</v>
      </c>
      <c r="I20" s="21">
        <f>'5-1 '!I20+'5-2 '!I20</f>
        <v>127</v>
      </c>
      <c r="J20" s="21">
        <f>'5-1 '!J20+'5-2 '!J20</f>
        <v>807</v>
      </c>
      <c r="K20" s="21">
        <f>'5-1 '!K20+'5-2 '!K20</f>
        <v>0</v>
      </c>
      <c r="L20" s="33">
        <v>22</v>
      </c>
    </row>
    <row r="21" spans="2:12" ht="22" customHeight="1">
      <c r="B21" s="39">
        <v>23</v>
      </c>
      <c r="C21" s="40">
        <f t="shared" si="2"/>
        <v>6166</v>
      </c>
      <c r="D21" s="40">
        <f t="shared" si="0"/>
        <v>6166</v>
      </c>
      <c r="E21" s="40">
        <f>'5-1 '!E21+'5-2 '!E21</f>
        <v>3772</v>
      </c>
      <c r="F21" s="40">
        <f>'5-1 '!F21+'5-2 '!F21</f>
        <v>2092</v>
      </c>
      <c r="G21" s="40">
        <f>'5-1 '!G21+'5-2 '!G21</f>
        <v>302</v>
      </c>
      <c r="H21" s="40">
        <f t="shared" si="1"/>
        <v>0</v>
      </c>
      <c r="I21" s="40">
        <f>'5-1 '!I21+'5-2 '!I21</f>
        <v>0</v>
      </c>
      <c r="J21" s="40">
        <f>'5-1 '!J21+'5-2 '!J21</f>
        <v>0</v>
      </c>
      <c r="K21" s="40">
        <f>'5-1 '!K21+'5-2 '!K21</f>
        <v>0</v>
      </c>
      <c r="L21" s="41">
        <v>23</v>
      </c>
    </row>
    <row r="22" spans="2:12" ht="22" customHeight="1">
      <c r="B22" s="42">
        <v>24</v>
      </c>
      <c r="C22" s="21">
        <f t="shared" si="2"/>
        <v>2427</v>
      </c>
      <c r="D22" s="21">
        <f t="shared" si="0"/>
        <v>2427</v>
      </c>
      <c r="E22" s="21">
        <f>'5-1 '!E22+'5-2 '!E22</f>
        <v>1298</v>
      </c>
      <c r="F22" s="21">
        <f>'5-1 '!F22+'5-2 '!F22</f>
        <v>570</v>
      </c>
      <c r="G22" s="21">
        <f>'5-1 '!G22+'5-2 '!G22</f>
        <v>559</v>
      </c>
      <c r="H22" s="21">
        <f t="shared" si="1"/>
        <v>0</v>
      </c>
      <c r="I22" s="21">
        <f>'5-1 '!I22+'5-2 '!I22</f>
        <v>0</v>
      </c>
      <c r="J22" s="21">
        <f>'5-1 '!J22+'5-2 '!J22</f>
        <v>0</v>
      </c>
      <c r="K22" s="21">
        <f>'5-1 '!K22+'5-2 '!K22</f>
        <v>0</v>
      </c>
      <c r="L22" s="33">
        <v>24</v>
      </c>
    </row>
    <row r="23" spans="2:12" ht="22" customHeight="1">
      <c r="B23" s="39">
        <v>25</v>
      </c>
      <c r="C23" s="40">
        <f t="shared" si="2"/>
        <v>4481</v>
      </c>
      <c r="D23" s="40">
        <f t="shared" si="0"/>
        <v>4481</v>
      </c>
      <c r="E23" s="40">
        <f>'5-1 '!E23+'5-2 '!E23</f>
        <v>1795</v>
      </c>
      <c r="F23" s="40">
        <f>'5-1 '!F23+'5-2 '!F23</f>
        <v>1361</v>
      </c>
      <c r="G23" s="40">
        <f>'5-1 '!G23+'5-2 '!G23</f>
        <v>1325</v>
      </c>
      <c r="H23" s="40">
        <f t="shared" si="1"/>
        <v>0</v>
      </c>
      <c r="I23" s="40">
        <f>'5-1 '!I23+'5-2 '!I23</f>
        <v>0</v>
      </c>
      <c r="J23" s="40">
        <f>'5-1 '!J23+'5-2 '!J23</f>
        <v>0</v>
      </c>
      <c r="K23" s="40">
        <f>'5-1 '!K23+'5-2 '!K23</f>
        <v>0</v>
      </c>
      <c r="L23" s="41">
        <v>25</v>
      </c>
    </row>
    <row r="24" spans="2:12" ht="22" customHeight="1">
      <c r="B24" s="42">
        <v>26</v>
      </c>
      <c r="C24" s="21">
        <f t="shared" si="2"/>
        <v>1601</v>
      </c>
      <c r="D24" s="21">
        <f t="shared" si="0"/>
        <v>1601</v>
      </c>
      <c r="E24" s="21">
        <f>'5-1 '!E24+'5-2 '!E24</f>
        <v>468</v>
      </c>
      <c r="F24" s="21">
        <f>'5-1 '!F24+'5-2 '!F24</f>
        <v>289</v>
      </c>
      <c r="G24" s="21">
        <f>'5-1 '!G24+'5-2 '!G24</f>
        <v>844</v>
      </c>
      <c r="H24" s="21">
        <f t="shared" si="1"/>
        <v>0</v>
      </c>
      <c r="I24" s="21">
        <f>'5-1 '!I24+'5-2 '!I24</f>
        <v>0</v>
      </c>
      <c r="J24" s="21">
        <f>'5-1 '!J24+'5-2 '!J24</f>
        <v>0</v>
      </c>
      <c r="K24" s="21">
        <f>'5-1 '!K24+'5-2 '!K24</f>
        <v>0</v>
      </c>
      <c r="L24" s="33">
        <v>26</v>
      </c>
    </row>
    <row r="25" spans="2:12" ht="22" customHeight="1">
      <c r="B25" s="39">
        <v>27</v>
      </c>
      <c r="C25" s="40">
        <f t="shared" si="2"/>
        <v>449</v>
      </c>
      <c r="D25" s="40">
        <f t="shared" si="0"/>
        <v>449</v>
      </c>
      <c r="E25" s="40">
        <f>'5-1 '!E25+'5-2 '!E25</f>
        <v>358</v>
      </c>
      <c r="F25" s="40">
        <f>'5-1 '!F25+'5-2 '!F25</f>
        <v>0</v>
      </c>
      <c r="G25" s="40">
        <f>'5-1 '!G25+'5-2 '!G25</f>
        <v>91</v>
      </c>
      <c r="H25" s="40">
        <f t="shared" si="1"/>
        <v>0</v>
      </c>
      <c r="I25" s="40">
        <f>'5-1 '!I25+'5-2 '!I25</f>
        <v>0</v>
      </c>
      <c r="J25" s="40">
        <f>'5-1 '!J25+'5-2 '!J25</f>
        <v>0</v>
      </c>
      <c r="K25" s="40">
        <f>'5-1 '!K25+'5-2 '!K25</f>
        <v>0</v>
      </c>
      <c r="L25" s="41">
        <v>27</v>
      </c>
    </row>
    <row r="26" spans="2:12" ht="22" customHeight="1">
      <c r="B26" s="42">
        <v>28</v>
      </c>
      <c r="C26" s="21">
        <f t="shared" si="2"/>
        <v>2262</v>
      </c>
      <c r="D26" s="21">
        <f t="shared" si="0"/>
        <v>2262</v>
      </c>
      <c r="E26" s="21">
        <f>'5-1 '!E26+'5-2 '!E26</f>
        <v>1205</v>
      </c>
      <c r="F26" s="21">
        <f>'5-1 '!F26+'5-2 '!F26</f>
        <v>802</v>
      </c>
      <c r="G26" s="21">
        <f>'5-1 '!G26+'5-2 '!G26</f>
        <v>255</v>
      </c>
      <c r="H26" s="21">
        <f t="shared" si="1"/>
        <v>0</v>
      </c>
      <c r="I26" s="21">
        <f>'5-1 '!I26+'5-2 '!I26</f>
        <v>0</v>
      </c>
      <c r="J26" s="21">
        <f>'5-1 '!J26+'5-2 '!J26</f>
        <v>0</v>
      </c>
      <c r="K26" s="21">
        <f>'5-1 '!K26+'5-2 '!K26</f>
        <v>0</v>
      </c>
      <c r="L26" s="33">
        <v>28</v>
      </c>
    </row>
    <row r="27" spans="2:12" ht="22" customHeight="1">
      <c r="B27" s="39">
        <v>29</v>
      </c>
      <c r="C27" s="40">
        <f t="shared" si="2"/>
        <v>1602</v>
      </c>
      <c r="D27" s="40">
        <f t="shared" si="0"/>
        <v>1602</v>
      </c>
      <c r="E27" s="40">
        <f>'5-1 '!E27+'5-2 '!E27</f>
        <v>805</v>
      </c>
      <c r="F27" s="40">
        <f>'5-1 '!F27+'5-2 '!F27</f>
        <v>0</v>
      </c>
      <c r="G27" s="40">
        <f>'5-1 '!G27+'5-2 '!G27</f>
        <v>797</v>
      </c>
      <c r="H27" s="40">
        <f t="shared" si="1"/>
        <v>0</v>
      </c>
      <c r="I27" s="40">
        <f>'5-1 '!I27+'5-2 '!I27</f>
        <v>0</v>
      </c>
      <c r="J27" s="40">
        <f>'5-1 '!J27+'5-2 '!J27</f>
        <v>0</v>
      </c>
      <c r="K27" s="40">
        <f>'5-1 '!K27+'5-2 '!K27</f>
        <v>0</v>
      </c>
      <c r="L27" s="41">
        <v>29</v>
      </c>
    </row>
    <row r="28" spans="2:12" ht="22" customHeight="1">
      <c r="B28" s="42" t="s">
        <v>32</v>
      </c>
      <c r="C28" s="21">
        <f t="shared" si="2"/>
        <v>9766</v>
      </c>
      <c r="D28" s="21">
        <f>G28+F28+E28</f>
        <v>9766</v>
      </c>
      <c r="E28" s="21">
        <f>'5-1 '!E28+'5-2 '!E28</f>
        <v>3254</v>
      </c>
      <c r="F28" s="21">
        <f>'5-1 '!F28+'5-2 '!F28</f>
        <v>3386</v>
      </c>
      <c r="G28" s="21">
        <f>'5-1 '!G28+'5-2 '!G28</f>
        <v>3126</v>
      </c>
      <c r="H28" s="21">
        <f t="shared" si="1"/>
        <v>0</v>
      </c>
      <c r="I28" s="21">
        <f>'5-1 '!I28+'5-2 '!I28</f>
        <v>0</v>
      </c>
      <c r="J28" s="21">
        <f>'5-1 '!J28+'5-2 '!J28</f>
        <v>0</v>
      </c>
      <c r="K28" s="21">
        <f>'5-1 '!K28+'5-2 '!K28</f>
        <v>0</v>
      </c>
      <c r="L28" s="33" t="s">
        <v>32</v>
      </c>
    </row>
    <row r="29" spans="2:12" ht="22" customHeight="1">
      <c r="B29" s="23" t="s">
        <v>33</v>
      </c>
      <c r="C29" s="24">
        <f t="shared" ref="C29:J29" si="3">SUM(C9:C28)</f>
        <v>2359945</v>
      </c>
      <c r="D29" s="24">
        <f>SUM(D9:D28)</f>
        <v>1192012</v>
      </c>
      <c r="E29" s="24">
        <f t="shared" si="3"/>
        <v>436849</v>
      </c>
      <c r="F29" s="24">
        <f t="shared" si="3"/>
        <v>407431</v>
      </c>
      <c r="G29" s="24">
        <f t="shared" si="3"/>
        <v>347732</v>
      </c>
      <c r="H29" s="24">
        <f t="shared" si="3"/>
        <v>1167933</v>
      </c>
      <c r="I29" s="24">
        <f t="shared" si="3"/>
        <v>410168</v>
      </c>
      <c r="J29" s="24">
        <f t="shared" si="3"/>
        <v>387971</v>
      </c>
      <c r="K29" s="24">
        <f>SUM(K9:K28)</f>
        <v>369794</v>
      </c>
      <c r="L29" s="23" t="s">
        <v>34</v>
      </c>
    </row>
    <row r="30" spans="2:12" ht="22" customHeight="1">
      <c r="B30" s="110" t="s">
        <v>35</v>
      </c>
      <c r="C30" s="110"/>
      <c r="D30" s="110"/>
      <c r="E30" s="110"/>
      <c r="F30" s="110"/>
      <c r="I30" s="111" t="s">
        <v>36</v>
      </c>
      <c r="J30" s="111"/>
      <c r="K30" s="111"/>
      <c r="L30" s="111"/>
    </row>
    <row r="31" spans="2:12" ht="22" customHeight="1">
      <c r="B31" s="112"/>
      <c r="C31" s="112"/>
      <c r="D31" s="43"/>
      <c r="J31" s="113"/>
      <c r="K31" s="113"/>
      <c r="L31" s="113"/>
    </row>
    <row r="33" spans="5:11" ht="22" customHeight="1">
      <c r="K33" s="25"/>
    </row>
    <row r="34" spans="5:11" ht="22" customHeight="1">
      <c r="E34" s="26"/>
      <c r="F34" s="26"/>
      <c r="G34" s="26"/>
      <c r="H34" s="26"/>
      <c r="I34" s="26"/>
      <c r="J34" s="26"/>
    </row>
    <row r="35" spans="5:11" ht="22" customHeight="1">
      <c r="E35" s="26"/>
      <c r="F35" s="26"/>
      <c r="G35" s="26"/>
      <c r="H35" s="26"/>
      <c r="I35" s="26"/>
      <c r="J35" s="26"/>
    </row>
  </sheetData>
  <mergeCells count="12">
    <mergeCell ref="B30:F30"/>
    <mergeCell ref="I30:L30"/>
    <mergeCell ref="B31:C31"/>
    <mergeCell ref="J31:L31"/>
    <mergeCell ref="B3:L3"/>
    <mergeCell ref="B4:L4"/>
    <mergeCell ref="B5:B8"/>
    <mergeCell ref="C5:K5"/>
    <mergeCell ref="L5:L8"/>
    <mergeCell ref="C6:C7"/>
    <mergeCell ref="D6:G6"/>
    <mergeCell ref="H6:K6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B2:L34"/>
  <sheetViews>
    <sheetView zoomScale="70" zoomScaleNormal="70" workbookViewId="0"/>
  </sheetViews>
  <sheetFormatPr baseColWidth="10" defaultColWidth="10.1640625" defaultRowHeight="22" customHeight="1"/>
  <cols>
    <col min="1" max="1" width="2.1640625" style="1" customWidth="1"/>
    <col min="2" max="12" width="14.5" style="1" customWidth="1"/>
    <col min="13" max="13" width="12.6640625" style="1" customWidth="1"/>
    <col min="14" max="14" width="14.33203125" style="1" customWidth="1"/>
    <col min="15" max="16384" width="10.1640625" style="1"/>
  </cols>
  <sheetData>
    <row r="2" spans="2:12" s="2" customFormat="1" ht="22" customHeight="1">
      <c r="B2" s="3" t="s">
        <v>84</v>
      </c>
      <c r="C2" s="1"/>
      <c r="D2" s="1"/>
      <c r="E2" s="4"/>
      <c r="F2" s="4"/>
      <c r="G2" s="4"/>
      <c r="H2" s="4"/>
      <c r="I2" s="4"/>
      <c r="J2" s="4"/>
      <c r="K2" s="4"/>
      <c r="L2" s="5" t="s">
        <v>85</v>
      </c>
    </row>
    <row r="3" spans="2:12" s="6" customFormat="1" ht="30" customHeight="1">
      <c r="B3" s="115" t="s">
        <v>86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2:12" s="7" customFormat="1" ht="30" customHeight="1">
      <c r="B4" s="116" t="s">
        <v>87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2:12" s="8" customFormat="1" ht="36" customHeight="1">
      <c r="B5" s="117" t="s">
        <v>4</v>
      </c>
      <c r="C5" s="134" t="s">
        <v>75</v>
      </c>
      <c r="D5" s="129"/>
      <c r="E5" s="129" t="s">
        <v>76</v>
      </c>
      <c r="F5" s="129"/>
      <c r="G5" s="129"/>
      <c r="H5" s="129"/>
      <c r="I5" s="129" t="s">
        <v>77</v>
      </c>
      <c r="J5" s="129"/>
      <c r="K5" s="124"/>
      <c r="L5" s="118" t="s">
        <v>7</v>
      </c>
    </row>
    <row r="6" spans="2:12" s="8" customFormat="1" ht="34.5" customHeight="1">
      <c r="B6" s="117"/>
      <c r="C6" s="135" t="s">
        <v>8</v>
      </c>
      <c r="D6" s="137" t="s">
        <v>78</v>
      </c>
      <c r="E6" s="138"/>
      <c r="F6" s="138"/>
      <c r="G6" s="139"/>
      <c r="H6" s="138" t="s">
        <v>79</v>
      </c>
      <c r="I6" s="138"/>
      <c r="J6" s="138"/>
      <c r="K6" s="139"/>
      <c r="L6" s="124"/>
    </row>
    <row r="7" spans="2:12" s="12" customFormat="1" ht="52.5" customHeight="1">
      <c r="B7" s="118"/>
      <c r="C7" s="136"/>
      <c r="D7" s="27" t="s">
        <v>80</v>
      </c>
      <c r="E7" s="27" t="s">
        <v>54</v>
      </c>
      <c r="F7" s="27" t="s">
        <v>55</v>
      </c>
      <c r="G7" s="27" t="s">
        <v>56</v>
      </c>
      <c r="H7" s="27" t="s">
        <v>81</v>
      </c>
      <c r="I7" s="27" t="s">
        <v>54</v>
      </c>
      <c r="J7" s="27" t="s">
        <v>55</v>
      </c>
      <c r="K7" s="27" t="s">
        <v>56</v>
      </c>
      <c r="L7" s="124"/>
    </row>
    <row r="8" spans="2:12" s="12" customFormat="1" ht="52.5" customHeight="1">
      <c r="B8" s="118" t="s">
        <v>19</v>
      </c>
      <c r="C8" s="36" t="s">
        <v>21</v>
      </c>
      <c r="D8" s="36" t="s">
        <v>82</v>
      </c>
      <c r="E8" s="37" t="s">
        <v>60</v>
      </c>
      <c r="F8" s="37" t="s">
        <v>61</v>
      </c>
      <c r="G8" s="38" t="s">
        <v>62</v>
      </c>
      <c r="H8" s="36" t="s">
        <v>83</v>
      </c>
      <c r="I8" s="37" t="s">
        <v>60</v>
      </c>
      <c r="J8" s="37" t="s">
        <v>61</v>
      </c>
      <c r="K8" s="38" t="s">
        <v>62</v>
      </c>
      <c r="L8" s="124"/>
    </row>
    <row r="9" spans="2:12" ht="22" customHeight="1">
      <c r="B9" s="39">
        <v>11</v>
      </c>
      <c r="C9" s="40">
        <f>H9+D9</f>
        <v>10641</v>
      </c>
      <c r="D9" s="40">
        <f>SUM(E9:G9)</f>
        <v>0</v>
      </c>
      <c r="E9" s="40">
        <v>0</v>
      </c>
      <c r="F9" s="40">
        <v>0</v>
      </c>
      <c r="G9" s="40">
        <v>0</v>
      </c>
      <c r="H9" s="40">
        <f>SUM(I9:K9)</f>
        <v>10641</v>
      </c>
      <c r="I9" s="40">
        <v>0</v>
      </c>
      <c r="J9" s="40">
        <v>0</v>
      </c>
      <c r="K9" s="40">
        <v>10641</v>
      </c>
      <c r="L9" s="41">
        <v>11</v>
      </c>
    </row>
    <row r="10" spans="2:12" ht="22" customHeight="1">
      <c r="B10" s="42">
        <v>12</v>
      </c>
      <c r="C10" s="21">
        <f t="shared" ref="C10:C28" si="0">H10+D10</f>
        <v>173424</v>
      </c>
      <c r="D10" s="21">
        <f t="shared" ref="D10:D26" si="1">SUM(E10:G10)</f>
        <v>0</v>
      </c>
      <c r="E10" s="21">
        <v>0</v>
      </c>
      <c r="F10" s="21">
        <v>0</v>
      </c>
      <c r="G10" s="21">
        <v>0</v>
      </c>
      <c r="H10" s="21">
        <f t="shared" ref="H10:H28" si="2">SUM(I10:K10)</f>
        <v>173424</v>
      </c>
      <c r="I10" s="21">
        <v>191</v>
      </c>
      <c r="J10" s="21">
        <v>15427</v>
      </c>
      <c r="K10" s="21">
        <v>157806</v>
      </c>
      <c r="L10" s="33">
        <v>12</v>
      </c>
    </row>
    <row r="11" spans="2:12" ht="22" customHeight="1">
      <c r="B11" s="39">
        <v>13</v>
      </c>
      <c r="C11" s="40">
        <f t="shared" si="0"/>
        <v>174611</v>
      </c>
      <c r="D11" s="40">
        <f t="shared" si="1"/>
        <v>0</v>
      </c>
      <c r="E11" s="40">
        <v>0</v>
      </c>
      <c r="F11" s="40">
        <v>0</v>
      </c>
      <c r="G11" s="40">
        <v>0</v>
      </c>
      <c r="H11" s="40">
        <f t="shared" si="2"/>
        <v>174611</v>
      </c>
      <c r="I11" s="40">
        <v>6826</v>
      </c>
      <c r="J11" s="40">
        <v>153609</v>
      </c>
      <c r="K11" s="40">
        <v>14176</v>
      </c>
      <c r="L11" s="41">
        <v>13</v>
      </c>
    </row>
    <row r="12" spans="2:12" ht="22" customHeight="1">
      <c r="B12" s="42">
        <v>14</v>
      </c>
      <c r="C12" s="21">
        <f t="shared" si="0"/>
        <v>165207</v>
      </c>
      <c r="D12" s="21">
        <f>SUM(E12:G12)</f>
        <v>1861</v>
      </c>
      <c r="E12" s="21">
        <v>0</v>
      </c>
      <c r="F12" s="21">
        <v>0</v>
      </c>
      <c r="G12" s="21">
        <v>1861</v>
      </c>
      <c r="H12" s="21">
        <f t="shared" si="2"/>
        <v>163346</v>
      </c>
      <c r="I12" s="21">
        <v>144672</v>
      </c>
      <c r="J12" s="21">
        <v>12852</v>
      </c>
      <c r="K12" s="21">
        <v>5822</v>
      </c>
      <c r="L12" s="33">
        <v>14</v>
      </c>
    </row>
    <row r="13" spans="2:12" ht="22" customHeight="1">
      <c r="B13" s="39">
        <v>15</v>
      </c>
      <c r="C13" s="40">
        <f t="shared" si="0"/>
        <v>186715</v>
      </c>
      <c r="D13" s="40">
        <f t="shared" si="1"/>
        <v>148904</v>
      </c>
      <c r="E13" s="40">
        <v>137</v>
      </c>
      <c r="F13" s="40">
        <v>7423</v>
      </c>
      <c r="G13" s="40">
        <v>141344</v>
      </c>
      <c r="H13" s="40">
        <f t="shared" si="2"/>
        <v>37811</v>
      </c>
      <c r="I13" s="40">
        <v>33649</v>
      </c>
      <c r="J13" s="40">
        <v>3160</v>
      </c>
      <c r="K13" s="40">
        <v>1002</v>
      </c>
      <c r="L13" s="41">
        <v>15</v>
      </c>
    </row>
    <row r="14" spans="2:12" ht="22" customHeight="1">
      <c r="B14" s="42">
        <v>16</v>
      </c>
      <c r="C14" s="21">
        <f t="shared" si="0"/>
        <v>192158</v>
      </c>
      <c r="D14" s="21">
        <f>SUM(E14:G14)</f>
        <v>174801</v>
      </c>
      <c r="E14" s="21">
        <v>6565</v>
      </c>
      <c r="F14" s="21">
        <v>152768</v>
      </c>
      <c r="G14" s="21">
        <v>15468</v>
      </c>
      <c r="H14" s="21">
        <f t="shared" si="2"/>
        <v>17357</v>
      </c>
      <c r="I14" s="21">
        <v>15707</v>
      </c>
      <c r="J14" s="21">
        <v>1182</v>
      </c>
      <c r="K14" s="21">
        <v>468</v>
      </c>
      <c r="L14" s="33">
        <v>16</v>
      </c>
    </row>
    <row r="15" spans="2:12" ht="22" customHeight="1">
      <c r="B15" s="39">
        <v>17</v>
      </c>
      <c r="C15" s="40">
        <f t="shared" si="0"/>
        <v>139564</v>
      </c>
      <c r="D15" s="40">
        <f t="shared" si="1"/>
        <v>135699</v>
      </c>
      <c r="E15" s="40">
        <v>110287</v>
      </c>
      <c r="F15" s="40">
        <v>17314</v>
      </c>
      <c r="G15" s="40">
        <v>8098</v>
      </c>
      <c r="H15" s="40">
        <f t="shared" si="2"/>
        <v>3865</v>
      </c>
      <c r="I15" s="40">
        <v>2612</v>
      </c>
      <c r="J15" s="40">
        <v>1116</v>
      </c>
      <c r="K15" s="40">
        <v>137</v>
      </c>
      <c r="L15" s="41">
        <v>17</v>
      </c>
    </row>
    <row r="16" spans="2:12" ht="22" customHeight="1">
      <c r="B16" s="42">
        <v>18</v>
      </c>
      <c r="C16" s="21">
        <f t="shared" si="0"/>
        <v>96297</v>
      </c>
      <c r="D16" s="21">
        <f t="shared" si="1"/>
        <v>90660</v>
      </c>
      <c r="E16" s="21">
        <v>62967</v>
      </c>
      <c r="F16" s="21">
        <v>21819</v>
      </c>
      <c r="G16" s="21">
        <v>5874</v>
      </c>
      <c r="H16" s="21">
        <f t="shared" si="2"/>
        <v>5637</v>
      </c>
      <c r="I16" s="21">
        <v>2787</v>
      </c>
      <c r="J16" s="21">
        <v>2723</v>
      </c>
      <c r="K16" s="21">
        <v>127</v>
      </c>
      <c r="L16" s="33">
        <v>18</v>
      </c>
    </row>
    <row r="17" spans="2:12" ht="22" customHeight="1">
      <c r="B17" s="39">
        <v>19</v>
      </c>
      <c r="C17" s="40">
        <f t="shared" si="0"/>
        <v>37828</v>
      </c>
      <c r="D17" s="40">
        <f t="shared" si="1"/>
        <v>35241</v>
      </c>
      <c r="E17" s="40">
        <v>24213</v>
      </c>
      <c r="F17" s="40">
        <v>8474</v>
      </c>
      <c r="G17" s="40">
        <v>2554</v>
      </c>
      <c r="H17" s="40">
        <f t="shared" si="2"/>
        <v>2587</v>
      </c>
      <c r="I17" s="40">
        <v>2219</v>
      </c>
      <c r="J17" s="40">
        <v>368</v>
      </c>
      <c r="K17" s="40">
        <v>0</v>
      </c>
      <c r="L17" s="41">
        <v>19</v>
      </c>
    </row>
    <row r="18" spans="2:12" ht="22" customHeight="1">
      <c r="B18" s="42">
        <v>20</v>
      </c>
      <c r="C18" s="21">
        <f t="shared" si="0"/>
        <v>17512</v>
      </c>
      <c r="D18" s="21">
        <f t="shared" si="1"/>
        <v>16704</v>
      </c>
      <c r="E18" s="21">
        <v>10571</v>
      </c>
      <c r="F18" s="21">
        <v>5142</v>
      </c>
      <c r="G18" s="21">
        <v>991</v>
      </c>
      <c r="H18" s="21">
        <f t="shared" si="2"/>
        <v>808</v>
      </c>
      <c r="I18" s="21">
        <v>603</v>
      </c>
      <c r="J18" s="21">
        <v>108</v>
      </c>
      <c r="K18" s="21">
        <v>97</v>
      </c>
      <c r="L18" s="33">
        <v>20</v>
      </c>
    </row>
    <row r="19" spans="2:12" ht="22" customHeight="1">
      <c r="B19" s="39">
        <v>21</v>
      </c>
      <c r="C19" s="40">
        <f t="shared" si="0"/>
        <v>13927</v>
      </c>
      <c r="D19" s="40">
        <f t="shared" si="1"/>
        <v>12807</v>
      </c>
      <c r="E19" s="40">
        <v>10249</v>
      </c>
      <c r="F19" s="40">
        <v>2016</v>
      </c>
      <c r="G19" s="40">
        <v>542</v>
      </c>
      <c r="H19" s="40">
        <f t="shared" si="2"/>
        <v>1120</v>
      </c>
      <c r="I19" s="40">
        <v>947</v>
      </c>
      <c r="J19" s="40">
        <v>0</v>
      </c>
      <c r="K19" s="40">
        <v>173</v>
      </c>
      <c r="L19" s="41">
        <v>21</v>
      </c>
    </row>
    <row r="20" spans="2:12" ht="22" customHeight="1">
      <c r="B20" s="42">
        <v>22</v>
      </c>
      <c r="C20" s="21">
        <f t="shared" si="0"/>
        <v>6189</v>
      </c>
      <c r="D20" s="21">
        <f t="shared" si="1"/>
        <v>5831</v>
      </c>
      <c r="E20" s="21">
        <v>2847</v>
      </c>
      <c r="F20" s="21">
        <v>2835</v>
      </c>
      <c r="G20" s="21">
        <v>149</v>
      </c>
      <c r="H20" s="21">
        <f t="shared" si="2"/>
        <v>358</v>
      </c>
      <c r="I20" s="21">
        <v>58</v>
      </c>
      <c r="J20" s="21">
        <v>300</v>
      </c>
      <c r="K20" s="21">
        <v>0</v>
      </c>
      <c r="L20" s="33">
        <v>22</v>
      </c>
    </row>
    <row r="21" spans="2:12" ht="22" customHeight="1">
      <c r="B21" s="39">
        <v>23</v>
      </c>
      <c r="C21" s="40">
        <f t="shared" si="0"/>
        <v>3629</v>
      </c>
      <c r="D21" s="40">
        <f t="shared" si="1"/>
        <v>3629</v>
      </c>
      <c r="E21" s="40">
        <v>2317</v>
      </c>
      <c r="F21" s="40">
        <v>1138</v>
      </c>
      <c r="G21" s="40">
        <v>174</v>
      </c>
      <c r="H21" s="40">
        <f t="shared" si="2"/>
        <v>0</v>
      </c>
      <c r="I21" s="40">
        <v>0</v>
      </c>
      <c r="J21" s="40">
        <v>0</v>
      </c>
      <c r="K21" s="40">
        <v>0</v>
      </c>
      <c r="L21" s="41">
        <v>23</v>
      </c>
    </row>
    <row r="22" spans="2:12" ht="22" customHeight="1">
      <c r="B22" s="42">
        <v>24</v>
      </c>
      <c r="C22" s="21">
        <f t="shared" si="0"/>
        <v>1183</v>
      </c>
      <c r="D22" s="21">
        <f t="shared" si="1"/>
        <v>1183</v>
      </c>
      <c r="E22" s="21">
        <v>411</v>
      </c>
      <c r="F22" s="21">
        <v>213</v>
      </c>
      <c r="G22" s="21">
        <v>559</v>
      </c>
      <c r="H22" s="21">
        <f t="shared" si="2"/>
        <v>0</v>
      </c>
      <c r="I22" s="21">
        <v>0</v>
      </c>
      <c r="J22" s="21">
        <v>0</v>
      </c>
      <c r="K22" s="21">
        <v>0</v>
      </c>
      <c r="L22" s="33">
        <v>24</v>
      </c>
    </row>
    <row r="23" spans="2:12" ht="22" customHeight="1">
      <c r="B23" s="39">
        <v>25</v>
      </c>
      <c r="C23" s="40">
        <f t="shared" si="0"/>
        <v>2866</v>
      </c>
      <c r="D23" s="40">
        <f t="shared" si="1"/>
        <v>2866</v>
      </c>
      <c r="E23" s="40">
        <v>1063</v>
      </c>
      <c r="F23" s="40">
        <v>915</v>
      </c>
      <c r="G23" s="40">
        <v>888</v>
      </c>
      <c r="H23" s="40">
        <f t="shared" si="2"/>
        <v>0</v>
      </c>
      <c r="I23" s="40">
        <v>0</v>
      </c>
      <c r="J23" s="40">
        <v>0</v>
      </c>
      <c r="K23" s="40">
        <v>0</v>
      </c>
      <c r="L23" s="41">
        <v>25</v>
      </c>
    </row>
    <row r="24" spans="2:12" ht="22" customHeight="1">
      <c r="B24" s="42">
        <v>26</v>
      </c>
      <c r="C24" s="21">
        <f t="shared" si="0"/>
        <v>1207</v>
      </c>
      <c r="D24" s="21">
        <f t="shared" si="1"/>
        <v>1207</v>
      </c>
      <c r="E24" s="21">
        <v>387</v>
      </c>
      <c r="F24" s="21">
        <v>156</v>
      </c>
      <c r="G24" s="21">
        <v>664</v>
      </c>
      <c r="H24" s="21">
        <f t="shared" si="2"/>
        <v>0</v>
      </c>
      <c r="I24" s="21">
        <v>0</v>
      </c>
      <c r="J24" s="21">
        <v>0</v>
      </c>
      <c r="K24" s="21">
        <v>0</v>
      </c>
      <c r="L24" s="33">
        <v>26</v>
      </c>
    </row>
    <row r="25" spans="2:12" ht="22" customHeight="1">
      <c r="B25" s="39">
        <v>27</v>
      </c>
      <c r="C25" s="40">
        <f t="shared" si="0"/>
        <v>91</v>
      </c>
      <c r="D25" s="40">
        <f t="shared" si="1"/>
        <v>91</v>
      </c>
      <c r="E25" s="40">
        <v>0</v>
      </c>
      <c r="F25" s="40">
        <v>0</v>
      </c>
      <c r="G25" s="40">
        <v>91</v>
      </c>
      <c r="H25" s="40">
        <f t="shared" si="2"/>
        <v>0</v>
      </c>
      <c r="I25" s="40">
        <v>0</v>
      </c>
      <c r="J25" s="40">
        <v>0</v>
      </c>
      <c r="K25" s="40">
        <v>0</v>
      </c>
      <c r="L25" s="41">
        <v>27</v>
      </c>
    </row>
    <row r="26" spans="2:12" ht="22" customHeight="1">
      <c r="B26" s="42">
        <v>28</v>
      </c>
      <c r="C26" s="21">
        <f t="shared" si="0"/>
        <v>1587</v>
      </c>
      <c r="D26" s="21">
        <f t="shared" si="1"/>
        <v>1587</v>
      </c>
      <c r="E26" s="21">
        <v>679</v>
      </c>
      <c r="F26" s="21">
        <v>802</v>
      </c>
      <c r="G26" s="21">
        <v>106</v>
      </c>
      <c r="H26" s="21">
        <f t="shared" si="2"/>
        <v>0</v>
      </c>
      <c r="I26" s="21">
        <v>0</v>
      </c>
      <c r="J26" s="21">
        <v>0</v>
      </c>
      <c r="K26" s="21">
        <v>0</v>
      </c>
      <c r="L26" s="33">
        <v>28</v>
      </c>
    </row>
    <row r="27" spans="2:12" ht="22" customHeight="1">
      <c r="B27" s="39">
        <v>29</v>
      </c>
      <c r="C27" s="40">
        <f t="shared" si="0"/>
        <v>1235</v>
      </c>
      <c r="D27" s="40">
        <f>SUM(E27:G27)</f>
        <v>1235</v>
      </c>
      <c r="E27" s="40">
        <v>805</v>
      </c>
      <c r="F27" s="40">
        <v>0</v>
      </c>
      <c r="G27" s="40">
        <v>430</v>
      </c>
      <c r="H27" s="40">
        <f t="shared" si="2"/>
        <v>0</v>
      </c>
      <c r="I27" s="40">
        <v>0</v>
      </c>
      <c r="J27" s="40">
        <v>0</v>
      </c>
      <c r="K27" s="40">
        <v>0</v>
      </c>
      <c r="L27" s="41">
        <v>29</v>
      </c>
    </row>
    <row r="28" spans="2:12" ht="22" customHeight="1">
      <c r="B28" s="42" t="s">
        <v>32</v>
      </c>
      <c r="C28" s="21">
        <f t="shared" si="0"/>
        <v>6691</v>
      </c>
      <c r="D28" s="21">
        <f>SUM(E28:G28)</f>
        <v>6691</v>
      </c>
      <c r="E28" s="21">
        <v>2603</v>
      </c>
      <c r="F28" s="21">
        <v>1885</v>
      </c>
      <c r="G28" s="21">
        <v>2203</v>
      </c>
      <c r="H28" s="21">
        <f t="shared" si="2"/>
        <v>0</v>
      </c>
      <c r="I28" s="21">
        <v>0</v>
      </c>
      <c r="J28" s="21">
        <v>0</v>
      </c>
      <c r="K28" s="21">
        <v>0</v>
      </c>
      <c r="L28" s="33" t="s">
        <v>32</v>
      </c>
    </row>
    <row r="29" spans="2:12" ht="22" customHeight="1">
      <c r="B29" s="23" t="s">
        <v>33</v>
      </c>
      <c r="C29" s="24">
        <f t="shared" ref="C29:K29" si="3">SUM(C9:C28)</f>
        <v>1232562</v>
      </c>
      <c r="D29" s="24">
        <f t="shared" si="3"/>
        <v>640997</v>
      </c>
      <c r="E29" s="24">
        <f t="shared" si="3"/>
        <v>236101</v>
      </c>
      <c r="F29" s="24">
        <f t="shared" si="3"/>
        <v>222900</v>
      </c>
      <c r="G29" s="24">
        <f t="shared" si="3"/>
        <v>181996</v>
      </c>
      <c r="H29" s="24">
        <f t="shared" si="3"/>
        <v>591565</v>
      </c>
      <c r="I29" s="24">
        <f t="shared" si="3"/>
        <v>210271</v>
      </c>
      <c r="J29" s="24">
        <f t="shared" si="3"/>
        <v>190845</v>
      </c>
      <c r="K29" s="24">
        <f t="shared" si="3"/>
        <v>190449</v>
      </c>
      <c r="L29" s="23" t="s">
        <v>34</v>
      </c>
    </row>
    <row r="30" spans="2:12" ht="22" customHeight="1">
      <c r="B30" s="110" t="s">
        <v>35</v>
      </c>
      <c r="C30" s="110"/>
      <c r="D30" s="110"/>
      <c r="E30" s="110"/>
      <c r="F30" s="110"/>
      <c r="I30" s="111" t="s">
        <v>36</v>
      </c>
      <c r="J30" s="111"/>
      <c r="K30" s="111"/>
      <c r="L30" s="111"/>
    </row>
    <row r="31" spans="2:12" ht="22" customHeight="1">
      <c r="B31" s="112"/>
      <c r="C31" s="112"/>
      <c r="D31" s="43"/>
      <c r="J31" s="113"/>
      <c r="K31" s="113"/>
      <c r="L31" s="113"/>
    </row>
    <row r="33" spans="5:11" ht="22" customHeight="1">
      <c r="K33" s="25"/>
    </row>
    <row r="34" spans="5:11" ht="22" customHeight="1">
      <c r="E34" s="26"/>
      <c r="F34" s="26"/>
      <c r="G34" s="26"/>
      <c r="H34" s="26"/>
      <c r="I34" s="26"/>
      <c r="J34" s="26"/>
    </row>
  </sheetData>
  <mergeCells count="12">
    <mergeCell ref="B30:F30"/>
    <mergeCell ref="I30:L30"/>
    <mergeCell ref="B31:C31"/>
    <mergeCell ref="J31:L31"/>
    <mergeCell ref="B3:L3"/>
    <mergeCell ref="B4:L4"/>
    <mergeCell ref="B5:B8"/>
    <mergeCell ref="C5:K5"/>
    <mergeCell ref="L5:L8"/>
    <mergeCell ref="C6:C7"/>
    <mergeCell ref="D6:G6"/>
    <mergeCell ref="H6:K6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7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24</vt:i4>
      </vt:variant>
    </vt:vector>
  </HeadingPairs>
  <TitlesOfParts>
    <vt:vector size="54" baseType="lpstr">
      <vt:lpstr>الفهرس</vt:lpstr>
      <vt:lpstr>3</vt:lpstr>
      <vt:lpstr>3-1</vt:lpstr>
      <vt:lpstr>3-2</vt:lpstr>
      <vt:lpstr>4 </vt:lpstr>
      <vt:lpstr>4-1</vt:lpstr>
      <vt:lpstr>4-2 </vt:lpstr>
      <vt:lpstr>5 </vt:lpstr>
      <vt:lpstr>5-1 </vt:lpstr>
      <vt:lpstr>5-2 </vt:lpstr>
      <vt:lpstr>7 </vt:lpstr>
      <vt:lpstr>7-1 </vt:lpstr>
      <vt:lpstr>7-2 </vt:lpstr>
      <vt:lpstr>8 </vt:lpstr>
      <vt:lpstr>8-1 </vt:lpstr>
      <vt:lpstr>8-2 </vt:lpstr>
      <vt:lpstr>9 </vt:lpstr>
      <vt:lpstr>9-1 </vt:lpstr>
      <vt:lpstr>9-2 </vt:lpstr>
      <vt:lpstr>10 </vt:lpstr>
      <vt:lpstr>10-1 </vt:lpstr>
      <vt:lpstr>10-2 </vt:lpstr>
      <vt:lpstr>12 </vt:lpstr>
      <vt:lpstr>12-1 </vt:lpstr>
      <vt:lpstr>12-2 </vt:lpstr>
      <vt:lpstr>13 </vt:lpstr>
      <vt:lpstr>13-1 </vt:lpstr>
      <vt:lpstr>13-2 </vt:lpstr>
      <vt:lpstr>14 </vt:lpstr>
      <vt:lpstr>15 </vt:lpstr>
      <vt:lpstr>'12 '!Print_Area</vt:lpstr>
      <vt:lpstr>'12-1 '!Print_Area</vt:lpstr>
      <vt:lpstr>'12-2 '!Print_Area</vt:lpstr>
      <vt:lpstr>'13 '!Print_Area</vt:lpstr>
      <vt:lpstr>'13-1 '!Print_Area</vt:lpstr>
      <vt:lpstr>'13-2 '!Print_Area</vt:lpstr>
      <vt:lpstr>'3'!Print_Area</vt:lpstr>
      <vt:lpstr>'3-1'!Print_Area</vt:lpstr>
      <vt:lpstr>'3-2'!Print_Area</vt:lpstr>
      <vt:lpstr>'4 '!Print_Area</vt:lpstr>
      <vt:lpstr>'4-1'!Print_Area</vt:lpstr>
      <vt:lpstr>'4-2 '!Print_Area</vt:lpstr>
      <vt:lpstr>'5 '!Print_Area</vt:lpstr>
      <vt:lpstr>'5-1 '!Print_Area</vt:lpstr>
      <vt:lpstr>'5-2 '!Print_Area</vt:lpstr>
      <vt:lpstr>'7 '!Print_Area</vt:lpstr>
      <vt:lpstr>'7-1 '!Print_Area</vt:lpstr>
      <vt:lpstr>'7-2 '!Print_Area</vt:lpstr>
      <vt:lpstr>'8 '!Print_Area</vt:lpstr>
      <vt:lpstr>'8-1 '!Print_Area</vt:lpstr>
      <vt:lpstr>'8-2 '!Print_Area</vt:lpstr>
      <vt:lpstr>'9 '!Print_Area</vt:lpstr>
      <vt:lpstr>'9-1 '!Print_Area</vt:lpstr>
      <vt:lpstr>'9-2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2017-12-04T08:30:46Z</dcterms:created>
  <dcterms:modified xsi:type="dcterms:W3CDTF">2023-08-08T20:58:11Z</dcterms:modified>
</cp:coreProperties>
</file>